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omments3.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omments5.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iblin2\sppr\Policy Econ\Economic Department\General and Policy\16 Monetisation\OB and RCF\Drafting\Final Drafts\"/>
    </mc:Choice>
  </mc:AlternateContent>
  <xr:revisionPtr revIDLastSave="0" documentId="13_ncr:1_{6E803CD8-2B2E-4CA3-BEA1-B12147B597DA}" xr6:coauthVersionLast="47" xr6:coauthVersionMax="47" xr10:uidLastSave="{00000000-0000-0000-0000-000000000000}"/>
  <workbookProtection workbookAlgorithmName="SHA-512" workbookHashValue="+1HGPJNwc4A2//I+f7xF7jmlWWdmayglLb4HBFvwhLTR6bKfX7Uo9POSoaaoi1WFTilv+qUkeXU0NxJRg1kgow==" workbookSaltValue="9Y9Kfz52e2qYHiDTNARXqQ==" workbookSpinCount="100000" lockStructure="1"/>
  <bookViews>
    <workbookView xWindow="-120" yWindow="-120" windowWidth="29040" windowHeight="15840" tabRatio="599" activeTab="2" xr2:uid="{00000000-000D-0000-FFFF-FFFF00000000}"/>
  </bookViews>
  <sheets>
    <sheet name="Cover Sheet" sheetId="23" r:id="rId1"/>
    <sheet name="Input" sheetId="17" r:id="rId2"/>
    <sheet name="Output" sheetId="1" r:id="rId3"/>
    <sheet name="RCF Calc" sheetId="8" state="hidden" r:id="rId4"/>
    <sheet name="Cost RCF (MMC)" sheetId="22" state="hidden" r:id="rId5"/>
    <sheet name="RCF SOBC data" sheetId="12" state="hidden" r:id="rId6"/>
    <sheet name="RCF OBC data" sheetId="18" state="hidden" r:id="rId7"/>
    <sheet name="RCF FBC data" sheetId="19" state="hidden" r:id="rId8"/>
    <sheet name="RCF CCT data" sheetId="20" state="hidden" r:id="rId9"/>
    <sheet name="Selectors" sheetId="7" state="hidden" r:id="rId10"/>
    <sheet name="Asset classes - discussed" sheetId="16" state="hidden" r:id="rId11"/>
  </sheets>
  <externalReferences>
    <externalReference r:id="rId12"/>
  </externalReferences>
  <definedNames>
    <definedName name="_Hlk71887721" localSheetId="1">Input!$B$7</definedName>
    <definedName name="_Hlk71887778" localSheetId="1">Input!$B$61</definedName>
    <definedName name="_Hlk83303274" localSheetId="1">Input!$B$142</definedName>
    <definedName name="_Hlk83303303" localSheetId="1">Input!#REF!</definedName>
    <definedName name="LengthTotal1">'[1]Connolly - Main Bld'!$E$14</definedName>
    <definedName name="LengthTotal2">'[1]Connolly - Main Bld'!$E$15</definedName>
    <definedName name="LengthTotal3">'[1]Connolly - Main Bld'!$E$16</definedName>
    <definedName name="LengthTotal4">'[1]Connolly - Main Bld'!$E$17</definedName>
    <definedName name="LengthTotal5">'[1]Connolly - Main Bld'!$E$18</definedName>
    <definedName name="LengthTotal6">'[1]Connolly - Main Bld'!$E$19</definedName>
    <definedName name="LengthTotal7">'[1]Connolly - Main Bld'!$E$20</definedName>
    <definedName name="_xlnm.Print_Area" localSheetId="0">'Cover Sheet'!$A$1:$N$39</definedName>
    <definedName name="_xlnm.Print_Area" localSheetId="2">Output!$A$1:$AB$95</definedName>
    <definedName name="VolumeTotal1">'[1]Connolly - Main Bld'!$E$26</definedName>
    <definedName name="VolumeTotal2">'[1]Connolly - Main Bld'!$E$27</definedName>
    <definedName name="VolumeTotal3">'[1]Connolly - Main Bld'!$E$28</definedName>
    <definedName name="VolumeTotal4">'[1]Connolly - Main Bld'!$E$29</definedName>
    <definedName name="VolumeTotal5">'[1]Connolly - Main Bld'!$E$30</definedName>
    <definedName name="VolumeTotal6">'[1]Connolly - Main Bld'!$E$31</definedName>
    <definedName name="VolumeTotal7">'[1]Connolly - Main Bld'!$E$32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M9" i="19" l="1"/>
  <c r="CI9" i="19"/>
  <c r="CN9" i="12" l="1"/>
  <c r="D187" i="17"/>
  <c r="BE37" i="19" l="1"/>
  <c r="BF37" i="19"/>
  <c r="BG37" i="19"/>
  <c r="BH37" i="19"/>
  <c r="BE38" i="19"/>
  <c r="BF38" i="19"/>
  <c r="BG38" i="19"/>
  <c r="BH38" i="19"/>
  <c r="BE39" i="19"/>
  <c r="BF39" i="19"/>
  <c r="BG39" i="19"/>
  <c r="BH39" i="19"/>
  <c r="BE40" i="19"/>
  <c r="BF40" i="19"/>
  <c r="BG40" i="19"/>
  <c r="BH40" i="19"/>
  <c r="BE41" i="19"/>
  <c r="BF41" i="19"/>
  <c r="BG41" i="19"/>
  <c r="BH41" i="19"/>
  <c r="BE42" i="19"/>
  <c r="BF42" i="19"/>
  <c r="BG42" i="19"/>
  <c r="BH42" i="19"/>
  <c r="BE43" i="19"/>
  <c r="BF43" i="19"/>
  <c r="BG43" i="19"/>
  <c r="BH43" i="19"/>
  <c r="BE44" i="19"/>
  <c r="BF44" i="19"/>
  <c r="BG44" i="19"/>
  <c r="BH44" i="19"/>
  <c r="BE45" i="19"/>
  <c r="BF45" i="19"/>
  <c r="BG45" i="19"/>
  <c r="BH45" i="19"/>
  <c r="BE46" i="19"/>
  <c r="BF46" i="19"/>
  <c r="BG46" i="19"/>
  <c r="BH46" i="19"/>
  <c r="BE47" i="19"/>
  <c r="BF47" i="19"/>
  <c r="BG47" i="19"/>
  <c r="BH47" i="19"/>
  <c r="BE48" i="19"/>
  <c r="BF48" i="19"/>
  <c r="BG48" i="19"/>
  <c r="BH48" i="19"/>
  <c r="BE49" i="19"/>
  <c r="BF49" i="19"/>
  <c r="BG49" i="19"/>
  <c r="BH49" i="19"/>
  <c r="BE50" i="19"/>
  <c r="BF50" i="19"/>
  <c r="BG50" i="19"/>
  <c r="BH50" i="19"/>
  <c r="BE51" i="19"/>
  <c r="BF51" i="19"/>
  <c r="BG51" i="19"/>
  <c r="BH51" i="19"/>
  <c r="BE52" i="19"/>
  <c r="BF52" i="19"/>
  <c r="BG52" i="19"/>
  <c r="BH52" i="19"/>
  <c r="BE53" i="19"/>
  <c r="BF53" i="19"/>
  <c r="BG53" i="19"/>
  <c r="BH53" i="19"/>
  <c r="BE54" i="19"/>
  <c r="BF54" i="19"/>
  <c r="BG54" i="19"/>
  <c r="BH54" i="19"/>
  <c r="BF36" i="19"/>
  <c r="BG36" i="19"/>
  <c r="BH36" i="19"/>
  <c r="BA54" i="19"/>
  <c r="AU37" i="19"/>
  <c r="AV37" i="19"/>
  <c r="AW37" i="19"/>
  <c r="AX37" i="19"/>
  <c r="AY37" i="19"/>
  <c r="AZ37" i="19"/>
  <c r="BA37" i="19"/>
  <c r="AU38" i="19"/>
  <c r="AV38" i="19"/>
  <c r="AW38" i="19"/>
  <c r="AX38" i="19"/>
  <c r="AY38" i="19"/>
  <c r="AZ38" i="19"/>
  <c r="BA38" i="19"/>
  <c r="AU39" i="19"/>
  <c r="AV39" i="19"/>
  <c r="AW39" i="19"/>
  <c r="AX39" i="19"/>
  <c r="AY39" i="19"/>
  <c r="AZ39" i="19"/>
  <c r="BA39" i="19"/>
  <c r="AU40" i="19"/>
  <c r="AV40" i="19"/>
  <c r="AW40" i="19"/>
  <c r="AX40" i="19"/>
  <c r="AY40" i="19"/>
  <c r="AZ40" i="19"/>
  <c r="BA40" i="19"/>
  <c r="AU41" i="19"/>
  <c r="AV41" i="19"/>
  <c r="AW41" i="19"/>
  <c r="AX41" i="19"/>
  <c r="AY41" i="19"/>
  <c r="AZ41" i="19"/>
  <c r="BA41" i="19"/>
  <c r="AU42" i="19"/>
  <c r="AV42" i="19"/>
  <c r="AW42" i="19"/>
  <c r="AX42" i="19"/>
  <c r="AY42" i="19"/>
  <c r="AZ42" i="19"/>
  <c r="BA42" i="19"/>
  <c r="AU43" i="19"/>
  <c r="AV43" i="19"/>
  <c r="AW43" i="19"/>
  <c r="AX43" i="19"/>
  <c r="AY43" i="19"/>
  <c r="AZ43" i="19"/>
  <c r="BA43" i="19"/>
  <c r="AU44" i="19"/>
  <c r="AV44" i="19"/>
  <c r="AW44" i="19"/>
  <c r="AX44" i="19"/>
  <c r="AY44" i="19"/>
  <c r="AZ44" i="19"/>
  <c r="BA44" i="19"/>
  <c r="AU45" i="19"/>
  <c r="AV45" i="19"/>
  <c r="AW45" i="19"/>
  <c r="AX45" i="19"/>
  <c r="AY45" i="19"/>
  <c r="AZ45" i="19"/>
  <c r="BA45" i="19"/>
  <c r="AU46" i="19"/>
  <c r="AV46" i="19"/>
  <c r="AW46" i="19"/>
  <c r="AX46" i="19"/>
  <c r="AY46" i="19"/>
  <c r="AZ46" i="19"/>
  <c r="BA46" i="19"/>
  <c r="AU47" i="19"/>
  <c r="AV47" i="19"/>
  <c r="AW47" i="19"/>
  <c r="AX47" i="19"/>
  <c r="AY47" i="19"/>
  <c r="AZ47" i="19"/>
  <c r="BA47" i="19"/>
  <c r="AU48" i="19"/>
  <c r="AV48" i="19"/>
  <c r="AW48" i="19"/>
  <c r="AX48" i="19"/>
  <c r="AY48" i="19"/>
  <c r="AZ48" i="19"/>
  <c r="BA48" i="19"/>
  <c r="AU49" i="19"/>
  <c r="AV49" i="19"/>
  <c r="AW49" i="19"/>
  <c r="AX49" i="19"/>
  <c r="AY49" i="19"/>
  <c r="AZ49" i="19"/>
  <c r="BA49" i="19"/>
  <c r="AU50" i="19"/>
  <c r="AV50" i="19"/>
  <c r="AW50" i="19"/>
  <c r="AX50" i="19"/>
  <c r="AY50" i="19"/>
  <c r="AZ50" i="19"/>
  <c r="BA50" i="19"/>
  <c r="AU51" i="19"/>
  <c r="AV51" i="19"/>
  <c r="AW51" i="19"/>
  <c r="AX51" i="19"/>
  <c r="AY51" i="19"/>
  <c r="AZ51" i="19"/>
  <c r="BA51" i="19"/>
  <c r="AU52" i="19"/>
  <c r="AV52" i="19"/>
  <c r="AW52" i="19"/>
  <c r="AX52" i="19"/>
  <c r="AY52" i="19"/>
  <c r="AZ52" i="19"/>
  <c r="BA52" i="19"/>
  <c r="AU53" i="19"/>
  <c r="AV53" i="19"/>
  <c r="AW53" i="19"/>
  <c r="AX53" i="19"/>
  <c r="AY53" i="19"/>
  <c r="AZ53" i="19"/>
  <c r="BA53" i="19"/>
  <c r="AU54" i="19"/>
  <c r="AV54" i="19"/>
  <c r="AW54" i="19"/>
  <c r="AX54" i="19"/>
  <c r="AY54" i="19"/>
  <c r="AZ54" i="19"/>
  <c r="BA36" i="19"/>
  <c r="AV36" i="19"/>
  <c r="AW36" i="19"/>
  <c r="AX36" i="19"/>
  <c r="AY36" i="19"/>
  <c r="AZ36" i="19"/>
  <c r="BB36" i="18"/>
  <c r="BE10" i="19"/>
  <c r="BF10" i="19"/>
  <c r="BG10" i="19"/>
  <c r="BH10" i="19"/>
  <c r="BE11" i="19"/>
  <c r="BF11" i="19"/>
  <c r="BG11" i="19"/>
  <c r="BH11" i="19"/>
  <c r="BE12" i="19"/>
  <c r="BF12" i="19"/>
  <c r="BG12" i="19"/>
  <c r="BH12" i="19"/>
  <c r="BE13" i="19"/>
  <c r="BF13" i="19"/>
  <c r="BG13" i="19"/>
  <c r="BH13" i="19"/>
  <c r="BE14" i="19"/>
  <c r="BF14" i="19"/>
  <c r="BG14" i="19"/>
  <c r="BH14" i="19"/>
  <c r="BE15" i="19"/>
  <c r="BF15" i="19"/>
  <c r="BG15" i="19"/>
  <c r="BH15" i="19"/>
  <c r="BE16" i="19"/>
  <c r="BF16" i="19"/>
  <c r="BG16" i="19"/>
  <c r="BH16" i="19"/>
  <c r="BE17" i="19"/>
  <c r="BF17" i="19"/>
  <c r="BG17" i="19"/>
  <c r="BH17" i="19"/>
  <c r="BE18" i="19"/>
  <c r="BF18" i="19"/>
  <c r="BG18" i="19"/>
  <c r="BH18" i="19"/>
  <c r="BE19" i="19"/>
  <c r="BF19" i="19"/>
  <c r="BG19" i="19"/>
  <c r="BH19" i="19"/>
  <c r="BE20" i="19"/>
  <c r="BF20" i="19"/>
  <c r="BG20" i="19"/>
  <c r="BH20" i="19"/>
  <c r="BE21" i="19"/>
  <c r="BF21" i="19"/>
  <c r="BG21" i="19"/>
  <c r="BH21" i="19"/>
  <c r="BE22" i="19"/>
  <c r="BF22" i="19"/>
  <c r="BG22" i="19"/>
  <c r="BH22" i="19"/>
  <c r="BE23" i="19"/>
  <c r="BF23" i="19"/>
  <c r="BG23" i="19"/>
  <c r="BH23" i="19"/>
  <c r="BE24" i="19"/>
  <c r="BF24" i="19"/>
  <c r="BG24" i="19"/>
  <c r="BH24" i="19"/>
  <c r="BE25" i="19"/>
  <c r="BF25" i="19"/>
  <c r="BG25" i="19"/>
  <c r="BH25" i="19"/>
  <c r="BE26" i="19"/>
  <c r="BF26" i="19"/>
  <c r="BG26" i="19"/>
  <c r="BH26" i="19"/>
  <c r="BE27" i="19"/>
  <c r="BF27" i="19"/>
  <c r="BG27" i="19"/>
  <c r="BH27" i="19"/>
  <c r="BF9" i="19"/>
  <c r="BG9" i="19"/>
  <c r="BH9" i="19"/>
  <c r="AU10" i="19"/>
  <c r="AV10" i="19"/>
  <c r="AW10" i="19"/>
  <c r="AX10" i="19"/>
  <c r="AY10" i="19"/>
  <c r="AZ10" i="19"/>
  <c r="BA10" i="19"/>
  <c r="AU11" i="19"/>
  <c r="AV11" i="19"/>
  <c r="AW11" i="19"/>
  <c r="AX11" i="19"/>
  <c r="AY11" i="19"/>
  <c r="AZ11" i="19"/>
  <c r="BA11" i="19"/>
  <c r="AU12" i="19"/>
  <c r="AV12" i="19"/>
  <c r="AW12" i="19"/>
  <c r="AX12" i="19"/>
  <c r="AY12" i="19"/>
  <c r="AZ12" i="19"/>
  <c r="BA12" i="19"/>
  <c r="AU13" i="19"/>
  <c r="AV13" i="19"/>
  <c r="AW13" i="19"/>
  <c r="AX13" i="19"/>
  <c r="AY13" i="19"/>
  <c r="AZ13" i="19"/>
  <c r="BA13" i="19"/>
  <c r="AU14" i="19"/>
  <c r="AV14" i="19"/>
  <c r="AW14" i="19"/>
  <c r="AX14" i="19"/>
  <c r="AY14" i="19"/>
  <c r="AZ14" i="19"/>
  <c r="BA14" i="19"/>
  <c r="AU15" i="19"/>
  <c r="AV15" i="19"/>
  <c r="AW15" i="19"/>
  <c r="AX15" i="19"/>
  <c r="AY15" i="19"/>
  <c r="AZ15" i="19"/>
  <c r="BA15" i="19"/>
  <c r="AU16" i="19"/>
  <c r="AV16" i="19"/>
  <c r="AW16" i="19"/>
  <c r="AX16" i="19"/>
  <c r="AY16" i="19"/>
  <c r="AZ16" i="19"/>
  <c r="BA16" i="19"/>
  <c r="AU17" i="19"/>
  <c r="AV17" i="19"/>
  <c r="AW17" i="19"/>
  <c r="AX17" i="19"/>
  <c r="AY17" i="19"/>
  <c r="AZ17" i="19"/>
  <c r="BA17" i="19"/>
  <c r="AU18" i="19"/>
  <c r="AV18" i="19"/>
  <c r="AW18" i="19"/>
  <c r="AX18" i="19"/>
  <c r="AY18" i="19"/>
  <c r="AZ18" i="19"/>
  <c r="BA18" i="19"/>
  <c r="AU19" i="19"/>
  <c r="AV19" i="19"/>
  <c r="AW19" i="19"/>
  <c r="AX19" i="19"/>
  <c r="AY19" i="19"/>
  <c r="AZ19" i="19"/>
  <c r="BA19" i="19"/>
  <c r="AU20" i="19"/>
  <c r="AV20" i="19"/>
  <c r="AW20" i="19"/>
  <c r="AX20" i="19"/>
  <c r="AY20" i="19"/>
  <c r="AZ20" i="19"/>
  <c r="BA20" i="19"/>
  <c r="AU21" i="19"/>
  <c r="AV21" i="19"/>
  <c r="AW21" i="19"/>
  <c r="AX21" i="19"/>
  <c r="AY21" i="19"/>
  <c r="AZ21" i="19"/>
  <c r="BA21" i="19"/>
  <c r="AU22" i="19"/>
  <c r="AV22" i="19"/>
  <c r="AW22" i="19"/>
  <c r="AX22" i="19"/>
  <c r="AY22" i="19"/>
  <c r="AZ22" i="19"/>
  <c r="BA22" i="19"/>
  <c r="AU23" i="19"/>
  <c r="AV23" i="19"/>
  <c r="AW23" i="19"/>
  <c r="AX23" i="19"/>
  <c r="AY23" i="19"/>
  <c r="AZ23" i="19"/>
  <c r="BA23" i="19"/>
  <c r="AU24" i="19"/>
  <c r="AV24" i="19"/>
  <c r="AW24" i="19"/>
  <c r="AX24" i="19"/>
  <c r="AY24" i="19"/>
  <c r="AZ24" i="19"/>
  <c r="BA24" i="19"/>
  <c r="AU25" i="19"/>
  <c r="AV25" i="19"/>
  <c r="AW25" i="19"/>
  <c r="AX25" i="19"/>
  <c r="AY25" i="19"/>
  <c r="AZ25" i="19"/>
  <c r="BA25" i="19"/>
  <c r="AU26" i="19"/>
  <c r="AV26" i="19"/>
  <c r="AW26" i="19"/>
  <c r="AX26" i="19"/>
  <c r="AY26" i="19"/>
  <c r="AZ26" i="19"/>
  <c r="BA26" i="19"/>
  <c r="AU27" i="19"/>
  <c r="AV27" i="19"/>
  <c r="AW27" i="19"/>
  <c r="AX27" i="19"/>
  <c r="AY27" i="19"/>
  <c r="AZ27" i="19"/>
  <c r="BA27" i="19"/>
  <c r="AV9" i="19"/>
  <c r="AW9" i="19"/>
  <c r="AX9" i="19"/>
  <c r="AY9" i="19"/>
  <c r="AZ9" i="19"/>
  <c r="BA9" i="19"/>
  <c r="AU6" i="19"/>
  <c r="AV6" i="19"/>
  <c r="AW6" i="19"/>
  <c r="AX6" i="19"/>
  <c r="AY6" i="19"/>
  <c r="AZ6" i="19"/>
  <c r="AZ34" i="19" s="1"/>
  <c r="BA6" i="19"/>
  <c r="BB6" i="19"/>
  <c r="BC6" i="19"/>
  <c r="BD6" i="19"/>
  <c r="BE6" i="19"/>
  <c r="BF6" i="19"/>
  <c r="BG6" i="19"/>
  <c r="BH6" i="19"/>
  <c r="BH34" i="19" s="1"/>
  <c r="AT6" i="19"/>
  <c r="AU34" i="12"/>
  <c r="AV34" i="12"/>
  <c r="AV34" i="19" s="1"/>
  <c r="AW34" i="12"/>
  <c r="AW34" i="19" s="1"/>
  <c r="AX34" i="12"/>
  <c r="AY34" i="12"/>
  <c r="AZ34" i="12"/>
  <c r="BA34" i="12"/>
  <c r="BB34" i="12"/>
  <c r="BC34" i="12"/>
  <c r="BD34" i="12"/>
  <c r="BD34" i="19" s="1"/>
  <c r="BE34" i="12"/>
  <c r="BE34" i="19" s="1"/>
  <c r="BF34" i="12"/>
  <c r="BG34" i="12"/>
  <c r="BH34" i="12"/>
  <c r="AT34" i="12"/>
  <c r="AX34" i="19"/>
  <c r="AY34" i="19"/>
  <c r="BF34" i="19"/>
  <c r="BG34" i="19"/>
  <c r="BA34" i="19"/>
  <c r="BE37" i="18"/>
  <c r="BF37" i="18"/>
  <c r="BG37" i="18"/>
  <c r="BH37" i="18"/>
  <c r="BE38" i="18"/>
  <c r="BF38" i="18"/>
  <c r="BG38" i="18"/>
  <c r="BH38" i="18"/>
  <c r="BE39" i="18"/>
  <c r="BF39" i="18"/>
  <c r="BG39" i="18"/>
  <c r="BH39" i="18"/>
  <c r="BE40" i="18"/>
  <c r="BF40" i="18"/>
  <c r="BG40" i="18"/>
  <c r="BH40" i="18"/>
  <c r="BE41" i="18"/>
  <c r="BF41" i="18"/>
  <c r="BG41" i="18"/>
  <c r="BH41" i="18"/>
  <c r="BE42" i="18"/>
  <c r="BF42" i="18"/>
  <c r="BG42" i="18"/>
  <c r="BH42" i="18"/>
  <c r="BE43" i="18"/>
  <c r="BF43" i="18"/>
  <c r="BG43" i="18"/>
  <c r="BH43" i="18"/>
  <c r="BE44" i="18"/>
  <c r="BF44" i="18"/>
  <c r="BG44" i="18"/>
  <c r="BH44" i="18"/>
  <c r="BE45" i="18"/>
  <c r="BF45" i="18"/>
  <c r="BG45" i="18"/>
  <c r="BH45" i="18"/>
  <c r="BE46" i="18"/>
  <c r="BF46" i="18"/>
  <c r="BG46" i="18"/>
  <c r="BH46" i="18"/>
  <c r="BE47" i="18"/>
  <c r="BF47" i="18"/>
  <c r="BG47" i="18"/>
  <c r="BH47" i="18"/>
  <c r="BE48" i="18"/>
  <c r="BF48" i="18"/>
  <c r="BG48" i="18"/>
  <c r="BH48" i="18"/>
  <c r="BE49" i="18"/>
  <c r="BF49" i="18"/>
  <c r="BG49" i="18"/>
  <c r="BH49" i="18"/>
  <c r="BE50" i="18"/>
  <c r="BF50" i="18"/>
  <c r="BG50" i="18"/>
  <c r="BH50" i="18"/>
  <c r="BE51" i="18"/>
  <c r="BF51" i="18"/>
  <c r="BG51" i="18"/>
  <c r="BH51" i="18"/>
  <c r="BE52" i="18"/>
  <c r="BF52" i="18"/>
  <c r="BG52" i="18"/>
  <c r="BH52" i="18"/>
  <c r="BE53" i="18"/>
  <c r="BF53" i="18"/>
  <c r="BG53" i="18"/>
  <c r="BH53" i="18"/>
  <c r="BE54" i="18"/>
  <c r="BF54" i="18"/>
  <c r="BG54" i="18"/>
  <c r="BH54" i="18"/>
  <c r="BF36" i="18"/>
  <c r="BG36" i="18"/>
  <c r="BH36" i="18"/>
  <c r="AU37" i="18"/>
  <c r="AV37" i="18"/>
  <c r="AW37" i="18"/>
  <c r="AX37" i="18"/>
  <c r="AY37" i="18"/>
  <c r="AZ37" i="18"/>
  <c r="BA37" i="18"/>
  <c r="AU38" i="18"/>
  <c r="AV38" i="18"/>
  <c r="AW38" i="18"/>
  <c r="AX38" i="18"/>
  <c r="AY38" i="18"/>
  <c r="AZ38" i="18"/>
  <c r="BA38" i="18"/>
  <c r="AU39" i="18"/>
  <c r="AV39" i="18"/>
  <c r="AW39" i="18"/>
  <c r="AX39" i="18"/>
  <c r="AY39" i="18"/>
  <c r="AZ39" i="18"/>
  <c r="BA39" i="18"/>
  <c r="AU40" i="18"/>
  <c r="AV40" i="18"/>
  <c r="AW40" i="18"/>
  <c r="AX40" i="18"/>
  <c r="AY40" i="18"/>
  <c r="AZ40" i="18"/>
  <c r="BA40" i="18"/>
  <c r="AU41" i="18"/>
  <c r="AV41" i="18"/>
  <c r="AW41" i="18"/>
  <c r="AX41" i="18"/>
  <c r="AY41" i="18"/>
  <c r="AZ41" i="18"/>
  <c r="BA41" i="18"/>
  <c r="AU42" i="18"/>
  <c r="AV42" i="18"/>
  <c r="AW42" i="18"/>
  <c r="AX42" i="18"/>
  <c r="AY42" i="18"/>
  <c r="AZ42" i="18"/>
  <c r="BA42" i="18"/>
  <c r="AU43" i="18"/>
  <c r="AV43" i="18"/>
  <c r="AW43" i="18"/>
  <c r="AX43" i="18"/>
  <c r="AY43" i="18"/>
  <c r="AZ43" i="18"/>
  <c r="BA43" i="18"/>
  <c r="AU44" i="18"/>
  <c r="AV44" i="18"/>
  <c r="AW44" i="18"/>
  <c r="AX44" i="18"/>
  <c r="AY44" i="18"/>
  <c r="AZ44" i="18"/>
  <c r="BA44" i="18"/>
  <c r="AU45" i="18"/>
  <c r="AV45" i="18"/>
  <c r="AW45" i="18"/>
  <c r="AX45" i="18"/>
  <c r="AY45" i="18"/>
  <c r="AZ45" i="18"/>
  <c r="BA45" i="18"/>
  <c r="AU46" i="18"/>
  <c r="AV46" i="18"/>
  <c r="AW46" i="18"/>
  <c r="AX46" i="18"/>
  <c r="AY46" i="18"/>
  <c r="AZ46" i="18"/>
  <c r="BA46" i="18"/>
  <c r="AU47" i="18"/>
  <c r="AV47" i="18"/>
  <c r="AW47" i="18"/>
  <c r="AX47" i="18"/>
  <c r="AY47" i="18"/>
  <c r="AZ47" i="18"/>
  <c r="BA47" i="18"/>
  <c r="AU48" i="18"/>
  <c r="AV48" i="18"/>
  <c r="AW48" i="18"/>
  <c r="AX48" i="18"/>
  <c r="AY48" i="18"/>
  <c r="AZ48" i="18"/>
  <c r="BA48" i="18"/>
  <c r="AU49" i="18"/>
  <c r="AV49" i="18"/>
  <c r="AW49" i="18"/>
  <c r="AX49" i="18"/>
  <c r="AY49" i="18"/>
  <c r="AZ49" i="18"/>
  <c r="BA49" i="18"/>
  <c r="AU50" i="18"/>
  <c r="AV50" i="18"/>
  <c r="AW50" i="18"/>
  <c r="AX50" i="18"/>
  <c r="AY50" i="18"/>
  <c r="AZ50" i="18"/>
  <c r="BA50" i="18"/>
  <c r="AU51" i="18"/>
  <c r="AV51" i="18"/>
  <c r="AW51" i="18"/>
  <c r="AX51" i="18"/>
  <c r="AY51" i="18"/>
  <c r="AZ51" i="18"/>
  <c r="BA51" i="18"/>
  <c r="AU52" i="18"/>
  <c r="AV52" i="18"/>
  <c r="AW52" i="18"/>
  <c r="AX52" i="18"/>
  <c r="AY52" i="18"/>
  <c r="AZ52" i="18"/>
  <c r="BA52" i="18"/>
  <c r="AU53" i="18"/>
  <c r="AV53" i="18"/>
  <c r="AW53" i="18"/>
  <c r="AX53" i="18"/>
  <c r="AY53" i="18"/>
  <c r="AZ53" i="18"/>
  <c r="BA53" i="18"/>
  <c r="AU54" i="18"/>
  <c r="AV54" i="18"/>
  <c r="AW54" i="18"/>
  <c r="AX54" i="18"/>
  <c r="AY54" i="18"/>
  <c r="AZ54" i="18"/>
  <c r="BA54" i="18"/>
  <c r="AV36" i="18"/>
  <c r="AW36" i="18"/>
  <c r="AX36" i="18"/>
  <c r="AY36" i="18"/>
  <c r="AZ36" i="18"/>
  <c r="BA36" i="18"/>
  <c r="BE10" i="18"/>
  <c r="BF10" i="18"/>
  <c r="BG10" i="18"/>
  <c r="BH10" i="18"/>
  <c r="BE11" i="18"/>
  <c r="BF11" i="18"/>
  <c r="BG11" i="18"/>
  <c r="BH11" i="18"/>
  <c r="BE12" i="18"/>
  <c r="BF12" i="18"/>
  <c r="BG12" i="18"/>
  <c r="BH12" i="18"/>
  <c r="BE13" i="18"/>
  <c r="BF13" i="18"/>
  <c r="BG13" i="18"/>
  <c r="BH13" i="18"/>
  <c r="BE14" i="18"/>
  <c r="BF14" i="18"/>
  <c r="BG14" i="18"/>
  <c r="BH14" i="18"/>
  <c r="BE15" i="18"/>
  <c r="BF15" i="18"/>
  <c r="BG15" i="18"/>
  <c r="BH15" i="18"/>
  <c r="BE16" i="18"/>
  <c r="BF16" i="18"/>
  <c r="BG16" i="18"/>
  <c r="BH16" i="18"/>
  <c r="BE17" i="18"/>
  <c r="BF17" i="18"/>
  <c r="BG17" i="18"/>
  <c r="BH17" i="18"/>
  <c r="BE18" i="18"/>
  <c r="BF18" i="18"/>
  <c r="BG18" i="18"/>
  <c r="BH18" i="18"/>
  <c r="BE19" i="18"/>
  <c r="BF19" i="18"/>
  <c r="BG19" i="18"/>
  <c r="BH19" i="18"/>
  <c r="BE20" i="18"/>
  <c r="BF20" i="18"/>
  <c r="BG20" i="18"/>
  <c r="BH20" i="18"/>
  <c r="BE21" i="18"/>
  <c r="BF21" i="18"/>
  <c r="BG21" i="18"/>
  <c r="BH21" i="18"/>
  <c r="BE22" i="18"/>
  <c r="BF22" i="18"/>
  <c r="BG22" i="18"/>
  <c r="BH22" i="18"/>
  <c r="BE23" i="18"/>
  <c r="BF23" i="18"/>
  <c r="BG23" i="18"/>
  <c r="BH23" i="18"/>
  <c r="BE24" i="18"/>
  <c r="BF24" i="18"/>
  <c r="BG24" i="18"/>
  <c r="BH24" i="18"/>
  <c r="BE25" i="18"/>
  <c r="BF25" i="18"/>
  <c r="BG25" i="18"/>
  <c r="BH25" i="18"/>
  <c r="BE26" i="18"/>
  <c r="BF26" i="18"/>
  <c r="BG26" i="18"/>
  <c r="BH26" i="18"/>
  <c r="BE27" i="18"/>
  <c r="BF27" i="18"/>
  <c r="BG27" i="18"/>
  <c r="BH27" i="18"/>
  <c r="BF9" i="18"/>
  <c r="BG9" i="18"/>
  <c r="BH9" i="18"/>
  <c r="BE9" i="18"/>
  <c r="AW10" i="18"/>
  <c r="AX10" i="18"/>
  <c r="AY10" i="18"/>
  <c r="AZ10" i="18"/>
  <c r="BA10" i="18"/>
  <c r="AW11" i="18"/>
  <c r="AX11" i="18"/>
  <c r="AY11" i="18"/>
  <c r="AZ11" i="18"/>
  <c r="BA11" i="18"/>
  <c r="AW12" i="18"/>
  <c r="AX12" i="18"/>
  <c r="AY12" i="18"/>
  <c r="AZ12" i="18"/>
  <c r="BA12" i="18"/>
  <c r="AW13" i="18"/>
  <c r="AX13" i="18"/>
  <c r="AY13" i="18"/>
  <c r="AZ13" i="18"/>
  <c r="BA13" i="18"/>
  <c r="AW14" i="18"/>
  <c r="AX14" i="18"/>
  <c r="AY14" i="18"/>
  <c r="AZ14" i="18"/>
  <c r="BA14" i="18"/>
  <c r="AW15" i="18"/>
  <c r="AX15" i="18"/>
  <c r="AY15" i="18"/>
  <c r="AZ15" i="18"/>
  <c r="BA15" i="18"/>
  <c r="AW16" i="18"/>
  <c r="AX16" i="18"/>
  <c r="AY16" i="18"/>
  <c r="AZ16" i="18"/>
  <c r="BA16" i="18"/>
  <c r="AW17" i="18"/>
  <c r="AX17" i="18"/>
  <c r="AY17" i="18"/>
  <c r="AZ17" i="18"/>
  <c r="BA17" i="18"/>
  <c r="AW18" i="18"/>
  <c r="AX18" i="18"/>
  <c r="AY18" i="18"/>
  <c r="AZ18" i="18"/>
  <c r="BA18" i="18"/>
  <c r="AW19" i="18"/>
  <c r="AX19" i="18"/>
  <c r="AY19" i="18"/>
  <c r="AZ19" i="18"/>
  <c r="BA19" i="18"/>
  <c r="AW20" i="18"/>
  <c r="AX20" i="18"/>
  <c r="AY20" i="18"/>
  <c r="AZ20" i="18"/>
  <c r="BA20" i="18"/>
  <c r="AW21" i="18"/>
  <c r="AX21" i="18"/>
  <c r="AY21" i="18"/>
  <c r="AZ21" i="18"/>
  <c r="BA21" i="18"/>
  <c r="AW22" i="18"/>
  <c r="AX22" i="18"/>
  <c r="AY22" i="18"/>
  <c r="AZ22" i="18"/>
  <c r="BA22" i="18"/>
  <c r="AW23" i="18"/>
  <c r="AX23" i="18"/>
  <c r="AY23" i="18"/>
  <c r="AZ23" i="18"/>
  <c r="BA23" i="18"/>
  <c r="AW24" i="18"/>
  <c r="AX24" i="18"/>
  <c r="AY24" i="18"/>
  <c r="AZ24" i="18"/>
  <c r="BA24" i="18"/>
  <c r="AW25" i="18"/>
  <c r="AX25" i="18"/>
  <c r="AY25" i="18"/>
  <c r="AZ25" i="18"/>
  <c r="BA25" i="18"/>
  <c r="AW26" i="18"/>
  <c r="AX26" i="18"/>
  <c r="AY26" i="18"/>
  <c r="AZ26" i="18"/>
  <c r="BA26" i="18"/>
  <c r="AW27" i="18"/>
  <c r="AX27" i="18"/>
  <c r="AY27" i="18"/>
  <c r="AZ27" i="18"/>
  <c r="BA27" i="18"/>
  <c r="AX9" i="18"/>
  <c r="AY9" i="18"/>
  <c r="AZ9" i="18"/>
  <c r="BA9" i="18"/>
  <c r="BE37" i="12"/>
  <c r="BF37" i="12"/>
  <c r="BG37" i="12"/>
  <c r="BH37" i="12"/>
  <c r="BE38" i="12"/>
  <c r="BF38" i="12"/>
  <c r="BG38" i="12"/>
  <c r="BH38" i="12"/>
  <c r="BE39" i="12"/>
  <c r="BF39" i="12"/>
  <c r="BG39" i="12"/>
  <c r="BH39" i="12"/>
  <c r="BE40" i="12"/>
  <c r="BF40" i="12"/>
  <c r="BG40" i="12"/>
  <c r="BH40" i="12"/>
  <c r="BE41" i="12"/>
  <c r="BF41" i="12"/>
  <c r="BG41" i="12"/>
  <c r="BH41" i="12"/>
  <c r="BE42" i="12"/>
  <c r="BF42" i="12"/>
  <c r="BG42" i="12"/>
  <c r="BH42" i="12"/>
  <c r="BE43" i="12"/>
  <c r="BF43" i="12"/>
  <c r="BG43" i="12"/>
  <c r="BH43" i="12"/>
  <c r="BE44" i="12"/>
  <c r="BF44" i="12"/>
  <c r="BG44" i="12"/>
  <c r="BH44" i="12"/>
  <c r="BE45" i="12"/>
  <c r="BF45" i="12"/>
  <c r="BG45" i="12"/>
  <c r="BH45" i="12"/>
  <c r="BE46" i="12"/>
  <c r="BF46" i="12"/>
  <c r="BG46" i="12"/>
  <c r="BH46" i="12"/>
  <c r="BE47" i="12"/>
  <c r="BF47" i="12"/>
  <c r="BG47" i="12"/>
  <c r="BH47" i="12"/>
  <c r="BE48" i="12"/>
  <c r="BF48" i="12"/>
  <c r="BG48" i="12"/>
  <c r="BH48" i="12"/>
  <c r="BE49" i="12"/>
  <c r="BF49" i="12"/>
  <c r="BG49" i="12"/>
  <c r="BH49" i="12"/>
  <c r="BE50" i="12"/>
  <c r="BF50" i="12"/>
  <c r="BG50" i="12"/>
  <c r="BH50" i="12"/>
  <c r="BE51" i="12"/>
  <c r="BF51" i="12"/>
  <c r="BG51" i="12"/>
  <c r="BH51" i="12"/>
  <c r="BE52" i="12"/>
  <c r="BF52" i="12"/>
  <c r="BG52" i="12"/>
  <c r="BH52" i="12"/>
  <c r="BE53" i="12"/>
  <c r="BF53" i="12"/>
  <c r="BG53" i="12"/>
  <c r="BH53" i="12"/>
  <c r="BE54" i="12"/>
  <c r="BF54" i="12"/>
  <c r="BG54" i="12"/>
  <c r="BH54" i="12"/>
  <c r="BF36" i="12"/>
  <c r="BG36" i="12"/>
  <c r="BH36" i="12"/>
  <c r="BE36" i="12"/>
  <c r="AY54" i="12"/>
  <c r="AZ54" i="12"/>
  <c r="AU37" i="12"/>
  <c r="AV37" i="12"/>
  <c r="AW37" i="12"/>
  <c r="AX37" i="12"/>
  <c r="AY37" i="12"/>
  <c r="AZ37" i="12"/>
  <c r="BA37" i="12"/>
  <c r="AU38" i="12"/>
  <c r="AV38" i="12"/>
  <c r="AW38" i="12"/>
  <c r="AX38" i="12"/>
  <c r="AY38" i="12"/>
  <c r="AZ38" i="12"/>
  <c r="BA38" i="12"/>
  <c r="AU39" i="12"/>
  <c r="AV39" i="12"/>
  <c r="AW39" i="12"/>
  <c r="AX39" i="12"/>
  <c r="AY39" i="12"/>
  <c r="AZ39" i="12"/>
  <c r="BA39" i="12"/>
  <c r="AU40" i="12"/>
  <c r="AV40" i="12"/>
  <c r="AW40" i="12"/>
  <c r="AX40" i="12"/>
  <c r="AY40" i="12"/>
  <c r="AZ40" i="12"/>
  <c r="BA40" i="12"/>
  <c r="AU41" i="12"/>
  <c r="AV41" i="12"/>
  <c r="AW41" i="12"/>
  <c r="AX41" i="12"/>
  <c r="AY41" i="12"/>
  <c r="AZ41" i="12"/>
  <c r="BA41" i="12"/>
  <c r="AU42" i="12"/>
  <c r="AV42" i="12"/>
  <c r="AW42" i="12"/>
  <c r="AX42" i="12"/>
  <c r="AY42" i="12"/>
  <c r="AZ42" i="12"/>
  <c r="BA42" i="12"/>
  <c r="AU43" i="12"/>
  <c r="AV43" i="12"/>
  <c r="AW43" i="12"/>
  <c r="AX43" i="12"/>
  <c r="AY43" i="12"/>
  <c r="AZ43" i="12"/>
  <c r="BA43" i="12"/>
  <c r="AU44" i="12"/>
  <c r="AV44" i="12"/>
  <c r="AW44" i="12"/>
  <c r="AX44" i="12"/>
  <c r="AY44" i="12"/>
  <c r="AZ44" i="12"/>
  <c r="BA44" i="12"/>
  <c r="AU45" i="12"/>
  <c r="AV45" i="12"/>
  <c r="AW45" i="12"/>
  <c r="AX45" i="12"/>
  <c r="AY45" i="12"/>
  <c r="AZ45" i="12"/>
  <c r="BA45" i="12"/>
  <c r="AU46" i="12"/>
  <c r="AV46" i="12"/>
  <c r="AW46" i="12"/>
  <c r="AX46" i="12"/>
  <c r="AY46" i="12"/>
  <c r="AZ46" i="12"/>
  <c r="BA46" i="12"/>
  <c r="AU47" i="12"/>
  <c r="AV47" i="12"/>
  <c r="AW47" i="12"/>
  <c r="AX47" i="12"/>
  <c r="AY47" i="12"/>
  <c r="AZ47" i="12"/>
  <c r="BA47" i="12"/>
  <c r="AU48" i="12"/>
  <c r="AV48" i="12"/>
  <c r="AW48" i="12"/>
  <c r="AX48" i="12"/>
  <c r="AY48" i="12"/>
  <c r="AZ48" i="12"/>
  <c r="BA48" i="12"/>
  <c r="AU49" i="12"/>
  <c r="AV49" i="12"/>
  <c r="AW49" i="12"/>
  <c r="AX49" i="12"/>
  <c r="AY49" i="12"/>
  <c r="AZ49" i="12"/>
  <c r="BA49" i="12"/>
  <c r="AU50" i="12"/>
  <c r="AV50" i="12"/>
  <c r="AW50" i="12"/>
  <c r="AX50" i="12"/>
  <c r="AY50" i="12"/>
  <c r="AZ50" i="12"/>
  <c r="BA50" i="12"/>
  <c r="AU51" i="12"/>
  <c r="AV51" i="12"/>
  <c r="AW51" i="12"/>
  <c r="AX51" i="12"/>
  <c r="AY51" i="12"/>
  <c r="AZ51" i="12"/>
  <c r="BA51" i="12"/>
  <c r="AU52" i="12"/>
  <c r="AV52" i="12"/>
  <c r="AW52" i="12"/>
  <c r="AX52" i="12"/>
  <c r="AY52" i="12"/>
  <c r="AZ52" i="12"/>
  <c r="BA52" i="12"/>
  <c r="AU53" i="12"/>
  <c r="AV53" i="12"/>
  <c r="AW53" i="12"/>
  <c r="AX53" i="12"/>
  <c r="AY53" i="12"/>
  <c r="AZ53" i="12"/>
  <c r="BA53" i="12"/>
  <c r="AU54" i="12"/>
  <c r="AV54" i="12"/>
  <c r="AW54" i="12"/>
  <c r="AX54" i="12"/>
  <c r="BA54" i="12"/>
  <c r="AV36" i="12"/>
  <c r="AW36" i="12"/>
  <c r="AX36" i="12"/>
  <c r="AY36" i="12"/>
  <c r="AZ36" i="12"/>
  <c r="BA36" i="12"/>
  <c r="AU36" i="12"/>
  <c r="BH10" i="12"/>
  <c r="BH11" i="12"/>
  <c r="BH12" i="12"/>
  <c r="BH13" i="12"/>
  <c r="BH14" i="12"/>
  <c r="BH15" i="12"/>
  <c r="BH16" i="12"/>
  <c r="BH17" i="12"/>
  <c r="BH18" i="12"/>
  <c r="BH19" i="12"/>
  <c r="BH20" i="12"/>
  <c r="BH21" i="12"/>
  <c r="BH22" i="12"/>
  <c r="BH23" i="12"/>
  <c r="BH24" i="12"/>
  <c r="BH25" i="12"/>
  <c r="BH26" i="12"/>
  <c r="BH27" i="12"/>
  <c r="BH9" i="12"/>
  <c r="BF10" i="12"/>
  <c r="BF11" i="12"/>
  <c r="BF12" i="12"/>
  <c r="BF13" i="12"/>
  <c r="BF14" i="12"/>
  <c r="BF15" i="12"/>
  <c r="BF16" i="12"/>
  <c r="BF17" i="12"/>
  <c r="BF18" i="12"/>
  <c r="BF19" i="12"/>
  <c r="BF20" i="12"/>
  <c r="BF21" i="12"/>
  <c r="BF22" i="12"/>
  <c r="BF23" i="12"/>
  <c r="BF24" i="12"/>
  <c r="BF25" i="12"/>
  <c r="BF26" i="12"/>
  <c r="BF27" i="12"/>
  <c r="BF9" i="12"/>
  <c r="BA10" i="12"/>
  <c r="BA11" i="12"/>
  <c r="BA12" i="12"/>
  <c r="BA13" i="12"/>
  <c r="BA14" i="12"/>
  <c r="BA15" i="12"/>
  <c r="BA16" i="12"/>
  <c r="BA17" i="12"/>
  <c r="BA18" i="12"/>
  <c r="BA19" i="12"/>
  <c r="BA20" i="12"/>
  <c r="BA21" i="12"/>
  <c r="BA22" i="12"/>
  <c r="BA23" i="12"/>
  <c r="BA24" i="12"/>
  <c r="BA25" i="12"/>
  <c r="BA26" i="12"/>
  <c r="BA27" i="12"/>
  <c r="BA9" i="12"/>
  <c r="AY27" i="12"/>
  <c r="AY10" i="12"/>
  <c r="AY11" i="12"/>
  <c r="AY12" i="12"/>
  <c r="AY13" i="12"/>
  <c r="AY14" i="12"/>
  <c r="AY15" i="12"/>
  <c r="AY16" i="12"/>
  <c r="AY17" i="12"/>
  <c r="AY18" i="12"/>
  <c r="AY19" i="12"/>
  <c r="AY20" i="12"/>
  <c r="AY21" i="12"/>
  <c r="AY22" i="12"/>
  <c r="AY23" i="12"/>
  <c r="AY24" i="12"/>
  <c r="AY25" i="12"/>
  <c r="AY26" i="12"/>
  <c r="AY9" i="12"/>
  <c r="AZ10" i="12"/>
  <c r="AZ11" i="12"/>
  <c r="AZ12" i="12"/>
  <c r="AZ13" i="12"/>
  <c r="AZ14" i="12"/>
  <c r="AZ15" i="12"/>
  <c r="AZ16" i="12"/>
  <c r="AZ17" i="12"/>
  <c r="AZ18" i="12"/>
  <c r="AZ19" i="12"/>
  <c r="AZ20" i="12"/>
  <c r="AZ21" i="12"/>
  <c r="AZ22" i="12"/>
  <c r="AZ23" i="12"/>
  <c r="AZ24" i="12"/>
  <c r="AZ25" i="12"/>
  <c r="AZ26" i="12"/>
  <c r="AZ27" i="12"/>
  <c r="AZ9" i="12"/>
  <c r="AX27" i="12"/>
  <c r="AX10" i="12"/>
  <c r="AX11" i="12"/>
  <c r="AX12" i="12"/>
  <c r="AX13" i="12"/>
  <c r="AX14" i="12"/>
  <c r="AX15" i="12"/>
  <c r="AX16" i="12"/>
  <c r="AX17" i="12"/>
  <c r="AX18" i="12"/>
  <c r="AX19" i="12"/>
  <c r="AX20" i="12"/>
  <c r="AX21" i="12"/>
  <c r="AX22" i="12"/>
  <c r="AX23" i="12"/>
  <c r="AX24" i="12"/>
  <c r="AX25" i="12"/>
  <c r="AX26" i="12"/>
  <c r="AX9" i="12"/>
  <c r="BE9" i="12"/>
  <c r="DD18" i="19"/>
  <c r="DD36" i="18"/>
  <c r="DD36" i="12"/>
  <c r="BC34" i="19" l="1"/>
  <c r="AU34" i="19"/>
  <c r="BB34" i="19"/>
  <c r="CI9" i="12"/>
  <c r="AW9" i="12"/>
  <c r="BG9" i="12"/>
  <c r="AK54" i="19"/>
  <c r="AK37" i="19"/>
  <c r="AK38" i="19"/>
  <c r="AK39" i="19"/>
  <c r="AK40" i="19"/>
  <c r="AK41" i="19"/>
  <c r="AK42" i="19"/>
  <c r="AK43" i="19"/>
  <c r="AK44" i="19"/>
  <c r="AK45" i="19"/>
  <c r="AK46" i="19"/>
  <c r="AK47" i="19"/>
  <c r="AK48" i="19"/>
  <c r="AK49" i="19"/>
  <c r="AK50" i="19"/>
  <c r="AK51" i="19"/>
  <c r="AK52" i="19"/>
  <c r="AK53" i="19"/>
  <c r="AK36" i="19"/>
  <c r="AK10" i="19"/>
  <c r="AK11" i="19"/>
  <c r="AK12" i="19"/>
  <c r="AK13" i="19"/>
  <c r="AK14" i="19"/>
  <c r="AK15" i="19"/>
  <c r="AK16" i="19"/>
  <c r="AK17" i="19"/>
  <c r="AK18" i="19"/>
  <c r="AK19" i="19"/>
  <c r="AK20" i="19"/>
  <c r="AK21" i="19"/>
  <c r="AK22" i="19"/>
  <c r="AK23" i="19"/>
  <c r="AK24" i="19"/>
  <c r="AK25" i="19"/>
  <c r="AK26" i="19"/>
  <c r="AK27" i="19"/>
  <c r="AK9" i="19"/>
  <c r="AK15" i="18"/>
  <c r="AK54" i="18"/>
  <c r="AK37" i="18"/>
  <c r="AK38" i="18"/>
  <c r="AK39" i="18"/>
  <c r="AK40" i="18"/>
  <c r="AK41" i="18"/>
  <c r="AK42" i="18"/>
  <c r="AK43" i="18"/>
  <c r="AK44" i="18"/>
  <c r="AK45" i="18"/>
  <c r="AK46" i="18"/>
  <c r="AK47" i="18"/>
  <c r="AK48" i="18"/>
  <c r="AK49" i="18"/>
  <c r="AK50" i="18"/>
  <c r="AK51" i="18"/>
  <c r="AK52" i="18"/>
  <c r="AK53" i="18"/>
  <c r="AK36" i="18"/>
  <c r="AK10" i="18"/>
  <c r="AK11" i="18"/>
  <c r="AK12" i="18"/>
  <c r="AK13" i="18"/>
  <c r="AK14" i="18"/>
  <c r="AK16" i="18"/>
  <c r="AK17" i="18"/>
  <c r="AK18" i="18"/>
  <c r="AK19" i="18"/>
  <c r="AK20" i="18"/>
  <c r="AK21" i="18"/>
  <c r="AK22" i="18"/>
  <c r="AK23" i="18"/>
  <c r="AK24" i="18"/>
  <c r="AK25" i="18"/>
  <c r="AK26" i="18"/>
  <c r="AK27" i="18"/>
  <c r="AK9" i="18"/>
  <c r="AK54" i="12"/>
  <c r="AK37" i="12"/>
  <c r="AK38" i="12"/>
  <c r="AK39" i="12"/>
  <c r="AK40" i="12"/>
  <c r="AK41" i="12"/>
  <c r="AK42" i="12"/>
  <c r="AK43" i="12"/>
  <c r="AK44" i="12"/>
  <c r="AK45" i="12"/>
  <c r="AK46" i="12"/>
  <c r="AK47" i="12"/>
  <c r="AK48" i="12"/>
  <c r="AK49" i="12"/>
  <c r="AK50" i="12"/>
  <c r="AK51" i="12"/>
  <c r="AK52" i="12"/>
  <c r="AK53" i="12"/>
  <c r="AK36" i="12"/>
  <c r="AK27" i="12"/>
  <c r="AK10" i="12"/>
  <c r="AK11" i="12"/>
  <c r="AK12" i="12"/>
  <c r="AK13" i="12"/>
  <c r="AK14" i="12"/>
  <c r="AK15" i="12"/>
  <c r="AK16" i="12"/>
  <c r="AK17" i="12"/>
  <c r="AK18" i="12"/>
  <c r="AK19" i="12"/>
  <c r="AK20" i="12"/>
  <c r="AK21" i="12"/>
  <c r="AK22" i="12"/>
  <c r="AK23" i="12"/>
  <c r="AK24" i="12"/>
  <c r="AK25" i="12"/>
  <c r="AK26" i="12"/>
  <c r="AK9" i="12"/>
  <c r="AL33" i="12"/>
  <c r="AR37" i="12" l="1"/>
  <c r="AR38" i="12"/>
  <c r="AR39" i="12"/>
  <c r="AR40" i="12"/>
  <c r="AR41" i="12"/>
  <c r="AR42" i="12"/>
  <c r="AR43" i="12"/>
  <c r="AR44" i="12"/>
  <c r="AR45" i="12"/>
  <c r="AR46" i="12"/>
  <c r="AR47" i="12"/>
  <c r="AR48" i="12"/>
  <c r="AR49" i="12"/>
  <c r="AR50" i="12"/>
  <c r="AR51" i="12"/>
  <c r="AR52" i="12"/>
  <c r="AR53" i="12"/>
  <c r="AR54" i="12"/>
  <c r="AR36" i="12"/>
  <c r="AQ37" i="12"/>
  <c r="AQ38" i="12"/>
  <c r="AQ39" i="12"/>
  <c r="AQ40" i="12"/>
  <c r="AQ41" i="12"/>
  <c r="AQ42" i="12"/>
  <c r="AQ43" i="12"/>
  <c r="AQ44" i="12"/>
  <c r="AQ45" i="12"/>
  <c r="AQ46" i="12"/>
  <c r="AQ47" i="12"/>
  <c r="AQ48" i="12"/>
  <c r="AQ49" i="12"/>
  <c r="AQ50" i="12"/>
  <c r="AQ51" i="12"/>
  <c r="AQ52" i="12"/>
  <c r="AQ53" i="12"/>
  <c r="AQ54" i="12"/>
  <c r="AQ36" i="12"/>
  <c r="DY54" i="12"/>
  <c r="DY37" i="12"/>
  <c r="DY38" i="12"/>
  <c r="DY39" i="12"/>
  <c r="DY40" i="12"/>
  <c r="DY41" i="12"/>
  <c r="DY42" i="12"/>
  <c r="DY43" i="12"/>
  <c r="DY44" i="12"/>
  <c r="DY45" i="12"/>
  <c r="DY46" i="12"/>
  <c r="DY47" i="12"/>
  <c r="DY48" i="12"/>
  <c r="DY49" i="12"/>
  <c r="DY50" i="12"/>
  <c r="DY51" i="12"/>
  <c r="DY52" i="12"/>
  <c r="DY53" i="12"/>
  <c r="DY36" i="12"/>
  <c r="DX36" i="12"/>
  <c r="DN36" i="12"/>
  <c r="DM36" i="12"/>
  <c r="DK36" i="12"/>
  <c r="DJ36" i="12"/>
  <c r="DI36" i="12"/>
  <c r="DH36" i="12"/>
  <c r="DZ45" i="12"/>
  <c r="AR36" i="18"/>
  <c r="AQ36" i="18"/>
  <c r="AE9" i="19"/>
  <c r="CR18" i="19"/>
  <c r="CZ18" i="19"/>
  <c r="CS18" i="19"/>
  <c r="DE45" i="19"/>
  <c r="DC54" i="19"/>
  <c r="DC36" i="19"/>
  <c r="CR37" i="19"/>
  <c r="CS37" i="19"/>
  <c r="CT37" i="19"/>
  <c r="CU37" i="19"/>
  <c r="CV37" i="19"/>
  <c r="CW37" i="19"/>
  <c r="CX37" i="19"/>
  <c r="CY37" i="19"/>
  <c r="CZ37" i="19"/>
  <c r="DA37" i="19"/>
  <c r="DB37" i="19"/>
  <c r="DC37" i="19"/>
  <c r="CR38" i="19"/>
  <c r="CS38" i="19"/>
  <c r="CT38" i="19"/>
  <c r="CU38" i="19"/>
  <c r="CV38" i="19"/>
  <c r="CW38" i="19"/>
  <c r="CX38" i="19"/>
  <c r="CY38" i="19"/>
  <c r="CZ38" i="19"/>
  <c r="DA38" i="19"/>
  <c r="DB38" i="19"/>
  <c r="DC38" i="19"/>
  <c r="CR39" i="19"/>
  <c r="CS39" i="19"/>
  <c r="CT39" i="19"/>
  <c r="CU39" i="19"/>
  <c r="CV39" i="19"/>
  <c r="CW39" i="19"/>
  <c r="CX39" i="19"/>
  <c r="CY39" i="19"/>
  <c r="CZ39" i="19"/>
  <c r="DA39" i="19"/>
  <c r="DB39" i="19"/>
  <c r="DC39" i="19"/>
  <c r="CR40" i="19"/>
  <c r="CS40" i="19"/>
  <c r="CT40" i="19"/>
  <c r="CU40" i="19"/>
  <c r="CV40" i="19"/>
  <c r="CW40" i="19"/>
  <c r="CX40" i="19"/>
  <c r="CY40" i="19"/>
  <c r="CZ40" i="19"/>
  <c r="DA40" i="19"/>
  <c r="DB40" i="19"/>
  <c r="DC40" i="19"/>
  <c r="CR41" i="19"/>
  <c r="CS41" i="19"/>
  <c r="CT41" i="19"/>
  <c r="CU41" i="19"/>
  <c r="CV41" i="19"/>
  <c r="CW41" i="19"/>
  <c r="CX41" i="19"/>
  <c r="CY41" i="19"/>
  <c r="CZ41" i="19"/>
  <c r="DA41" i="19"/>
  <c r="DB41" i="19"/>
  <c r="DC41" i="19"/>
  <c r="CR42" i="19"/>
  <c r="CS42" i="19"/>
  <c r="CT42" i="19"/>
  <c r="CU42" i="19"/>
  <c r="CV42" i="19"/>
  <c r="CW42" i="19"/>
  <c r="CX42" i="19"/>
  <c r="CY42" i="19"/>
  <c r="CZ42" i="19"/>
  <c r="DA42" i="19"/>
  <c r="DB42" i="19"/>
  <c r="DC42" i="19"/>
  <c r="CR43" i="19"/>
  <c r="CS43" i="19"/>
  <c r="CT43" i="19"/>
  <c r="CU43" i="19"/>
  <c r="CV43" i="19"/>
  <c r="CW43" i="19"/>
  <c r="CX43" i="19"/>
  <c r="CY43" i="19"/>
  <c r="CZ43" i="19"/>
  <c r="DA43" i="19"/>
  <c r="DB43" i="19"/>
  <c r="DC43" i="19"/>
  <c r="CR44" i="19"/>
  <c r="CS44" i="19"/>
  <c r="CT44" i="19"/>
  <c r="CU44" i="19"/>
  <c r="CV44" i="19"/>
  <c r="CW44" i="19"/>
  <c r="CX44" i="19"/>
  <c r="CY44" i="19"/>
  <c r="CZ44" i="19"/>
  <c r="DA44" i="19"/>
  <c r="DB44" i="19"/>
  <c r="DC44" i="19"/>
  <c r="CR45" i="19"/>
  <c r="CS45" i="19"/>
  <c r="CT45" i="19"/>
  <c r="CU45" i="19"/>
  <c r="CV45" i="19"/>
  <c r="CW45" i="19"/>
  <c r="CX45" i="19"/>
  <c r="CY45" i="19"/>
  <c r="CZ45" i="19"/>
  <c r="DA45" i="19"/>
  <c r="DB45" i="19"/>
  <c r="DC45" i="19"/>
  <c r="CR46" i="19"/>
  <c r="CS46" i="19"/>
  <c r="CT46" i="19"/>
  <c r="CU46" i="19"/>
  <c r="CV46" i="19"/>
  <c r="CW46" i="19"/>
  <c r="CX46" i="19"/>
  <c r="CY46" i="19"/>
  <c r="CZ46" i="19"/>
  <c r="DA46" i="19"/>
  <c r="DB46" i="19"/>
  <c r="DC46" i="19"/>
  <c r="CR47" i="19"/>
  <c r="CS47" i="19"/>
  <c r="CT47" i="19"/>
  <c r="CU47" i="19"/>
  <c r="CV47" i="19"/>
  <c r="CW47" i="19"/>
  <c r="CX47" i="19"/>
  <c r="CY47" i="19"/>
  <c r="CZ47" i="19"/>
  <c r="DA47" i="19"/>
  <c r="DB47" i="19"/>
  <c r="DC47" i="19"/>
  <c r="CR48" i="19"/>
  <c r="CS48" i="19"/>
  <c r="CT48" i="19"/>
  <c r="CU48" i="19"/>
  <c r="CV48" i="19"/>
  <c r="CW48" i="19"/>
  <c r="CX48" i="19"/>
  <c r="CY48" i="19"/>
  <c r="CZ48" i="19"/>
  <c r="DA48" i="19"/>
  <c r="DB48" i="19"/>
  <c r="DC48" i="19"/>
  <c r="CR49" i="19"/>
  <c r="CS49" i="19"/>
  <c r="CT49" i="19"/>
  <c r="CU49" i="19"/>
  <c r="CV49" i="19"/>
  <c r="CW49" i="19"/>
  <c r="CX49" i="19"/>
  <c r="CY49" i="19"/>
  <c r="CZ49" i="19"/>
  <c r="DA49" i="19"/>
  <c r="DB49" i="19"/>
  <c r="DC49" i="19"/>
  <c r="CR50" i="19"/>
  <c r="CS50" i="19"/>
  <c r="CT50" i="19"/>
  <c r="CU50" i="19"/>
  <c r="CV50" i="19"/>
  <c r="CW50" i="19"/>
  <c r="CX50" i="19"/>
  <c r="CY50" i="19"/>
  <c r="CZ50" i="19"/>
  <c r="DA50" i="19"/>
  <c r="DB50" i="19"/>
  <c r="DC50" i="19"/>
  <c r="CR51" i="19"/>
  <c r="CS51" i="19"/>
  <c r="CT51" i="19"/>
  <c r="CU51" i="19"/>
  <c r="CV51" i="19"/>
  <c r="CW51" i="19"/>
  <c r="CX51" i="19"/>
  <c r="CY51" i="19"/>
  <c r="CZ51" i="19"/>
  <c r="DA51" i="19"/>
  <c r="DB51" i="19"/>
  <c r="DC51" i="19"/>
  <c r="CR52" i="19"/>
  <c r="CS52" i="19"/>
  <c r="CT52" i="19"/>
  <c r="CU52" i="19"/>
  <c r="CV52" i="19"/>
  <c r="CW52" i="19"/>
  <c r="CX52" i="19"/>
  <c r="CY52" i="19"/>
  <c r="CZ52" i="19"/>
  <c r="DA52" i="19"/>
  <c r="DB52" i="19"/>
  <c r="DC52" i="19"/>
  <c r="CR53" i="19"/>
  <c r="CS53" i="19"/>
  <c r="CT53" i="19"/>
  <c r="CU53" i="19"/>
  <c r="CV53" i="19"/>
  <c r="CW53" i="19"/>
  <c r="CX53" i="19"/>
  <c r="CY53" i="19"/>
  <c r="CZ53" i="19"/>
  <c r="DA53" i="19"/>
  <c r="DB53" i="19"/>
  <c r="DC53" i="19"/>
  <c r="CR54" i="19"/>
  <c r="CS54" i="19"/>
  <c r="CT54" i="19"/>
  <c r="CU54" i="19"/>
  <c r="CV54" i="19"/>
  <c r="CW54" i="19"/>
  <c r="CX54" i="19"/>
  <c r="CY54" i="19"/>
  <c r="CZ54" i="19"/>
  <c r="DA54" i="19"/>
  <c r="DB54" i="19"/>
  <c r="CS36" i="19"/>
  <c r="CT36" i="19"/>
  <c r="CU36" i="19"/>
  <c r="CV36" i="19"/>
  <c r="CW36" i="19"/>
  <c r="CX36" i="19"/>
  <c r="CY36" i="19"/>
  <c r="CZ36" i="19"/>
  <c r="DA36" i="19"/>
  <c r="DB36" i="19"/>
  <c r="CR36" i="19"/>
  <c r="AN37" i="19"/>
  <c r="AN38" i="19"/>
  <c r="AN39" i="19"/>
  <c r="AN40" i="19"/>
  <c r="AN41" i="19"/>
  <c r="AN42" i="19"/>
  <c r="AN43" i="19"/>
  <c r="AN44" i="19"/>
  <c r="AN45" i="19"/>
  <c r="AN46" i="19"/>
  <c r="AN47" i="19"/>
  <c r="AN48" i="19"/>
  <c r="AN49" i="19"/>
  <c r="AN50" i="19"/>
  <c r="AN51" i="19"/>
  <c r="AN52" i="19"/>
  <c r="AN53" i="19"/>
  <c r="AN54" i="19"/>
  <c r="AN36" i="19"/>
  <c r="AM37" i="19"/>
  <c r="AM38" i="19"/>
  <c r="AM39" i="19"/>
  <c r="AM40" i="19"/>
  <c r="AM41" i="19"/>
  <c r="AM42" i="19"/>
  <c r="AM43" i="19"/>
  <c r="AM44" i="19"/>
  <c r="AM45" i="19"/>
  <c r="AM46" i="19"/>
  <c r="AM47" i="19"/>
  <c r="AM48" i="19"/>
  <c r="AM49" i="19"/>
  <c r="AM50" i="19"/>
  <c r="AM51" i="19"/>
  <c r="AM52" i="19"/>
  <c r="AM53" i="19"/>
  <c r="AM54" i="19"/>
  <c r="AM36" i="19"/>
  <c r="AJ37" i="19"/>
  <c r="AJ38" i="19"/>
  <c r="AJ39" i="19"/>
  <c r="AJ40" i="19"/>
  <c r="AJ41" i="19"/>
  <c r="AJ42" i="19"/>
  <c r="AJ43" i="19"/>
  <c r="AJ44" i="19"/>
  <c r="AJ45" i="19"/>
  <c r="AJ46" i="19"/>
  <c r="AJ47" i="19"/>
  <c r="AJ48" i="19"/>
  <c r="AJ49" i="19"/>
  <c r="AJ50" i="19"/>
  <c r="AJ51" i="19"/>
  <c r="AJ52" i="19"/>
  <c r="AJ53" i="19"/>
  <c r="AJ54" i="19"/>
  <c r="AJ36" i="19"/>
  <c r="CR10" i="19"/>
  <c r="CR11" i="19"/>
  <c r="CR12" i="19"/>
  <c r="CR13" i="19"/>
  <c r="CR14" i="19"/>
  <c r="CR15" i="19"/>
  <c r="CR16" i="19"/>
  <c r="CR17" i="19"/>
  <c r="CR19" i="19"/>
  <c r="CR20" i="19"/>
  <c r="CR21" i="19"/>
  <c r="CR22" i="19"/>
  <c r="CR23" i="19"/>
  <c r="CR24" i="19"/>
  <c r="CR25" i="19"/>
  <c r="CR26" i="19"/>
  <c r="CR27" i="19"/>
  <c r="CR9" i="19"/>
  <c r="AJ10" i="19"/>
  <c r="AJ11" i="19"/>
  <c r="AJ12" i="19"/>
  <c r="AJ13" i="19"/>
  <c r="AJ14" i="19"/>
  <c r="AJ15" i="19"/>
  <c r="AJ16" i="19"/>
  <c r="AJ17" i="19"/>
  <c r="AJ18" i="19"/>
  <c r="AJ19" i="19"/>
  <c r="AJ20" i="19"/>
  <c r="AJ21" i="19"/>
  <c r="AJ22" i="19"/>
  <c r="AJ23" i="19"/>
  <c r="AJ24" i="19"/>
  <c r="AJ25" i="19"/>
  <c r="AJ26" i="19"/>
  <c r="AJ27" i="19"/>
  <c r="AJ9" i="19"/>
  <c r="AJ37" i="18"/>
  <c r="AJ38" i="18"/>
  <c r="AJ39" i="18"/>
  <c r="AJ40" i="18"/>
  <c r="AJ41" i="18"/>
  <c r="AJ42" i="18"/>
  <c r="AJ43" i="18"/>
  <c r="AJ44" i="18"/>
  <c r="AJ45" i="18"/>
  <c r="AJ46" i="18"/>
  <c r="AJ47" i="18"/>
  <c r="AJ48" i="18"/>
  <c r="AJ49" i="18"/>
  <c r="AJ50" i="18"/>
  <c r="AJ51" i="18"/>
  <c r="AJ52" i="18"/>
  <c r="AJ53" i="18"/>
  <c r="AJ54" i="18"/>
  <c r="AJ36" i="18"/>
  <c r="AP9" i="18"/>
  <c r="AJ10" i="18"/>
  <c r="AJ11" i="18"/>
  <c r="AJ12" i="18"/>
  <c r="AJ13" i="18"/>
  <c r="AJ14" i="18"/>
  <c r="AJ15" i="18"/>
  <c r="AJ16" i="18"/>
  <c r="AJ17" i="18"/>
  <c r="AJ18" i="18"/>
  <c r="AJ19" i="18"/>
  <c r="AJ20" i="18"/>
  <c r="AJ21" i="18"/>
  <c r="AJ22" i="18"/>
  <c r="AJ23" i="18"/>
  <c r="AJ24" i="18"/>
  <c r="AJ25" i="18"/>
  <c r="AJ26" i="18"/>
  <c r="AJ27" i="18"/>
  <c r="AJ9" i="18"/>
  <c r="CR45" i="12"/>
  <c r="AN45" i="12"/>
  <c r="AJ37" i="12"/>
  <c r="AJ38" i="12"/>
  <c r="AJ39" i="12"/>
  <c r="AJ40" i="12"/>
  <c r="AJ41" i="12"/>
  <c r="AJ42" i="12"/>
  <c r="AJ43" i="12"/>
  <c r="AJ44" i="12"/>
  <c r="AJ45" i="12"/>
  <c r="AJ46" i="12"/>
  <c r="AJ47" i="12"/>
  <c r="AJ48" i="12"/>
  <c r="AJ49" i="12"/>
  <c r="AJ50" i="12"/>
  <c r="AJ51" i="12"/>
  <c r="AJ52" i="12"/>
  <c r="AJ53" i="12"/>
  <c r="AJ54" i="12"/>
  <c r="AJ36" i="12"/>
  <c r="DD9" i="12"/>
  <c r="DD24" i="12"/>
  <c r="CR9" i="12"/>
  <c r="AN9" i="12"/>
  <c r="AM9" i="12"/>
  <c r="AJ10" i="12"/>
  <c r="AJ11" i="12"/>
  <c r="AJ12" i="12"/>
  <c r="AJ13" i="12"/>
  <c r="AJ14" i="12"/>
  <c r="AJ15" i="12"/>
  <c r="AJ16" i="12"/>
  <c r="AJ17" i="12"/>
  <c r="AJ18" i="12"/>
  <c r="AJ19" i="12"/>
  <c r="AJ20" i="12"/>
  <c r="AJ21" i="12"/>
  <c r="AJ22" i="12"/>
  <c r="AJ23" i="12"/>
  <c r="AJ24" i="12"/>
  <c r="AJ25" i="12"/>
  <c r="AJ26" i="12"/>
  <c r="AJ27" i="12"/>
  <c r="AJ9" i="12"/>
  <c r="AC9" i="12"/>
  <c r="AB10" i="12"/>
  <c r="AB11" i="12"/>
  <c r="AB12" i="12"/>
  <c r="AB13" i="12"/>
  <c r="AB14" i="12"/>
  <c r="AB15" i="12"/>
  <c r="AB16" i="12"/>
  <c r="AB17" i="12"/>
  <c r="AB18" i="12"/>
  <c r="AB19" i="12"/>
  <c r="AB20" i="12"/>
  <c r="AB21" i="12"/>
  <c r="AB22" i="12"/>
  <c r="AB23" i="12"/>
  <c r="AB24" i="12"/>
  <c r="AB25" i="12"/>
  <c r="AB26" i="12"/>
  <c r="AB27" i="12"/>
  <c r="AB9" i="12"/>
  <c r="AS54" i="19"/>
  <c r="AS36" i="19"/>
  <c r="AS37" i="19"/>
  <c r="AS38" i="19"/>
  <c r="AS39" i="19"/>
  <c r="AS40" i="19"/>
  <c r="AS41" i="19"/>
  <c r="AS42" i="19"/>
  <c r="AS43" i="19"/>
  <c r="AS44" i="19"/>
  <c r="AS45" i="19"/>
  <c r="AS46" i="19"/>
  <c r="AS47" i="19"/>
  <c r="AS48" i="19"/>
  <c r="AS49" i="19"/>
  <c r="AS50" i="19"/>
  <c r="AS51" i="19"/>
  <c r="AS52" i="19"/>
  <c r="AS53" i="19"/>
  <c r="AS27" i="19"/>
  <c r="AS9" i="19"/>
  <c r="AS37" i="18"/>
  <c r="AS38" i="18"/>
  <c r="AS39" i="18"/>
  <c r="AS40" i="18"/>
  <c r="AS41" i="18"/>
  <c r="AS42" i="18"/>
  <c r="AS43" i="18"/>
  <c r="AS44" i="18"/>
  <c r="AS45" i="18"/>
  <c r="AS46" i="18"/>
  <c r="AS47" i="18"/>
  <c r="AS48" i="18"/>
  <c r="AS49" i="18"/>
  <c r="AS50" i="18"/>
  <c r="AS51" i="18"/>
  <c r="AS52" i="18"/>
  <c r="AS53" i="18"/>
  <c r="AS54" i="18"/>
  <c r="AS36" i="18"/>
  <c r="AS54" i="12"/>
  <c r="AS36" i="12"/>
  <c r="AS10" i="12"/>
  <c r="AS11" i="12"/>
  <c r="AS12" i="12"/>
  <c r="AS13" i="12"/>
  <c r="AS14" i="12"/>
  <c r="AS15" i="12"/>
  <c r="AS16" i="12"/>
  <c r="AS17" i="12"/>
  <c r="AS18" i="12"/>
  <c r="AS19" i="12"/>
  <c r="AS20" i="12"/>
  <c r="AS21" i="12"/>
  <c r="AS22" i="12"/>
  <c r="AS23" i="12"/>
  <c r="AS24" i="12"/>
  <c r="AS25" i="12"/>
  <c r="AS26" i="12"/>
  <c r="AS27" i="12"/>
  <c r="AS9" i="12"/>
  <c r="AS10" i="19"/>
  <c r="AS11" i="19"/>
  <c r="AS12" i="19"/>
  <c r="AS13" i="19"/>
  <c r="AS14" i="19"/>
  <c r="AS15" i="19"/>
  <c r="AS16" i="19"/>
  <c r="AS17" i="19"/>
  <c r="AS18" i="19"/>
  <c r="AS19" i="19"/>
  <c r="AS20" i="19"/>
  <c r="AS21" i="19"/>
  <c r="AS22" i="19"/>
  <c r="AS23" i="19"/>
  <c r="AS24" i="19"/>
  <c r="AS25" i="19"/>
  <c r="AS26" i="19"/>
  <c r="AS10" i="18"/>
  <c r="AS11" i="18"/>
  <c r="AS12" i="18"/>
  <c r="AS13" i="18"/>
  <c r="AS14" i="18"/>
  <c r="AS15" i="18"/>
  <c r="AS16" i="18"/>
  <c r="AS17" i="18"/>
  <c r="AS18" i="18"/>
  <c r="AS19" i="18"/>
  <c r="AS20" i="18"/>
  <c r="AS21" i="18"/>
  <c r="AS22" i="18"/>
  <c r="AS23" i="18"/>
  <c r="AS24" i="18"/>
  <c r="AS25" i="18"/>
  <c r="AS26" i="18"/>
  <c r="AS27" i="18"/>
  <c r="AS9" i="18"/>
  <c r="AS37" i="12"/>
  <c r="AS38" i="12"/>
  <c r="AS39" i="12"/>
  <c r="AS40" i="12"/>
  <c r="AS41" i="12"/>
  <c r="AS42" i="12"/>
  <c r="AS43" i="12"/>
  <c r="AS44" i="12"/>
  <c r="AS45" i="12"/>
  <c r="AS46" i="12"/>
  <c r="AS47" i="12"/>
  <c r="AS48" i="12"/>
  <c r="AS49" i="12"/>
  <c r="AS50" i="12"/>
  <c r="AS51" i="12"/>
  <c r="AS52" i="12"/>
  <c r="AS53" i="12"/>
  <c r="EL36" i="19"/>
  <c r="AP36" i="19"/>
  <c r="AO36" i="19"/>
  <c r="EL36" i="18"/>
  <c r="AO54" i="18"/>
  <c r="AP54" i="18"/>
  <c r="AP36" i="18"/>
  <c r="AO36" i="18"/>
  <c r="T33" i="18"/>
  <c r="EL36" i="12"/>
  <c r="AP54" i="12"/>
  <c r="AP36" i="12"/>
  <c r="AO54" i="12"/>
  <c r="AO36" i="12"/>
  <c r="EL9" i="19"/>
  <c r="AP27" i="19"/>
  <c r="AP9" i="19"/>
  <c r="EL9" i="18"/>
  <c r="AP18" i="18"/>
  <c r="AP10" i="12"/>
  <c r="AP11" i="12"/>
  <c r="AP12" i="12"/>
  <c r="AP13" i="12"/>
  <c r="AP14" i="12"/>
  <c r="AP15" i="12"/>
  <c r="AP16" i="12"/>
  <c r="AP17" i="12"/>
  <c r="AP18" i="12"/>
  <c r="AP19" i="12"/>
  <c r="AP20" i="12"/>
  <c r="AP21" i="12"/>
  <c r="AP22" i="12"/>
  <c r="AP23" i="12"/>
  <c r="AP24" i="12"/>
  <c r="AP25" i="12"/>
  <c r="AP26" i="12"/>
  <c r="AP27" i="12"/>
  <c r="AP9" i="12"/>
  <c r="AP5" i="12"/>
  <c r="AO9" i="12"/>
  <c r="E174" i="17" l="1"/>
  <c r="E168" i="17"/>
  <c r="E48" i="17"/>
  <c r="E37" i="17"/>
  <c r="CK36" i="19"/>
  <c r="CN36" i="19"/>
  <c r="CI36" i="19"/>
  <c r="DD36" i="19"/>
  <c r="DH10" i="19"/>
  <c r="DH11" i="19"/>
  <c r="DH12" i="19"/>
  <c r="DH13" i="19"/>
  <c r="DH14" i="19"/>
  <c r="DH15" i="19"/>
  <c r="DH16" i="19"/>
  <c r="DH17" i="19"/>
  <c r="DH18" i="19"/>
  <c r="DH19" i="19"/>
  <c r="DH20" i="19"/>
  <c r="DH21" i="19"/>
  <c r="DH22" i="19"/>
  <c r="DH23" i="19"/>
  <c r="DH24" i="19"/>
  <c r="DH25" i="19"/>
  <c r="DH26" i="19"/>
  <c r="DH27" i="19"/>
  <c r="DH9" i="19"/>
  <c r="DI9" i="19"/>
  <c r="DH10" i="18"/>
  <c r="DH11" i="18"/>
  <c r="DH12" i="18"/>
  <c r="DH13" i="18"/>
  <c r="DH14" i="18"/>
  <c r="DH15" i="18"/>
  <c r="DH16" i="18"/>
  <c r="DH17" i="18"/>
  <c r="DH18" i="18"/>
  <c r="DH19" i="18"/>
  <c r="DH20" i="18"/>
  <c r="DH21" i="18"/>
  <c r="DH22" i="18"/>
  <c r="DH23" i="18"/>
  <c r="DH24" i="18"/>
  <c r="DH25" i="18"/>
  <c r="DH26" i="18"/>
  <c r="DH27" i="18"/>
  <c r="DH9" i="18"/>
  <c r="DD27" i="12"/>
  <c r="DH10" i="12"/>
  <c r="DH11" i="12"/>
  <c r="DH12" i="12"/>
  <c r="DH13" i="12"/>
  <c r="DH14" i="12"/>
  <c r="DH15" i="12"/>
  <c r="DH16" i="12"/>
  <c r="DH17" i="12"/>
  <c r="DH18" i="12"/>
  <c r="DH19" i="12"/>
  <c r="DH20" i="12"/>
  <c r="DH21" i="12"/>
  <c r="DH22" i="12"/>
  <c r="DH23" i="12"/>
  <c r="DH24" i="12"/>
  <c r="DH25" i="12"/>
  <c r="DH26" i="12"/>
  <c r="DH27" i="12"/>
  <c r="DH9" i="12"/>
  <c r="DH5" i="19"/>
  <c r="DD9" i="18"/>
  <c r="DI5" i="19"/>
  <c r="DO9" i="19"/>
  <c r="DO10" i="19"/>
  <c r="E176" i="17" l="1"/>
  <c r="BE27" i="12"/>
  <c r="BB27" i="12"/>
  <c r="AW27" i="12"/>
  <c r="AO27" i="12"/>
  <c r="AN27" i="12"/>
  <c r="AM27" i="12"/>
  <c r="AG27" i="12"/>
  <c r="AC27" i="12"/>
  <c r="W9" i="12"/>
  <c r="E36" i="12"/>
  <c r="E9" i="18"/>
  <c r="EL27" i="19"/>
  <c r="EL10" i="19"/>
  <c r="EL11" i="19"/>
  <c r="EL12" i="19"/>
  <c r="EL13" i="19"/>
  <c r="EL14" i="19"/>
  <c r="EL15" i="19"/>
  <c r="EL16" i="19"/>
  <c r="EL17" i="19"/>
  <c r="EL18" i="19"/>
  <c r="EL19" i="19"/>
  <c r="EL20" i="19"/>
  <c r="EL21" i="19"/>
  <c r="EL22" i="19"/>
  <c r="EL23" i="19"/>
  <c r="EL24" i="19"/>
  <c r="EL25" i="19"/>
  <c r="EL26" i="19"/>
  <c r="EL9" i="12"/>
  <c r="CD10" i="18"/>
  <c r="CD11" i="18"/>
  <c r="CD12" i="18"/>
  <c r="CD13" i="18"/>
  <c r="CD14" i="18"/>
  <c r="CD15" i="18"/>
  <c r="CD16" i="18"/>
  <c r="CD17" i="18"/>
  <c r="CD18" i="18"/>
  <c r="CD19" i="18"/>
  <c r="CD20" i="18"/>
  <c r="CD21" i="18"/>
  <c r="CD22" i="18"/>
  <c r="CD23" i="18"/>
  <c r="CD24" i="18"/>
  <c r="CD25" i="18"/>
  <c r="CD26" i="18"/>
  <c r="CD27" i="18"/>
  <c r="CD9" i="18"/>
  <c r="CD10" i="19"/>
  <c r="CD11" i="19"/>
  <c r="CD12" i="19"/>
  <c r="CD13" i="19"/>
  <c r="CD14" i="19"/>
  <c r="CD15" i="19"/>
  <c r="CD16" i="19"/>
  <c r="CD17" i="19"/>
  <c r="CD18" i="19"/>
  <c r="CD19" i="19"/>
  <c r="CD20" i="19"/>
  <c r="CD21" i="19"/>
  <c r="CD22" i="19"/>
  <c r="CD23" i="19"/>
  <c r="CD24" i="19"/>
  <c r="CD25" i="19"/>
  <c r="CD26" i="19"/>
  <c r="CD27" i="19"/>
  <c r="CD9" i="19"/>
  <c r="AU9" i="19"/>
  <c r="AP37" i="12"/>
  <c r="AP38" i="12"/>
  <c r="AP39" i="12"/>
  <c r="AP40" i="12"/>
  <c r="AP41" i="12"/>
  <c r="AP42" i="12"/>
  <c r="AP43" i="12"/>
  <c r="AP44" i="12"/>
  <c r="AP45" i="12"/>
  <c r="AP46" i="12"/>
  <c r="AP47" i="12"/>
  <c r="AP48" i="12"/>
  <c r="AP49" i="12"/>
  <c r="AP50" i="12"/>
  <c r="AP51" i="12"/>
  <c r="AP52" i="12"/>
  <c r="AP53" i="12"/>
  <c r="AO37" i="12"/>
  <c r="AO38" i="12"/>
  <c r="AO39" i="12"/>
  <c r="AO40" i="12"/>
  <c r="AO41" i="12"/>
  <c r="AO42" i="12"/>
  <c r="AO43" i="12"/>
  <c r="AO44" i="12"/>
  <c r="AO45" i="12"/>
  <c r="AO46" i="12"/>
  <c r="AO47" i="12"/>
  <c r="AO48" i="12"/>
  <c r="AO49" i="12"/>
  <c r="AO50" i="12"/>
  <c r="AO51" i="12"/>
  <c r="AO52" i="12"/>
  <c r="AO53" i="12"/>
  <c r="AP33" i="12"/>
  <c r="AO33" i="12"/>
  <c r="AP37" i="18"/>
  <c r="AP38" i="18"/>
  <c r="AP39" i="18"/>
  <c r="AP40" i="18"/>
  <c r="AP41" i="18"/>
  <c r="AP42" i="18"/>
  <c r="AP43" i="18"/>
  <c r="AP44" i="18"/>
  <c r="AP45" i="18"/>
  <c r="AP46" i="18"/>
  <c r="AP47" i="18"/>
  <c r="AP48" i="18"/>
  <c r="AP49" i="18"/>
  <c r="AP50" i="18"/>
  <c r="AP51" i="18"/>
  <c r="AP52" i="18"/>
  <c r="AP53" i="18"/>
  <c r="AO37" i="18"/>
  <c r="AO38" i="18"/>
  <c r="AO39" i="18"/>
  <c r="AO40" i="18"/>
  <c r="AO41" i="18"/>
  <c r="AO42" i="18"/>
  <c r="AO43" i="18"/>
  <c r="AO44" i="18"/>
  <c r="AO45" i="18"/>
  <c r="AO46" i="18"/>
  <c r="AO47" i="18"/>
  <c r="AO48" i="18"/>
  <c r="AO49" i="18"/>
  <c r="AO50" i="18"/>
  <c r="AO51" i="18"/>
  <c r="AO52" i="18"/>
  <c r="AO53" i="18"/>
  <c r="AP33" i="18"/>
  <c r="AO33" i="18"/>
  <c r="AP37" i="19"/>
  <c r="AP38" i="19"/>
  <c r="AP39" i="19"/>
  <c r="AP40" i="19"/>
  <c r="AP41" i="19"/>
  <c r="AP42" i="19"/>
  <c r="AP43" i="19"/>
  <c r="AP44" i="19"/>
  <c r="AP45" i="19"/>
  <c r="AP46" i="19"/>
  <c r="AP47" i="19"/>
  <c r="AP48" i="19"/>
  <c r="AP49" i="19"/>
  <c r="AP50" i="19"/>
  <c r="AP51" i="19"/>
  <c r="AP52" i="19"/>
  <c r="AP53" i="19"/>
  <c r="AP54" i="19"/>
  <c r="AO37" i="19"/>
  <c r="AO38" i="19"/>
  <c r="AO39" i="19"/>
  <c r="AO40" i="19"/>
  <c r="AO41" i="19"/>
  <c r="AO42" i="19"/>
  <c r="AO43" i="19"/>
  <c r="AO44" i="19"/>
  <c r="AO45" i="19"/>
  <c r="AO46" i="19"/>
  <c r="AO47" i="19"/>
  <c r="AO48" i="19"/>
  <c r="AO49" i="19"/>
  <c r="AO50" i="19"/>
  <c r="AO51" i="19"/>
  <c r="AO52" i="19"/>
  <c r="AO53" i="19"/>
  <c r="AO54" i="19"/>
  <c r="AP10" i="18"/>
  <c r="AP11" i="18"/>
  <c r="AP12" i="18"/>
  <c r="AP13" i="18"/>
  <c r="AP14" i="18"/>
  <c r="AP15" i="18"/>
  <c r="AP16" i="18"/>
  <c r="AP17" i="18"/>
  <c r="AP19" i="18"/>
  <c r="AP20" i="18"/>
  <c r="AP21" i="18"/>
  <c r="AP22" i="18"/>
  <c r="AP23" i="18"/>
  <c r="AP24" i="18"/>
  <c r="AP25" i="18"/>
  <c r="AP26" i="18"/>
  <c r="AP27" i="18"/>
  <c r="AO10" i="18"/>
  <c r="AO11" i="18"/>
  <c r="AO12" i="18"/>
  <c r="AO13" i="18"/>
  <c r="AO14" i="18"/>
  <c r="AO15" i="18"/>
  <c r="AO16" i="18"/>
  <c r="AO17" i="18"/>
  <c r="AO18" i="18"/>
  <c r="AO19" i="18"/>
  <c r="AO20" i="18"/>
  <c r="AO21" i="18"/>
  <c r="AO22" i="18"/>
  <c r="AO23" i="18"/>
  <c r="AO24" i="18"/>
  <c r="AO25" i="18"/>
  <c r="AO26" i="18"/>
  <c r="AO27" i="18"/>
  <c r="AO9" i="18"/>
  <c r="AP10" i="19"/>
  <c r="AP11" i="19"/>
  <c r="AP12" i="19"/>
  <c r="AP13" i="19"/>
  <c r="AP14" i="19"/>
  <c r="AP15" i="19"/>
  <c r="AP16" i="19"/>
  <c r="AP17" i="19"/>
  <c r="AP18" i="19"/>
  <c r="AP19" i="19"/>
  <c r="AP20" i="19"/>
  <c r="AP21" i="19"/>
  <c r="AP22" i="19"/>
  <c r="AP23" i="19"/>
  <c r="AP24" i="19"/>
  <c r="AP25" i="19"/>
  <c r="AP26" i="19"/>
  <c r="AO10" i="19"/>
  <c r="AO11" i="19"/>
  <c r="AO12" i="19"/>
  <c r="AO13" i="19"/>
  <c r="AO14" i="19"/>
  <c r="AO15" i="19"/>
  <c r="AO16" i="19"/>
  <c r="AO17" i="19"/>
  <c r="AO18" i="19"/>
  <c r="AO19" i="19"/>
  <c r="AO20" i="19"/>
  <c r="AO21" i="19"/>
  <c r="AO22" i="19"/>
  <c r="AO23" i="19"/>
  <c r="AO24" i="19"/>
  <c r="AO25" i="19"/>
  <c r="AO26" i="19"/>
  <c r="AO27" i="19"/>
  <c r="AO9" i="19"/>
  <c r="AA37" i="19" l="1"/>
  <c r="AA38" i="19"/>
  <c r="AA39" i="19"/>
  <c r="AA40" i="19"/>
  <c r="AA41" i="19"/>
  <c r="AA42" i="19"/>
  <c r="AA43" i="19"/>
  <c r="AA44" i="19"/>
  <c r="AA45" i="19"/>
  <c r="AA46" i="19"/>
  <c r="AA47" i="19"/>
  <c r="AA48" i="19"/>
  <c r="AA49" i="19"/>
  <c r="AA50" i="19"/>
  <c r="AA51" i="19"/>
  <c r="AA52" i="19"/>
  <c r="AA53" i="19"/>
  <c r="AA54" i="19"/>
  <c r="Z37" i="19"/>
  <c r="Z38" i="19"/>
  <c r="Z39" i="19"/>
  <c r="Z40" i="19"/>
  <c r="Z41" i="19"/>
  <c r="Z42" i="19"/>
  <c r="Z43" i="19"/>
  <c r="Z44" i="19"/>
  <c r="Z45" i="19"/>
  <c r="Z46" i="19"/>
  <c r="Z47" i="19"/>
  <c r="Z48" i="19"/>
  <c r="Z49" i="19"/>
  <c r="Z50" i="19"/>
  <c r="Z51" i="19"/>
  <c r="Z52" i="19"/>
  <c r="Z53" i="19"/>
  <c r="Z54" i="19"/>
  <c r="Y37" i="19"/>
  <c r="Y38" i="19"/>
  <c r="Y39" i="19"/>
  <c r="Y40" i="19"/>
  <c r="Y41" i="19"/>
  <c r="Y42" i="19"/>
  <c r="Y43" i="19"/>
  <c r="Y44" i="19"/>
  <c r="Y45" i="19"/>
  <c r="Y46" i="19"/>
  <c r="Y47" i="19"/>
  <c r="Y48" i="19"/>
  <c r="Y49" i="19"/>
  <c r="Y50" i="19"/>
  <c r="Y51" i="19"/>
  <c r="Y52" i="19"/>
  <c r="Y53" i="19"/>
  <c r="Y54" i="19"/>
  <c r="X37" i="19"/>
  <c r="X38" i="19"/>
  <c r="X39" i="19"/>
  <c r="X40" i="19"/>
  <c r="X41" i="19"/>
  <c r="X42" i="19"/>
  <c r="X43" i="19"/>
  <c r="X44" i="19"/>
  <c r="X45" i="19"/>
  <c r="X46" i="19"/>
  <c r="X47" i="19"/>
  <c r="X48" i="19"/>
  <c r="X49" i="19"/>
  <c r="X50" i="19"/>
  <c r="X51" i="19"/>
  <c r="X52" i="19"/>
  <c r="X53" i="19"/>
  <c r="X54" i="19"/>
  <c r="X36" i="19"/>
  <c r="Y36" i="19"/>
  <c r="Z36" i="19"/>
  <c r="AA36" i="19"/>
  <c r="W37" i="19"/>
  <c r="W38" i="19"/>
  <c r="W39" i="19"/>
  <c r="W40" i="19"/>
  <c r="W41" i="19"/>
  <c r="W42" i="19"/>
  <c r="W43" i="19"/>
  <c r="W44" i="19"/>
  <c r="W45" i="19"/>
  <c r="W46" i="19"/>
  <c r="W47" i="19"/>
  <c r="W48" i="19"/>
  <c r="W49" i="19"/>
  <c r="W50" i="19"/>
  <c r="W51" i="19"/>
  <c r="W52" i="19"/>
  <c r="W53" i="19"/>
  <c r="W54" i="19"/>
  <c r="W36" i="19"/>
  <c r="U37" i="19"/>
  <c r="U38" i="19"/>
  <c r="U39" i="19"/>
  <c r="U40" i="19"/>
  <c r="U41" i="19"/>
  <c r="U42" i="19"/>
  <c r="U43" i="19"/>
  <c r="U44" i="19"/>
  <c r="U45" i="19"/>
  <c r="U46" i="19"/>
  <c r="U47" i="19"/>
  <c r="U48" i="19"/>
  <c r="U49" i="19"/>
  <c r="U50" i="19"/>
  <c r="U51" i="19"/>
  <c r="U52" i="19"/>
  <c r="U53" i="19"/>
  <c r="U54" i="19"/>
  <c r="U36" i="19"/>
  <c r="W54" i="12"/>
  <c r="X54" i="12"/>
  <c r="Y54" i="12"/>
  <c r="Z54" i="12"/>
  <c r="AA54" i="12"/>
  <c r="W54" i="18"/>
  <c r="X54" i="18"/>
  <c r="Y54" i="18"/>
  <c r="Z54" i="18"/>
  <c r="AA54" i="18"/>
  <c r="AA37" i="18"/>
  <c r="AA38" i="18"/>
  <c r="AA39" i="18"/>
  <c r="AA40" i="18"/>
  <c r="AA41" i="18"/>
  <c r="AA42" i="18"/>
  <c r="AA43" i="18"/>
  <c r="AA44" i="18"/>
  <c r="AA45" i="18"/>
  <c r="AA46" i="18"/>
  <c r="AA47" i="18"/>
  <c r="AA48" i="18"/>
  <c r="AA49" i="18"/>
  <c r="AA50" i="18"/>
  <c r="AA51" i="18"/>
  <c r="AA52" i="18"/>
  <c r="AA53" i="18"/>
  <c r="Z37" i="18"/>
  <c r="Z38" i="18"/>
  <c r="Z39" i="18"/>
  <c r="Z40" i="18"/>
  <c r="Z41" i="18"/>
  <c r="Z42" i="18"/>
  <c r="Z43" i="18"/>
  <c r="Z44" i="18"/>
  <c r="Z45" i="18"/>
  <c r="Z46" i="18"/>
  <c r="Z47" i="18"/>
  <c r="Z48" i="18"/>
  <c r="Z49" i="18"/>
  <c r="Z50" i="18"/>
  <c r="Z51" i="18"/>
  <c r="Z52" i="18"/>
  <c r="Z53" i="18"/>
  <c r="Y37" i="18"/>
  <c r="Y38" i="18"/>
  <c r="Y39" i="18"/>
  <c r="Y40" i="18"/>
  <c r="Y41" i="18"/>
  <c r="Y42" i="18"/>
  <c r="Y43" i="18"/>
  <c r="Y44" i="18"/>
  <c r="Y45" i="18"/>
  <c r="Y46" i="18"/>
  <c r="Y47" i="18"/>
  <c r="Y48" i="18"/>
  <c r="Y49" i="18"/>
  <c r="Y50" i="18"/>
  <c r="Y51" i="18"/>
  <c r="Y52" i="18"/>
  <c r="Y53" i="18"/>
  <c r="X37" i="18"/>
  <c r="X38" i="18"/>
  <c r="X39" i="18"/>
  <c r="X40" i="18"/>
  <c r="X41" i="18"/>
  <c r="X42" i="18"/>
  <c r="X43" i="18"/>
  <c r="X44" i="18"/>
  <c r="X45" i="18"/>
  <c r="X46" i="18"/>
  <c r="X47" i="18"/>
  <c r="X48" i="18"/>
  <c r="X49" i="18"/>
  <c r="X50" i="18"/>
  <c r="X51" i="18"/>
  <c r="X52" i="18"/>
  <c r="X53" i="18"/>
  <c r="X36" i="18"/>
  <c r="Y36" i="18"/>
  <c r="Z36" i="18"/>
  <c r="AA36" i="18"/>
  <c r="W37" i="18"/>
  <c r="W38" i="18"/>
  <c r="W39" i="18"/>
  <c r="W40" i="18"/>
  <c r="W41" i="18"/>
  <c r="W42" i="18"/>
  <c r="W43" i="18"/>
  <c r="W44" i="18"/>
  <c r="W45" i="18"/>
  <c r="W46" i="18"/>
  <c r="W47" i="18"/>
  <c r="W48" i="18"/>
  <c r="W49" i="18"/>
  <c r="W50" i="18"/>
  <c r="W51" i="18"/>
  <c r="W52" i="18"/>
  <c r="W53" i="18"/>
  <c r="W36" i="18"/>
  <c r="U54" i="18"/>
  <c r="U37" i="18"/>
  <c r="U38" i="18"/>
  <c r="U39" i="18"/>
  <c r="U40" i="18"/>
  <c r="U41" i="18"/>
  <c r="U42" i="18"/>
  <c r="U43" i="18"/>
  <c r="U44" i="18"/>
  <c r="U45" i="18"/>
  <c r="U46" i="18"/>
  <c r="U47" i="18"/>
  <c r="U48" i="18"/>
  <c r="U49" i="18"/>
  <c r="U50" i="18"/>
  <c r="U51" i="18"/>
  <c r="U52" i="18"/>
  <c r="U53" i="18"/>
  <c r="U36" i="18"/>
  <c r="W37" i="12"/>
  <c r="W38" i="12"/>
  <c r="W39" i="12"/>
  <c r="W40" i="12"/>
  <c r="W41" i="12"/>
  <c r="W42" i="12"/>
  <c r="W43" i="12"/>
  <c r="W44" i="12"/>
  <c r="W45" i="12"/>
  <c r="W46" i="12"/>
  <c r="W47" i="12"/>
  <c r="W48" i="12"/>
  <c r="W49" i="12"/>
  <c r="W50" i="12"/>
  <c r="W51" i="12"/>
  <c r="W52" i="12"/>
  <c r="W53" i="12"/>
  <c r="W36" i="12"/>
  <c r="X36" i="12"/>
  <c r="AA10" i="19" l="1"/>
  <c r="AA11" i="19"/>
  <c r="AA12" i="19"/>
  <c r="AA13" i="19"/>
  <c r="AA14" i="19"/>
  <c r="AA15" i="19"/>
  <c r="AA16" i="19"/>
  <c r="AA17" i="19"/>
  <c r="AA18" i="19"/>
  <c r="AA19" i="19"/>
  <c r="AA20" i="19"/>
  <c r="AA21" i="19"/>
  <c r="AA22" i="19"/>
  <c r="AA23" i="19"/>
  <c r="AA24" i="19"/>
  <c r="AA25" i="19"/>
  <c r="AA26" i="19"/>
  <c r="AA27" i="19"/>
  <c r="Z10" i="19"/>
  <c r="Z11" i="19"/>
  <c r="Z12" i="19"/>
  <c r="Z13" i="19"/>
  <c r="Z14" i="19"/>
  <c r="Z15" i="19"/>
  <c r="Z16" i="19"/>
  <c r="Z17" i="19"/>
  <c r="Z18" i="19"/>
  <c r="Z19" i="19"/>
  <c r="Z20" i="19"/>
  <c r="Z21" i="19"/>
  <c r="Z22" i="19"/>
  <c r="Z23" i="19"/>
  <c r="Z24" i="19"/>
  <c r="Z25" i="19"/>
  <c r="Z26" i="19"/>
  <c r="Z27" i="19"/>
  <c r="Y10" i="19"/>
  <c r="Y11" i="19"/>
  <c r="Y12" i="19"/>
  <c r="Y13" i="19"/>
  <c r="Y14" i="19"/>
  <c r="Y15" i="19"/>
  <c r="Y16" i="19"/>
  <c r="Y17" i="19"/>
  <c r="Y18" i="19"/>
  <c r="Y19" i="19"/>
  <c r="Y20" i="19"/>
  <c r="Y21" i="19"/>
  <c r="Y22" i="19"/>
  <c r="Y23" i="19"/>
  <c r="Y24" i="19"/>
  <c r="Y25" i="19"/>
  <c r="Y26" i="19"/>
  <c r="Y27" i="19"/>
  <c r="X10" i="19"/>
  <c r="X11" i="19"/>
  <c r="X12" i="19"/>
  <c r="X13" i="19"/>
  <c r="X14" i="19"/>
  <c r="X15" i="19"/>
  <c r="X16" i="19"/>
  <c r="X17" i="19"/>
  <c r="X18" i="19"/>
  <c r="X19" i="19"/>
  <c r="X20" i="19"/>
  <c r="X21" i="19"/>
  <c r="X22" i="19"/>
  <c r="X23" i="19"/>
  <c r="X24" i="19"/>
  <c r="X25" i="19"/>
  <c r="X26" i="19"/>
  <c r="X27" i="19"/>
  <c r="W10" i="19"/>
  <c r="W11" i="19"/>
  <c r="W12" i="19"/>
  <c r="W13" i="19"/>
  <c r="W14" i="19"/>
  <c r="W15" i="19"/>
  <c r="W16" i="19"/>
  <c r="W17" i="19"/>
  <c r="W18" i="19"/>
  <c r="W19" i="19"/>
  <c r="W20" i="19"/>
  <c r="W21" i="19"/>
  <c r="W22" i="19"/>
  <c r="W23" i="19"/>
  <c r="W24" i="19"/>
  <c r="W25" i="19"/>
  <c r="W26" i="19"/>
  <c r="W27" i="19"/>
  <c r="AA9" i="19"/>
  <c r="X9" i="19"/>
  <c r="Y9" i="19"/>
  <c r="Z9" i="19"/>
  <c r="W9" i="19"/>
  <c r="U10" i="19"/>
  <c r="U11" i="19"/>
  <c r="U12" i="19"/>
  <c r="U13" i="19"/>
  <c r="U14" i="19"/>
  <c r="U15" i="19"/>
  <c r="U16" i="19"/>
  <c r="U17" i="19"/>
  <c r="U18" i="19"/>
  <c r="U19" i="19"/>
  <c r="U20" i="19"/>
  <c r="U21" i="19"/>
  <c r="U22" i="19"/>
  <c r="U23" i="19"/>
  <c r="U24" i="19"/>
  <c r="U25" i="19"/>
  <c r="U26" i="19"/>
  <c r="U27" i="19"/>
  <c r="U9" i="19"/>
  <c r="C73" i="1" l="1"/>
  <c r="D73" i="1" s="1"/>
  <c r="C34" i="1" l="1"/>
  <c r="D32" i="1"/>
  <c r="E181" i="17"/>
  <c r="K181" i="17"/>
  <c r="E179" i="17"/>
  <c r="M37" i="1"/>
  <c r="L37" i="1"/>
  <c r="C81" i="1"/>
  <c r="H34" i="17"/>
  <c r="H33" i="17"/>
  <c r="H32" i="17"/>
  <c r="H31" i="17"/>
  <c r="H30" i="17"/>
  <c r="H18" i="17"/>
  <c r="H17" i="17"/>
  <c r="H16" i="17"/>
  <c r="H15" i="17"/>
  <c r="H14" i="17"/>
  <c r="H13" i="17"/>
  <c r="H12" i="17"/>
  <c r="H11" i="17"/>
  <c r="H10" i="17"/>
  <c r="H9" i="17"/>
  <c r="H8" i="17"/>
  <c r="H35" i="17"/>
  <c r="AL4" i="22"/>
  <c r="AK4" i="22"/>
  <c r="AJ4" i="22"/>
  <c r="AI4" i="22"/>
  <c r="AH4" i="22"/>
  <c r="AG4" i="22"/>
  <c r="AF4" i="22"/>
  <c r="AE4" i="22"/>
  <c r="AD4" i="22"/>
  <c r="AC4" i="22"/>
  <c r="AB4" i="22"/>
  <c r="AA4" i="22"/>
  <c r="Z4" i="22"/>
  <c r="Y4" i="22"/>
  <c r="X4" i="22"/>
  <c r="W4" i="22"/>
  <c r="V4" i="22"/>
  <c r="U4" i="22"/>
  <c r="T4" i="22"/>
  <c r="S4" i="22"/>
  <c r="R4" i="22"/>
  <c r="Q4" i="22"/>
  <c r="P4" i="22"/>
  <c r="O4" i="22"/>
  <c r="N4" i="22"/>
  <c r="M4" i="22"/>
  <c r="L4" i="22"/>
  <c r="K4" i="22"/>
  <c r="J4" i="22"/>
  <c r="I4" i="22"/>
  <c r="D8" i="1"/>
  <c r="C3" i="17"/>
  <c r="C24" i="1"/>
  <c r="BB54" i="19"/>
  <c r="BB53" i="19"/>
  <c r="BB52" i="19"/>
  <c r="BB51" i="19"/>
  <c r="BB50" i="19"/>
  <c r="BB49" i="19"/>
  <c r="BB48" i="19"/>
  <c r="BB47" i="19"/>
  <c r="BB46" i="19"/>
  <c r="BB45" i="19"/>
  <c r="BB44" i="19"/>
  <c r="BB43" i="19"/>
  <c r="BB42" i="19"/>
  <c r="BB41" i="19"/>
  <c r="BB40" i="19"/>
  <c r="BB39" i="19"/>
  <c r="BB38" i="19"/>
  <c r="BB37" i="19"/>
  <c r="BB36" i="19"/>
  <c r="BB27" i="19"/>
  <c r="BB26" i="19"/>
  <c r="BB25" i="19"/>
  <c r="BB24" i="19"/>
  <c r="BB23" i="19"/>
  <c r="BB22" i="19"/>
  <c r="BB21" i="19"/>
  <c r="BB20" i="19"/>
  <c r="BB19" i="19"/>
  <c r="BB18" i="19"/>
  <c r="BB17" i="19"/>
  <c r="BB16" i="19"/>
  <c r="BB15" i="19"/>
  <c r="BB14" i="19"/>
  <c r="BB13" i="19"/>
  <c r="BB12" i="19"/>
  <c r="BB11" i="19"/>
  <c r="BB10" i="19"/>
  <c r="BB9" i="19"/>
  <c r="BB54" i="18"/>
  <c r="BB53" i="18"/>
  <c r="BB52" i="18"/>
  <c r="BB51" i="18"/>
  <c r="BB50" i="18"/>
  <c r="BB49" i="18"/>
  <c r="BB48" i="18"/>
  <c r="BB47" i="18"/>
  <c r="BB46" i="18"/>
  <c r="BB45" i="18"/>
  <c r="BB44" i="18"/>
  <c r="BB43" i="18"/>
  <c r="BB42" i="18"/>
  <c r="BB41" i="18"/>
  <c r="BB40" i="18"/>
  <c r="BB39" i="18"/>
  <c r="BB38" i="18"/>
  <c r="BB37" i="18"/>
  <c r="BB27" i="18"/>
  <c r="BB26" i="18"/>
  <c r="BB25" i="18"/>
  <c r="BB24" i="18"/>
  <c r="BB23" i="18"/>
  <c r="BB22" i="18"/>
  <c r="BB21" i="18"/>
  <c r="BB20" i="18"/>
  <c r="BB19" i="18"/>
  <c r="BB18" i="18"/>
  <c r="BB17" i="18"/>
  <c r="BB16" i="18"/>
  <c r="BB15" i="18"/>
  <c r="BB14" i="18"/>
  <c r="BB13" i="18"/>
  <c r="BB12" i="18"/>
  <c r="BB11" i="18"/>
  <c r="BB10" i="18"/>
  <c r="BB9" i="18"/>
  <c r="I7" i="7"/>
  <c r="I8" i="7"/>
  <c r="BB54" i="12"/>
  <c r="BB53" i="12"/>
  <c r="BB52" i="12"/>
  <c r="BB51" i="12"/>
  <c r="BB50" i="12"/>
  <c r="BB49" i="12"/>
  <c r="BB48" i="12"/>
  <c r="BB47" i="12"/>
  <c r="BB46" i="12"/>
  <c r="BB45" i="12"/>
  <c r="BB44" i="12"/>
  <c r="BB43" i="12"/>
  <c r="BB42" i="12"/>
  <c r="BB41" i="12"/>
  <c r="BB40" i="12"/>
  <c r="BB39" i="12"/>
  <c r="BB38" i="12"/>
  <c r="BB37" i="12"/>
  <c r="BB36" i="12"/>
  <c r="BB26" i="12"/>
  <c r="BB25" i="12"/>
  <c r="BB24" i="12"/>
  <c r="BB23" i="12"/>
  <c r="BB22" i="12"/>
  <c r="BB21" i="12"/>
  <c r="BB20" i="12"/>
  <c r="BB19" i="12"/>
  <c r="BB18" i="12"/>
  <c r="BB17" i="12"/>
  <c r="BB16" i="12"/>
  <c r="BB15" i="12"/>
  <c r="BB14" i="12"/>
  <c r="BB13" i="12"/>
  <c r="BB12" i="12"/>
  <c r="BB11" i="12"/>
  <c r="BB10" i="12"/>
  <c r="BB9" i="12"/>
  <c r="CI10" i="12"/>
  <c r="E183" i="17" l="1"/>
  <c r="E50" i="17"/>
  <c r="C35" i="1"/>
  <c r="C14" i="1"/>
  <c r="C13" i="1"/>
  <c r="C11" i="1"/>
  <c r="C20" i="1"/>
  <c r="AU36" i="19" l="1"/>
  <c r="AU36" i="18"/>
  <c r="AW18" i="12"/>
  <c r="AV18" i="12"/>
  <c r="AU18" i="12"/>
  <c r="AV18" i="18"/>
  <c r="AU18" i="18"/>
  <c r="F72" i="17" l="1"/>
  <c r="AM18" i="18"/>
  <c r="AE18" i="18"/>
  <c r="R65" i="1" l="1"/>
  <c r="Q65" i="1"/>
  <c r="I79" i="1"/>
  <c r="AQ37" i="18"/>
  <c r="AR37" i="18" s="1"/>
  <c r="AQ38" i="18"/>
  <c r="AR38" i="18" s="1"/>
  <c r="AQ40" i="18"/>
  <c r="AR40" i="18" s="1"/>
  <c r="AQ44" i="18"/>
  <c r="AR44" i="18" s="1"/>
  <c r="AQ45" i="18"/>
  <c r="AR45" i="18" s="1"/>
  <c r="AQ48" i="18"/>
  <c r="AR48" i="18" s="1"/>
  <c r="AQ49" i="18"/>
  <c r="AR49" i="18" s="1"/>
  <c r="AQ53" i="18"/>
  <c r="AR53" i="18" s="1"/>
  <c r="AQ54" i="18"/>
  <c r="AR54" i="18" s="1"/>
  <c r="AQ39" i="19"/>
  <c r="AR39" i="19" s="1"/>
  <c r="AQ40" i="19"/>
  <c r="AR40" i="19" s="1"/>
  <c r="AQ45" i="19"/>
  <c r="AR45" i="19" s="1"/>
  <c r="AQ46" i="19"/>
  <c r="AR46" i="19" s="1"/>
  <c r="AQ49" i="19"/>
  <c r="AR49" i="19" s="1"/>
  <c r="AQ51" i="19"/>
  <c r="AR51" i="19" s="1"/>
  <c r="AQ52" i="19"/>
  <c r="AR52" i="19" s="1"/>
  <c r="AE37" i="19"/>
  <c r="AF38" i="19"/>
  <c r="AE39" i="19"/>
  <c r="AF40" i="19"/>
  <c r="AG40" i="19"/>
  <c r="AE41" i="19"/>
  <c r="AF42" i="19"/>
  <c r="AE42" i="19"/>
  <c r="AG42" i="19"/>
  <c r="AE43" i="19"/>
  <c r="AF44" i="19"/>
  <c r="AE45" i="19"/>
  <c r="AG45" i="19"/>
  <c r="AF46" i="19"/>
  <c r="AE46" i="19"/>
  <c r="AE47" i="19"/>
  <c r="AF48" i="19"/>
  <c r="AE49" i="19"/>
  <c r="AG49" i="19"/>
  <c r="AF50" i="19"/>
  <c r="AE50" i="19"/>
  <c r="AG50" i="19"/>
  <c r="AE51" i="19"/>
  <c r="AF52" i="19"/>
  <c r="AE52" i="19"/>
  <c r="AG52" i="19"/>
  <c r="AE53" i="19"/>
  <c r="AG53" i="19"/>
  <c r="AF54" i="19"/>
  <c r="AG36" i="19"/>
  <c r="AF36" i="19"/>
  <c r="AE36" i="19"/>
  <c r="DO36" i="19"/>
  <c r="N37" i="19"/>
  <c r="O37" i="19"/>
  <c r="P37" i="19"/>
  <c r="N38" i="19"/>
  <c r="O38" i="19"/>
  <c r="P38" i="19"/>
  <c r="N39" i="19"/>
  <c r="O39" i="19"/>
  <c r="P39" i="19"/>
  <c r="N40" i="19"/>
  <c r="O40" i="19"/>
  <c r="P40" i="19"/>
  <c r="N41" i="19"/>
  <c r="O41" i="19"/>
  <c r="P41" i="19"/>
  <c r="N42" i="19"/>
  <c r="O42" i="19"/>
  <c r="P42" i="19"/>
  <c r="N43" i="19"/>
  <c r="O43" i="19"/>
  <c r="P43" i="19"/>
  <c r="N44" i="19"/>
  <c r="O44" i="19"/>
  <c r="P44" i="19"/>
  <c r="N45" i="19"/>
  <c r="O45" i="19"/>
  <c r="P45" i="19"/>
  <c r="N46" i="19"/>
  <c r="O46" i="19"/>
  <c r="P46" i="19"/>
  <c r="N47" i="19"/>
  <c r="O47" i="19"/>
  <c r="P47" i="19"/>
  <c r="N48" i="19"/>
  <c r="O48" i="19"/>
  <c r="P48" i="19"/>
  <c r="N49" i="19"/>
  <c r="O49" i="19"/>
  <c r="P49" i="19"/>
  <c r="N50" i="19"/>
  <c r="O50" i="19"/>
  <c r="P50" i="19"/>
  <c r="N51" i="19"/>
  <c r="O51" i="19"/>
  <c r="P51" i="19"/>
  <c r="N52" i="19"/>
  <c r="O52" i="19"/>
  <c r="P52" i="19"/>
  <c r="N53" i="19"/>
  <c r="O53" i="19"/>
  <c r="P53" i="19"/>
  <c r="N54" i="19"/>
  <c r="O54" i="19"/>
  <c r="P54" i="19"/>
  <c r="P36" i="19"/>
  <c r="O36" i="19"/>
  <c r="N36" i="19"/>
  <c r="AB37" i="19"/>
  <c r="AC37" i="19" s="1"/>
  <c r="AB38" i="19"/>
  <c r="AC38" i="19" s="1"/>
  <c r="AB39" i="19"/>
  <c r="AC39" i="19" s="1"/>
  <c r="AB40" i="19"/>
  <c r="AC40" i="19" s="1"/>
  <c r="AB41" i="19"/>
  <c r="AC41" i="19" s="1"/>
  <c r="AB42" i="19"/>
  <c r="AC42" i="19" s="1"/>
  <c r="AB43" i="19"/>
  <c r="AC43" i="19" s="1"/>
  <c r="AB44" i="19"/>
  <c r="AC44" i="19" s="1"/>
  <c r="AB45" i="19"/>
  <c r="AC45" i="19" s="1"/>
  <c r="AB46" i="19"/>
  <c r="AC46" i="19" s="1"/>
  <c r="AB47" i="19"/>
  <c r="AC47" i="19"/>
  <c r="AB48" i="19"/>
  <c r="AC48" i="19" s="1"/>
  <c r="AB49" i="19"/>
  <c r="AC49" i="19" s="1"/>
  <c r="AB50" i="19"/>
  <c r="AC50" i="19" s="1"/>
  <c r="AB51" i="19"/>
  <c r="AC51" i="19" s="1"/>
  <c r="AB52" i="19"/>
  <c r="AC52" i="19" s="1"/>
  <c r="AB53" i="19"/>
  <c r="AC53" i="19" s="1"/>
  <c r="AB54" i="19"/>
  <c r="AC54" i="19" s="1"/>
  <c r="AB36" i="19"/>
  <c r="AC36" i="19" s="1"/>
  <c r="AE37" i="18"/>
  <c r="AE38" i="18"/>
  <c r="AF38" i="18"/>
  <c r="AG38" i="18"/>
  <c r="AE39" i="18"/>
  <c r="AE40" i="18"/>
  <c r="AF40" i="18"/>
  <c r="AE41" i="18"/>
  <c r="AE42" i="18"/>
  <c r="AF42" i="18"/>
  <c r="AG42" i="18"/>
  <c r="AE43" i="18"/>
  <c r="AE44" i="18"/>
  <c r="AF44" i="18"/>
  <c r="AE45" i="18"/>
  <c r="AE46" i="18"/>
  <c r="AF46" i="18"/>
  <c r="AG46" i="18"/>
  <c r="AE47" i="18"/>
  <c r="AE48" i="18"/>
  <c r="AF48" i="18"/>
  <c r="AE49" i="18"/>
  <c r="AE50" i="18"/>
  <c r="AF50" i="18"/>
  <c r="AG50" i="18"/>
  <c r="AE51" i="18"/>
  <c r="AE52" i="18"/>
  <c r="AF52" i="18"/>
  <c r="AE53" i="18"/>
  <c r="AE54" i="18"/>
  <c r="AF54" i="18"/>
  <c r="AG54" i="18"/>
  <c r="AG36" i="18"/>
  <c r="AF36" i="18"/>
  <c r="AE36" i="18"/>
  <c r="AB37" i="18"/>
  <c r="AC37" i="18" s="1"/>
  <c r="AB38" i="18"/>
  <c r="AC38" i="18" s="1"/>
  <c r="AB39" i="18"/>
  <c r="AC39" i="18" s="1"/>
  <c r="AB40" i="18"/>
  <c r="AC40" i="18" s="1"/>
  <c r="AB41" i="18"/>
  <c r="AC41" i="18" s="1"/>
  <c r="AB42" i="18"/>
  <c r="AC42" i="18" s="1"/>
  <c r="AB43" i="18"/>
  <c r="AC43" i="18" s="1"/>
  <c r="AB44" i="18"/>
  <c r="AC44" i="18"/>
  <c r="AB45" i="18"/>
  <c r="AC45" i="18" s="1"/>
  <c r="AB46" i="18"/>
  <c r="AC46" i="18" s="1"/>
  <c r="AB47" i="18"/>
  <c r="AC47" i="18" s="1"/>
  <c r="AB48" i="18"/>
  <c r="AC48" i="18"/>
  <c r="AB49" i="18"/>
  <c r="AC49" i="18" s="1"/>
  <c r="AB50" i="18"/>
  <c r="AC50" i="18"/>
  <c r="AB51" i="18"/>
  <c r="AC51" i="18" s="1"/>
  <c r="AB52" i="18"/>
  <c r="AC52" i="18"/>
  <c r="AB53" i="18"/>
  <c r="AC53" i="18" s="1"/>
  <c r="AB54" i="18"/>
  <c r="AC54" i="18" s="1"/>
  <c r="AB36" i="18"/>
  <c r="AC36" i="18" s="1"/>
  <c r="N37" i="18"/>
  <c r="O37" i="18"/>
  <c r="P37" i="18"/>
  <c r="N38" i="18"/>
  <c r="O38" i="18"/>
  <c r="P38" i="18"/>
  <c r="N39" i="18"/>
  <c r="O39" i="18"/>
  <c r="P39" i="18"/>
  <c r="N40" i="18"/>
  <c r="O40" i="18"/>
  <c r="P40" i="18"/>
  <c r="N41" i="18"/>
  <c r="O41" i="18"/>
  <c r="P41" i="18"/>
  <c r="N42" i="18"/>
  <c r="O42" i="18"/>
  <c r="P42" i="18"/>
  <c r="N43" i="18"/>
  <c r="O43" i="18"/>
  <c r="P43" i="18"/>
  <c r="N44" i="18"/>
  <c r="O44" i="18"/>
  <c r="P44" i="18"/>
  <c r="N45" i="18"/>
  <c r="O45" i="18"/>
  <c r="P45" i="18"/>
  <c r="N46" i="18"/>
  <c r="O46" i="18"/>
  <c r="P46" i="18"/>
  <c r="N47" i="18"/>
  <c r="O47" i="18"/>
  <c r="P47" i="18"/>
  <c r="N48" i="18"/>
  <c r="O48" i="18"/>
  <c r="P48" i="18"/>
  <c r="N49" i="18"/>
  <c r="O49" i="18"/>
  <c r="P49" i="18"/>
  <c r="N50" i="18"/>
  <c r="O50" i="18"/>
  <c r="P50" i="18"/>
  <c r="N51" i="18"/>
  <c r="O51" i="18"/>
  <c r="P51" i="18"/>
  <c r="N52" i="18"/>
  <c r="O52" i="18"/>
  <c r="P52" i="18"/>
  <c r="N53" i="18"/>
  <c r="O53" i="18"/>
  <c r="P53" i="18"/>
  <c r="N54" i="18"/>
  <c r="O54" i="18"/>
  <c r="P54" i="18"/>
  <c r="P36" i="18"/>
  <c r="O36" i="18"/>
  <c r="N36" i="18"/>
  <c r="DY54" i="19"/>
  <c r="EJ54" i="19" s="1"/>
  <c r="DY53" i="19"/>
  <c r="EI53" i="19" s="1"/>
  <c r="DW53" i="19"/>
  <c r="DX53" i="19" s="1"/>
  <c r="DS53" i="19"/>
  <c r="DO53" i="19"/>
  <c r="DR53" i="19" s="1"/>
  <c r="DH53" i="19"/>
  <c r="DI53" i="19" s="1"/>
  <c r="DJ53" i="19" s="1"/>
  <c r="DY52" i="19"/>
  <c r="EG52" i="19" s="1"/>
  <c r="DW52" i="19"/>
  <c r="DX52" i="19" s="1"/>
  <c r="DO52" i="19"/>
  <c r="DQ52" i="19" s="1"/>
  <c r="DH52" i="19"/>
  <c r="DM52" i="19" s="1"/>
  <c r="DY51" i="19"/>
  <c r="EJ51" i="19" s="1"/>
  <c r="DW51" i="19"/>
  <c r="DX51" i="19" s="1"/>
  <c r="DO51" i="19"/>
  <c r="DV51" i="19" s="1"/>
  <c r="DY50" i="19"/>
  <c r="EJ50" i="19" s="1"/>
  <c r="DW50" i="19"/>
  <c r="DX50" i="19" s="1"/>
  <c r="DO50" i="19"/>
  <c r="DT50" i="19" s="1"/>
  <c r="DH50" i="19"/>
  <c r="DM50" i="19" s="1"/>
  <c r="DY49" i="19"/>
  <c r="EI49" i="19" s="1"/>
  <c r="DW49" i="19"/>
  <c r="DX49" i="19" s="1"/>
  <c r="DQ49" i="19"/>
  <c r="DO49" i="19"/>
  <c r="DR49" i="19" s="1"/>
  <c r="DH49" i="19"/>
  <c r="DK49" i="19" s="1"/>
  <c r="DY48" i="19"/>
  <c r="EG48" i="19" s="1"/>
  <c r="DW48" i="19"/>
  <c r="DX48" i="19" s="1"/>
  <c r="DO48" i="19"/>
  <c r="DQ48" i="19" s="1"/>
  <c r="DH48" i="19"/>
  <c r="DM48" i="19" s="1"/>
  <c r="DW47" i="19"/>
  <c r="DX47" i="19" s="1"/>
  <c r="DH47" i="19"/>
  <c r="DN47" i="19" s="1"/>
  <c r="DY46" i="19"/>
  <c r="EJ46" i="19" s="1"/>
  <c r="DW46" i="19"/>
  <c r="DX46" i="19" s="1"/>
  <c r="DO46" i="19"/>
  <c r="DT46" i="19" s="1"/>
  <c r="DH46" i="19"/>
  <c r="DM46" i="19" s="1"/>
  <c r="DY45" i="19"/>
  <c r="EI45" i="19" s="1"/>
  <c r="DW45" i="19"/>
  <c r="DX45" i="19" s="1"/>
  <c r="DO45" i="19"/>
  <c r="DR45" i="19" s="1"/>
  <c r="DM45" i="19"/>
  <c r="DH45" i="19"/>
  <c r="DL45" i="19" s="1"/>
  <c r="DO44" i="19"/>
  <c r="DQ44" i="19" s="1"/>
  <c r="DY42" i="19"/>
  <c r="EJ42" i="19" s="1"/>
  <c r="DW42" i="19"/>
  <c r="DX42" i="19" s="1"/>
  <c r="DO42" i="19"/>
  <c r="DT42" i="19" s="1"/>
  <c r="DH42" i="19"/>
  <c r="DM42" i="19" s="1"/>
  <c r="DY41" i="19"/>
  <c r="EI41" i="19" s="1"/>
  <c r="DW41" i="19"/>
  <c r="DX41" i="19" s="1"/>
  <c r="DO41" i="19"/>
  <c r="DR41" i="19" s="1"/>
  <c r="DH41" i="19"/>
  <c r="DI41" i="19" s="1"/>
  <c r="DJ41" i="19" s="1"/>
  <c r="DY40" i="19"/>
  <c r="EG40" i="19" s="1"/>
  <c r="DO40" i="19"/>
  <c r="DQ40" i="19" s="1"/>
  <c r="DY39" i="19"/>
  <c r="EJ39" i="19" s="1"/>
  <c r="DW39" i="19"/>
  <c r="DX39" i="19" s="1"/>
  <c r="DO39" i="19"/>
  <c r="DV39" i="19" s="1"/>
  <c r="DH39" i="19"/>
  <c r="DN39" i="19" s="1"/>
  <c r="DY38" i="19"/>
  <c r="EJ38" i="19" s="1"/>
  <c r="DW38" i="19"/>
  <c r="DX38" i="19" s="1"/>
  <c r="DO38" i="19"/>
  <c r="DT38" i="19" s="1"/>
  <c r="DH38" i="19"/>
  <c r="DM38" i="19" s="1"/>
  <c r="DW37" i="19"/>
  <c r="DX37" i="19" s="1"/>
  <c r="DH37" i="19"/>
  <c r="DM37" i="19" s="1"/>
  <c r="DW36" i="19"/>
  <c r="DX36" i="19" s="1"/>
  <c r="DL36" i="19"/>
  <c r="DH36" i="19"/>
  <c r="DN36" i="19" s="1"/>
  <c r="DY54" i="18"/>
  <c r="EJ54" i="18" s="1"/>
  <c r="DW54" i="18"/>
  <c r="DX54" i="18" s="1"/>
  <c r="DO54" i="18"/>
  <c r="DU54" i="18" s="1"/>
  <c r="DH54" i="18"/>
  <c r="DL54" i="18" s="1"/>
  <c r="DY53" i="18"/>
  <c r="EI53" i="18" s="1"/>
  <c r="DY52" i="18"/>
  <c r="EG52" i="18" s="1"/>
  <c r="DW52" i="18"/>
  <c r="DX52" i="18" s="1"/>
  <c r="DO52" i="18"/>
  <c r="DQ52" i="18" s="1"/>
  <c r="DH52" i="18"/>
  <c r="DN52" i="18" s="1"/>
  <c r="DY50" i="18"/>
  <c r="EJ50" i="18" s="1"/>
  <c r="DW50" i="18"/>
  <c r="DX50" i="18" s="1"/>
  <c r="DO50" i="18"/>
  <c r="DU50" i="18" s="1"/>
  <c r="DH50" i="18"/>
  <c r="DL50" i="18" s="1"/>
  <c r="DY49" i="18"/>
  <c r="EI49" i="18" s="1"/>
  <c r="DW49" i="18"/>
  <c r="DX49" i="18" s="1"/>
  <c r="DO49" i="18"/>
  <c r="DR49" i="18" s="1"/>
  <c r="DY48" i="18"/>
  <c r="EG48" i="18" s="1"/>
  <c r="DW48" i="18"/>
  <c r="DX48" i="18" s="1"/>
  <c r="DO48" i="18"/>
  <c r="DQ48" i="18" s="1"/>
  <c r="DH48" i="18"/>
  <c r="DN48" i="18" s="1"/>
  <c r="DY47" i="18"/>
  <c r="EK47" i="18" s="1"/>
  <c r="EK46" i="18"/>
  <c r="DY46" i="18"/>
  <c r="EJ46" i="18" s="1"/>
  <c r="DW46" i="18"/>
  <c r="DX46" i="18" s="1"/>
  <c r="DO46" i="18"/>
  <c r="DU46" i="18" s="1"/>
  <c r="DH46" i="18"/>
  <c r="DI46" i="18" s="1"/>
  <c r="DJ46" i="18" s="1"/>
  <c r="DY45" i="18"/>
  <c r="EI45" i="18" s="1"/>
  <c r="DW45" i="18"/>
  <c r="DX45" i="18" s="1"/>
  <c r="DO45" i="18"/>
  <c r="DP45" i="18" s="1"/>
  <c r="DH45" i="18"/>
  <c r="DN45" i="18" s="1"/>
  <c r="DY44" i="18"/>
  <c r="EG44" i="18" s="1"/>
  <c r="DW44" i="18"/>
  <c r="DX44" i="18" s="1"/>
  <c r="DO44" i="18"/>
  <c r="DQ44" i="18" s="1"/>
  <c r="DH44" i="18"/>
  <c r="DN44" i="18" s="1"/>
  <c r="DW43" i="18"/>
  <c r="DX43" i="18" s="1"/>
  <c r="DY42" i="18"/>
  <c r="EH42" i="18" s="1"/>
  <c r="DW42" i="18"/>
  <c r="DX42" i="18" s="1"/>
  <c r="DO42" i="18"/>
  <c r="DU42" i="18" s="1"/>
  <c r="DH42" i="18"/>
  <c r="DI42" i="18" s="1"/>
  <c r="DJ42" i="18" s="1"/>
  <c r="DW41" i="18"/>
  <c r="DX41" i="18" s="1"/>
  <c r="DO41" i="18"/>
  <c r="DP41" i="18" s="1"/>
  <c r="DH41" i="18"/>
  <c r="DN41" i="18" s="1"/>
  <c r="DY40" i="18"/>
  <c r="EG40" i="18" s="1"/>
  <c r="DW40" i="18"/>
  <c r="DX40" i="18" s="1"/>
  <c r="DO40" i="18"/>
  <c r="DQ40" i="18" s="1"/>
  <c r="DH40" i="18"/>
  <c r="DN40" i="18" s="1"/>
  <c r="DH39" i="18"/>
  <c r="DN39" i="18" s="1"/>
  <c r="DY38" i="18"/>
  <c r="EH38" i="18" s="1"/>
  <c r="DW38" i="18"/>
  <c r="DX38" i="18" s="1"/>
  <c r="DO38" i="18"/>
  <c r="DU38" i="18" s="1"/>
  <c r="DH38" i="18"/>
  <c r="DL38" i="18" s="1"/>
  <c r="DY37" i="18"/>
  <c r="EH37" i="18" s="1"/>
  <c r="DW37" i="18"/>
  <c r="DX37" i="18" s="1"/>
  <c r="DO37" i="18"/>
  <c r="DP37" i="18" s="1"/>
  <c r="DH37" i="18"/>
  <c r="DN37" i="18" s="1"/>
  <c r="DY36" i="18"/>
  <c r="EG36" i="18" s="1"/>
  <c r="DW36" i="18"/>
  <c r="DX36" i="18" s="1"/>
  <c r="DO36" i="18"/>
  <c r="DP36" i="18" s="1"/>
  <c r="DH36" i="18"/>
  <c r="DN36" i="18" s="1"/>
  <c r="DH37" i="12"/>
  <c r="DK37" i="12" s="1"/>
  <c r="DI37" i="12"/>
  <c r="DJ37" i="12" s="1"/>
  <c r="DO37" i="12"/>
  <c r="DP37" i="12" s="1"/>
  <c r="DW37" i="12"/>
  <c r="DX37" i="12" s="1"/>
  <c r="EF37" i="12"/>
  <c r="EG37" i="12"/>
  <c r="DH38" i="12"/>
  <c r="DM38" i="12" s="1"/>
  <c r="DI38" i="12"/>
  <c r="DJ38" i="12" s="1"/>
  <c r="DK38" i="12"/>
  <c r="DL38" i="12"/>
  <c r="DO38" i="12"/>
  <c r="DR38" i="12" s="1"/>
  <c r="DQ38" i="12"/>
  <c r="DS38" i="12"/>
  <c r="DT38" i="12"/>
  <c r="DW38" i="12"/>
  <c r="DX38" i="12" s="1"/>
  <c r="DZ38" i="12"/>
  <c r="EA38" i="12" s="1"/>
  <c r="EB38" i="12" s="1"/>
  <c r="EC38" i="12" s="1"/>
  <c r="ED38" i="12" s="1"/>
  <c r="EE38" i="12" s="1"/>
  <c r="EG38" i="12"/>
  <c r="DH39" i="12"/>
  <c r="DI39" i="12"/>
  <c r="DJ39" i="12" s="1"/>
  <c r="DK39" i="12"/>
  <c r="DL39" i="12"/>
  <c r="DM39" i="12"/>
  <c r="DN39" i="12"/>
  <c r="DO39" i="12"/>
  <c r="DP39" i="12" s="1"/>
  <c r="DQ39" i="12"/>
  <c r="DR39" i="12"/>
  <c r="DS39" i="12"/>
  <c r="DT39" i="12"/>
  <c r="DU39" i="12"/>
  <c r="DV39" i="12"/>
  <c r="DW39" i="12"/>
  <c r="DX39" i="12" s="1"/>
  <c r="EF39" i="12"/>
  <c r="EG39" i="12"/>
  <c r="EI39" i="12"/>
  <c r="EJ39" i="12"/>
  <c r="EK39" i="12"/>
  <c r="DH40" i="12"/>
  <c r="DN40" i="12" s="1"/>
  <c r="DM40" i="12"/>
  <c r="DO40" i="12"/>
  <c r="DV40" i="12" s="1"/>
  <c r="DU40" i="12"/>
  <c r="DW40" i="12"/>
  <c r="DX40" i="12" s="1"/>
  <c r="DZ40" i="12"/>
  <c r="EA40" i="12" s="1"/>
  <c r="EB40" i="12" s="1"/>
  <c r="EC40" i="12" s="1"/>
  <c r="ED40" i="12" s="1"/>
  <c r="EE40" i="12" s="1"/>
  <c r="EF40" i="12"/>
  <c r="EG40" i="12"/>
  <c r="EI40" i="12"/>
  <c r="EJ40" i="12"/>
  <c r="EK40" i="12"/>
  <c r="DH41" i="12"/>
  <c r="DK41" i="12" s="1"/>
  <c r="DI41" i="12"/>
  <c r="DJ41" i="12" s="1"/>
  <c r="DM41" i="12"/>
  <c r="DO41" i="12"/>
  <c r="DP41" i="12" s="1"/>
  <c r="DW41" i="12"/>
  <c r="DX41" i="12" s="1"/>
  <c r="EF41" i="12"/>
  <c r="EG41" i="12"/>
  <c r="EH41" i="12"/>
  <c r="DH42" i="12"/>
  <c r="DN42" i="12" s="1"/>
  <c r="DI42" i="12"/>
  <c r="DJ42" i="12" s="1"/>
  <c r="DK42" i="12"/>
  <c r="DL42" i="12"/>
  <c r="DM42" i="12"/>
  <c r="DO42" i="12"/>
  <c r="DU42" i="12" s="1"/>
  <c r="DQ42" i="12"/>
  <c r="DR42" i="12"/>
  <c r="DS42" i="12"/>
  <c r="DT42" i="12"/>
  <c r="DW42" i="12"/>
  <c r="DX42" i="12" s="1"/>
  <c r="DZ42" i="12"/>
  <c r="EA42" i="12" s="1"/>
  <c r="EB42" i="12" s="1"/>
  <c r="EC42" i="12" s="1"/>
  <c r="ED42" i="12" s="1"/>
  <c r="EE42" i="12" s="1"/>
  <c r="EG42" i="12"/>
  <c r="DH43" i="12"/>
  <c r="DI43" i="12"/>
  <c r="DJ43" i="12" s="1"/>
  <c r="DK43" i="12"/>
  <c r="DL43" i="12"/>
  <c r="DM43" i="12"/>
  <c r="DN43" i="12"/>
  <c r="DO43" i="12"/>
  <c r="DP43" i="12" s="1"/>
  <c r="DQ43" i="12"/>
  <c r="DR43" i="12"/>
  <c r="DS43" i="12"/>
  <c r="DT43" i="12"/>
  <c r="DU43" i="12"/>
  <c r="DV43" i="12"/>
  <c r="DW43" i="12"/>
  <c r="DX43" i="12" s="1"/>
  <c r="EF43" i="12"/>
  <c r="EG43" i="12"/>
  <c r="EI43" i="12"/>
  <c r="EJ43" i="12"/>
  <c r="EK43" i="12"/>
  <c r="DH44" i="12"/>
  <c r="DN44" i="12" s="1"/>
  <c r="DM44" i="12"/>
  <c r="DO44" i="12"/>
  <c r="DV44" i="12" s="1"/>
  <c r="DU44" i="12"/>
  <c r="DW44" i="12"/>
  <c r="DX44" i="12" s="1"/>
  <c r="DZ44" i="12"/>
  <c r="EA44" i="12" s="1"/>
  <c r="EB44" i="12" s="1"/>
  <c r="EC44" i="12" s="1"/>
  <c r="ED44" i="12" s="1"/>
  <c r="EE44" i="12" s="1"/>
  <c r="EF44" i="12"/>
  <c r="EG44" i="12"/>
  <c r="EI44" i="12"/>
  <c r="EK44" i="12"/>
  <c r="DH45" i="12"/>
  <c r="DK45" i="12" s="1"/>
  <c r="DI45" i="12"/>
  <c r="DJ45" i="12" s="1"/>
  <c r="DM45" i="12"/>
  <c r="DO45" i="12"/>
  <c r="DP45" i="12" s="1"/>
  <c r="DW45" i="12"/>
  <c r="DX45" i="12" s="1"/>
  <c r="EF45" i="12"/>
  <c r="EG45" i="12"/>
  <c r="DH46" i="12"/>
  <c r="DN46" i="12" s="1"/>
  <c r="DI46" i="12"/>
  <c r="DJ46" i="12" s="1"/>
  <c r="DK46" i="12"/>
  <c r="DL46" i="12"/>
  <c r="DM46" i="12"/>
  <c r="DO46" i="12"/>
  <c r="DU46" i="12" s="1"/>
  <c r="DQ46" i="12"/>
  <c r="DR46" i="12"/>
  <c r="DS46" i="12"/>
  <c r="DT46" i="12"/>
  <c r="DW46" i="12"/>
  <c r="DX46" i="12" s="1"/>
  <c r="DZ46" i="12"/>
  <c r="EA46" i="12" s="1"/>
  <c r="EB46" i="12" s="1"/>
  <c r="EC46" i="12" s="1"/>
  <c r="ED46" i="12" s="1"/>
  <c r="EE46" i="12" s="1"/>
  <c r="EG46" i="12"/>
  <c r="DH47" i="12"/>
  <c r="DI47" i="12"/>
  <c r="DJ47" i="12" s="1"/>
  <c r="DK47" i="12"/>
  <c r="DL47" i="12"/>
  <c r="DM47" i="12"/>
  <c r="DN47" i="12"/>
  <c r="DO47" i="12"/>
  <c r="DP47" i="12" s="1"/>
  <c r="DQ47" i="12"/>
  <c r="DS47" i="12"/>
  <c r="DT47" i="12"/>
  <c r="DU47" i="12"/>
  <c r="DV47" i="12"/>
  <c r="DW47" i="12"/>
  <c r="DX47" i="12" s="1"/>
  <c r="EF47" i="12"/>
  <c r="EI47" i="12"/>
  <c r="EJ47" i="12"/>
  <c r="EK47" i="12"/>
  <c r="DH48" i="12"/>
  <c r="DN48" i="12" s="1"/>
  <c r="DM48" i="12"/>
  <c r="DO48" i="12"/>
  <c r="DV48" i="12" s="1"/>
  <c r="DW48" i="12"/>
  <c r="DX48" i="12" s="1"/>
  <c r="DZ48" i="12"/>
  <c r="EA48" i="12" s="1"/>
  <c r="EB48" i="12" s="1"/>
  <c r="EC48" i="12" s="1"/>
  <c r="ED48" i="12" s="1"/>
  <c r="EE48" i="12" s="1"/>
  <c r="EF48" i="12"/>
  <c r="EG48" i="12"/>
  <c r="EI48" i="12"/>
  <c r="EK48" i="12"/>
  <c r="DH49" i="12"/>
  <c r="DK49" i="12" s="1"/>
  <c r="DI49" i="12"/>
  <c r="DJ49" i="12" s="1"/>
  <c r="DO49" i="12"/>
  <c r="DP49" i="12" s="1"/>
  <c r="DW49" i="12"/>
  <c r="DX49" i="12" s="1"/>
  <c r="EF49" i="12"/>
  <c r="EG49" i="12"/>
  <c r="EH49" i="12"/>
  <c r="DH50" i="12"/>
  <c r="DI50" i="12"/>
  <c r="DJ50" i="12" s="1"/>
  <c r="DK50" i="12"/>
  <c r="DL50" i="12"/>
  <c r="DM50" i="12"/>
  <c r="DN50" i="12"/>
  <c r="DO50" i="12"/>
  <c r="DU50" i="12" s="1"/>
  <c r="DQ50" i="12"/>
  <c r="DR50" i="12"/>
  <c r="DS50" i="12"/>
  <c r="DT50" i="12"/>
  <c r="DW50" i="12"/>
  <c r="DX50" i="12" s="1"/>
  <c r="DZ50" i="12"/>
  <c r="EA50" i="12" s="1"/>
  <c r="EB50" i="12" s="1"/>
  <c r="EC50" i="12" s="1"/>
  <c r="ED50" i="12" s="1"/>
  <c r="EE50" i="12" s="1"/>
  <c r="EG50" i="12"/>
  <c r="EI50" i="12"/>
  <c r="EJ50" i="12"/>
  <c r="DH51" i="12"/>
  <c r="DI51" i="12"/>
  <c r="DJ51" i="12" s="1"/>
  <c r="DK51" i="12"/>
  <c r="DL51" i="12"/>
  <c r="DM51" i="12"/>
  <c r="DN51" i="12"/>
  <c r="DO51" i="12"/>
  <c r="DP51" i="12" s="1"/>
  <c r="DQ51" i="12"/>
  <c r="DS51" i="12"/>
  <c r="DT51" i="12"/>
  <c r="DU51" i="12"/>
  <c r="DV51" i="12"/>
  <c r="DW51" i="12"/>
  <c r="DX51" i="12" s="1"/>
  <c r="EF51" i="12"/>
  <c r="EG51" i="12"/>
  <c r="EI51" i="12"/>
  <c r="EJ51" i="12"/>
  <c r="EK51" i="12"/>
  <c r="DH52" i="12"/>
  <c r="DN52" i="12" s="1"/>
  <c r="DO52" i="12"/>
  <c r="DV52" i="12" s="1"/>
  <c r="DP52" i="12"/>
  <c r="DW52" i="12"/>
  <c r="DX52" i="12"/>
  <c r="DZ52" i="12"/>
  <c r="EA52" i="12" s="1"/>
  <c r="EB52" i="12" s="1"/>
  <c r="EC52" i="12" s="1"/>
  <c r="ED52" i="12" s="1"/>
  <c r="EE52" i="12" s="1"/>
  <c r="EF52" i="12"/>
  <c r="EG52" i="12"/>
  <c r="EH52" i="12"/>
  <c r="EI52" i="12"/>
  <c r="EJ52" i="12"/>
  <c r="EK52" i="12"/>
  <c r="DH53" i="12"/>
  <c r="DK53" i="12" s="1"/>
  <c r="DI53" i="12"/>
  <c r="DJ53" i="12"/>
  <c r="DO53" i="12"/>
  <c r="DP53" i="12" s="1"/>
  <c r="DQ53" i="12"/>
  <c r="DR53" i="12"/>
  <c r="DW53" i="12"/>
  <c r="DX53" i="12" s="1"/>
  <c r="EF53" i="12"/>
  <c r="DZ53" i="12"/>
  <c r="EA53" i="12" s="1"/>
  <c r="EB53" i="12" s="1"/>
  <c r="EC53" i="12" s="1"/>
  <c r="ED53" i="12" s="1"/>
  <c r="EE53" i="12" s="1"/>
  <c r="EH53" i="12"/>
  <c r="DH54" i="12"/>
  <c r="DI54" i="12"/>
  <c r="DJ54" i="12" s="1"/>
  <c r="DK54" i="12"/>
  <c r="DL54" i="12"/>
  <c r="DM54" i="12"/>
  <c r="DN54" i="12"/>
  <c r="DO54" i="12"/>
  <c r="DU54" i="12" s="1"/>
  <c r="DQ54" i="12"/>
  <c r="DR54" i="12"/>
  <c r="DS54" i="12"/>
  <c r="DT54" i="12"/>
  <c r="DW54" i="12"/>
  <c r="DX54" i="12" s="1"/>
  <c r="DZ54" i="12"/>
  <c r="EA54" i="12" s="1"/>
  <c r="EB54" i="12" s="1"/>
  <c r="EC54" i="12" s="1"/>
  <c r="ED54" i="12" s="1"/>
  <c r="EE54" i="12" s="1"/>
  <c r="EI54" i="12"/>
  <c r="EJ54" i="12"/>
  <c r="EK36" i="12"/>
  <c r="EJ36" i="12"/>
  <c r="EI36" i="12"/>
  <c r="EH36" i="12"/>
  <c r="EG36" i="12"/>
  <c r="EF36" i="12"/>
  <c r="EB36" i="12"/>
  <c r="EC36" i="12" s="1"/>
  <c r="ED36" i="12" s="1"/>
  <c r="EE36" i="12" s="1"/>
  <c r="EA36" i="12"/>
  <c r="DZ36" i="12"/>
  <c r="DV36" i="12"/>
  <c r="DU36" i="12"/>
  <c r="DT36" i="12"/>
  <c r="DS36" i="12"/>
  <c r="DR36" i="12"/>
  <c r="DQ36" i="12"/>
  <c r="DP36" i="12"/>
  <c r="DL36" i="12"/>
  <c r="DW36" i="12"/>
  <c r="DO36" i="12"/>
  <c r="AE37" i="12"/>
  <c r="AF37" i="12"/>
  <c r="AG37" i="12"/>
  <c r="AE38" i="12"/>
  <c r="AF38" i="12"/>
  <c r="AG38" i="12"/>
  <c r="AE39" i="12"/>
  <c r="AF39" i="12"/>
  <c r="AG39" i="12"/>
  <c r="AE40" i="12"/>
  <c r="AF40" i="12"/>
  <c r="AG40" i="12"/>
  <c r="AE41" i="12"/>
  <c r="AF41" i="12"/>
  <c r="AG41" i="12"/>
  <c r="AE42" i="12"/>
  <c r="AF42" i="12"/>
  <c r="AG42" i="12"/>
  <c r="AE43" i="12"/>
  <c r="AF43" i="12"/>
  <c r="AG43" i="12"/>
  <c r="AE44" i="12"/>
  <c r="AF44" i="12"/>
  <c r="AG44" i="12"/>
  <c r="AE45" i="12"/>
  <c r="AF45" i="12"/>
  <c r="AG45" i="12"/>
  <c r="AE46" i="12"/>
  <c r="AF46" i="12"/>
  <c r="AG46" i="12"/>
  <c r="AE47" i="12"/>
  <c r="AF47" i="12"/>
  <c r="AG47" i="12"/>
  <c r="AE48" i="12"/>
  <c r="AF48" i="12"/>
  <c r="AG48" i="12"/>
  <c r="AE49" i="12"/>
  <c r="AF49" i="12"/>
  <c r="AG49" i="12"/>
  <c r="AE50" i="12"/>
  <c r="AF50" i="12"/>
  <c r="AG50" i="12"/>
  <c r="AE51" i="12"/>
  <c r="AF51" i="12"/>
  <c r="AG51" i="12"/>
  <c r="AE52" i="12"/>
  <c r="AF52" i="12"/>
  <c r="AG52" i="12"/>
  <c r="AE53" i="12"/>
  <c r="AF53" i="12"/>
  <c r="AG53" i="12"/>
  <c r="AE54" i="12"/>
  <c r="AF54" i="12"/>
  <c r="AG54" i="12"/>
  <c r="AG36" i="12"/>
  <c r="AF36" i="12"/>
  <c r="AE36" i="12"/>
  <c r="AB37" i="12"/>
  <c r="AC37" i="12" s="1"/>
  <c r="AB38" i="12"/>
  <c r="AC38" i="12" s="1"/>
  <c r="AB39" i="12"/>
  <c r="AC39" i="12" s="1"/>
  <c r="AB40" i="12"/>
  <c r="AC40" i="12" s="1"/>
  <c r="AB41" i="12"/>
  <c r="AC41" i="12" s="1"/>
  <c r="AB42" i="12"/>
  <c r="AC42" i="12" s="1"/>
  <c r="AB43" i="12"/>
  <c r="AC43" i="12" s="1"/>
  <c r="AB44" i="12"/>
  <c r="AC44" i="12" s="1"/>
  <c r="AB45" i="12"/>
  <c r="AC45" i="12" s="1"/>
  <c r="AB46" i="12"/>
  <c r="AC46" i="12" s="1"/>
  <c r="AB47" i="12"/>
  <c r="AC47" i="12"/>
  <c r="AB48" i="12"/>
  <c r="AC48" i="12" s="1"/>
  <c r="AB49" i="12"/>
  <c r="AC49" i="12" s="1"/>
  <c r="AB50" i="12"/>
  <c r="AC50" i="12" s="1"/>
  <c r="AB51" i="12"/>
  <c r="AC51" i="12" s="1"/>
  <c r="AB52" i="12"/>
  <c r="AC52" i="12" s="1"/>
  <c r="AB53" i="12"/>
  <c r="AC53" i="12" s="1"/>
  <c r="AB54" i="12"/>
  <c r="AC54" i="12" s="1"/>
  <c r="AB36" i="12"/>
  <c r="AC36" i="12" s="1"/>
  <c r="N37" i="12"/>
  <c r="O37" i="12"/>
  <c r="P37" i="12"/>
  <c r="N38" i="12"/>
  <c r="O38" i="12"/>
  <c r="P38" i="12"/>
  <c r="N39" i="12"/>
  <c r="O39" i="12"/>
  <c r="P39" i="12"/>
  <c r="N40" i="12"/>
  <c r="O40" i="12"/>
  <c r="P40" i="12"/>
  <c r="N41" i="12"/>
  <c r="O41" i="12"/>
  <c r="P41" i="12"/>
  <c r="N42" i="12"/>
  <c r="O42" i="12"/>
  <c r="P42" i="12"/>
  <c r="N43" i="12"/>
  <c r="O43" i="12"/>
  <c r="P43" i="12"/>
  <c r="N44" i="12"/>
  <c r="O44" i="12"/>
  <c r="P44" i="12"/>
  <c r="N45" i="12"/>
  <c r="O45" i="12"/>
  <c r="P45" i="12"/>
  <c r="N46" i="12"/>
  <c r="O46" i="12"/>
  <c r="P46" i="12"/>
  <c r="N47" i="12"/>
  <c r="O47" i="12"/>
  <c r="P47" i="12"/>
  <c r="N48" i="12"/>
  <c r="O48" i="12"/>
  <c r="P48" i="12"/>
  <c r="N49" i="12"/>
  <c r="O49" i="12"/>
  <c r="P49" i="12"/>
  <c r="N50" i="12"/>
  <c r="O50" i="12"/>
  <c r="P50" i="12"/>
  <c r="N51" i="12"/>
  <c r="O51" i="12"/>
  <c r="P51" i="12"/>
  <c r="N52" i="12"/>
  <c r="O52" i="12"/>
  <c r="P52" i="12"/>
  <c r="N53" i="12"/>
  <c r="O53" i="12"/>
  <c r="P53" i="12"/>
  <c r="N54" i="12"/>
  <c r="O54" i="12"/>
  <c r="P54" i="12"/>
  <c r="P36" i="12"/>
  <c r="O36" i="12"/>
  <c r="N36" i="12"/>
  <c r="DL41" i="18" l="1"/>
  <c r="DI54" i="18"/>
  <c r="DJ54" i="18" s="1"/>
  <c r="DI52" i="18"/>
  <c r="DJ52" i="18" s="1"/>
  <c r="DI37" i="18"/>
  <c r="DJ37" i="18" s="1"/>
  <c r="EF46" i="19"/>
  <c r="DO37" i="19"/>
  <c r="DR37" i="19" s="1"/>
  <c r="DW40" i="19"/>
  <c r="DX40" i="19" s="1"/>
  <c r="DR44" i="19"/>
  <c r="DO47" i="19"/>
  <c r="DV47" i="19" s="1"/>
  <c r="DP50" i="19"/>
  <c r="EH51" i="19"/>
  <c r="AG46" i="19"/>
  <c r="AG43" i="19"/>
  <c r="AE40" i="19"/>
  <c r="AQ36" i="19"/>
  <c r="AR36" i="19" s="1"/>
  <c r="AQ50" i="19"/>
  <c r="AR50" i="19" s="1"/>
  <c r="DU50" i="19"/>
  <c r="DY37" i="19"/>
  <c r="EH37" i="19" s="1"/>
  <c r="DH43" i="19"/>
  <c r="DN43" i="19" s="1"/>
  <c r="DW44" i="19"/>
  <c r="DX44" i="19" s="1"/>
  <c r="DH54" i="19"/>
  <c r="DM54" i="19" s="1"/>
  <c r="AG39" i="19"/>
  <c r="AQ54" i="19"/>
  <c r="AR54" i="19" s="1"/>
  <c r="AQ38" i="19"/>
  <c r="AR38" i="19" s="1"/>
  <c r="DO43" i="19"/>
  <c r="DV43" i="19" s="1"/>
  <c r="DY44" i="19"/>
  <c r="EG44" i="19" s="1"/>
  <c r="DY47" i="19"/>
  <c r="EJ47" i="19" s="1"/>
  <c r="DO54" i="19"/>
  <c r="DT54" i="19" s="1"/>
  <c r="AG48" i="19"/>
  <c r="AQ53" i="19"/>
  <c r="AR53" i="19" s="1"/>
  <c r="AQ48" i="19"/>
  <c r="AR48" i="19" s="1"/>
  <c r="AQ43" i="19"/>
  <c r="AR43" i="19" s="1"/>
  <c r="AQ37" i="19"/>
  <c r="AR37" i="19" s="1"/>
  <c r="EK39" i="19"/>
  <c r="DW43" i="19"/>
  <c r="DX43" i="19" s="1"/>
  <c r="DH51" i="19"/>
  <c r="DN51" i="19" s="1"/>
  <c r="DW54" i="19"/>
  <c r="DX54" i="19" s="1"/>
  <c r="AG54" i="19"/>
  <c r="AG51" i="19"/>
  <c r="AE48" i="19"/>
  <c r="AG38" i="19"/>
  <c r="AQ42" i="19"/>
  <c r="AR42" i="19" s="1"/>
  <c r="DH40" i="19"/>
  <c r="DY43" i="19"/>
  <c r="EJ43" i="19" s="1"/>
  <c r="AE54" i="19"/>
  <c r="AG44" i="19"/>
  <c r="AG41" i="19"/>
  <c r="AE38" i="19"/>
  <c r="AQ47" i="19"/>
  <c r="AR47" i="19" s="1"/>
  <c r="AQ41" i="19"/>
  <c r="AR41" i="19" s="1"/>
  <c r="DT44" i="19"/>
  <c r="AQ44" i="19"/>
  <c r="AR44" i="19" s="1"/>
  <c r="DH44" i="19"/>
  <c r="DN44" i="19" s="1"/>
  <c r="DR48" i="19"/>
  <c r="EK54" i="19"/>
  <c r="AG47" i="19"/>
  <c r="AE44" i="19"/>
  <c r="DM37" i="18"/>
  <c r="DM41" i="18"/>
  <c r="DQ36" i="18"/>
  <c r="DW39" i="18"/>
  <c r="DX39" i="18" s="1"/>
  <c r="AQ42" i="18"/>
  <c r="AR42" i="18" s="1"/>
  <c r="AQ43" i="18"/>
  <c r="AR43" i="18" s="1"/>
  <c r="DS36" i="18"/>
  <c r="DV46" i="18"/>
  <c r="AQ52" i="18"/>
  <c r="AR52" i="18" s="1"/>
  <c r="AQ47" i="18"/>
  <c r="AR47" i="18" s="1"/>
  <c r="AQ41" i="18"/>
  <c r="AR41" i="18" s="1"/>
  <c r="DH51" i="18"/>
  <c r="DN51" i="18" s="1"/>
  <c r="AG52" i="18"/>
  <c r="AG48" i="18"/>
  <c r="AG44" i="18"/>
  <c r="AG40" i="18"/>
  <c r="AQ46" i="18"/>
  <c r="AR46" i="18" s="1"/>
  <c r="DO51" i="18"/>
  <c r="DV51" i="18" s="1"/>
  <c r="AQ51" i="18"/>
  <c r="AR51" i="18" s="1"/>
  <c r="DZ36" i="18"/>
  <c r="EA36" i="18" s="1"/>
  <c r="EB36" i="18" s="1"/>
  <c r="EC36" i="18" s="1"/>
  <c r="ED36" i="18" s="1"/>
  <c r="EE36" i="18" s="1"/>
  <c r="EI46" i="18"/>
  <c r="AQ50" i="18"/>
  <c r="AR50" i="18" s="1"/>
  <c r="AQ39" i="18"/>
  <c r="AR39" i="18" s="1"/>
  <c r="DU38" i="19"/>
  <c r="DQ41" i="19"/>
  <c r="DN42" i="19"/>
  <c r="DP43" i="19"/>
  <c r="DN45" i="19"/>
  <c r="DT49" i="19"/>
  <c r="DV50" i="19"/>
  <c r="EK51" i="19"/>
  <c r="EJ52" i="19"/>
  <c r="DN37" i="19"/>
  <c r="DT41" i="19"/>
  <c r="DP42" i="19"/>
  <c r="DQ45" i="19"/>
  <c r="DP46" i="19"/>
  <c r="EI46" i="19"/>
  <c r="DK48" i="19"/>
  <c r="DI49" i="19"/>
  <c r="DJ49" i="19" s="1"/>
  <c r="DI52" i="19"/>
  <c r="DJ52" i="19" s="1"/>
  <c r="DV38" i="19"/>
  <c r="DU41" i="19"/>
  <c r="DT45" i="19"/>
  <c r="DS46" i="19"/>
  <c r="EK46" i="19"/>
  <c r="DL48" i="19"/>
  <c r="DL49" i="19"/>
  <c r="DK52" i="19"/>
  <c r="DQ53" i="19"/>
  <c r="AG37" i="19"/>
  <c r="DS41" i="19"/>
  <c r="DZ39" i="19"/>
  <c r="EA39" i="19" s="1"/>
  <c r="EB39" i="19" s="1"/>
  <c r="EC39" i="19" s="1"/>
  <c r="ED39" i="19" s="1"/>
  <c r="EE39" i="19" s="1"/>
  <c r="DI45" i="19"/>
  <c r="DJ45" i="19" s="1"/>
  <c r="DU45" i="19"/>
  <c r="DU46" i="19"/>
  <c r="DN48" i="19"/>
  <c r="DM49" i="19"/>
  <c r="DN50" i="19"/>
  <c r="DN52" i="19"/>
  <c r="AF53" i="19"/>
  <c r="AF51" i="19"/>
  <c r="AF49" i="19"/>
  <c r="AF47" i="19"/>
  <c r="AF45" i="19"/>
  <c r="AF43" i="19"/>
  <c r="AF41" i="19"/>
  <c r="AF39" i="19"/>
  <c r="AF37" i="19"/>
  <c r="EF38" i="19"/>
  <c r="EF39" i="19"/>
  <c r="EJ40" i="19"/>
  <c r="DK45" i="19"/>
  <c r="DV45" i="19"/>
  <c r="DV46" i="19"/>
  <c r="DN49" i="19"/>
  <c r="DT53" i="19"/>
  <c r="EF54" i="19"/>
  <c r="EK38" i="19"/>
  <c r="EH39" i="19"/>
  <c r="EJ41" i="19"/>
  <c r="DV53" i="19"/>
  <c r="EI54" i="19"/>
  <c r="DP36" i="19"/>
  <c r="DQ36" i="19"/>
  <c r="DY36" i="19"/>
  <c r="DK36" i="19"/>
  <c r="DQ41" i="18"/>
  <c r="EJ45" i="18"/>
  <c r="DH47" i="18"/>
  <c r="DN47" i="18" s="1"/>
  <c r="DW51" i="18"/>
  <c r="DX51" i="18" s="1"/>
  <c r="DH53" i="18"/>
  <c r="DN53" i="18" s="1"/>
  <c r="DI44" i="18"/>
  <c r="DJ44" i="18" s="1"/>
  <c r="DR41" i="18"/>
  <c r="DH43" i="18"/>
  <c r="DN43" i="18" s="1"/>
  <c r="DO47" i="18"/>
  <c r="DV47" i="18" s="1"/>
  <c r="DI50" i="18"/>
  <c r="DJ50" i="18" s="1"/>
  <c r="DY51" i="18"/>
  <c r="EK51" i="18" s="1"/>
  <c r="DO53" i="18"/>
  <c r="DR53" i="18" s="1"/>
  <c r="DR48" i="18"/>
  <c r="DO39" i="18"/>
  <c r="DV39" i="18" s="1"/>
  <c r="DS41" i="18"/>
  <c r="DO43" i="18"/>
  <c r="DV43" i="18" s="1"/>
  <c r="DW47" i="18"/>
  <c r="DX47" i="18" s="1"/>
  <c r="DH49" i="18"/>
  <c r="DN50" i="18"/>
  <c r="DW53" i="18"/>
  <c r="DX53" i="18" s="1"/>
  <c r="AG53" i="18"/>
  <c r="AG51" i="18"/>
  <c r="AG49" i="18"/>
  <c r="AG47" i="18"/>
  <c r="AG45" i="18"/>
  <c r="AG43" i="18"/>
  <c r="AG41" i="18"/>
  <c r="AG39" i="18"/>
  <c r="AG37" i="18"/>
  <c r="AF53" i="18"/>
  <c r="AF51" i="18"/>
  <c r="AF49" i="18"/>
  <c r="AF47" i="18"/>
  <c r="AF45" i="18"/>
  <c r="AF43" i="18"/>
  <c r="AF41" i="18"/>
  <c r="AF39" i="18"/>
  <c r="AF37" i="18"/>
  <c r="DI38" i="18"/>
  <c r="DJ38" i="18" s="1"/>
  <c r="DY39" i="18"/>
  <c r="DK41" i="18"/>
  <c r="DY41" i="18"/>
  <c r="EI41" i="18" s="1"/>
  <c r="DY43" i="18"/>
  <c r="DZ43" i="18" s="1"/>
  <c r="EA43" i="18" s="1"/>
  <c r="EB43" i="18" s="1"/>
  <c r="EC43" i="18" s="1"/>
  <c r="ED43" i="18" s="1"/>
  <c r="EE43" i="18" s="1"/>
  <c r="DL45" i="18"/>
  <c r="EF47" i="18"/>
  <c r="DL52" i="18"/>
  <c r="DM38" i="18"/>
  <c r="DK36" i="18"/>
  <c r="EH36" i="18"/>
  <c r="DR36" i="18"/>
  <c r="DI36" i="18"/>
  <c r="DJ36" i="18" s="1"/>
  <c r="DS37" i="19"/>
  <c r="DR39" i="19"/>
  <c r="DT40" i="19"/>
  <c r="EI42" i="19"/>
  <c r="EH47" i="19"/>
  <c r="EJ48" i="19"/>
  <c r="DT52" i="19"/>
  <c r="DK53" i="19"/>
  <c r="DR36" i="19"/>
  <c r="DI37" i="19"/>
  <c r="DJ37" i="19" s="1"/>
  <c r="DN38" i="19"/>
  <c r="DI40" i="19"/>
  <c r="DJ40" i="19" s="1"/>
  <c r="DL41" i="19"/>
  <c r="DV41" i="19"/>
  <c r="DS42" i="19"/>
  <c r="EK42" i="19"/>
  <c r="EJ45" i="19"/>
  <c r="DP47" i="19"/>
  <c r="EK47" i="19"/>
  <c r="DS49" i="19"/>
  <c r="EF50" i="19"/>
  <c r="DL53" i="19"/>
  <c r="DK41" i="19"/>
  <c r="DT36" i="19"/>
  <c r="DM41" i="19"/>
  <c r="DU42" i="19"/>
  <c r="EI50" i="19"/>
  <c r="DM53" i="19"/>
  <c r="DK37" i="19"/>
  <c r="DI36" i="19"/>
  <c r="DJ36" i="19" s="1"/>
  <c r="DL37" i="19"/>
  <c r="DP38" i="19"/>
  <c r="EI38" i="19"/>
  <c r="DK40" i="19"/>
  <c r="DZ40" i="19"/>
  <c r="EA40" i="19" s="1"/>
  <c r="EB40" i="19" s="1"/>
  <c r="EC40" i="19" s="1"/>
  <c r="ED40" i="19" s="1"/>
  <c r="EE40" i="19" s="1"/>
  <c r="DN41" i="19"/>
  <c r="DV42" i="19"/>
  <c r="DS45" i="19"/>
  <c r="DN46" i="19"/>
  <c r="DI48" i="19"/>
  <c r="DJ48" i="19" s="1"/>
  <c r="DT48" i="19"/>
  <c r="DV49" i="19"/>
  <c r="DS50" i="19"/>
  <c r="EK50" i="19"/>
  <c r="DZ51" i="19"/>
  <c r="EA51" i="19" s="1"/>
  <c r="EB51" i="19" s="1"/>
  <c r="EC51" i="19" s="1"/>
  <c r="ED51" i="19" s="1"/>
  <c r="EE51" i="19" s="1"/>
  <c r="DL52" i="19"/>
  <c r="DZ52" i="19"/>
  <c r="EA52" i="19" s="1"/>
  <c r="EB52" i="19" s="1"/>
  <c r="EC52" i="19" s="1"/>
  <c r="ED52" i="19" s="1"/>
  <c r="EE52" i="19" s="1"/>
  <c r="DN53" i="19"/>
  <c r="EJ53" i="19"/>
  <c r="DS38" i="19"/>
  <c r="DL40" i="19"/>
  <c r="EH40" i="19"/>
  <c r="EF51" i="19"/>
  <c r="EH52" i="19"/>
  <c r="DZ47" i="19"/>
  <c r="EA47" i="19" s="1"/>
  <c r="EB47" i="19" s="1"/>
  <c r="EC47" i="19" s="1"/>
  <c r="ED47" i="19" s="1"/>
  <c r="EE47" i="19" s="1"/>
  <c r="DZ48" i="19"/>
  <c r="EA48" i="19" s="1"/>
  <c r="EB48" i="19" s="1"/>
  <c r="EC48" i="19" s="1"/>
  <c r="ED48" i="19" s="1"/>
  <c r="EE48" i="19" s="1"/>
  <c r="EJ49" i="19"/>
  <c r="DP51" i="19"/>
  <c r="DP39" i="19"/>
  <c r="DR40" i="19"/>
  <c r="EF42" i="19"/>
  <c r="EF47" i="19"/>
  <c r="EH48" i="19"/>
  <c r="DR51" i="19"/>
  <c r="DR52" i="19"/>
  <c r="DZ44" i="18"/>
  <c r="EA44" i="18" s="1"/>
  <c r="EB44" i="18" s="1"/>
  <c r="EC44" i="18" s="1"/>
  <c r="ED44" i="18" s="1"/>
  <c r="EE44" i="18" s="1"/>
  <c r="DK46" i="18"/>
  <c r="DZ48" i="18"/>
  <c r="EA48" i="18" s="1"/>
  <c r="EB48" i="18" s="1"/>
  <c r="EC48" i="18" s="1"/>
  <c r="ED48" i="18" s="1"/>
  <c r="EE48" i="18" s="1"/>
  <c r="EI54" i="18"/>
  <c r="EJ37" i="18"/>
  <c r="EK38" i="18"/>
  <c r="DM42" i="18"/>
  <c r="DL46" i="18"/>
  <c r="DI48" i="18"/>
  <c r="DJ48" i="18" s="1"/>
  <c r="EH48" i="18"/>
  <c r="EI50" i="18"/>
  <c r="DM52" i="18"/>
  <c r="DS40" i="18"/>
  <c r="DN46" i="18"/>
  <c r="DK48" i="18"/>
  <c r="EI48" i="18"/>
  <c r="EI37" i="18"/>
  <c r="DS49" i="18"/>
  <c r="DS53" i="18"/>
  <c r="DQ37" i="18"/>
  <c r="DN38" i="18"/>
  <c r="DU41" i="18"/>
  <c r="EK42" i="18"/>
  <c r="DS48" i="18"/>
  <c r="DK49" i="18"/>
  <c r="EH52" i="18"/>
  <c r="EI36" i="18"/>
  <c r="DR37" i="18"/>
  <c r="EK37" i="18"/>
  <c r="DV38" i="18"/>
  <c r="DI40" i="18"/>
  <c r="DJ40" i="18" s="1"/>
  <c r="DZ40" i="18"/>
  <c r="EA40" i="18" s="1"/>
  <c r="EB40" i="18" s="1"/>
  <c r="EC40" i="18" s="1"/>
  <c r="ED40" i="18" s="1"/>
  <c r="EE40" i="18" s="1"/>
  <c r="EJ41" i="18"/>
  <c r="DV42" i="18"/>
  <c r="EH44" i="18"/>
  <c r="DQ45" i="18"/>
  <c r="EK45" i="18"/>
  <c r="DT49" i="18"/>
  <c r="DK50" i="18"/>
  <c r="EK50" i="18"/>
  <c r="DR52" i="18"/>
  <c r="DT53" i="18"/>
  <c r="DK54" i="18"/>
  <c r="EK54" i="18"/>
  <c r="DS37" i="18"/>
  <c r="EH40" i="18"/>
  <c r="EK41" i="18"/>
  <c r="DK44" i="18"/>
  <c r="EI44" i="18"/>
  <c r="DR45" i="18"/>
  <c r="DU49" i="18"/>
  <c r="DM50" i="18"/>
  <c r="DS52" i="18"/>
  <c r="DU53" i="18"/>
  <c r="DM54" i="18"/>
  <c r="DT37" i="18"/>
  <c r="DK40" i="18"/>
  <c r="EI40" i="18"/>
  <c r="DS45" i="18"/>
  <c r="DL53" i="18"/>
  <c r="DN54" i="18"/>
  <c r="DK37" i="18"/>
  <c r="DU37" i="18"/>
  <c r="DK38" i="18"/>
  <c r="EI38" i="18"/>
  <c r="DK42" i="18"/>
  <c r="EI42" i="18"/>
  <c r="DR44" i="18"/>
  <c r="DI45" i="18"/>
  <c r="DJ45" i="18" s="1"/>
  <c r="DT45" i="18"/>
  <c r="DM53" i="18"/>
  <c r="DL37" i="18"/>
  <c r="EJ38" i="18"/>
  <c r="DR40" i="18"/>
  <c r="DI41" i="18"/>
  <c r="DJ41" i="18" s="1"/>
  <c r="DT41" i="18"/>
  <c r="DL42" i="18"/>
  <c r="EJ42" i="18"/>
  <c r="DS44" i="18"/>
  <c r="DK45" i="18"/>
  <c r="DU45" i="18"/>
  <c r="DM46" i="18"/>
  <c r="DM49" i="18"/>
  <c r="EJ49" i="18"/>
  <c r="DV50" i="18"/>
  <c r="DK52" i="18"/>
  <c r="DZ52" i="18"/>
  <c r="EA52" i="18" s="1"/>
  <c r="EB52" i="18" s="1"/>
  <c r="EC52" i="18" s="1"/>
  <c r="ED52" i="18" s="1"/>
  <c r="EE52" i="18" s="1"/>
  <c r="EJ53" i="18"/>
  <c r="DV54" i="18"/>
  <c r="EK49" i="18"/>
  <c r="EK53" i="18"/>
  <c r="DN42" i="18"/>
  <c r="DM45" i="18"/>
  <c r="DQ49" i="18"/>
  <c r="EI52" i="18"/>
  <c r="DQ53" i="18"/>
  <c r="DN54" i="19"/>
  <c r="DS36" i="19"/>
  <c r="EI36" i="19"/>
  <c r="DI39" i="19"/>
  <c r="DJ39" i="19" s="1"/>
  <c r="DQ39" i="19"/>
  <c r="EG39" i="19"/>
  <c r="DS40" i="19"/>
  <c r="EI40" i="19"/>
  <c r="EK41" i="19"/>
  <c r="DI43" i="19"/>
  <c r="DJ43" i="19" s="1"/>
  <c r="DS44" i="19"/>
  <c r="EK45" i="19"/>
  <c r="DI47" i="19"/>
  <c r="DJ47" i="19" s="1"/>
  <c r="DQ47" i="19"/>
  <c r="EG47" i="19"/>
  <c r="DS48" i="19"/>
  <c r="EI48" i="19"/>
  <c r="DU49" i="19"/>
  <c r="EK49" i="19"/>
  <c r="DQ51" i="19"/>
  <c r="EG51" i="19"/>
  <c r="DS52" i="19"/>
  <c r="EI52" i="19"/>
  <c r="DU53" i="19"/>
  <c r="EK53" i="19"/>
  <c r="DM36" i="19"/>
  <c r="DU36" i="19"/>
  <c r="EK36" i="19"/>
  <c r="DI38" i="19"/>
  <c r="DJ38" i="19" s="1"/>
  <c r="DQ38" i="19"/>
  <c r="EG38" i="19"/>
  <c r="DK39" i="19"/>
  <c r="DS39" i="19"/>
  <c r="EI39" i="19"/>
  <c r="DU40" i="19"/>
  <c r="EK40" i="19"/>
  <c r="DI42" i="19"/>
  <c r="DJ42" i="19" s="1"/>
  <c r="DQ42" i="19"/>
  <c r="EG42" i="19"/>
  <c r="DK43" i="19"/>
  <c r="DU44" i="19"/>
  <c r="DI46" i="19"/>
  <c r="DJ46" i="19" s="1"/>
  <c r="DQ46" i="19"/>
  <c r="EG46" i="19"/>
  <c r="DK47" i="19"/>
  <c r="EI47" i="19"/>
  <c r="DU48" i="19"/>
  <c r="EK48" i="19"/>
  <c r="DI50" i="19"/>
  <c r="DJ50" i="19" s="1"/>
  <c r="DQ50" i="19"/>
  <c r="EG50" i="19"/>
  <c r="DS51" i="19"/>
  <c r="EI51" i="19"/>
  <c r="DU52" i="19"/>
  <c r="EK52" i="19"/>
  <c r="DQ54" i="19"/>
  <c r="EG54" i="19"/>
  <c r="DV36" i="19"/>
  <c r="DR38" i="19"/>
  <c r="DZ38" i="19"/>
  <c r="EA38" i="19" s="1"/>
  <c r="EB38" i="19" s="1"/>
  <c r="EC38" i="19" s="1"/>
  <c r="ED38" i="19" s="1"/>
  <c r="EE38" i="19" s="1"/>
  <c r="EH38" i="19"/>
  <c r="DL39" i="19"/>
  <c r="DT39" i="19"/>
  <c r="DV40" i="19"/>
  <c r="DP41" i="19"/>
  <c r="EF41" i="19"/>
  <c r="DR42" i="19"/>
  <c r="DZ42" i="19"/>
  <c r="EA42" i="19" s="1"/>
  <c r="EB42" i="19" s="1"/>
  <c r="EC42" i="19" s="1"/>
  <c r="ED42" i="19" s="1"/>
  <c r="EE42" i="19" s="1"/>
  <c r="EH42" i="19"/>
  <c r="DL43" i="19"/>
  <c r="DT43" i="19"/>
  <c r="DV44" i="19"/>
  <c r="DP45" i="19"/>
  <c r="EF45" i="19"/>
  <c r="DR46" i="19"/>
  <c r="DZ46" i="19"/>
  <c r="EA46" i="19" s="1"/>
  <c r="EB46" i="19" s="1"/>
  <c r="EC46" i="19" s="1"/>
  <c r="ED46" i="19" s="1"/>
  <c r="EE46" i="19" s="1"/>
  <c r="EH46" i="19"/>
  <c r="DL47" i="19"/>
  <c r="DT47" i="19"/>
  <c r="DV48" i="19"/>
  <c r="DP49" i="19"/>
  <c r="EF49" i="19"/>
  <c r="DR50" i="19"/>
  <c r="DZ50" i="19"/>
  <c r="EA50" i="19" s="1"/>
  <c r="EB50" i="19" s="1"/>
  <c r="EC50" i="19" s="1"/>
  <c r="ED50" i="19" s="1"/>
  <c r="EE50" i="19" s="1"/>
  <c r="EH50" i="19"/>
  <c r="DT51" i="19"/>
  <c r="DV52" i="19"/>
  <c r="DP53" i="19"/>
  <c r="EF53" i="19"/>
  <c r="DZ54" i="19"/>
  <c r="EA54" i="19" s="1"/>
  <c r="EB54" i="19" s="1"/>
  <c r="EC54" i="19" s="1"/>
  <c r="ED54" i="19" s="1"/>
  <c r="EE54" i="19" s="1"/>
  <c r="EH54" i="19"/>
  <c r="DM39" i="19"/>
  <c r="DU39" i="19"/>
  <c r="EG41" i="19"/>
  <c r="DK42" i="19"/>
  <c r="DM43" i="19"/>
  <c r="EG45" i="19"/>
  <c r="DK46" i="19"/>
  <c r="DM47" i="19"/>
  <c r="DU47" i="19"/>
  <c r="EG49" i="19"/>
  <c r="DK50" i="19"/>
  <c r="DU51" i="19"/>
  <c r="EG53" i="19"/>
  <c r="DK38" i="19"/>
  <c r="EF36" i="19"/>
  <c r="DZ37" i="19"/>
  <c r="EA37" i="19" s="1"/>
  <c r="EB37" i="19" s="1"/>
  <c r="EC37" i="19" s="1"/>
  <c r="ED37" i="19" s="1"/>
  <c r="EE37" i="19" s="1"/>
  <c r="DL38" i="19"/>
  <c r="DP40" i="19"/>
  <c r="EF40" i="19"/>
  <c r="DZ41" i="19"/>
  <c r="EA41" i="19" s="1"/>
  <c r="EB41" i="19" s="1"/>
  <c r="EC41" i="19" s="1"/>
  <c r="ED41" i="19" s="1"/>
  <c r="EE41" i="19" s="1"/>
  <c r="EH41" i="19"/>
  <c r="DL42" i="19"/>
  <c r="DP44" i="19"/>
  <c r="EF44" i="19"/>
  <c r="DZ45" i="19"/>
  <c r="EA45" i="19" s="1"/>
  <c r="EB45" i="19" s="1"/>
  <c r="EC45" i="19" s="1"/>
  <c r="ED45" i="19" s="1"/>
  <c r="EE45" i="19" s="1"/>
  <c r="EH45" i="19"/>
  <c r="DL46" i="19"/>
  <c r="DP48" i="19"/>
  <c r="EF48" i="19"/>
  <c r="DZ49" i="19"/>
  <c r="EA49" i="19" s="1"/>
  <c r="EB49" i="19" s="1"/>
  <c r="EC49" i="19" s="1"/>
  <c r="ED49" i="19" s="1"/>
  <c r="EE49" i="19" s="1"/>
  <c r="EH49" i="19"/>
  <c r="DL50" i="19"/>
  <c r="DP52" i="19"/>
  <c r="EF52" i="19"/>
  <c r="DZ53" i="19"/>
  <c r="EA53" i="19" s="1"/>
  <c r="EB53" i="19" s="1"/>
  <c r="EC53" i="19" s="1"/>
  <c r="ED53" i="19" s="1"/>
  <c r="EE53" i="19" s="1"/>
  <c r="EH53" i="19"/>
  <c r="DI39" i="18"/>
  <c r="DJ39" i="18" s="1"/>
  <c r="EG47" i="18"/>
  <c r="DI51" i="18"/>
  <c r="DJ51" i="18" s="1"/>
  <c r="EG51" i="18"/>
  <c r="DL36" i="18"/>
  <c r="DT36" i="18"/>
  <c r="EJ36" i="18"/>
  <c r="DV37" i="18"/>
  <c r="DP38" i="18"/>
  <c r="EF38" i="18"/>
  <c r="DR39" i="18"/>
  <c r="DL40" i="18"/>
  <c r="DT40" i="18"/>
  <c r="EJ40" i="18"/>
  <c r="DV41" i="18"/>
  <c r="DP42" i="18"/>
  <c r="EF42" i="18"/>
  <c r="DL44" i="18"/>
  <c r="DT44" i="18"/>
  <c r="EJ44" i="18"/>
  <c r="DV45" i="18"/>
  <c r="DP46" i="18"/>
  <c r="EF46" i="18"/>
  <c r="DZ47" i="18"/>
  <c r="EA47" i="18" s="1"/>
  <c r="EB47" i="18" s="1"/>
  <c r="EC47" i="18" s="1"/>
  <c r="ED47" i="18" s="1"/>
  <c r="EE47" i="18" s="1"/>
  <c r="EH47" i="18"/>
  <c r="DL48" i="18"/>
  <c r="DT48" i="18"/>
  <c r="EJ48" i="18"/>
  <c r="DV49" i="18"/>
  <c r="DP50" i="18"/>
  <c r="EF50" i="18"/>
  <c r="EH51" i="18"/>
  <c r="DT52" i="18"/>
  <c r="EJ52" i="18"/>
  <c r="DV53" i="18"/>
  <c r="DP54" i="18"/>
  <c r="EF54" i="18"/>
  <c r="DM36" i="18"/>
  <c r="DU36" i="18"/>
  <c r="EK36" i="18"/>
  <c r="DQ38" i="18"/>
  <c r="EG38" i="18"/>
  <c r="DK39" i="18"/>
  <c r="DM40" i="18"/>
  <c r="DU40" i="18"/>
  <c r="EK40" i="18"/>
  <c r="DQ42" i="18"/>
  <c r="EG42" i="18"/>
  <c r="DM44" i="18"/>
  <c r="DU44" i="18"/>
  <c r="EK44" i="18"/>
  <c r="DQ46" i="18"/>
  <c r="EG46" i="18"/>
  <c r="DK47" i="18"/>
  <c r="EI47" i="18"/>
  <c r="DM48" i="18"/>
  <c r="DU48" i="18"/>
  <c r="EK48" i="18"/>
  <c r="DQ50" i="18"/>
  <c r="EG50" i="18"/>
  <c r="DK51" i="18"/>
  <c r="DU52" i="18"/>
  <c r="EK52" i="18"/>
  <c r="DQ54" i="18"/>
  <c r="EG54" i="18"/>
  <c r="EG43" i="18"/>
  <c r="DV36" i="18"/>
  <c r="EF37" i="18"/>
  <c r="DR38" i="18"/>
  <c r="DZ38" i="18"/>
  <c r="EA38" i="18" s="1"/>
  <c r="EB38" i="18" s="1"/>
  <c r="EC38" i="18" s="1"/>
  <c r="ED38" i="18" s="1"/>
  <c r="EE38" i="18" s="1"/>
  <c r="DL39" i="18"/>
  <c r="DT39" i="18"/>
  <c r="DV40" i="18"/>
  <c r="EF41" i="18"/>
  <c r="DR42" i="18"/>
  <c r="DZ42" i="18"/>
  <c r="EA42" i="18" s="1"/>
  <c r="EB42" i="18" s="1"/>
  <c r="EC42" i="18" s="1"/>
  <c r="ED42" i="18" s="1"/>
  <c r="EE42" i="18" s="1"/>
  <c r="EJ43" i="18"/>
  <c r="DV44" i="18"/>
  <c r="EF45" i="18"/>
  <c r="DR46" i="18"/>
  <c r="DZ46" i="18"/>
  <c r="EA46" i="18" s="1"/>
  <c r="EB46" i="18" s="1"/>
  <c r="EC46" i="18" s="1"/>
  <c r="ED46" i="18" s="1"/>
  <c r="EE46" i="18" s="1"/>
  <c r="EH46" i="18"/>
  <c r="DL47" i="18"/>
  <c r="EJ47" i="18"/>
  <c r="DV48" i="18"/>
  <c r="DP49" i="18"/>
  <c r="EF49" i="18"/>
  <c r="DR50" i="18"/>
  <c r="DZ50" i="18"/>
  <c r="EA50" i="18" s="1"/>
  <c r="EB50" i="18" s="1"/>
  <c r="EC50" i="18" s="1"/>
  <c r="ED50" i="18" s="1"/>
  <c r="EE50" i="18" s="1"/>
  <c r="EH50" i="18"/>
  <c r="DL51" i="18"/>
  <c r="DV52" i="18"/>
  <c r="DP53" i="18"/>
  <c r="EF53" i="18"/>
  <c r="DR54" i="18"/>
  <c r="DZ54" i="18"/>
  <c r="EA54" i="18" s="1"/>
  <c r="EB54" i="18" s="1"/>
  <c r="EC54" i="18" s="1"/>
  <c r="ED54" i="18" s="1"/>
  <c r="EE54" i="18" s="1"/>
  <c r="EH54" i="18"/>
  <c r="EG37" i="18"/>
  <c r="DM39" i="18"/>
  <c r="EG41" i="18"/>
  <c r="DS42" i="18"/>
  <c r="EG45" i="18"/>
  <c r="DS46" i="18"/>
  <c r="EG49" i="18"/>
  <c r="DS50" i="18"/>
  <c r="DM51" i="18"/>
  <c r="DU51" i="18"/>
  <c r="EG53" i="18"/>
  <c r="DS54" i="18"/>
  <c r="DS38" i="18"/>
  <c r="EF36" i="18"/>
  <c r="DZ37" i="18"/>
  <c r="EA37" i="18" s="1"/>
  <c r="EB37" i="18" s="1"/>
  <c r="EC37" i="18" s="1"/>
  <c r="ED37" i="18" s="1"/>
  <c r="EE37" i="18" s="1"/>
  <c r="DT38" i="18"/>
  <c r="DP40" i="18"/>
  <c r="EF40" i="18"/>
  <c r="DZ41" i="18"/>
  <c r="EA41" i="18" s="1"/>
  <c r="EB41" i="18" s="1"/>
  <c r="EC41" i="18" s="1"/>
  <c r="ED41" i="18" s="1"/>
  <c r="EE41" i="18" s="1"/>
  <c r="EH41" i="18"/>
  <c r="DT42" i="18"/>
  <c r="DP44" i="18"/>
  <c r="EF44" i="18"/>
  <c r="DZ45" i="18"/>
  <c r="EA45" i="18" s="1"/>
  <c r="EB45" i="18" s="1"/>
  <c r="EC45" i="18" s="1"/>
  <c r="ED45" i="18" s="1"/>
  <c r="EE45" i="18" s="1"/>
  <c r="EH45" i="18"/>
  <c r="DT46" i="18"/>
  <c r="DP48" i="18"/>
  <c r="EF48" i="18"/>
  <c r="DZ49" i="18"/>
  <c r="EA49" i="18" s="1"/>
  <c r="EB49" i="18" s="1"/>
  <c r="EC49" i="18" s="1"/>
  <c r="ED49" i="18" s="1"/>
  <c r="EE49" i="18" s="1"/>
  <c r="EH49" i="18"/>
  <c r="DT50" i="18"/>
  <c r="DP52" i="18"/>
  <c r="EF52" i="18"/>
  <c r="DZ53" i="18"/>
  <c r="EA53" i="18" s="1"/>
  <c r="EB53" i="18" s="1"/>
  <c r="EC53" i="18" s="1"/>
  <c r="ED53" i="18" s="1"/>
  <c r="EE53" i="18" s="1"/>
  <c r="EH53" i="18"/>
  <c r="DT54" i="18"/>
  <c r="EG54" i="12"/>
  <c r="EF54" i="12"/>
  <c r="DP54" i="12"/>
  <c r="DV53" i="12"/>
  <c r="DN53" i="12"/>
  <c r="DT52" i="12"/>
  <c r="DL52" i="12"/>
  <c r="EH51" i="12"/>
  <c r="DZ51" i="12"/>
  <c r="EA51" i="12" s="1"/>
  <c r="EB51" i="12" s="1"/>
  <c r="EC51" i="12" s="1"/>
  <c r="ED51" i="12" s="1"/>
  <c r="EE51" i="12" s="1"/>
  <c r="DR51" i="12"/>
  <c r="EF50" i="12"/>
  <c r="DP50" i="12"/>
  <c r="DV49" i="12"/>
  <c r="DN49" i="12"/>
  <c r="EJ48" i="12"/>
  <c r="DT48" i="12"/>
  <c r="DL48" i="12"/>
  <c r="EH47" i="12"/>
  <c r="DZ47" i="12"/>
  <c r="EA47" i="12" s="1"/>
  <c r="EB47" i="12" s="1"/>
  <c r="EC47" i="12" s="1"/>
  <c r="ED47" i="12" s="1"/>
  <c r="EE47" i="12" s="1"/>
  <c r="DR47" i="12"/>
  <c r="EF46" i="12"/>
  <c r="DP46" i="12"/>
  <c r="DV45" i="12"/>
  <c r="DN45" i="12"/>
  <c r="EJ44" i="12"/>
  <c r="DT44" i="12"/>
  <c r="DL44" i="12"/>
  <c r="EH43" i="12"/>
  <c r="DZ43" i="12"/>
  <c r="EA43" i="12" s="1"/>
  <c r="EB43" i="12" s="1"/>
  <c r="EC43" i="12" s="1"/>
  <c r="ED43" i="12" s="1"/>
  <c r="EE43" i="12" s="1"/>
  <c r="EF42" i="12"/>
  <c r="DP42" i="12"/>
  <c r="DV41" i="12"/>
  <c r="DN41" i="12"/>
  <c r="DT40" i="12"/>
  <c r="DL40" i="12"/>
  <c r="EH39" i="12"/>
  <c r="DZ39" i="12"/>
  <c r="EA39" i="12" s="1"/>
  <c r="EB39" i="12" s="1"/>
  <c r="EC39" i="12" s="1"/>
  <c r="ED39" i="12" s="1"/>
  <c r="EE39" i="12" s="1"/>
  <c r="EF38" i="12"/>
  <c r="DP38" i="12"/>
  <c r="DV37" i="12"/>
  <c r="DN37" i="12"/>
  <c r="DU52" i="12"/>
  <c r="DU48" i="12"/>
  <c r="DK52" i="12"/>
  <c r="EK49" i="12"/>
  <c r="DK48" i="12"/>
  <c r="EK45" i="12"/>
  <c r="DS44" i="12"/>
  <c r="DK44" i="12"/>
  <c r="DU41" i="12"/>
  <c r="DS40" i="12"/>
  <c r="DK40" i="12"/>
  <c r="EK37" i="12"/>
  <c r="DU37" i="12"/>
  <c r="DM37" i="12"/>
  <c r="DM52" i="12"/>
  <c r="EK53" i="12"/>
  <c r="DM53" i="12"/>
  <c r="DS52" i="12"/>
  <c r="DM49" i="12"/>
  <c r="DS48" i="12"/>
  <c r="EG47" i="12"/>
  <c r="DV54" i="12"/>
  <c r="EJ53" i="12"/>
  <c r="DT53" i="12"/>
  <c r="DL53" i="12"/>
  <c r="DR52" i="12"/>
  <c r="DV50" i="12"/>
  <c r="EJ49" i="12"/>
  <c r="DT49" i="12"/>
  <c r="DL49" i="12"/>
  <c r="EH48" i="12"/>
  <c r="DR48" i="12"/>
  <c r="DV46" i="12"/>
  <c r="EJ45" i="12"/>
  <c r="DT45" i="12"/>
  <c r="DL45" i="12"/>
  <c r="EH44" i="12"/>
  <c r="DR44" i="12"/>
  <c r="DV42" i="12"/>
  <c r="EJ41" i="12"/>
  <c r="DT41" i="12"/>
  <c r="DL41" i="12"/>
  <c r="EH40" i="12"/>
  <c r="DR40" i="12"/>
  <c r="DV38" i="12"/>
  <c r="DN38" i="12"/>
  <c r="EJ37" i="12"/>
  <c r="DT37" i="12"/>
  <c r="DL37" i="12"/>
  <c r="DU53" i="12"/>
  <c r="DU49" i="12"/>
  <c r="DU45" i="12"/>
  <c r="EK41" i="12"/>
  <c r="EK54" i="12"/>
  <c r="EI53" i="12"/>
  <c r="DS53" i="12"/>
  <c r="DQ52" i="12"/>
  <c r="DI52" i="12"/>
  <c r="DJ52" i="12" s="1"/>
  <c r="EK50" i="12"/>
  <c r="EI49" i="12"/>
  <c r="DS49" i="12"/>
  <c r="DQ48" i="12"/>
  <c r="DI48" i="12"/>
  <c r="DJ48" i="12" s="1"/>
  <c r="EK46" i="12"/>
  <c r="EI45" i="12"/>
  <c r="DS45" i="12"/>
  <c r="DQ44" i="12"/>
  <c r="DI44" i="12"/>
  <c r="DJ44" i="12" s="1"/>
  <c r="EK42" i="12"/>
  <c r="EI41" i="12"/>
  <c r="DS41" i="12"/>
  <c r="DQ40" i="12"/>
  <c r="DI40" i="12"/>
  <c r="DJ40" i="12" s="1"/>
  <c r="EK38" i="12"/>
  <c r="DU38" i="12"/>
  <c r="EI37" i="12"/>
  <c r="DS37" i="12"/>
  <c r="DZ49" i="12"/>
  <c r="EA49" i="12" s="1"/>
  <c r="EB49" i="12" s="1"/>
  <c r="EC49" i="12" s="1"/>
  <c r="ED49" i="12" s="1"/>
  <c r="EE49" i="12" s="1"/>
  <c r="DR49" i="12"/>
  <c r="DP48" i="12"/>
  <c r="EJ46" i="12"/>
  <c r="EH45" i="12"/>
  <c r="EA45" i="12"/>
  <c r="EB45" i="12" s="1"/>
  <c r="EC45" i="12" s="1"/>
  <c r="ED45" i="12" s="1"/>
  <c r="EE45" i="12" s="1"/>
  <c r="DR45" i="12"/>
  <c r="DP44" i="12"/>
  <c r="EJ42" i="12"/>
  <c r="DZ41" i="12"/>
  <c r="EA41" i="12" s="1"/>
  <c r="EB41" i="12" s="1"/>
  <c r="EC41" i="12" s="1"/>
  <c r="ED41" i="12" s="1"/>
  <c r="EE41" i="12" s="1"/>
  <c r="DR41" i="12"/>
  <c r="DP40" i="12"/>
  <c r="EJ38" i="12"/>
  <c r="EH37" i="12"/>
  <c r="DZ37" i="12"/>
  <c r="EA37" i="12" s="1"/>
  <c r="EB37" i="12" s="1"/>
  <c r="EC37" i="12" s="1"/>
  <c r="ED37" i="12" s="1"/>
  <c r="EE37" i="12" s="1"/>
  <c r="DR37" i="12"/>
  <c r="EG53" i="12"/>
  <c r="DQ49" i="12"/>
  <c r="EI46" i="12"/>
  <c r="DQ45" i="12"/>
  <c r="EI42" i="12"/>
  <c r="DQ41" i="12"/>
  <c r="EI38" i="12"/>
  <c r="DQ37" i="12"/>
  <c r="EH54" i="12"/>
  <c r="EH50" i="12"/>
  <c r="EH46" i="12"/>
  <c r="EH42" i="12"/>
  <c r="EH38" i="12"/>
  <c r="DQ39" i="18" l="1"/>
  <c r="DP39" i="18"/>
  <c r="DS39" i="18"/>
  <c r="EF37" i="19"/>
  <c r="DR47" i="19"/>
  <c r="EJ44" i="19"/>
  <c r="EG37" i="19"/>
  <c r="DL51" i="19"/>
  <c r="DI51" i="19"/>
  <c r="DJ51" i="19" s="1"/>
  <c r="EJ37" i="19"/>
  <c r="EH44" i="19"/>
  <c r="DR43" i="19"/>
  <c r="EK44" i="19"/>
  <c r="EI43" i="19"/>
  <c r="EI44" i="19"/>
  <c r="EI37" i="19"/>
  <c r="EK43" i="19"/>
  <c r="DZ43" i="19"/>
  <c r="EA43" i="19" s="1"/>
  <c r="EB43" i="19" s="1"/>
  <c r="EC43" i="19" s="1"/>
  <c r="ED43" i="19" s="1"/>
  <c r="EE43" i="19" s="1"/>
  <c r="DU43" i="19"/>
  <c r="DS47" i="19"/>
  <c r="DS43" i="19"/>
  <c r="DP54" i="19"/>
  <c r="DU54" i="19"/>
  <c r="DM51" i="19"/>
  <c r="DR54" i="19"/>
  <c r="DQ43" i="19"/>
  <c r="EK37" i="19"/>
  <c r="DZ44" i="19"/>
  <c r="EA44" i="19" s="1"/>
  <c r="EB44" i="19" s="1"/>
  <c r="EC44" i="19" s="1"/>
  <c r="ED44" i="19" s="1"/>
  <c r="EE44" i="19" s="1"/>
  <c r="DU37" i="19"/>
  <c r="DP37" i="19"/>
  <c r="DS54" i="19"/>
  <c r="DI44" i="19"/>
  <c r="DJ44" i="19" s="1"/>
  <c r="DN40" i="19"/>
  <c r="DM40" i="19"/>
  <c r="DK51" i="19"/>
  <c r="EG43" i="19"/>
  <c r="DQ37" i="19"/>
  <c r="DK44" i="19"/>
  <c r="DV54" i="19"/>
  <c r="DL44" i="19"/>
  <c r="DT37" i="19"/>
  <c r="DL54" i="19"/>
  <c r="DK54" i="19"/>
  <c r="DV37" i="19"/>
  <c r="DM44" i="19"/>
  <c r="DI54" i="19"/>
  <c r="DJ54" i="19" s="1"/>
  <c r="EH43" i="19"/>
  <c r="EF43" i="19"/>
  <c r="DU39" i="18"/>
  <c r="DP47" i="18"/>
  <c r="DT51" i="18"/>
  <c r="DQ51" i="18"/>
  <c r="DP51" i="18"/>
  <c r="DI53" i="18"/>
  <c r="DJ53" i="18" s="1"/>
  <c r="DT47" i="18"/>
  <c r="DT43" i="18"/>
  <c r="DS51" i="18"/>
  <c r="DR51" i="18"/>
  <c r="DU47" i="18"/>
  <c r="DK53" i="18"/>
  <c r="EG36" i="19"/>
  <c r="EJ36" i="19"/>
  <c r="EH36" i="19"/>
  <c r="DZ36" i="19"/>
  <c r="EA36" i="19" s="1"/>
  <c r="EB36" i="19" s="1"/>
  <c r="EC36" i="19" s="1"/>
  <c r="ED36" i="19" s="1"/>
  <c r="EE36" i="19" s="1"/>
  <c r="EK39" i="18"/>
  <c r="EF39" i="18"/>
  <c r="EG39" i="18"/>
  <c r="DQ43" i="18"/>
  <c r="DM43" i="18"/>
  <c r="DZ51" i="18"/>
  <c r="EA51" i="18" s="1"/>
  <c r="EB51" i="18" s="1"/>
  <c r="EC51" i="18" s="1"/>
  <c r="ED51" i="18" s="1"/>
  <c r="EE51" i="18" s="1"/>
  <c r="DP43" i="18"/>
  <c r="DU43" i="18"/>
  <c r="DL43" i="18"/>
  <c r="EI51" i="18"/>
  <c r="EI43" i="18"/>
  <c r="EI39" i="18"/>
  <c r="DI47" i="18"/>
  <c r="DJ47" i="18" s="1"/>
  <c r="EH43" i="18"/>
  <c r="EF51" i="18"/>
  <c r="DQ47" i="18"/>
  <c r="DS47" i="18"/>
  <c r="DS43" i="18"/>
  <c r="DR47" i="18"/>
  <c r="EH39" i="18"/>
  <c r="DR43" i="18"/>
  <c r="DK43" i="18"/>
  <c r="DZ39" i="18"/>
  <c r="EA39" i="18" s="1"/>
  <c r="EB39" i="18" s="1"/>
  <c r="EC39" i="18" s="1"/>
  <c r="ED39" i="18" s="1"/>
  <c r="EE39" i="18" s="1"/>
  <c r="EK43" i="18"/>
  <c r="EF43" i="18"/>
  <c r="DM47" i="18"/>
  <c r="EJ51" i="18"/>
  <c r="EJ39" i="18"/>
  <c r="DI43" i="18"/>
  <c r="DJ43" i="18" s="1"/>
  <c r="DN49" i="18"/>
  <c r="DL49" i="18"/>
  <c r="DI49" i="18"/>
  <c r="DJ49" i="18" s="1"/>
  <c r="EF29" i="8" l="1"/>
  <c r="CY29" i="8"/>
  <c r="AL29" i="8"/>
  <c r="T29" i="8"/>
  <c r="K29" i="8"/>
  <c r="C8" i="1" l="1"/>
  <c r="C67" i="1"/>
  <c r="C66" i="1"/>
  <c r="B67" i="1"/>
  <c r="B66" i="1"/>
  <c r="C63" i="1"/>
  <c r="C71" i="1" s="1"/>
  <c r="D72" i="1" l="1"/>
  <c r="AB27" i="20"/>
  <c r="AB26" i="20"/>
  <c r="AB25" i="20"/>
  <c r="AB24" i="20"/>
  <c r="AB23" i="20"/>
  <c r="AB22" i="20"/>
  <c r="AB21" i="20"/>
  <c r="AB20" i="20"/>
  <c r="AB19" i="20"/>
  <c r="AB18" i="20"/>
  <c r="AB17" i="20"/>
  <c r="AB16" i="20"/>
  <c r="AB15" i="20"/>
  <c r="AB14" i="20"/>
  <c r="AB13" i="20"/>
  <c r="AB12" i="20"/>
  <c r="AB11" i="20"/>
  <c r="AB10" i="20"/>
  <c r="AB9" i="20"/>
  <c r="DO27" i="19"/>
  <c r="DO26" i="19"/>
  <c r="DO25" i="19"/>
  <c r="DO24" i="19"/>
  <c r="DO23" i="19"/>
  <c r="DO22" i="19"/>
  <c r="DO21" i="19"/>
  <c r="DO20" i="19"/>
  <c r="DO19" i="19"/>
  <c r="DO18" i="19"/>
  <c r="DO17" i="19"/>
  <c r="DO16" i="19"/>
  <c r="DO15" i="19"/>
  <c r="DO14" i="19"/>
  <c r="DO13" i="19"/>
  <c r="DO12" i="19"/>
  <c r="DO11" i="19"/>
  <c r="AB27" i="19"/>
  <c r="AB26" i="19"/>
  <c r="AB25" i="19"/>
  <c r="AB24" i="19"/>
  <c r="AB23" i="19"/>
  <c r="AB22" i="19"/>
  <c r="AB21" i="19"/>
  <c r="AB20" i="19"/>
  <c r="AB19" i="19"/>
  <c r="AB18" i="19"/>
  <c r="AB17" i="19"/>
  <c r="AB16" i="19"/>
  <c r="AB15" i="19"/>
  <c r="AB14" i="19"/>
  <c r="AB13" i="19"/>
  <c r="AB12" i="19"/>
  <c r="AB11" i="19"/>
  <c r="AB10" i="19"/>
  <c r="AB9" i="19"/>
  <c r="DO27" i="18"/>
  <c r="DO26" i="18"/>
  <c r="DO25" i="18"/>
  <c r="DO24" i="18"/>
  <c r="DO23" i="18"/>
  <c r="DO22" i="18"/>
  <c r="DO21" i="18"/>
  <c r="DO20" i="18"/>
  <c r="DO19" i="18"/>
  <c r="DO18" i="18"/>
  <c r="DO17" i="18"/>
  <c r="DO16" i="18"/>
  <c r="DO15" i="18"/>
  <c r="DO14" i="18"/>
  <c r="DO13" i="18"/>
  <c r="DO12" i="18"/>
  <c r="DO11" i="18"/>
  <c r="DO10" i="18"/>
  <c r="DO9" i="18"/>
  <c r="AB27" i="18"/>
  <c r="AB26" i="18"/>
  <c r="AB25" i="18"/>
  <c r="AB24" i="18"/>
  <c r="AB23" i="18"/>
  <c r="AB22" i="18"/>
  <c r="AB21" i="18"/>
  <c r="AB20" i="18"/>
  <c r="AB19" i="18"/>
  <c r="AB18" i="18"/>
  <c r="AB17" i="18"/>
  <c r="AB16" i="18"/>
  <c r="AB15" i="18"/>
  <c r="AB14" i="18"/>
  <c r="AB13" i="18"/>
  <c r="AB12" i="18"/>
  <c r="AB11" i="18"/>
  <c r="AB10" i="18"/>
  <c r="AB9" i="18"/>
  <c r="EL6" i="20"/>
  <c r="EK6" i="20"/>
  <c r="EJ6" i="20"/>
  <c r="EI6" i="20"/>
  <c r="EH6" i="20"/>
  <c r="EG6" i="20"/>
  <c r="EF6" i="20"/>
  <c r="EE6" i="20"/>
  <c r="ED6" i="20"/>
  <c r="EC6" i="20"/>
  <c r="EB6" i="20"/>
  <c r="EA6" i="20"/>
  <c r="DZ6" i="20"/>
  <c r="DY6" i="20"/>
  <c r="DX6" i="20"/>
  <c r="DW6" i="20"/>
  <c r="DV6" i="20"/>
  <c r="DU6" i="20"/>
  <c r="DT6" i="20"/>
  <c r="DS6" i="20"/>
  <c r="DR6" i="20"/>
  <c r="DQ6" i="20"/>
  <c r="DP6" i="20"/>
  <c r="DO6" i="20"/>
  <c r="DN6" i="20"/>
  <c r="DM6" i="20"/>
  <c r="DL6" i="20"/>
  <c r="DK6" i="20"/>
  <c r="DJ6" i="20"/>
  <c r="DI6" i="20"/>
  <c r="DH6" i="20"/>
  <c r="DG6" i="20"/>
  <c r="DF6" i="20"/>
  <c r="DE6" i="20"/>
  <c r="DD6" i="20"/>
  <c r="DC6" i="20"/>
  <c r="DB6" i="20"/>
  <c r="DA6" i="20"/>
  <c r="CZ6" i="20"/>
  <c r="CY6" i="20"/>
  <c r="CX6" i="20"/>
  <c r="CW6" i="20"/>
  <c r="CV6" i="20"/>
  <c r="CU6" i="20"/>
  <c r="CT6" i="20"/>
  <c r="CS6" i="20"/>
  <c r="CR6" i="20"/>
  <c r="CQ6" i="20"/>
  <c r="CP6" i="20"/>
  <c r="CO6" i="20"/>
  <c r="CN6" i="20"/>
  <c r="CM6" i="20"/>
  <c r="CL6" i="20"/>
  <c r="CK6" i="20"/>
  <c r="CJ6" i="20"/>
  <c r="CI6" i="20"/>
  <c r="CH6" i="20"/>
  <c r="CG6" i="20"/>
  <c r="CF6" i="20"/>
  <c r="CE6" i="20"/>
  <c r="CD6" i="20"/>
  <c r="CC6" i="20"/>
  <c r="CB6" i="20"/>
  <c r="CA6" i="20"/>
  <c r="BZ6" i="20"/>
  <c r="BY6" i="20"/>
  <c r="BX6" i="20"/>
  <c r="BW6" i="20"/>
  <c r="BV6" i="20"/>
  <c r="BU6" i="20"/>
  <c r="BT6" i="20"/>
  <c r="BS6" i="20"/>
  <c r="BR6" i="20"/>
  <c r="BQ6" i="20"/>
  <c r="BP6" i="20"/>
  <c r="BO6" i="20"/>
  <c r="BN6" i="20"/>
  <c r="BM6" i="20"/>
  <c r="BL6" i="20"/>
  <c r="BK6" i="20"/>
  <c r="BJ6" i="20"/>
  <c r="BI6" i="20"/>
  <c r="BH6" i="20"/>
  <c r="BF6" i="20"/>
  <c r="BA6" i="20"/>
  <c r="AZ6" i="20"/>
  <c r="AY6" i="20"/>
  <c r="AX6" i="20"/>
  <c r="AW6" i="20"/>
  <c r="AV6" i="20"/>
  <c r="AU6" i="20"/>
  <c r="AT6" i="20"/>
  <c r="AS6" i="20"/>
  <c r="AR6"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6" i="20"/>
  <c r="D6" i="20"/>
  <c r="EL5" i="20"/>
  <c r="EK5" i="20"/>
  <c r="EJ5" i="20"/>
  <c r="EI5" i="20"/>
  <c r="EH5" i="20"/>
  <c r="EG5" i="20"/>
  <c r="EF5" i="20"/>
  <c r="EE5" i="20"/>
  <c r="ED5" i="20"/>
  <c r="EC5" i="20"/>
  <c r="EB5" i="20"/>
  <c r="EA5" i="20"/>
  <c r="DZ5" i="20"/>
  <c r="DY5" i="20"/>
  <c r="DX5" i="20"/>
  <c r="DW5" i="20"/>
  <c r="DV5" i="20"/>
  <c r="DU5" i="20"/>
  <c r="DT5" i="20"/>
  <c r="DS5" i="20"/>
  <c r="DR5" i="20"/>
  <c r="DQ5" i="20"/>
  <c r="DP5" i="20"/>
  <c r="DO5" i="20"/>
  <c r="DN5" i="20"/>
  <c r="DM5" i="20"/>
  <c r="DL5" i="20"/>
  <c r="DK5" i="20"/>
  <c r="DJ5" i="20"/>
  <c r="DI5" i="20"/>
  <c r="DH5" i="20"/>
  <c r="DG5" i="20"/>
  <c r="DF5" i="20"/>
  <c r="DE5" i="20"/>
  <c r="DD5" i="20"/>
  <c r="DC5" i="20"/>
  <c r="DB5" i="20"/>
  <c r="DA5" i="20"/>
  <c r="CZ5" i="20"/>
  <c r="CY5" i="20"/>
  <c r="CX5" i="20"/>
  <c r="CW5" i="20"/>
  <c r="CV5" i="20"/>
  <c r="CU5" i="20"/>
  <c r="CT5" i="20"/>
  <c r="CS5" i="20"/>
  <c r="CR5" i="20"/>
  <c r="CQ5" i="20"/>
  <c r="CP5" i="20"/>
  <c r="CO5" i="20"/>
  <c r="CN5" i="20"/>
  <c r="CM5" i="20"/>
  <c r="CL5" i="20"/>
  <c r="CK5" i="20"/>
  <c r="CJ5" i="20"/>
  <c r="CI5" i="20"/>
  <c r="CH5" i="20"/>
  <c r="CG5" i="20"/>
  <c r="CF5" i="20"/>
  <c r="CE5" i="20"/>
  <c r="CD5" i="20"/>
  <c r="CC5" i="20"/>
  <c r="CB5" i="20"/>
  <c r="CA5" i="20"/>
  <c r="BZ5" i="20"/>
  <c r="BY5" i="20"/>
  <c r="BX5" i="20"/>
  <c r="BW5" i="20"/>
  <c r="BV5" i="20"/>
  <c r="BU5" i="20"/>
  <c r="BT5" i="20"/>
  <c r="BS5" i="20"/>
  <c r="BR5" i="20"/>
  <c r="BQ5" i="20"/>
  <c r="BP5" i="20"/>
  <c r="BO5" i="20"/>
  <c r="BN5" i="20"/>
  <c r="BM5" i="20"/>
  <c r="BL5" i="20"/>
  <c r="BK5" i="20"/>
  <c r="BJ5" i="20"/>
  <c r="BI5" i="20"/>
  <c r="BH5" i="20"/>
  <c r="BF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EL6" i="19"/>
  <c r="EL34" i="19" s="1"/>
  <c r="EK6" i="19"/>
  <c r="EK34" i="19" s="1"/>
  <c r="EJ6" i="19"/>
  <c r="EJ34" i="19" s="1"/>
  <c r="EI6" i="19"/>
  <c r="EI34" i="19" s="1"/>
  <c r="EH6" i="19"/>
  <c r="EH34" i="19" s="1"/>
  <c r="EG6" i="19"/>
  <c r="EG34" i="19" s="1"/>
  <c r="EF6" i="19"/>
  <c r="EF34" i="19" s="1"/>
  <c r="EE6" i="19"/>
  <c r="EE34" i="19" s="1"/>
  <c r="ED6" i="19"/>
  <c r="ED34" i="19" s="1"/>
  <c r="EC6" i="19"/>
  <c r="EC34" i="19" s="1"/>
  <c r="EB6" i="19"/>
  <c r="EB34" i="19" s="1"/>
  <c r="EA6" i="19"/>
  <c r="EA34" i="19" s="1"/>
  <c r="DZ6" i="19"/>
  <c r="DZ34" i="19" s="1"/>
  <c r="DY6" i="19"/>
  <c r="DY34" i="19" s="1"/>
  <c r="DX6" i="19"/>
  <c r="DX34" i="19" s="1"/>
  <c r="DW6" i="19"/>
  <c r="DW34" i="19" s="1"/>
  <c r="DV6" i="19"/>
  <c r="DV34" i="19" s="1"/>
  <c r="DU6" i="19"/>
  <c r="DU34" i="19" s="1"/>
  <c r="DT6" i="19"/>
  <c r="DT34" i="19" s="1"/>
  <c r="DS6" i="19"/>
  <c r="DS34" i="19" s="1"/>
  <c r="DR6" i="19"/>
  <c r="DR34" i="19" s="1"/>
  <c r="DQ6" i="19"/>
  <c r="DQ34" i="19" s="1"/>
  <c r="DP6" i="19"/>
  <c r="DP34" i="19" s="1"/>
  <c r="DO6" i="19"/>
  <c r="DO34" i="19" s="1"/>
  <c r="DN6" i="19"/>
  <c r="DN34" i="19" s="1"/>
  <c r="DM6" i="19"/>
  <c r="DM34" i="19" s="1"/>
  <c r="DL6" i="19"/>
  <c r="DL34" i="19" s="1"/>
  <c r="DK6" i="19"/>
  <c r="DK34" i="19" s="1"/>
  <c r="DJ6" i="19"/>
  <c r="DJ34" i="19" s="1"/>
  <c r="DI6" i="19"/>
  <c r="DI34" i="19" s="1"/>
  <c r="DH6" i="19"/>
  <c r="DH34" i="19" s="1"/>
  <c r="DG6" i="19"/>
  <c r="DG34" i="19" s="1"/>
  <c r="DF6" i="19"/>
  <c r="DF34" i="19" s="1"/>
  <c r="DE6" i="19"/>
  <c r="DE34" i="19" s="1"/>
  <c r="DD6" i="19"/>
  <c r="DD34" i="19" s="1"/>
  <c r="DC6" i="19"/>
  <c r="DC34" i="19" s="1"/>
  <c r="DB6" i="19"/>
  <c r="DB34" i="19" s="1"/>
  <c r="DA6" i="19"/>
  <c r="DA34" i="19" s="1"/>
  <c r="CZ6" i="19"/>
  <c r="CZ34" i="19" s="1"/>
  <c r="CY6" i="19"/>
  <c r="CY34" i="19" s="1"/>
  <c r="CX6" i="19"/>
  <c r="CX34" i="19" s="1"/>
  <c r="CW6" i="19"/>
  <c r="CW34" i="19" s="1"/>
  <c r="CV6" i="19"/>
  <c r="CV34" i="19" s="1"/>
  <c r="CU6" i="19"/>
  <c r="CU34" i="19" s="1"/>
  <c r="CT6" i="19"/>
  <c r="CT34" i="19" s="1"/>
  <c r="CS6" i="19"/>
  <c r="CS34" i="19" s="1"/>
  <c r="CR6" i="19"/>
  <c r="CR34" i="19" s="1"/>
  <c r="CQ6" i="19"/>
  <c r="CQ34" i="19" s="1"/>
  <c r="CP6" i="19"/>
  <c r="CP34" i="19" s="1"/>
  <c r="CO6" i="19"/>
  <c r="CO34" i="19" s="1"/>
  <c r="CN6" i="19"/>
  <c r="CN34" i="19" s="1"/>
  <c r="CM6" i="19"/>
  <c r="CM34" i="19" s="1"/>
  <c r="CL6" i="19"/>
  <c r="CL34" i="19" s="1"/>
  <c r="CK6" i="19"/>
  <c r="CK34" i="19" s="1"/>
  <c r="CJ6" i="19"/>
  <c r="CJ34" i="19" s="1"/>
  <c r="CI6" i="19"/>
  <c r="CI34" i="19" s="1"/>
  <c r="CH6" i="19"/>
  <c r="CH34" i="19" s="1"/>
  <c r="CG6" i="19"/>
  <c r="CG34" i="19" s="1"/>
  <c r="CF6" i="19"/>
  <c r="CF34" i="19" s="1"/>
  <c r="CE6" i="19"/>
  <c r="CE34" i="19" s="1"/>
  <c r="CD6" i="19"/>
  <c r="CD34" i="19" s="1"/>
  <c r="CC6" i="19"/>
  <c r="CC34" i="19" s="1"/>
  <c r="CB6" i="19"/>
  <c r="CB34" i="19" s="1"/>
  <c r="CA6" i="19"/>
  <c r="CA34" i="19" s="1"/>
  <c r="BZ6" i="19"/>
  <c r="BZ34" i="19" s="1"/>
  <c r="BY6" i="19"/>
  <c r="BY34" i="19" s="1"/>
  <c r="BX6" i="19"/>
  <c r="BX34" i="19" s="1"/>
  <c r="BW6" i="19"/>
  <c r="BW34" i="19" s="1"/>
  <c r="BV6" i="19"/>
  <c r="BV34" i="19" s="1"/>
  <c r="BU6" i="19"/>
  <c r="BU34" i="19" s="1"/>
  <c r="BT6" i="19"/>
  <c r="BT34" i="19" s="1"/>
  <c r="BS6" i="19"/>
  <c r="BS34" i="19" s="1"/>
  <c r="BR6" i="19"/>
  <c r="BR34" i="19" s="1"/>
  <c r="BQ6" i="19"/>
  <c r="BQ34" i="19" s="1"/>
  <c r="BP6" i="19"/>
  <c r="BP34" i="19" s="1"/>
  <c r="BO6" i="19"/>
  <c r="BO34" i="19" s="1"/>
  <c r="BN6" i="19"/>
  <c r="BN34" i="19" s="1"/>
  <c r="BM6" i="19"/>
  <c r="BM34" i="19" s="1"/>
  <c r="BL6" i="19"/>
  <c r="BL34" i="19" s="1"/>
  <c r="BK6" i="19"/>
  <c r="BK34" i="19" s="1"/>
  <c r="BJ6" i="19"/>
  <c r="BJ34" i="19" s="1"/>
  <c r="BI6" i="19"/>
  <c r="BI34" i="19" s="1"/>
  <c r="AT34" i="19"/>
  <c r="AS6" i="19"/>
  <c r="AS34" i="19" s="1"/>
  <c r="AR6" i="19"/>
  <c r="AR34" i="19" s="1"/>
  <c r="AQ6" i="19"/>
  <c r="AQ34" i="19" s="1"/>
  <c r="AP34" i="19"/>
  <c r="AO34" i="19"/>
  <c r="AN6" i="19"/>
  <c r="AN34" i="19" s="1"/>
  <c r="AM6" i="19"/>
  <c r="AM34" i="19" s="1"/>
  <c r="AL34" i="19"/>
  <c r="AJ34" i="19"/>
  <c r="AI34" i="19"/>
  <c r="AH6" i="19"/>
  <c r="AH34" i="19" s="1"/>
  <c r="AG6" i="19"/>
  <c r="AG34" i="19" s="1"/>
  <c r="AF6" i="19"/>
  <c r="AF34" i="19" s="1"/>
  <c r="AE6" i="19"/>
  <c r="AE34" i="19" s="1"/>
  <c r="AD6" i="19"/>
  <c r="AD34" i="19" s="1"/>
  <c r="AC6" i="19"/>
  <c r="AC34" i="19" s="1"/>
  <c r="AB6" i="19"/>
  <c r="AB34" i="19" s="1"/>
  <c r="AA6" i="19"/>
  <c r="AA34" i="19" s="1"/>
  <c r="Z6" i="19"/>
  <c r="Z34" i="19" s="1"/>
  <c r="Y6" i="19"/>
  <c r="Y34" i="19" s="1"/>
  <c r="X6" i="19"/>
  <c r="X34" i="19" s="1"/>
  <c r="W6" i="19"/>
  <c r="W34" i="19" s="1"/>
  <c r="V6" i="19"/>
  <c r="U6" i="19"/>
  <c r="U34" i="19" s="1"/>
  <c r="T6" i="19"/>
  <c r="T34" i="19" s="1"/>
  <c r="S6" i="19"/>
  <c r="S34" i="19" s="1"/>
  <c r="R6" i="19"/>
  <c r="R34" i="19" s="1"/>
  <c r="Q6" i="19"/>
  <c r="Q34" i="19" s="1"/>
  <c r="P6" i="19"/>
  <c r="P34" i="19" s="1"/>
  <c r="O6" i="19"/>
  <c r="O34" i="19" s="1"/>
  <c r="N6" i="19"/>
  <c r="N34" i="19" s="1"/>
  <c r="M6" i="19"/>
  <c r="L6" i="19"/>
  <c r="L34" i="19" s="1"/>
  <c r="K6" i="19"/>
  <c r="K34" i="19" s="1"/>
  <c r="J6" i="19"/>
  <c r="J34" i="19" s="1"/>
  <c r="I6" i="19"/>
  <c r="I34" i="19" s="1"/>
  <c r="H6" i="19"/>
  <c r="H34" i="19" s="1"/>
  <c r="G6" i="19"/>
  <c r="G34" i="19" s="1"/>
  <c r="F6" i="19"/>
  <c r="F34" i="19" s="1"/>
  <c r="E6" i="19"/>
  <c r="E34" i="19" s="1"/>
  <c r="D6" i="19"/>
  <c r="D34" i="19" s="1"/>
  <c r="EL5" i="19"/>
  <c r="EL33" i="19" s="1"/>
  <c r="EK5" i="19"/>
  <c r="EK33" i="19" s="1"/>
  <c r="EJ5" i="19"/>
  <c r="EJ33" i="19" s="1"/>
  <c r="EI5" i="19"/>
  <c r="EI33" i="19" s="1"/>
  <c r="EH5" i="19"/>
  <c r="EH33" i="19" s="1"/>
  <c r="EG5" i="19"/>
  <c r="EG33" i="19" s="1"/>
  <c r="EF5" i="19"/>
  <c r="EF33" i="19" s="1"/>
  <c r="EE5" i="19"/>
  <c r="EE33" i="19" s="1"/>
  <c r="ED5" i="19"/>
  <c r="ED33" i="19" s="1"/>
  <c r="EC5" i="19"/>
  <c r="EC33" i="19" s="1"/>
  <c r="EB5" i="19"/>
  <c r="EB33" i="19" s="1"/>
  <c r="EA5" i="19"/>
  <c r="EA33" i="19" s="1"/>
  <c r="DZ5" i="19"/>
  <c r="DZ33" i="19" s="1"/>
  <c r="DY5" i="19"/>
  <c r="DY33" i="19" s="1"/>
  <c r="DX5" i="19"/>
  <c r="DX33" i="19" s="1"/>
  <c r="DW5" i="19"/>
  <c r="DW33" i="19" s="1"/>
  <c r="DV5" i="19"/>
  <c r="DV33" i="19" s="1"/>
  <c r="DU5" i="19"/>
  <c r="DU33" i="19" s="1"/>
  <c r="DT5" i="19"/>
  <c r="DT33" i="19" s="1"/>
  <c r="DS5" i="19"/>
  <c r="DS33" i="19" s="1"/>
  <c r="DR5" i="19"/>
  <c r="DR33" i="19" s="1"/>
  <c r="DQ5" i="19"/>
  <c r="DQ33" i="19" s="1"/>
  <c r="DP5" i="19"/>
  <c r="DP33" i="19" s="1"/>
  <c r="DO5" i="19"/>
  <c r="DO33" i="19" s="1"/>
  <c r="DN5" i="19"/>
  <c r="DN33" i="19" s="1"/>
  <c r="DM5" i="19"/>
  <c r="DM33" i="19" s="1"/>
  <c r="DL5" i="19"/>
  <c r="DL33" i="19" s="1"/>
  <c r="DK5" i="19"/>
  <c r="DK33" i="19" s="1"/>
  <c r="DJ5" i="19"/>
  <c r="DJ33" i="19" s="1"/>
  <c r="DI33" i="19"/>
  <c r="DH33" i="19"/>
  <c r="DG5" i="19"/>
  <c r="DG33" i="19" s="1"/>
  <c r="DF5" i="19"/>
  <c r="DF33" i="19" s="1"/>
  <c r="DE5" i="19"/>
  <c r="DE33" i="19" s="1"/>
  <c r="DD5" i="19"/>
  <c r="DD33" i="19" s="1"/>
  <c r="DC5" i="19"/>
  <c r="DC33" i="19" s="1"/>
  <c r="DB5" i="19"/>
  <c r="DB33" i="19" s="1"/>
  <c r="DA5" i="19"/>
  <c r="DA33" i="19" s="1"/>
  <c r="CZ5" i="19"/>
  <c r="CZ33" i="19" s="1"/>
  <c r="CY5" i="19"/>
  <c r="CY33" i="19" s="1"/>
  <c r="CX5" i="19"/>
  <c r="CX33" i="19" s="1"/>
  <c r="CW5" i="19"/>
  <c r="CW33" i="19" s="1"/>
  <c r="CV5" i="19"/>
  <c r="CV33" i="19" s="1"/>
  <c r="CU5" i="19"/>
  <c r="CU33" i="19" s="1"/>
  <c r="CT5" i="19"/>
  <c r="CT33" i="19" s="1"/>
  <c r="CS5" i="19"/>
  <c r="CS33" i="19" s="1"/>
  <c r="CR5" i="19"/>
  <c r="CR33" i="19" s="1"/>
  <c r="CQ33" i="19"/>
  <c r="CP5" i="19"/>
  <c r="CP33" i="19" s="1"/>
  <c r="CO5" i="19"/>
  <c r="CO33" i="19" s="1"/>
  <c r="CN5" i="19"/>
  <c r="CN33" i="19" s="1"/>
  <c r="CM5" i="19"/>
  <c r="CM33" i="19" s="1"/>
  <c r="CL5" i="19"/>
  <c r="CL33" i="19" s="1"/>
  <c r="CK5" i="19"/>
  <c r="CK33" i="19" s="1"/>
  <c r="CJ5" i="19"/>
  <c r="CJ33" i="19" s="1"/>
  <c r="CI5" i="19"/>
  <c r="CI33" i="19" s="1"/>
  <c r="CH5" i="19"/>
  <c r="CH33" i="19" s="1"/>
  <c r="CG5" i="19"/>
  <c r="CG33" i="19" s="1"/>
  <c r="CF5" i="19"/>
  <c r="CF33" i="19" s="1"/>
  <c r="CE5" i="19"/>
  <c r="CE33" i="19" s="1"/>
  <c r="CD5" i="19"/>
  <c r="CD33" i="19" s="1"/>
  <c r="CC5" i="19"/>
  <c r="CC33" i="19" s="1"/>
  <c r="CB5" i="19"/>
  <c r="CB33" i="19" s="1"/>
  <c r="CA5" i="19"/>
  <c r="CA33" i="19" s="1"/>
  <c r="BZ5" i="19"/>
  <c r="BZ33" i="19" s="1"/>
  <c r="BY5" i="19"/>
  <c r="BY33" i="19" s="1"/>
  <c r="BX5" i="19"/>
  <c r="BX33" i="19" s="1"/>
  <c r="BW5" i="19"/>
  <c r="BW33" i="19" s="1"/>
  <c r="BV5" i="19"/>
  <c r="BV33" i="19" s="1"/>
  <c r="BU5" i="19"/>
  <c r="BU33" i="19" s="1"/>
  <c r="BT5" i="19"/>
  <c r="BT33" i="19" s="1"/>
  <c r="BS5" i="19"/>
  <c r="BS33" i="19" s="1"/>
  <c r="BR5" i="19"/>
  <c r="BR33" i="19" s="1"/>
  <c r="BQ5" i="19"/>
  <c r="BQ33" i="19" s="1"/>
  <c r="BP5" i="19"/>
  <c r="BP33" i="19" s="1"/>
  <c r="BO5" i="19"/>
  <c r="BO33" i="19" s="1"/>
  <c r="BN5" i="19"/>
  <c r="BN33" i="19" s="1"/>
  <c r="BM5" i="19"/>
  <c r="BM33" i="19" s="1"/>
  <c r="BK5" i="19"/>
  <c r="BK33" i="19" s="1"/>
  <c r="BJ5" i="19"/>
  <c r="BJ33" i="19" s="1"/>
  <c r="BI5" i="19"/>
  <c r="BI33" i="19" s="1"/>
  <c r="AW5" i="19"/>
  <c r="AW33" i="19" s="1"/>
  <c r="AV5" i="19"/>
  <c r="AV33" i="19" s="1"/>
  <c r="AU5" i="19"/>
  <c r="AU33" i="19" s="1"/>
  <c r="AT5" i="19"/>
  <c r="AT33" i="19" s="1"/>
  <c r="AR5" i="19"/>
  <c r="AR33" i="19" s="1"/>
  <c r="AQ5" i="19"/>
  <c r="AQ33" i="19" s="1"/>
  <c r="AN5" i="19"/>
  <c r="AN33" i="19" s="1"/>
  <c r="AM5" i="19"/>
  <c r="AM33" i="19" s="1"/>
  <c r="AL33" i="19"/>
  <c r="AK5" i="19"/>
  <c r="AK33" i="19" s="1"/>
  <c r="AJ5" i="19"/>
  <c r="AJ33" i="19" s="1"/>
  <c r="AI5" i="19"/>
  <c r="AI33" i="19" s="1"/>
  <c r="AH5" i="19"/>
  <c r="AH33" i="19" s="1"/>
  <c r="AG5" i="19"/>
  <c r="AG33" i="19" s="1"/>
  <c r="AF5" i="19"/>
  <c r="AF33" i="19" s="1"/>
  <c r="AE5" i="19"/>
  <c r="AE33" i="19" s="1"/>
  <c r="AD5" i="19"/>
  <c r="AD33" i="19" s="1"/>
  <c r="AC5" i="19"/>
  <c r="AC33" i="19" s="1"/>
  <c r="AB5" i="19"/>
  <c r="AB33" i="19" s="1"/>
  <c r="AA5" i="19"/>
  <c r="AA33" i="19" s="1"/>
  <c r="Z5" i="19"/>
  <c r="Z33" i="19" s="1"/>
  <c r="Y5" i="19"/>
  <c r="Y33" i="19" s="1"/>
  <c r="X5" i="19"/>
  <c r="X33" i="19" s="1"/>
  <c r="W5" i="19"/>
  <c r="W33" i="19" s="1"/>
  <c r="V5" i="19"/>
  <c r="U5" i="19"/>
  <c r="U33" i="19" s="1"/>
  <c r="T5" i="19"/>
  <c r="S5" i="19"/>
  <c r="S33" i="19" s="1"/>
  <c r="R5" i="19"/>
  <c r="R33" i="19" s="1"/>
  <c r="Q5" i="19"/>
  <c r="Q33" i="19" s="1"/>
  <c r="P5" i="19"/>
  <c r="P33" i="19" s="1"/>
  <c r="O5" i="19"/>
  <c r="O33" i="19" s="1"/>
  <c r="N5" i="19"/>
  <c r="N33" i="19" s="1"/>
  <c r="M5" i="19"/>
  <c r="L5" i="19"/>
  <c r="L33" i="19" s="1"/>
  <c r="K5" i="19"/>
  <c r="K33" i="19" s="1"/>
  <c r="J5" i="19"/>
  <c r="J33" i="19" s="1"/>
  <c r="I5" i="19"/>
  <c r="I33" i="19" s="1"/>
  <c r="H5" i="19"/>
  <c r="H33" i="19" s="1"/>
  <c r="G5" i="19"/>
  <c r="G33" i="19" s="1"/>
  <c r="F5" i="19"/>
  <c r="F33" i="19" s="1"/>
  <c r="E5" i="19"/>
  <c r="E33" i="19" s="1"/>
  <c r="D5" i="19"/>
  <c r="D33" i="19" s="1"/>
  <c r="EL6" i="18"/>
  <c r="EL34" i="18" s="1"/>
  <c r="EK6" i="18"/>
  <c r="EK34" i="18" s="1"/>
  <c r="EJ6" i="18"/>
  <c r="EJ34" i="18" s="1"/>
  <c r="EI6" i="18"/>
  <c r="EI34" i="18" s="1"/>
  <c r="EH6" i="18"/>
  <c r="EH34" i="18" s="1"/>
  <c r="EG6" i="18"/>
  <c r="EG34" i="18" s="1"/>
  <c r="EF6" i="18"/>
  <c r="EF34" i="18" s="1"/>
  <c r="EE6" i="18"/>
  <c r="EE34" i="18" s="1"/>
  <c r="ED6" i="18"/>
  <c r="ED34" i="18" s="1"/>
  <c r="EC6" i="18"/>
  <c r="EC34" i="18" s="1"/>
  <c r="EB6" i="18"/>
  <c r="EB34" i="18" s="1"/>
  <c r="EA6" i="18"/>
  <c r="EA34" i="18" s="1"/>
  <c r="DZ6" i="18"/>
  <c r="DZ34" i="18" s="1"/>
  <c r="DY6" i="18"/>
  <c r="DY34" i="18" s="1"/>
  <c r="DX6" i="18"/>
  <c r="DX34" i="18" s="1"/>
  <c r="DW6" i="18"/>
  <c r="DW34" i="18" s="1"/>
  <c r="DV6" i="18"/>
  <c r="DV34" i="18" s="1"/>
  <c r="DU6" i="18"/>
  <c r="DU34" i="18" s="1"/>
  <c r="DT6" i="18"/>
  <c r="DT34" i="18" s="1"/>
  <c r="DS6" i="18"/>
  <c r="DS34" i="18" s="1"/>
  <c r="DR6" i="18"/>
  <c r="DR34" i="18" s="1"/>
  <c r="DQ6" i="18"/>
  <c r="DQ34" i="18" s="1"/>
  <c r="DP6" i="18"/>
  <c r="DP34" i="18" s="1"/>
  <c r="DO6" i="18"/>
  <c r="DO34" i="18" s="1"/>
  <c r="DN6" i="18"/>
  <c r="DN34" i="18" s="1"/>
  <c r="DM6" i="18"/>
  <c r="DM34" i="18" s="1"/>
  <c r="DL6" i="18"/>
  <c r="DL34" i="18" s="1"/>
  <c r="DK6" i="18"/>
  <c r="DK34" i="18" s="1"/>
  <c r="DJ6" i="18"/>
  <c r="DJ34" i="18" s="1"/>
  <c r="DI6" i="18"/>
  <c r="DI34" i="18" s="1"/>
  <c r="DH6" i="18"/>
  <c r="DH34" i="18" s="1"/>
  <c r="DG6" i="18"/>
  <c r="DG34" i="18" s="1"/>
  <c r="DF6" i="18"/>
  <c r="DF34" i="18" s="1"/>
  <c r="DE6" i="18"/>
  <c r="DE34" i="18" s="1"/>
  <c r="DD6" i="18"/>
  <c r="DD34" i="18" s="1"/>
  <c r="DC6" i="18"/>
  <c r="DC34" i="18" s="1"/>
  <c r="DB6" i="18"/>
  <c r="DB34" i="18" s="1"/>
  <c r="DA6" i="18"/>
  <c r="DA34" i="18" s="1"/>
  <c r="CZ6" i="18"/>
  <c r="CZ34" i="18" s="1"/>
  <c r="CY6" i="18"/>
  <c r="CY34" i="18" s="1"/>
  <c r="CX6" i="18"/>
  <c r="CX34" i="18" s="1"/>
  <c r="CW6" i="18"/>
  <c r="CW34" i="18" s="1"/>
  <c r="CV6" i="18"/>
  <c r="CV34" i="18" s="1"/>
  <c r="CU6" i="18"/>
  <c r="CU34" i="18" s="1"/>
  <c r="CT6" i="18"/>
  <c r="CT34" i="18" s="1"/>
  <c r="CS6" i="18"/>
  <c r="CS34" i="18" s="1"/>
  <c r="CR6" i="18"/>
  <c r="CR34" i="18" s="1"/>
  <c r="CQ6" i="18"/>
  <c r="CQ34" i="18" s="1"/>
  <c r="CP6" i="18"/>
  <c r="CP34" i="18" s="1"/>
  <c r="CO6" i="18"/>
  <c r="CO34" i="18" s="1"/>
  <c r="CN6" i="18"/>
  <c r="CN34" i="18" s="1"/>
  <c r="CM6" i="18"/>
  <c r="CM34" i="18" s="1"/>
  <c r="CL6" i="18"/>
  <c r="CL34" i="18" s="1"/>
  <c r="CK6" i="18"/>
  <c r="CK34" i="18" s="1"/>
  <c r="CJ6" i="18"/>
  <c r="CJ34" i="18" s="1"/>
  <c r="CI6" i="18"/>
  <c r="CI34" i="18" s="1"/>
  <c r="CH6" i="18"/>
  <c r="CH34" i="18" s="1"/>
  <c r="CG6" i="18"/>
  <c r="CG34" i="18" s="1"/>
  <c r="CF6" i="18"/>
  <c r="CF34" i="18" s="1"/>
  <c r="CE6" i="18"/>
  <c r="CE34" i="18" s="1"/>
  <c r="CD6" i="18"/>
  <c r="CD34" i="18" s="1"/>
  <c r="CC6" i="18"/>
  <c r="CC34" i="18" s="1"/>
  <c r="CB6" i="18"/>
  <c r="CB34" i="18" s="1"/>
  <c r="CA6" i="18"/>
  <c r="CA34" i="18" s="1"/>
  <c r="BZ6" i="18"/>
  <c r="BZ34" i="18" s="1"/>
  <c r="BY6" i="18"/>
  <c r="BY34" i="18" s="1"/>
  <c r="BX6" i="18"/>
  <c r="BX34" i="18" s="1"/>
  <c r="BW6" i="18"/>
  <c r="BW34" i="18" s="1"/>
  <c r="BV6" i="18"/>
  <c r="BV34" i="18" s="1"/>
  <c r="BU6" i="18"/>
  <c r="BU34" i="18" s="1"/>
  <c r="BT6" i="18"/>
  <c r="BT34" i="18" s="1"/>
  <c r="BS6" i="18"/>
  <c r="BS34" i="18" s="1"/>
  <c r="BR6" i="18"/>
  <c r="BR34" i="18" s="1"/>
  <c r="BQ6" i="18"/>
  <c r="BQ34" i="18" s="1"/>
  <c r="BP6" i="18"/>
  <c r="BP34" i="18" s="1"/>
  <c r="BO6" i="18"/>
  <c r="BO34" i="18" s="1"/>
  <c r="BN6" i="18"/>
  <c r="BN34" i="18" s="1"/>
  <c r="BM6" i="18"/>
  <c r="BM34" i="18" s="1"/>
  <c r="BL6" i="18"/>
  <c r="BL34" i="18" s="1"/>
  <c r="BK6" i="18"/>
  <c r="BK34" i="18" s="1"/>
  <c r="BJ6" i="18"/>
  <c r="BJ34" i="18" s="1"/>
  <c r="BI6" i="18"/>
  <c r="BI34" i="18" s="1"/>
  <c r="BH34" i="18"/>
  <c r="BF34" i="18"/>
  <c r="BA34" i="18"/>
  <c r="AZ34" i="18"/>
  <c r="AY34" i="18"/>
  <c r="AX34" i="18"/>
  <c r="AW6" i="18"/>
  <c r="AW34" i="18" s="1"/>
  <c r="AV6" i="18"/>
  <c r="AV34" i="18" s="1"/>
  <c r="AU6" i="18"/>
  <c r="AU34" i="18" s="1"/>
  <c r="AT6" i="18"/>
  <c r="AT34" i="18" s="1"/>
  <c r="AS6" i="18"/>
  <c r="AS34" i="18" s="1"/>
  <c r="AR6" i="18"/>
  <c r="AR34" i="18" s="1"/>
  <c r="AQ6" i="18"/>
  <c r="AQ34" i="18" s="1"/>
  <c r="AP34" i="18"/>
  <c r="AO34" i="18"/>
  <c r="AN6" i="18"/>
  <c r="AN34" i="18" s="1"/>
  <c r="AM6" i="18"/>
  <c r="AM34" i="18" s="1"/>
  <c r="AJ6" i="18"/>
  <c r="AJ34" i="18" s="1"/>
  <c r="AI6" i="18"/>
  <c r="AI34" i="18" s="1"/>
  <c r="AH6" i="18"/>
  <c r="AH34" i="18" s="1"/>
  <c r="AG6" i="18"/>
  <c r="AG34" i="18" s="1"/>
  <c r="AF6" i="18"/>
  <c r="AF34" i="18" s="1"/>
  <c r="AE6" i="18"/>
  <c r="AE34" i="18" s="1"/>
  <c r="AD6" i="18"/>
  <c r="AC6" i="18"/>
  <c r="AC34" i="18" s="1"/>
  <c r="AB6" i="18"/>
  <c r="AB34" i="18" s="1"/>
  <c r="AA6" i="18"/>
  <c r="AA34" i="18" s="1"/>
  <c r="Z6" i="18"/>
  <c r="Z34" i="18" s="1"/>
  <c r="Y6" i="18"/>
  <c r="Y34" i="18" s="1"/>
  <c r="X6" i="18"/>
  <c r="X34" i="18" s="1"/>
  <c r="W6" i="18"/>
  <c r="W34" i="18" s="1"/>
  <c r="V34" i="18"/>
  <c r="U6" i="18"/>
  <c r="U34" i="18" s="1"/>
  <c r="T6" i="18"/>
  <c r="T34" i="18" s="1"/>
  <c r="S6" i="18"/>
  <c r="S34" i="18" s="1"/>
  <c r="R6" i="18"/>
  <c r="R34" i="18" s="1"/>
  <c r="Q6" i="18"/>
  <c r="Q34" i="18" s="1"/>
  <c r="P6" i="18"/>
  <c r="P34" i="18" s="1"/>
  <c r="O6" i="18"/>
  <c r="O34" i="18" s="1"/>
  <c r="N6" i="18"/>
  <c r="N34" i="18" s="1"/>
  <c r="M6" i="18"/>
  <c r="L6" i="18"/>
  <c r="L34" i="18" s="1"/>
  <c r="K6" i="18"/>
  <c r="K34" i="18" s="1"/>
  <c r="J6" i="18"/>
  <c r="J34" i="18" s="1"/>
  <c r="I6" i="18"/>
  <c r="I34" i="18" s="1"/>
  <c r="H6" i="18"/>
  <c r="H34" i="18" s="1"/>
  <c r="G6" i="18"/>
  <c r="G34" i="18" s="1"/>
  <c r="F6" i="18"/>
  <c r="F34" i="18" s="1"/>
  <c r="E6" i="18"/>
  <c r="E34" i="18" s="1"/>
  <c r="D6" i="18"/>
  <c r="D34" i="18" s="1"/>
  <c r="EL5" i="18"/>
  <c r="EL33" i="18" s="1"/>
  <c r="EK5" i="18"/>
  <c r="EK33" i="18" s="1"/>
  <c r="EJ5" i="18"/>
  <c r="EJ33" i="18" s="1"/>
  <c r="EI5" i="18"/>
  <c r="EI33" i="18" s="1"/>
  <c r="EH5" i="18"/>
  <c r="EH33" i="18" s="1"/>
  <c r="EG5" i="18"/>
  <c r="EG33" i="18" s="1"/>
  <c r="EF5" i="18"/>
  <c r="EF33" i="18" s="1"/>
  <c r="EE5" i="18"/>
  <c r="EE33" i="18" s="1"/>
  <c r="ED5" i="18"/>
  <c r="ED33" i="18" s="1"/>
  <c r="EC5" i="18"/>
  <c r="EC33" i="18" s="1"/>
  <c r="EB5" i="18"/>
  <c r="EB33" i="18" s="1"/>
  <c r="EA5" i="18"/>
  <c r="EA33" i="18" s="1"/>
  <c r="DZ5" i="18"/>
  <c r="DZ33" i="18" s="1"/>
  <c r="DY5" i="18"/>
  <c r="DY33" i="18" s="1"/>
  <c r="DX5" i="18"/>
  <c r="DX33" i="18" s="1"/>
  <c r="DW5" i="18"/>
  <c r="DW33" i="18" s="1"/>
  <c r="DV5" i="18"/>
  <c r="DV33" i="18" s="1"/>
  <c r="DU5" i="18"/>
  <c r="DU33" i="18" s="1"/>
  <c r="DT5" i="18"/>
  <c r="DT33" i="18" s="1"/>
  <c r="DS5" i="18"/>
  <c r="DS33" i="18" s="1"/>
  <c r="DR5" i="18"/>
  <c r="DR33" i="18" s="1"/>
  <c r="DQ5" i="18"/>
  <c r="DQ33" i="18" s="1"/>
  <c r="DP5" i="18"/>
  <c r="DP33" i="18" s="1"/>
  <c r="DO5" i="18"/>
  <c r="DO33" i="18" s="1"/>
  <c r="DN5" i="18"/>
  <c r="DN33" i="18" s="1"/>
  <c r="DM5" i="18"/>
  <c r="DM33" i="18" s="1"/>
  <c r="DL5" i="18"/>
  <c r="DL33" i="18" s="1"/>
  <c r="DK5" i="18"/>
  <c r="DK33" i="18" s="1"/>
  <c r="DJ5" i="18"/>
  <c r="DJ33" i="18" s="1"/>
  <c r="DI5" i="18"/>
  <c r="DI33" i="18" s="1"/>
  <c r="DH5" i="18"/>
  <c r="DH33" i="18" s="1"/>
  <c r="DG5" i="18"/>
  <c r="DG33" i="18" s="1"/>
  <c r="DF5" i="18"/>
  <c r="DF33" i="18" s="1"/>
  <c r="DE5" i="18"/>
  <c r="DE33" i="18" s="1"/>
  <c r="DD5" i="18"/>
  <c r="DD33" i="18" s="1"/>
  <c r="DC5" i="18"/>
  <c r="DC33" i="18" s="1"/>
  <c r="DB5" i="18"/>
  <c r="DB33" i="18" s="1"/>
  <c r="DA5" i="18"/>
  <c r="DA33" i="18" s="1"/>
  <c r="CZ5" i="18"/>
  <c r="CZ33" i="18" s="1"/>
  <c r="CY5" i="18"/>
  <c r="CY33" i="18" s="1"/>
  <c r="CX5" i="18"/>
  <c r="CX33" i="18" s="1"/>
  <c r="CW5" i="18"/>
  <c r="CW33" i="18" s="1"/>
  <c r="CV5" i="18"/>
  <c r="CV33" i="18" s="1"/>
  <c r="CU5" i="18"/>
  <c r="CU33" i="18" s="1"/>
  <c r="CT5" i="18"/>
  <c r="CT33" i="18" s="1"/>
  <c r="CS5" i="18"/>
  <c r="CS33" i="18" s="1"/>
  <c r="CR5" i="18"/>
  <c r="CR33" i="18" s="1"/>
  <c r="CQ33" i="18"/>
  <c r="CP5" i="18"/>
  <c r="CP33" i="18" s="1"/>
  <c r="CO5" i="18"/>
  <c r="CO33" i="18" s="1"/>
  <c r="CN5" i="18"/>
  <c r="CN33" i="18" s="1"/>
  <c r="CM5" i="18"/>
  <c r="CM33" i="18" s="1"/>
  <c r="CL5" i="18"/>
  <c r="CL33" i="18" s="1"/>
  <c r="CK5" i="18"/>
  <c r="CK33" i="18" s="1"/>
  <c r="CJ5" i="18"/>
  <c r="CJ33" i="18" s="1"/>
  <c r="CI5" i="18"/>
  <c r="CI33" i="18" s="1"/>
  <c r="CH5" i="18"/>
  <c r="CH33" i="18" s="1"/>
  <c r="CG5" i="18"/>
  <c r="CG33" i="18" s="1"/>
  <c r="CF5" i="18"/>
  <c r="CF33" i="18" s="1"/>
  <c r="CE5" i="18"/>
  <c r="CE33" i="18" s="1"/>
  <c r="CD5" i="18"/>
  <c r="CD33" i="18" s="1"/>
  <c r="CC5" i="18"/>
  <c r="CC33" i="18" s="1"/>
  <c r="CB5" i="18"/>
  <c r="CB33" i="18" s="1"/>
  <c r="CA5" i="18"/>
  <c r="CA33" i="18" s="1"/>
  <c r="BZ5" i="18"/>
  <c r="BZ33" i="18" s="1"/>
  <c r="BY5" i="18"/>
  <c r="BY33" i="18" s="1"/>
  <c r="BX5" i="18"/>
  <c r="BX33" i="18" s="1"/>
  <c r="BW5" i="18"/>
  <c r="BW33" i="18" s="1"/>
  <c r="BV5" i="18"/>
  <c r="BV33" i="18" s="1"/>
  <c r="BU5" i="18"/>
  <c r="BU33" i="18" s="1"/>
  <c r="BT5" i="18"/>
  <c r="BT33" i="18" s="1"/>
  <c r="BS5" i="18"/>
  <c r="BS33" i="18" s="1"/>
  <c r="BR5" i="18"/>
  <c r="BR33" i="18" s="1"/>
  <c r="BQ5" i="18"/>
  <c r="BQ33" i="18" s="1"/>
  <c r="BP5" i="18"/>
  <c r="BP33" i="18" s="1"/>
  <c r="BO5" i="18"/>
  <c r="BO33" i="18" s="1"/>
  <c r="BN5" i="18"/>
  <c r="BN33" i="18" s="1"/>
  <c r="BM5" i="18"/>
  <c r="BM33" i="18" s="1"/>
  <c r="BK5" i="18"/>
  <c r="BK33" i="18" s="1"/>
  <c r="BJ5" i="18"/>
  <c r="BJ33" i="18" s="1"/>
  <c r="BI5" i="18"/>
  <c r="BI33" i="18" s="1"/>
  <c r="BH33" i="18"/>
  <c r="BF33" i="18"/>
  <c r="BA33" i="18"/>
  <c r="AZ33" i="18"/>
  <c r="AY33" i="18"/>
  <c r="AX33" i="18"/>
  <c r="AW5" i="18"/>
  <c r="AW33" i="18" s="1"/>
  <c r="AV5" i="18"/>
  <c r="AV33" i="18" s="1"/>
  <c r="AU5" i="18"/>
  <c r="AU33" i="18" s="1"/>
  <c r="AT5" i="18"/>
  <c r="AT33" i="18" s="1"/>
  <c r="AR5" i="18"/>
  <c r="AR33" i="18" s="1"/>
  <c r="AQ5" i="18"/>
  <c r="AQ33" i="18" s="1"/>
  <c r="AN5" i="18"/>
  <c r="AN33" i="18" s="1"/>
  <c r="AM5" i="18"/>
  <c r="AM33" i="18" s="1"/>
  <c r="AL33" i="18"/>
  <c r="AK5" i="18"/>
  <c r="AK33" i="18" s="1"/>
  <c r="AJ5" i="18"/>
  <c r="AJ33" i="18" s="1"/>
  <c r="AI5" i="18"/>
  <c r="AI33" i="18" s="1"/>
  <c r="AH5" i="18"/>
  <c r="AH33" i="18" s="1"/>
  <c r="AG5" i="18"/>
  <c r="AG33" i="18" s="1"/>
  <c r="AF5" i="18"/>
  <c r="AF33" i="18" s="1"/>
  <c r="AE5" i="18"/>
  <c r="AE33" i="18" s="1"/>
  <c r="AD5" i="18"/>
  <c r="AC5" i="18"/>
  <c r="AC33" i="18" s="1"/>
  <c r="AB5" i="18"/>
  <c r="AB33" i="18" s="1"/>
  <c r="AA5" i="18"/>
  <c r="AA33" i="18" s="1"/>
  <c r="Z5" i="18"/>
  <c r="Z33" i="18" s="1"/>
  <c r="Y5" i="18"/>
  <c r="Y33" i="18" s="1"/>
  <c r="X5" i="18"/>
  <c r="X33" i="18" s="1"/>
  <c r="W5" i="18"/>
  <c r="W33" i="18" s="1"/>
  <c r="V5" i="18"/>
  <c r="AP5" i="18" s="1"/>
  <c r="U5" i="18"/>
  <c r="U33" i="18" s="1"/>
  <c r="T5" i="18"/>
  <c r="S5" i="18"/>
  <c r="S33" i="18" s="1"/>
  <c r="R5" i="18"/>
  <c r="R33" i="18" s="1"/>
  <c r="Q5" i="18"/>
  <c r="Q33" i="18" s="1"/>
  <c r="P5" i="18"/>
  <c r="P33" i="18" s="1"/>
  <c r="O5" i="18"/>
  <c r="O33" i="18" s="1"/>
  <c r="N5" i="18"/>
  <c r="N33" i="18" s="1"/>
  <c r="M5" i="18"/>
  <c r="L5" i="18"/>
  <c r="L33" i="18" s="1"/>
  <c r="K5" i="18"/>
  <c r="K33" i="18" s="1"/>
  <c r="J5" i="18"/>
  <c r="J33" i="18" s="1"/>
  <c r="I5" i="18"/>
  <c r="I33" i="18" s="1"/>
  <c r="H5" i="18"/>
  <c r="H33" i="18" s="1"/>
  <c r="G5" i="18"/>
  <c r="G33" i="18" s="1"/>
  <c r="F5" i="18"/>
  <c r="F33" i="18" s="1"/>
  <c r="E5" i="18"/>
  <c r="E33" i="18" s="1"/>
  <c r="D5" i="18"/>
  <c r="D33" i="18" s="1"/>
  <c r="B2" i="22"/>
  <c r="AR3" i="8"/>
  <c r="AR2" i="8"/>
  <c r="AR29" i="8" s="1"/>
  <c r="AQ3" i="8"/>
  <c r="AQ2" i="8"/>
  <c r="AQ29" i="8" s="1"/>
  <c r="K166" i="17"/>
  <c r="F29" i="1" s="1"/>
  <c r="K165" i="17"/>
  <c r="K164" i="17"/>
  <c r="K163" i="17"/>
  <c r="K162" i="17"/>
  <c r="K161" i="17"/>
  <c r="K160" i="17"/>
  <c r="K159" i="17"/>
  <c r="K158" i="17"/>
  <c r="K157" i="17"/>
  <c r="K156" i="17"/>
  <c r="K155" i="17"/>
  <c r="K154" i="17"/>
  <c r="K153" i="17"/>
  <c r="K152" i="17"/>
  <c r="K151" i="17"/>
  <c r="K150" i="17"/>
  <c r="K149" i="17"/>
  <c r="K148" i="17"/>
  <c r="K147" i="17"/>
  <c r="K146" i="17"/>
  <c r="K145" i="17"/>
  <c r="K144" i="17"/>
  <c r="K143" i="17"/>
  <c r="K142" i="17"/>
  <c r="K141" i="17"/>
  <c r="K140" i="17"/>
  <c r="K139" i="17"/>
  <c r="K138" i="17"/>
  <c r="K137" i="17"/>
  <c r="K136" i="17"/>
  <c r="K135" i="17"/>
  <c r="K134" i="17"/>
  <c r="K133" i="17"/>
  <c r="K132" i="17"/>
  <c r="K131" i="17"/>
  <c r="K130" i="17"/>
  <c r="K129" i="17"/>
  <c r="K128" i="17"/>
  <c r="K127" i="17"/>
  <c r="K126" i="17"/>
  <c r="K125" i="17"/>
  <c r="K124" i="17"/>
  <c r="K123" i="17"/>
  <c r="K122" i="17"/>
  <c r="K121" i="17"/>
  <c r="K120" i="17"/>
  <c r="K119" i="17"/>
  <c r="K118" i="17"/>
  <c r="K117" i="17"/>
  <c r="K116" i="17"/>
  <c r="K115" i="17"/>
  <c r="K114" i="17"/>
  <c r="K113" i="17"/>
  <c r="K112" i="17"/>
  <c r="K111" i="17"/>
  <c r="K110" i="17"/>
  <c r="K109" i="17"/>
  <c r="K108" i="17"/>
  <c r="K107" i="17"/>
  <c r="K106" i="17"/>
  <c r="K105" i="17"/>
  <c r="K104" i="17"/>
  <c r="K103" i="17"/>
  <c r="K102"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K71" i="17"/>
  <c r="K70" i="17"/>
  <c r="K69" i="17"/>
  <c r="K68" i="17"/>
  <c r="K67" i="17"/>
  <c r="K66" i="17"/>
  <c r="K65" i="17"/>
  <c r="K64" i="17"/>
  <c r="K63" i="17"/>
  <c r="K62"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K9" i="17"/>
  <c r="K8" i="17"/>
  <c r="I21" i="7"/>
  <c r="EU25" i="22"/>
  <c r="ET25" i="22"/>
  <c r="ES25" i="22"/>
  <c r="EQ3" i="22"/>
  <c r="EP3" i="22"/>
  <c r="EO3" i="22"/>
  <c r="EN3" i="22"/>
  <c r="EM3" i="22"/>
  <c r="EL3" i="22"/>
  <c r="EK3" i="22"/>
  <c r="EJ3" i="22"/>
  <c r="EI3" i="22"/>
  <c r="EH3" i="22"/>
  <c r="EG3" i="22"/>
  <c r="EF3" i="22"/>
  <c r="EE3" i="22"/>
  <c r="ED3" i="22"/>
  <c r="EC3" i="22"/>
  <c r="EB3" i="22"/>
  <c r="EA3" i="22"/>
  <c r="DZ3" i="22"/>
  <c r="DY3" i="22"/>
  <c r="DX3" i="22"/>
  <c r="DW3" i="22"/>
  <c r="DV3" i="22"/>
  <c r="DU3" i="22"/>
  <c r="DT3" i="22"/>
  <c r="DS3" i="22"/>
  <c r="DS2" i="22" s="1"/>
  <c r="DR3" i="22"/>
  <c r="DR2" i="22" s="1"/>
  <c r="DQ3" i="22"/>
  <c r="DP3" i="22"/>
  <c r="DO3" i="22"/>
  <c r="DN3" i="22"/>
  <c r="DM3" i="22"/>
  <c r="DL3" i="22"/>
  <c r="DK3" i="22"/>
  <c r="DJ3" i="22"/>
  <c r="DI3" i="22"/>
  <c r="DH3" i="22"/>
  <c r="DG3" i="22"/>
  <c r="DF3" i="22"/>
  <c r="DE3" i="22"/>
  <c r="DD3" i="22"/>
  <c r="DC3" i="22"/>
  <c r="DB3" i="22"/>
  <c r="DA3" i="22"/>
  <c r="CZ3" i="22"/>
  <c r="CY3" i="22"/>
  <c r="CX3" i="22"/>
  <c r="CW3" i="22"/>
  <c r="CV3" i="22"/>
  <c r="CU3" i="22"/>
  <c r="CT3" i="22"/>
  <c r="CS3" i="22"/>
  <c r="CR3" i="22"/>
  <c r="CQ3" i="22"/>
  <c r="CP3" i="22"/>
  <c r="CO3" i="22"/>
  <c r="CN3" i="22"/>
  <c r="CM3" i="22"/>
  <c r="CL3" i="22"/>
  <c r="CK3" i="22"/>
  <c r="CJ3" i="22"/>
  <c r="CI3" i="22"/>
  <c r="CH3" i="22"/>
  <c r="CG3" i="22"/>
  <c r="CF3" i="22"/>
  <c r="CE3" i="22"/>
  <c r="CD3" i="22"/>
  <c r="CC3" i="22"/>
  <c r="CB3" i="22"/>
  <c r="CA3" i="22"/>
  <c r="BZ3" i="22"/>
  <c r="BY3" i="22"/>
  <c r="BX3" i="22"/>
  <c r="BW3" i="22"/>
  <c r="BV3" i="22"/>
  <c r="BU3" i="22"/>
  <c r="BT3" i="22"/>
  <c r="BS3" i="22"/>
  <c r="BR3" i="22"/>
  <c r="BQ3" i="22"/>
  <c r="BP3" i="22"/>
  <c r="BO3" i="22"/>
  <c r="BN3" i="22"/>
  <c r="BM3" i="22"/>
  <c r="BL3" i="22"/>
  <c r="BK3" i="22"/>
  <c r="BJ3" i="22"/>
  <c r="BI3" i="22"/>
  <c r="BH3" i="22"/>
  <c r="BG3" i="22"/>
  <c r="BF3" i="22"/>
  <c r="BE3" i="22"/>
  <c r="BD3" i="22"/>
  <c r="BC3" i="22"/>
  <c r="BB3" i="22"/>
  <c r="BA3" i="22"/>
  <c r="AZ3" i="22"/>
  <c r="AY3" i="22"/>
  <c r="AX3" i="22"/>
  <c r="AW3" i="22"/>
  <c r="AV3" i="22"/>
  <c r="AU3" i="22"/>
  <c r="AT3" i="22"/>
  <c r="AS3" i="22"/>
  <c r="AR3" i="22"/>
  <c r="AQ3" i="22"/>
  <c r="AP3" i="22"/>
  <c r="AO3" i="22"/>
  <c r="AN3" i="22"/>
  <c r="AM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G3" i="22"/>
  <c r="F3" i="22"/>
  <c r="AP2" i="22"/>
  <c r="AO2" i="22"/>
  <c r="C38" i="1"/>
  <c r="K168" i="17" l="1"/>
  <c r="K176" i="17" s="1"/>
  <c r="F24" i="1"/>
  <c r="K37" i="17"/>
  <c r="K50" i="17" s="1"/>
  <c r="T33" i="19"/>
  <c r="AO5" i="19"/>
  <c r="AO5" i="18"/>
  <c r="V33" i="19"/>
  <c r="AP33" i="19" s="1"/>
  <c r="AP5" i="19"/>
  <c r="V34" i="19"/>
  <c r="F20" i="1"/>
  <c r="F13" i="1"/>
  <c r="F14" i="1"/>
  <c r="F15" i="1"/>
  <c r="F18" i="1"/>
  <c r="F12" i="1"/>
  <c r="F23" i="1"/>
  <c r="F28" i="1"/>
  <c r="F22" i="1"/>
  <c r="F26" i="1"/>
  <c r="F21" i="1"/>
  <c r="F17" i="1"/>
  <c r="F25" i="1"/>
  <c r="F19" i="1"/>
  <c r="F27" i="1"/>
  <c r="F16" i="1"/>
  <c r="F11" i="1"/>
  <c r="AM4" i="8"/>
  <c r="AL4" i="8"/>
  <c r="AO33" i="19" l="1"/>
  <c r="F31" i="1"/>
  <c r="K179" i="17"/>
  <c r="K183" i="17" s="1"/>
  <c r="DO27" i="12"/>
  <c r="DO26" i="12"/>
  <c r="DO25" i="12"/>
  <c r="DO24" i="12"/>
  <c r="DO23" i="12"/>
  <c r="DO22" i="12"/>
  <c r="DO21" i="12"/>
  <c r="DO20" i="12"/>
  <c r="DO19" i="12"/>
  <c r="DO18" i="12"/>
  <c r="DO17" i="12"/>
  <c r="DO16" i="12"/>
  <c r="DO15" i="12"/>
  <c r="DO14" i="12"/>
  <c r="DO13" i="12"/>
  <c r="DO12" i="12"/>
  <c r="DO11" i="12"/>
  <c r="DO10" i="12"/>
  <c r="DO9" i="12"/>
  <c r="DP9" i="12" s="1"/>
  <c r="EL37" i="12"/>
  <c r="EL38" i="12"/>
  <c r="EL39" i="12"/>
  <c r="EL40" i="12"/>
  <c r="EL41" i="12"/>
  <c r="EL42" i="12"/>
  <c r="EL43" i="12"/>
  <c r="EL44" i="12"/>
  <c r="EL45" i="12"/>
  <c r="EL46" i="12"/>
  <c r="EL47" i="12"/>
  <c r="EL48" i="12"/>
  <c r="EL49" i="12"/>
  <c r="EL50" i="12"/>
  <c r="EL51" i="12"/>
  <c r="EL52" i="12"/>
  <c r="EL53" i="12"/>
  <c r="EL54" i="12"/>
  <c r="DY9" i="12"/>
  <c r="CR37" i="12"/>
  <c r="CS37" i="12" s="1"/>
  <c r="CY37" i="12"/>
  <c r="CZ37" i="12"/>
  <c r="DD37" i="12"/>
  <c r="DE37" i="12"/>
  <c r="DF37" i="12"/>
  <c r="DG37" i="12"/>
  <c r="CR38" i="12"/>
  <c r="CS38" i="12" s="1"/>
  <c r="CY38" i="12"/>
  <c r="CZ38" i="12"/>
  <c r="DD38" i="12"/>
  <c r="DE38" i="12"/>
  <c r="DF38" i="12"/>
  <c r="DG38" i="12"/>
  <c r="CR39" i="12"/>
  <c r="CS39" i="12" s="1"/>
  <c r="CY39" i="12"/>
  <c r="CZ39" i="12"/>
  <c r="DD39" i="12"/>
  <c r="DE39" i="12"/>
  <c r="DF39" i="12"/>
  <c r="DG39" i="12"/>
  <c r="CR40" i="12"/>
  <c r="CS40" i="12" s="1"/>
  <c r="DD40" i="12"/>
  <c r="DE40" i="12"/>
  <c r="DF40" i="12"/>
  <c r="DG40" i="12"/>
  <c r="CR41" i="12"/>
  <c r="CS41" i="12" s="1"/>
  <c r="CY41" i="12"/>
  <c r="DD41" i="12"/>
  <c r="DE41" i="12"/>
  <c r="DF41" i="12"/>
  <c r="DG41" i="12"/>
  <c r="CR42" i="12"/>
  <c r="CS42" i="12" s="1"/>
  <c r="CY42" i="12"/>
  <c r="CZ42" i="12"/>
  <c r="DD42" i="12"/>
  <c r="DE42" i="12"/>
  <c r="DF42" i="12"/>
  <c r="DG42" i="12"/>
  <c r="CR43" i="12"/>
  <c r="CS43" i="12" s="1"/>
  <c r="CY43" i="12"/>
  <c r="CZ43" i="12"/>
  <c r="DD43" i="12"/>
  <c r="DE43" i="12"/>
  <c r="DF43" i="12"/>
  <c r="DG43" i="12"/>
  <c r="CR44" i="12"/>
  <c r="CS44" i="12" s="1"/>
  <c r="CY44" i="12"/>
  <c r="CZ44" i="12"/>
  <c r="DD44" i="12"/>
  <c r="DE44" i="12"/>
  <c r="DF44" i="12"/>
  <c r="DG44" i="12"/>
  <c r="CS45" i="12"/>
  <c r="CY45" i="12"/>
  <c r="CZ45" i="12"/>
  <c r="DD45" i="12"/>
  <c r="DE45" i="12"/>
  <c r="DF45" i="12"/>
  <c r="DG45" i="12"/>
  <c r="CR46" i="12"/>
  <c r="CS46" i="12" s="1"/>
  <c r="CY46" i="12"/>
  <c r="CZ46" i="12"/>
  <c r="DD46" i="12"/>
  <c r="DE46" i="12"/>
  <c r="DF46" i="12"/>
  <c r="DG46" i="12"/>
  <c r="CR47" i="12"/>
  <c r="CS47" i="12" s="1"/>
  <c r="CY47" i="12"/>
  <c r="CZ47" i="12"/>
  <c r="DD47" i="12"/>
  <c r="DE47" i="12"/>
  <c r="DF47" i="12"/>
  <c r="DG47" i="12"/>
  <c r="CR48" i="12"/>
  <c r="CS48" i="12" s="1"/>
  <c r="DD48" i="12"/>
  <c r="DE48" i="12"/>
  <c r="DF48" i="12"/>
  <c r="DG48" i="12"/>
  <c r="CR49" i="12"/>
  <c r="CS49" i="12" s="1"/>
  <c r="CY49" i="12"/>
  <c r="DD49" i="12"/>
  <c r="DE49" i="12"/>
  <c r="DF49" i="12"/>
  <c r="DG49" i="12"/>
  <c r="CR50" i="12"/>
  <c r="CS50" i="12" s="1"/>
  <c r="CY50" i="12"/>
  <c r="CZ50" i="12"/>
  <c r="DD50" i="12"/>
  <c r="DE50" i="12"/>
  <c r="DF50" i="12"/>
  <c r="DG50" i="12"/>
  <c r="CR51" i="12"/>
  <c r="CS51" i="12" s="1"/>
  <c r="CY51" i="12"/>
  <c r="CZ51" i="12"/>
  <c r="DD51" i="12"/>
  <c r="DE51" i="12"/>
  <c r="DF51" i="12"/>
  <c r="DG51" i="12"/>
  <c r="CR52" i="12"/>
  <c r="CS52" i="12" s="1"/>
  <c r="CY52" i="12"/>
  <c r="CZ52" i="12"/>
  <c r="DD52" i="12"/>
  <c r="DE52" i="12"/>
  <c r="DF52" i="12"/>
  <c r="DG52" i="12"/>
  <c r="CR53" i="12"/>
  <c r="CS53" i="12" s="1"/>
  <c r="CY53" i="12"/>
  <c r="CZ53" i="12"/>
  <c r="DD53" i="12"/>
  <c r="DE53" i="12"/>
  <c r="DF53" i="12"/>
  <c r="DG53" i="12"/>
  <c r="CR54" i="12"/>
  <c r="CS54" i="12" s="1"/>
  <c r="CY54" i="12"/>
  <c r="CZ54" i="12"/>
  <c r="DD54" i="12"/>
  <c r="DE54" i="12"/>
  <c r="DF54" i="12"/>
  <c r="DG54" i="12"/>
  <c r="DG36" i="12"/>
  <c r="DF36" i="12"/>
  <c r="DE36" i="12"/>
  <c r="CR36" i="12"/>
  <c r="CY36" i="12" s="1"/>
  <c r="CM37" i="12"/>
  <c r="CN37" i="12"/>
  <c r="CO37" i="12"/>
  <c r="CP37" i="12"/>
  <c r="CM38" i="12"/>
  <c r="CN38" i="12"/>
  <c r="CO38" i="12"/>
  <c r="CP38" i="12"/>
  <c r="CM39" i="12"/>
  <c r="CN39" i="12"/>
  <c r="CO39" i="12"/>
  <c r="CP39" i="12"/>
  <c r="CM40" i="12"/>
  <c r="CN40" i="12"/>
  <c r="CO40" i="12"/>
  <c r="CP40" i="12"/>
  <c r="CM41" i="12"/>
  <c r="CN41" i="12"/>
  <c r="CO41" i="12"/>
  <c r="CP41" i="12"/>
  <c r="CM42" i="12"/>
  <c r="CN42" i="12"/>
  <c r="CO42" i="12"/>
  <c r="CP42" i="12"/>
  <c r="CM43" i="12"/>
  <c r="CN43" i="12"/>
  <c r="CO43" i="12"/>
  <c r="CP43" i="12"/>
  <c r="CM44" i="12"/>
  <c r="CN44" i="12"/>
  <c r="CO44" i="12"/>
  <c r="CP44" i="12"/>
  <c r="CM45" i="12"/>
  <c r="CN45" i="12"/>
  <c r="CO45" i="12"/>
  <c r="CP45" i="12"/>
  <c r="CM46" i="12"/>
  <c r="CN46" i="12"/>
  <c r="CO46" i="12"/>
  <c r="CP46" i="12"/>
  <c r="CM47" i="12"/>
  <c r="CN47" i="12"/>
  <c r="CO47" i="12"/>
  <c r="CP47" i="12"/>
  <c r="CM48" i="12"/>
  <c r="CN48" i="12"/>
  <c r="CO48" i="12"/>
  <c r="CP48" i="12"/>
  <c r="CM49" i="12"/>
  <c r="CN49" i="12"/>
  <c r="CO49" i="12"/>
  <c r="CP49" i="12"/>
  <c r="CM50" i="12"/>
  <c r="CN50" i="12"/>
  <c r="CO50" i="12"/>
  <c r="CP50" i="12"/>
  <c r="CM51" i="12"/>
  <c r="CN51" i="12"/>
  <c r="CO51" i="12"/>
  <c r="CP51" i="12"/>
  <c r="CM52" i="12"/>
  <c r="CN52" i="12"/>
  <c r="CO52" i="12"/>
  <c r="CP52" i="12"/>
  <c r="CM53" i="12"/>
  <c r="CN53" i="12"/>
  <c r="CO53" i="12"/>
  <c r="CP53" i="12"/>
  <c r="CM54" i="12"/>
  <c r="CN54" i="12"/>
  <c r="CO54" i="12"/>
  <c r="CP54" i="12"/>
  <c r="CP36" i="12"/>
  <c r="CO36" i="12"/>
  <c r="CN36" i="12"/>
  <c r="CM36" i="12"/>
  <c r="CC37" i="12"/>
  <c r="CD37" i="12"/>
  <c r="CE37" i="12"/>
  <c r="CF37" i="12"/>
  <c r="CG37" i="12"/>
  <c r="CH37" i="12"/>
  <c r="CI37" i="12"/>
  <c r="CJ37" i="12"/>
  <c r="CK37" i="12"/>
  <c r="CC38" i="12"/>
  <c r="CD38" i="12"/>
  <c r="CE38" i="12"/>
  <c r="CF38" i="12"/>
  <c r="CG38" i="12"/>
  <c r="CH38" i="12"/>
  <c r="CI38" i="12"/>
  <c r="CJ38" i="12"/>
  <c r="CK38" i="12"/>
  <c r="CC39" i="12"/>
  <c r="CD39" i="12"/>
  <c r="CE39" i="12"/>
  <c r="CF39" i="12"/>
  <c r="CG39" i="12"/>
  <c r="CH39" i="12"/>
  <c r="CI39" i="12"/>
  <c r="CJ39" i="12"/>
  <c r="CK39" i="12"/>
  <c r="CC40" i="12"/>
  <c r="CD40" i="12"/>
  <c r="CE40" i="12"/>
  <c r="CF40" i="12"/>
  <c r="CG40" i="12"/>
  <c r="CH40" i="12"/>
  <c r="CI40" i="12"/>
  <c r="CJ40" i="12"/>
  <c r="CK40" i="12"/>
  <c r="CC41" i="12"/>
  <c r="CD41" i="12"/>
  <c r="CE41" i="12"/>
  <c r="CF41" i="12"/>
  <c r="CG41" i="12"/>
  <c r="CH41" i="12"/>
  <c r="CI41" i="12"/>
  <c r="CJ41" i="12"/>
  <c r="CK41" i="12"/>
  <c r="CC42" i="12"/>
  <c r="CD42" i="12"/>
  <c r="CE42" i="12"/>
  <c r="CF42" i="12"/>
  <c r="CG42" i="12"/>
  <c r="CH42" i="12"/>
  <c r="CI42" i="12"/>
  <c r="CJ42" i="12"/>
  <c r="CK42" i="12"/>
  <c r="CC43" i="12"/>
  <c r="CD43" i="12"/>
  <c r="CE43" i="12"/>
  <c r="CF43" i="12"/>
  <c r="CG43" i="12"/>
  <c r="CH43" i="12"/>
  <c r="CI43" i="12"/>
  <c r="CJ43" i="12"/>
  <c r="CK43" i="12"/>
  <c r="CC44" i="12"/>
  <c r="CD44" i="12"/>
  <c r="CE44" i="12"/>
  <c r="CF44" i="12"/>
  <c r="CG44" i="12"/>
  <c r="CH44" i="12"/>
  <c r="CI44" i="12"/>
  <c r="CJ44" i="12"/>
  <c r="CK44" i="12"/>
  <c r="CC45" i="12"/>
  <c r="CD45" i="12"/>
  <c r="CE45" i="12"/>
  <c r="CF45" i="12"/>
  <c r="CG45" i="12"/>
  <c r="CH45" i="12"/>
  <c r="CI45" i="12"/>
  <c r="CJ45" i="12"/>
  <c r="CK45" i="12"/>
  <c r="CC46" i="12"/>
  <c r="CD46" i="12"/>
  <c r="CE46" i="12"/>
  <c r="CF46" i="12"/>
  <c r="CG46" i="12"/>
  <c r="CH46" i="12"/>
  <c r="CI46" i="12"/>
  <c r="CJ46" i="12"/>
  <c r="CK46" i="12"/>
  <c r="CC47" i="12"/>
  <c r="CD47" i="12"/>
  <c r="CE47" i="12"/>
  <c r="CF47" i="12"/>
  <c r="CG47" i="12"/>
  <c r="CH47" i="12"/>
  <c r="CI47" i="12"/>
  <c r="CJ47" i="12"/>
  <c r="CK47" i="12"/>
  <c r="CC48" i="12"/>
  <c r="CD48" i="12"/>
  <c r="CE48" i="12"/>
  <c r="CF48" i="12"/>
  <c r="CG48" i="12"/>
  <c r="CH48" i="12"/>
  <c r="CI48" i="12"/>
  <c r="CJ48" i="12"/>
  <c r="CK48" i="12"/>
  <c r="CC49" i="12"/>
  <c r="CD49" i="12"/>
  <c r="CE49" i="12"/>
  <c r="CF49" i="12"/>
  <c r="CG49" i="12"/>
  <c r="CH49" i="12"/>
  <c r="CI49" i="12"/>
  <c r="CJ49" i="12"/>
  <c r="CK49" i="12"/>
  <c r="CC50" i="12"/>
  <c r="CD50" i="12"/>
  <c r="CE50" i="12"/>
  <c r="CF50" i="12"/>
  <c r="CG50" i="12"/>
  <c r="CH50" i="12"/>
  <c r="CI50" i="12"/>
  <c r="CJ50" i="12"/>
  <c r="CK50" i="12"/>
  <c r="CC51" i="12"/>
  <c r="CD51" i="12"/>
  <c r="CE51" i="12"/>
  <c r="CF51" i="12"/>
  <c r="CG51" i="12"/>
  <c r="CH51" i="12"/>
  <c r="CI51" i="12"/>
  <c r="CJ51" i="12"/>
  <c r="CK51" i="12"/>
  <c r="CC52" i="12"/>
  <c r="CD52" i="12"/>
  <c r="CE52" i="12"/>
  <c r="CF52" i="12"/>
  <c r="CG52" i="12"/>
  <c r="CH52" i="12"/>
  <c r="CI52" i="12"/>
  <c r="CJ52" i="12"/>
  <c r="CK52" i="12"/>
  <c r="CC53" i="12"/>
  <c r="CD53" i="12"/>
  <c r="CE53" i="12"/>
  <c r="CF53" i="12"/>
  <c r="CG53" i="12"/>
  <c r="CH53" i="12"/>
  <c r="CI53" i="12"/>
  <c r="CJ53" i="12"/>
  <c r="CK53" i="12"/>
  <c r="CC54" i="12"/>
  <c r="CD54" i="12"/>
  <c r="CE54" i="12"/>
  <c r="CF54" i="12"/>
  <c r="CG54" i="12"/>
  <c r="CH54" i="12"/>
  <c r="CI54" i="12"/>
  <c r="CJ54" i="12"/>
  <c r="CK54" i="12"/>
  <c r="CK36" i="12"/>
  <c r="CJ36" i="12"/>
  <c r="CI36" i="12"/>
  <c r="CH36" i="12"/>
  <c r="CG36" i="12"/>
  <c r="CF36" i="12"/>
  <c r="CE36" i="12"/>
  <c r="CD36" i="12"/>
  <c r="CC36" i="12"/>
  <c r="BV37" i="12"/>
  <c r="BW37" i="12"/>
  <c r="BX37" i="12"/>
  <c r="BY37" i="12"/>
  <c r="BZ37" i="12"/>
  <c r="CA37" i="12"/>
  <c r="BV38" i="12"/>
  <c r="BW38" i="12"/>
  <c r="BX38" i="12"/>
  <c r="BY38" i="12"/>
  <c r="BZ38" i="12"/>
  <c r="CA38" i="12"/>
  <c r="BV39" i="12"/>
  <c r="BW39" i="12"/>
  <c r="BX39" i="12"/>
  <c r="BY39" i="12"/>
  <c r="BZ39" i="12"/>
  <c r="CA39" i="12"/>
  <c r="BV40" i="12"/>
  <c r="BW40" i="12"/>
  <c r="BX40" i="12"/>
  <c r="BY40" i="12"/>
  <c r="BZ40" i="12"/>
  <c r="CA40" i="12"/>
  <c r="BV41" i="12"/>
  <c r="BW41" i="12"/>
  <c r="BX41" i="12"/>
  <c r="BY41" i="12"/>
  <c r="BZ41" i="12"/>
  <c r="CA41" i="12"/>
  <c r="BV42" i="12"/>
  <c r="BW42" i="12"/>
  <c r="BX42" i="12"/>
  <c r="BY42" i="12"/>
  <c r="BZ42" i="12"/>
  <c r="CA42" i="12"/>
  <c r="BV43" i="12"/>
  <c r="BW43" i="12"/>
  <c r="BX43" i="12"/>
  <c r="BY43" i="12"/>
  <c r="BZ43" i="12"/>
  <c r="CA43" i="12"/>
  <c r="BV44" i="12"/>
  <c r="BW44" i="12"/>
  <c r="BX44" i="12"/>
  <c r="BY44" i="12"/>
  <c r="BZ44" i="12"/>
  <c r="CA44" i="12"/>
  <c r="BV45" i="12"/>
  <c r="BW45" i="12"/>
  <c r="BX45" i="12"/>
  <c r="BY45" i="12"/>
  <c r="BZ45" i="12"/>
  <c r="CA45" i="12"/>
  <c r="BV46" i="12"/>
  <c r="BW46" i="12"/>
  <c r="BX46" i="12"/>
  <c r="BY46" i="12"/>
  <c r="BZ46" i="12"/>
  <c r="CA46" i="12"/>
  <c r="BV47" i="12"/>
  <c r="BW47" i="12"/>
  <c r="BX47" i="12"/>
  <c r="BY47" i="12"/>
  <c r="BZ47" i="12"/>
  <c r="CA47" i="12"/>
  <c r="BV48" i="12"/>
  <c r="BW48" i="12"/>
  <c r="BX48" i="12"/>
  <c r="BY48" i="12"/>
  <c r="BZ48" i="12"/>
  <c r="CA48" i="12"/>
  <c r="BV49" i="12"/>
  <c r="BW49" i="12"/>
  <c r="BX49" i="12"/>
  <c r="BY49" i="12"/>
  <c r="BZ49" i="12"/>
  <c r="CA49" i="12"/>
  <c r="BV50" i="12"/>
  <c r="BW50" i="12"/>
  <c r="BX50" i="12"/>
  <c r="BY50" i="12"/>
  <c r="BZ50" i="12"/>
  <c r="CA50" i="12"/>
  <c r="BV51" i="12"/>
  <c r="BW51" i="12"/>
  <c r="BX51" i="12"/>
  <c r="BY51" i="12"/>
  <c r="BZ51" i="12"/>
  <c r="CA51" i="12"/>
  <c r="BV52" i="12"/>
  <c r="BW52" i="12"/>
  <c r="BX52" i="12"/>
  <c r="BY52" i="12"/>
  <c r="BZ52" i="12"/>
  <c r="CA52" i="12"/>
  <c r="BV53" i="12"/>
  <c r="BW53" i="12"/>
  <c r="BX53" i="12"/>
  <c r="BY53" i="12"/>
  <c r="BZ53" i="12"/>
  <c r="CA53" i="12"/>
  <c r="BV54" i="12"/>
  <c r="BW54" i="12"/>
  <c r="BX54" i="12"/>
  <c r="BY54" i="12"/>
  <c r="BZ54" i="12"/>
  <c r="CA54" i="12"/>
  <c r="CA36" i="12"/>
  <c r="BZ36" i="12"/>
  <c r="BY36" i="12"/>
  <c r="BX36" i="12"/>
  <c r="BW36" i="12"/>
  <c r="BV36" i="12"/>
  <c r="BT54" i="12"/>
  <c r="BS54" i="12"/>
  <c r="BR54" i="12"/>
  <c r="BQ54" i="12"/>
  <c r="BP54" i="12"/>
  <c r="BT53" i="12"/>
  <c r="BS53" i="12"/>
  <c r="BR53" i="12"/>
  <c r="BQ53" i="12"/>
  <c r="BP53" i="12"/>
  <c r="BT52" i="12"/>
  <c r="BS52" i="12"/>
  <c r="BR52" i="12"/>
  <c r="BQ52" i="12"/>
  <c r="BP52" i="12"/>
  <c r="BT51" i="12"/>
  <c r="BS51" i="12"/>
  <c r="BR51" i="12"/>
  <c r="BQ51" i="12"/>
  <c r="BP51" i="12"/>
  <c r="BT50" i="12"/>
  <c r="BS50" i="12"/>
  <c r="BR50" i="12"/>
  <c r="BQ50" i="12"/>
  <c r="BP50" i="12"/>
  <c r="BT49" i="12"/>
  <c r="BS49" i="12"/>
  <c r="BR49" i="12"/>
  <c r="BQ49" i="12"/>
  <c r="BP49" i="12"/>
  <c r="BT48" i="12"/>
  <c r="BS48" i="12"/>
  <c r="BR48" i="12"/>
  <c r="BQ48" i="12"/>
  <c r="BP48" i="12"/>
  <c r="BT47" i="12"/>
  <c r="BS47" i="12"/>
  <c r="BR47" i="12"/>
  <c r="BQ47" i="12"/>
  <c r="BP47" i="12"/>
  <c r="BT46" i="12"/>
  <c r="BS46" i="12"/>
  <c r="BR46" i="12"/>
  <c r="BQ46" i="12"/>
  <c r="BP46" i="12"/>
  <c r="BT45" i="12"/>
  <c r="BS45" i="12"/>
  <c r="BR45" i="12"/>
  <c r="BQ45" i="12"/>
  <c r="BP45" i="12"/>
  <c r="BT44" i="12"/>
  <c r="BS44" i="12"/>
  <c r="BR44" i="12"/>
  <c r="BQ44" i="12"/>
  <c r="BP44" i="12"/>
  <c r="BT43" i="12"/>
  <c r="BS43" i="12"/>
  <c r="BR43" i="12"/>
  <c r="BQ43" i="12"/>
  <c r="BP43" i="12"/>
  <c r="BT42" i="12"/>
  <c r="BS42" i="12"/>
  <c r="BR42" i="12"/>
  <c r="BQ42" i="12"/>
  <c r="BP42" i="12"/>
  <c r="BT41" i="12"/>
  <c r="BS41" i="12"/>
  <c r="BR41" i="12"/>
  <c r="BQ41" i="12"/>
  <c r="BP41" i="12"/>
  <c r="BT40" i="12"/>
  <c r="BS40" i="12"/>
  <c r="BR40" i="12"/>
  <c r="BQ40" i="12"/>
  <c r="BP40" i="12"/>
  <c r="BT39" i="12"/>
  <c r="BS39" i="12"/>
  <c r="BR39" i="12"/>
  <c r="BQ39" i="12"/>
  <c r="BP39" i="12"/>
  <c r="BT38" i="12"/>
  <c r="BS38" i="12"/>
  <c r="BR38" i="12"/>
  <c r="BQ38" i="12"/>
  <c r="BP38" i="12"/>
  <c r="BT37" i="12"/>
  <c r="BS37" i="12"/>
  <c r="BR37" i="12"/>
  <c r="BQ37" i="12"/>
  <c r="BP37" i="12"/>
  <c r="BT36" i="12"/>
  <c r="BS36" i="12"/>
  <c r="BR36" i="12"/>
  <c r="BQ36" i="12"/>
  <c r="BP36" i="12"/>
  <c r="BM37" i="12"/>
  <c r="BM38" i="12"/>
  <c r="BM39" i="12"/>
  <c r="BM40" i="12"/>
  <c r="BM41" i="12"/>
  <c r="BM42" i="12"/>
  <c r="BM43" i="12"/>
  <c r="BM44" i="12"/>
  <c r="BM45" i="12"/>
  <c r="BM46" i="12"/>
  <c r="BM47" i="12"/>
  <c r="BM48" i="12"/>
  <c r="BM49" i="12"/>
  <c r="BM50" i="12"/>
  <c r="BM51" i="12"/>
  <c r="BM52" i="12"/>
  <c r="BM53" i="12"/>
  <c r="BM54" i="12"/>
  <c r="BM36" i="12"/>
  <c r="BM9" i="12"/>
  <c r="AM37" i="12"/>
  <c r="AN37" i="12"/>
  <c r="AM38" i="12"/>
  <c r="AN38" i="12"/>
  <c r="AM39" i="12"/>
  <c r="AN39" i="12"/>
  <c r="AM40" i="12"/>
  <c r="AN40" i="12"/>
  <c r="AM41" i="12"/>
  <c r="AN41" i="12"/>
  <c r="AM42" i="12"/>
  <c r="AN42" i="12"/>
  <c r="AM43" i="12"/>
  <c r="AN43" i="12"/>
  <c r="AM44" i="12"/>
  <c r="AN44" i="12"/>
  <c r="AM45" i="12"/>
  <c r="AM46" i="12"/>
  <c r="AN46" i="12"/>
  <c r="AM47" i="12"/>
  <c r="AN47" i="12"/>
  <c r="AM48" i="12"/>
  <c r="AN48" i="12"/>
  <c r="AM49" i="12"/>
  <c r="AN49" i="12"/>
  <c r="AM50" i="12"/>
  <c r="AN50" i="12"/>
  <c r="AM51" i="12"/>
  <c r="AN51" i="12"/>
  <c r="AM52" i="12"/>
  <c r="AN52" i="12"/>
  <c r="AM53" i="12"/>
  <c r="AN53" i="12"/>
  <c r="AM54" i="12"/>
  <c r="AN54" i="12"/>
  <c r="AN36" i="12"/>
  <c r="AM36" i="12"/>
  <c r="U54" i="12"/>
  <c r="AA53" i="12"/>
  <c r="Z53" i="12"/>
  <c r="Y53" i="12"/>
  <c r="X53" i="12"/>
  <c r="U53" i="12"/>
  <c r="AA52" i="12"/>
  <c r="Z52" i="12"/>
  <c r="Y52" i="12"/>
  <c r="X52" i="12"/>
  <c r="U52" i="12"/>
  <c r="AA51" i="12"/>
  <c r="Z51" i="12"/>
  <c r="Y51" i="12"/>
  <c r="X51" i="12"/>
  <c r="U51" i="12"/>
  <c r="AA50" i="12"/>
  <c r="Z50" i="12"/>
  <c r="Y50" i="12"/>
  <c r="X50" i="12"/>
  <c r="U50" i="12"/>
  <c r="AA49" i="12"/>
  <c r="Z49" i="12"/>
  <c r="Y49" i="12"/>
  <c r="X49" i="12"/>
  <c r="U49" i="12"/>
  <c r="AA48" i="12"/>
  <c r="Z48" i="12"/>
  <c r="Y48" i="12"/>
  <c r="X48" i="12"/>
  <c r="U48" i="12"/>
  <c r="AA47" i="12"/>
  <c r="Z47" i="12"/>
  <c r="Y47" i="12"/>
  <c r="X47" i="12"/>
  <c r="U47" i="12"/>
  <c r="AA46" i="12"/>
  <c r="Z46" i="12"/>
  <c r="Y46" i="12"/>
  <c r="X46" i="12"/>
  <c r="U46" i="12"/>
  <c r="AA45" i="12"/>
  <c r="Z45" i="12"/>
  <c r="Y45" i="12"/>
  <c r="X45" i="12"/>
  <c r="U45" i="12"/>
  <c r="AA44" i="12"/>
  <c r="Z44" i="12"/>
  <c r="Y44" i="12"/>
  <c r="X44" i="12"/>
  <c r="U44" i="12"/>
  <c r="AA43" i="12"/>
  <c r="Z43" i="12"/>
  <c r="Y43" i="12"/>
  <c r="X43" i="12"/>
  <c r="U43" i="12"/>
  <c r="AA42" i="12"/>
  <c r="Z42" i="12"/>
  <c r="Y42" i="12"/>
  <c r="X42" i="12"/>
  <c r="U42" i="12"/>
  <c r="AA41" i="12"/>
  <c r="Z41" i="12"/>
  <c r="Y41" i="12"/>
  <c r="X41" i="12"/>
  <c r="U41" i="12"/>
  <c r="AA40" i="12"/>
  <c r="Z40" i="12"/>
  <c r="Y40" i="12"/>
  <c r="X40" i="12"/>
  <c r="U40" i="12"/>
  <c r="AA39" i="12"/>
  <c r="Z39" i="12"/>
  <c r="Y39" i="12"/>
  <c r="X39" i="12"/>
  <c r="U39" i="12"/>
  <c r="AA38" i="12"/>
  <c r="Z38" i="12"/>
  <c r="Y38" i="12"/>
  <c r="X38" i="12"/>
  <c r="U38" i="12"/>
  <c r="AA37" i="12"/>
  <c r="Z37" i="12"/>
  <c r="Y37" i="12"/>
  <c r="X37" i="12"/>
  <c r="U37" i="12"/>
  <c r="AA36" i="12"/>
  <c r="Z36" i="12"/>
  <c r="Y36" i="12"/>
  <c r="U36" i="12"/>
  <c r="R37" i="12"/>
  <c r="S37" i="12"/>
  <c r="R38" i="12"/>
  <c r="S38" i="12"/>
  <c r="R39" i="12"/>
  <c r="S39" i="12"/>
  <c r="R40" i="12"/>
  <c r="S40" i="12"/>
  <c r="R41" i="12"/>
  <c r="S41" i="12"/>
  <c r="R42" i="12"/>
  <c r="S42" i="12"/>
  <c r="R43" i="12"/>
  <c r="S43" i="12"/>
  <c r="R44" i="12"/>
  <c r="S44" i="12"/>
  <c r="R45" i="12"/>
  <c r="S45" i="12"/>
  <c r="R46" i="12"/>
  <c r="S46" i="12"/>
  <c r="R47" i="12"/>
  <c r="S47" i="12"/>
  <c r="R48" i="12"/>
  <c r="S48" i="12"/>
  <c r="R49" i="12"/>
  <c r="S49" i="12"/>
  <c r="R50" i="12"/>
  <c r="S50" i="12"/>
  <c r="R51" i="12"/>
  <c r="S51" i="12"/>
  <c r="R52" i="12"/>
  <c r="S52" i="12"/>
  <c r="R53" i="12"/>
  <c r="S53" i="12"/>
  <c r="R54" i="12"/>
  <c r="S54" i="12"/>
  <c r="S36" i="12"/>
  <c r="R36" i="12"/>
  <c r="E37" i="12"/>
  <c r="F37" i="12"/>
  <c r="G37" i="12"/>
  <c r="H37" i="12"/>
  <c r="I37" i="12"/>
  <c r="J37" i="12"/>
  <c r="K37" i="12"/>
  <c r="L37" i="12"/>
  <c r="E38" i="12"/>
  <c r="F38" i="12"/>
  <c r="G38" i="12"/>
  <c r="H38" i="12"/>
  <c r="I38" i="12"/>
  <c r="J38" i="12"/>
  <c r="K38" i="12"/>
  <c r="L38" i="12"/>
  <c r="E39" i="12"/>
  <c r="F39" i="12"/>
  <c r="G39" i="12"/>
  <c r="H39" i="12"/>
  <c r="I39" i="12"/>
  <c r="J39" i="12"/>
  <c r="K39" i="12"/>
  <c r="L39" i="12"/>
  <c r="E40" i="12"/>
  <c r="F40" i="12"/>
  <c r="G40" i="12"/>
  <c r="H40" i="12"/>
  <c r="I40" i="12"/>
  <c r="J40" i="12"/>
  <c r="K40" i="12"/>
  <c r="L40" i="12"/>
  <c r="E41" i="12"/>
  <c r="F41" i="12"/>
  <c r="G41" i="12"/>
  <c r="H41" i="12"/>
  <c r="I41" i="12"/>
  <c r="J41" i="12"/>
  <c r="K41" i="12"/>
  <c r="L41" i="12"/>
  <c r="E42" i="12"/>
  <c r="F42" i="12"/>
  <c r="G42" i="12"/>
  <c r="H42" i="12"/>
  <c r="I42" i="12"/>
  <c r="J42" i="12"/>
  <c r="K42" i="12"/>
  <c r="L42" i="12"/>
  <c r="E43" i="12"/>
  <c r="F43" i="12"/>
  <c r="G43" i="12"/>
  <c r="H43" i="12"/>
  <c r="I43" i="12"/>
  <c r="J43" i="12"/>
  <c r="K43" i="12"/>
  <c r="L43" i="12"/>
  <c r="E44" i="12"/>
  <c r="F44" i="12"/>
  <c r="G44" i="12"/>
  <c r="H44" i="12"/>
  <c r="I44" i="12"/>
  <c r="J44" i="12"/>
  <c r="K44" i="12"/>
  <c r="L44" i="12"/>
  <c r="E45" i="12"/>
  <c r="F45" i="12"/>
  <c r="G45" i="12"/>
  <c r="H45" i="12"/>
  <c r="I45" i="12"/>
  <c r="J45" i="12"/>
  <c r="K45" i="12"/>
  <c r="L45" i="12"/>
  <c r="E46" i="12"/>
  <c r="F46" i="12"/>
  <c r="G46" i="12"/>
  <c r="H46" i="12"/>
  <c r="I46" i="12"/>
  <c r="J46" i="12"/>
  <c r="K46" i="12"/>
  <c r="L46" i="12"/>
  <c r="E47" i="12"/>
  <c r="F47" i="12"/>
  <c r="G47" i="12"/>
  <c r="H47" i="12"/>
  <c r="I47" i="12"/>
  <c r="J47" i="12"/>
  <c r="K47" i="12"/>
  <c r="L47" i="12"/>
  <c r="E48" i="12"/>
  <c r="F48" i="12"/>
  <c r="G48" i="12"/>
  <c r="H48" i="12"/>
  <c r="I48" i="12"/>
  <c r="J48" i="12"/>
  <c r="K48" i="12"/>
  <c r="L48" i="12"/>
  <c r="E49" i="12"/>
  <c r="F49" i="12"/>
  <c r="G49" i="12"/>
  <c r="H49" i="12"/>
  <c r="I49" i="12"/>
  <c r="J49" i="12"/>
  <c r="K49" i="12"/>
  <c r="L49" i="12"/>
  <c r="E50" i="12"/>
  <c r="F50" i="12"/>
  <c r="G50" i="12"/>
  <c r="H50" i="12"/>
  <c r="I50" i="12"/>
  <c r="J50" i="12"/>
  <c r="K50" i="12"/>
  <c r="L50" i="12"/>
  <c r="E51" i="12"/>
  <c r="F51" i="12"/>
  <c r="G51" i="12"/>
  <c r="H51" i="12"/>
  <c r="I51" i="12"/>
  <c r="J51" i="12"/>
  <c r="K51" i="12"/>
  <c r="L51" i="12"/>
  <c r="E52" i="12"/>
  <c r="F52" i="12"/>
  <c r="G52" i="12"/>
  <c r="H52" i="12"/>
  <c r="I52" i="12"/>
  <c r="J52" i="12"/>
  <c r="K52" i="12"/>
  <c r="L52" i="12"/>
  <c r="E53" i="12"/>
  <c r="F53" i="12"/>
  <c r="G53" i="12"/>
  <c r="H53" i="12"/>
  <c r="I53" i="12"/>
  <c r="J53" i="12"/>
  <c r="K53" i="12"/>
  <c r="L53" i="12"/>
  <c r="E54" i="12"/>
  <c r="F54" i="12"/>
  <c r="G54" i="12"/>
  <c r="H54" i="12"/>
  <c r="I54" i="12"/>
  <c r="J54" i="12"/>
  <c r="K54" i="12"/>
  <c r="L54" i="12"/>
  <c r="L36" i="12"/>
  <c r="K36" i="12"/>
  <c r="J36" i="12"/>
  <c r="I36" i="12"/>
  <c r="H36" i="12"/>
  <c r="G36" i="12"/>
  <c r="F36" i="12"/>
  <c r="EL37" i="18"/>
  <c r="EL38" i="18"/>
  <c r="EL39" i="18"/>
  <c r="EL40" i="18"/>
  <c r="EL41" i="18"/>
  <c r="EL42" i="18"/>
  <c r="EL43" i="18"/>
  <c r="EL44" i="18"/>
  <c r="EL45" i="18"/>
  <c r="EL46" i="18"/>
  <c r="EL47" i="18"/>
  <c r="EL48" i="18"/>
  <c r="EL49" i="18"/>
  <c r="EL50" i="18"/>
  <c r="EL51" i="18"/>
  <c r="EL52" i="18"/>
  <c r="EL53" i="18"/>
  <c r="EL54" i="18"/>
  <c r="DG54" i="18"/>
  <c r="DF54" i="18"/>
  <c r="DE54" i="18"/>
  <c r="DD54" i="18"/>
  <c r="DG53" i="18"/>
  <c r="DF53" i="18"/>
  <c r="DE53" i="18"/>
  <c r="DD53" i="18"/>
  <c r="DG52" i="18"/>
  <c r="DF52" i="18"/>
  <c r="DE52" i="18"/>
  <c r="DD52" i="18"/>
  <c r="DG51" i="18"/>
  <c r="DF51" i="18"/>
  <c r="DE51" i="18"/>
  <c r="DD51" i="18"/>
  <c r="DG50" i="18"/>
  <c r="DF50" i="18"/>
  <c r="DE50" i="18"/>
  <c r="DD50" i="18"/>
  <c r="DG49" i="18"/>
  <c r="DF49" i="18"/>
  <c r="DE49" i="18"/>
  <c r="DD49" i="18"/>
  <c r="DG48" i="18"/>
  <c r="DF48" i="18"/>
  <c r="DE48" i="18"/>
  <c r="DD48" i="18"/>
  <c r="DG47" i="18"/>
  <c r="DF47" i="18"/>
  <c r="DE47" i="18"/>
  <c r="DD47" i="18"/>
  <c r="DG46" i="18"/>
  <c r="DF46" i="18"/>
  <c r="DE46" i="18"/>
  <c r="DD46" i="18"/>
  <c r="DG45" i="18"/>
  <c r="DF45" i="18"/>
  <c r="DE45" i="18"/>
  <c r="DD45" i="18"/>
  <c r="DG44" i="18"/>
  <c r="DF44" i="18"/>
  <c r="DE44" i="18"/>
  <c r="DD44" i="18"/>
  <c r="DG43" i="18"/>
  <c r="DF43" i="18"/>
  <c r="DE43" i="18"/>
  <c r="DD43" i="18"/>
  <c r="DG42" i="18"/>
  <c r="DF42" i="18"/>
  <c r="DE42" i="18"/>
  <c r="DD42" i="18"/>
  <c r="DG41" i="18"/>
  <c r="DF41" i="18"/>
  <c r="DE41" i="18"/>
  <c r="DD41" i="18"/>
  <c r="DG40" i="18"/>
  <c r="DF40" i="18"/>
  <c r="DE40" i="18"/>
  <c r="DD40" i="18"/>
  <c r="DG39" i="18"/>
  <c r="DF39" i="18"/>
  <c r="DE39" i="18"/>
  <c r="DD39" i="18"/>
  <c r="DG38" i="18"/>
  <c r="DF38" i="18"/>
  <c r="DE38" i="18"/>
  <c r="DD38" i="18"/>
  <c r="DG37" i="18"/>
  <c r="DF37" i="18"/>
  <c r="DE37" i="18"/>
  <c r="DD37" i="18"/>
  <c r="DG36" i="18"/>
  <c r="DF36" i="18"/>
  <c r="DE36" i="18"/>
  <c r="CR54" i="18"/>
  <c r="DC54" i="18" s="1"/>
  <c r="CR53" i="18"/>
  <c r="CY53" i="18" s="1"/>
  <c r="CR52" i="18"/>
  <c r="DC52" i="18" s="1"/>
  <c r="CR51" i="18"/>
  <c r="CY51" i="18" s="1"/>
  <c r="CR50" i="18"/>
  <c r="DC50" i="18" s="1"/>
  <c r="CR49" i="18"/>
  <c r="CY49" i="18" s="1"/>
  <c r="CR48" i="18"/>
  <c r="DC48" i="18" s="1"/>
  <c r="CV47" i="18"/>
  <c r="CS47" i="18"/>
  <c r="CR47" i="18"/>
  <c r="CY47" i="18" s="1"/>
  <c r="CR46" i="18"/>
  <c r="DC46" i="18" s="1"/>
  <c r="CR45" i="18"/>
  <c r="CY45" i="18" s="1"/>
  <c r="CR44" i="18"/>
  <c r="DC44" i="18" s="1"/>
  <c r="CR43" i="18"/>
  <c r="CY43" i="18" s="1"/>
  <c r="CR42" i="18"/>
  <c r="DC42" i="18" s="1"/>
  <c r="CR41" i="18"/>
  <c r="CY41" i="18" s="1"/>
  <c r="CR40" i="18"/>
  <c r="DC40" i="18" s="1"/>
  <c r="CR39" i="18"/>
  <c r="CY39" i="18" s="1"/>
  <c r="CR38" i="18"/>
  <c r="DC38" i="18" s="1"/>
  <c r="CR37" i="18"/>
  <c r="CW37" i="18" s="1"/>
  <c r="CR36" i="18"/>
  <c r="DB36" i="18" s="1"/>
  <c r="CM37" i="18"/>
  <c r="CN37" i="18"/>
  <c r="CO37" i="18"/>
  <c r="CP37" i="18"/>
  <c r="CM38" i="18"/>
  <c r="CN38" i="18"/>
  <c r="CO38" i="18"/>
  <c r="CP38" i="18"/>
  <c r="CM39" i="18"/>
  <c r="CN39" i="18"/>
  <c r="CO39" i="18"/>
  <c r="CP39" i="18"/>
  <c r="CM40" i="18"/>
  <c r="CN40" i="18"/>
  <c r="CO40" i="18"/>
  <c r="CP40" i="18"/>
  <c r="CM41" i="18"/>
  <c r="CN41" i="18"/>
  <c r="CO41" i="18"/>
  <c r="CP41" i="18"/>
  <c r="CM42" i="18"/>
  <c r="CN42" i="18"/>
  <c r="CO42" i="18"/>
  <c r="CP42" i="18"/>
  <c r="CM43" i="18"/>
  <c r="CN43" i="18"/>
  <c r="CO43" i="18"/>
  <c r="CP43" i="18"/>
  <c r="CM44" i="18"/>
  <c r="CN44" i="18"/>
  <c r="CO44" i="18"/>
  <c r="CP44" i="18"/>
  <c r="CM45" i="18"/>
  <c r="CN45" i="18"/>
  <c r="CO45" i="18"/>
  <c r="CP45" i="18"/>
  <c r="CM46" i="18"/>
  <c r="CN46" i="18"/>
  <c r="CO46" i="18"/>
  <c r="CP46" i="18"/>
  <c r="CM47" i="18"/>
  <c r="CN47" i="18"/>
  <c r="CO47" i="18"/>
  <c r="CP47" i="18"/>
  <c r="CM48" i="18"/>
  <c r="CN48" i="18"/>
  <c r="CO48" i="18"/>
  <c r="CP48" i="18"/>
  <c r="CM49" i="18"/>
  <c r="CN49" i="18"/>
  <c r="CO49" i="18"/>
  <c r="CP49" i="18"/>
  <c r="CM50" i="18"/>
  <c r="CN50" i="18"/>
  <c r="CO50" i="18"/>
  <c r="CP50" i="18"/>
  <c r="CM51" i="18"/>
  <c r="CN51" i="18"/>
  <c r="CO51" i="18"/>
  <c r="CP51" i="18"/>
  <c r="CM52" i="18"/>
  <c r="CN52" i="18"/>
  <c r="CO52" i="18"/>
  <c r="CP52" i="18"/>
  <c r="CM53" i="18"/>
  <c r="CN53" i="18"/>
  <c r="CO53" i="18"/>
  <c r="CP53" i="18"/>
  <c r="CM54" i="18"/>
  <c r="CN54" i="18"/>
  <c r="CO54" i="18"/>
  <c r="CP54" i="18"/>
  <c r="CP36" i="18"/>
  <c r="CO36" i="18"/>
  <c r="CN36" i="18"/>
  <c r="CM36" i="18"/>
  <c r="CI37" i="18"/>
  <c r="CJ37" i="18"/>
  <c r="CK37" i="18"/>
  <c r="CI38" i="18"/>
  <c r="CJ38" i="18"/>
  <c r="CK38" i="18"/>
  <c r="CI39" i="18"/>
  <c r="CJ39" i="18"/>
  <c r="CK39" i="18"/>
  <c r="CI40" i="18"/>
  <c r="CJ40" i="18"/>
  <c r="CK40" i="18"/>
  <c r="CI41" i="18"/>
  <c r="CJ41" i="18"/>
  <c r="CK41" i="18"/>
  <c r="CI42" i="18"/>
  <c r="CJ42" i="18"/>
  <c r="CK42" i="18"/>
  <c r="CI43" i="18"/>
  <c r="CJ43" i="18"/>
  <c r="CK43" i="18"/>
  <c r="CI44" i="18"/>
  <c r="CJ44" i="18"/>
  <c r="CK44" i="18"/>
  <c r="CI45" i="18"/>
  <c r="CJ45" i="18"/>
  <c r="CK45" i="18"/>
  <c r="CI46" i="18"/>
  <c r="CJ46" i="18"/>
  <c r="CK46" i="18"/>
  <c r="CI47" i="18"/>
  <c r="CJ47" i="18"/>
  <c r="CK47" i="18"/>
  <c r="CI48" i="18"/>
  <c r="CJ48" i="18"/>
  <c r="CK48" i="18"/>
  <c r="CI49" i="18"/>
  <c r="CJ49" i="18"/>
  <c r="CK49" i="18"/>
  <c r="CI50" i="18"/>
  <c r="CJ50" i="18"/>
  <c r="CK50" i="18"/>
  <c r="CI51" i="18"/>
  <c r="CJ51" i="18"/>
  <c r="CK51" i="18"/>
  <c r="CI52" i="18"/>
  <c r="CJ52" i="18"/>
  <c r="CK52" i="18"/>
  <c r="CI53" i="18"/>
  <c r="CJ53" i="18"/>
  <c r="CK53" i="18"/>
  <c r="CI54" i="18"/>
  <c r="CJ54" i="18"/>
  <c r="CK54" i="18"/>
  <c r="CK36" i="18"/>
  <c r="CJ36" i="18"/>
  <c r="CI36" i="18"/>
  <c r="CI9" i="18"/>
  <c r="CC37" i="18"/>
  <c r="CE37" i="18"/>
  <c r="CF37" i="18"/>
  <c r="CG37" i="18"/>
  <c r="CH37" i="18"/>
  <c r="CC38" i="18"/>
  <c r="CE38" i="18"/>
  <c r="CF38" i="18"/>
  <c r="CG38" i="18"/>
  <c r="CH38" i="18"/>
  <c r="CC39" i="18"/>
  <c r="CE39" i="18"/>
  <c r="CF39" i="18"/>
  <c r="CG39" i="18"/>
  <c r="CH39" i="18"/>
  <c r="CC40" i="18"/>
  <c r="CE40" i="18"/>
  <c r="CF40" i="18"/>
  <c r="CG40" i="18"/>
  <c r="CH40" i="18"/>
  <c r="CC41" i="18"/>
  <c r="CE41" i="18"/>
  <c r="CF41" i="18"/>
  <c r="CG41" i="18"/>
  <c r="CH41" i="18"/>
  <c r="CC42" i="18"/>
  <c r="CE42" i="18"/>
  <c r="CF42" i="18"/>
  <c r="CG42" i="18"/>
  <c r="CH42" i="18"/>
  <c r="CC43" i="18"/>
  <c r="CE43" i="18"/>
  <c r="CF43" i="18"/>
  <c r="CG43" i="18"/>
  <c r="CH43" i="18"/>
  <c r="CC44" i="18"/>
  <c r="CE44" i="18"/>
  <c r="CF44" i="18"/>
  <c r="CG44" i="18"/>
  <c r="CH44" i="18"/>
  <c r="CC45" i="18"/>
  <c r="CE45" i="18"/>
  <c r="CF45" i="18"/>
  <c r="CG45" i="18"/>
  <c r="CH45" i="18"/>
  <c r="CC46" i="18"/>
  <c r="CE46" i="18"/>
  <c r="CF46" i="18"/>
  <c r="CG46" i="18"/>
  <c r="CH46" i="18"/>
  <c r="CC47" i="18"/>
  <c r="CE47" i="18"/>
  <c r="CF47" i="18"/>
  <c r="CG47" i="18"/>
  <c r="CH47" i="18"/>
  <c r="CC48" i="18"/>
  <c r="CE48" i="18"/>
  <c r="CF48" i="18"/>
  <c r="CG48" i="18"/>
  <c r="CH48" i="18"/>
  <c r="CC49" i="18"/>
  <c r="CE49" i="18"/>
  <c r="CF49" i="18"/>
  <c r="CG49" i="18"/>
  <c r="CH49" i="18"/>
  <c r="CC50" i="18"/>
  <c r="CE50" i="18"/>
  <c r="CF50" i="18"/>
  <c r="CG50" i="18"/>
  <c r="CH50" i="18"/>
  <c r="CC51" i="18"/>
  <c r="CE51" i="18"/>
  <c r="CF51" i="18"/>
  <c r="CG51" i="18"/>
  <c r="CH51" i="18"/>
  <c r="CC52" i="18"/>
  <c r="CE52" i="18"/>
  <c r="CF52" i="18"/>
  <c r="CG52" i="18"/>
  <c r="CH52" i="18"/>
  <c r="CC53" i="18"/>
  <c r="CE53" i="18"/>
  <c r="CF53" i="18"/>
  <c r="CG53" i="18"/>
  <c r="CH53" i="18"/>
  <c r="CC54" i="18"/>
  <c r="CE54" i="18"/>
  <c r="CF54" i="18"/>
  <c r="CG54" i="18"/>
  <c r="CH54" i="18"/>
  <c r="CH36" i="18"/>
  <c r="CG36" i="18"/>
  <c r="CF36" i="18"/>
  <c r="CE36" i="18"/>
  <c r="CC36" i="18"/>
  <c r="BV37" i="18"/>
  <c r="BW37" i="18"/>
  <c r="BX37" i="18"/>
  <c r="BY37" i="18"/>
  <c r="BZ37" i="18"/>
  <c r="CA37" i="18"/>
  <c r="BV38" i="18"/>
  <c r="BW38" i="18"/>
  <c r="BX38" i="18"/>
  <c r="BY38" i="18"/>
  <c r="BZ38" i="18"/>
  <c r="CA38" i="18"/>
  <c r="BV39" i="18"/>
  <c r="BW39" i="18"/>
  <c r="BX39" i="18"/>
  <c r="BY39" i="18"/>
  <c r="BZ39" i="18"/>
  <c r="CA39" i="18"/>
  <c r="BV40" i="18"/>
  <c r="BW40" i="18"/>
  <c r="BX40" i="18"/>
  <c r="BY40" i="18"/>
  <c r="BZ40" i="18"/>
  <c r="CA40" i="18"/>
  <c r="BV41" i="18"/>
  <c r="BW41" i="18"/>
  <c r="BX41" i="18"/>
  <c r="BY41" i="18"/>
  <c r="BZ41" i="18"/>
  <c r="CA41" i="18"/>
  <c r="BV42" i="18"/>
  <c r="BW42" i="18"/>
  <c r="BX42" i="18"/>
  <c r="BY42" i="18"/>
  <c r="BZ42" i="18"/>
  <c r="CA42" i="18"/>
  <c r="BV43" i="18"/>
  <c r="BW43" i="18"/>
  <c r="BX43" i="18"/>
  <c r="BY43" i="18"/>
  <c r="BZ43" i="18"/>
  <c r="CA43" i="18"/>
  <c r="BV44" i="18"/>
  <c r="BW44" i="18"/>
  <c r="BX44" i="18"/>
  <c r="BY44" i="18"/>
  <c r="BZ44" i="18"/>
  <c r="CA44" i="18"/>
  <c r="BV45" i="18"/>
  <c r="BW45" i="18"/>
  <c r="BX45" i="18"/>
  <c r="BY45" i="18"/>
  <c r="BZ45" i="18"/>
  <c r="CA45" i="18"/>
  <c r="BV46" i="18"/>
  <c r="BW46" i="18"/>
  <c r="BX46" i="18"/>
  <c r="BY46" i="18"/>
  <c r="BZ46" i="18"/>
  <c r="CA46" i="18"/>
  <c r="BV47" i="18"/>
  <c r="BW47" i="18"/>
  <c r="BX47" i="18"/>
  <c r="BY47" i="18"/>
  <c r="BZ47" i="18"/>
  <c r="CA47" i="18"/>
  <c r="BV48" i="18"/>
  <c r="BW48" i="18"/>
  <c r="BX48" i="18"/>
  <c r="BY48" i="18"/>
  <c r="BZ48" i="18"/>
  <c r="CA48" i="18"/>
  <c r="BV49" i="18"/>
  <c r="BW49" i="18"/>
  <c r="BX49" i="18"/>
  <c r="BY49" i="18"/>
  <c r="BZ49" i="18"/>
  <c r="CA49" i="18"/>
  <c r="BV50" i="18"/>
  <c r="BW50" i="18"/>
  <c r="BX50" i="18"/>
  <c r="BY50" i="18"/>
  <c r="BZ50" i="18"/>
  <c r="CA50" i="18"/>
  <c r="BV51" i="18"/>
  <c r="BW51" i="18"/>
  <c r="BX51" i="18"/>
  <c r="BY51" i="18"/>
  <c r="BZ51" i="18"/>
  <c r="CA51" i="18"/>
  <c r="BV52" i="18"/>
  <c r="BW52" i="18"/>
  <c r="BX52" i="18"/>
  <c r="BY52" i="18"/>
  <c r="BZ52" i="18"/>
  <c r="CA52" i="18"/>
  <c r="BV53" i="18"/>
  <c r="BW53" i="18"/>
  <c r="BX53" i="18"/>
  <c r="BY53" i="18"/>
  <c r="BZ53" i="18"/>
  <c r="CA53" i="18"/>
  <c r="BV54" i="18"/>
  <c r="BW54" i="18"/>
  <c r="BX54" i="18"/>
  <c r="BY54" i="18"/>
  <c r="BZ54" i="18"/>
  <c r="CA54" i="18"/>
  <c r="CA36" i="18"/>
  <c r="BZ36" i="18"/>
  <c r="BY36" i="18"/>
  <c r="BX36" i="18"/>
  <c r="BW36" i="18"/>
  <c r="BV36" i="18"/>
  <c r="BP37" i="18"/>
  <c r="BQ37" i="18"/>
  <c r="BR37" i="18"/>
  <c r="BS37" i="18"/>
  <c r="BT37" i="18"/>
  <c r="BP38" i="18"/>
  <c r="BQ38" i="18"/>
  <c r="BR38" i="18"/>
  <c r="BS38" i="18"/>
  <c r="BT38" i="18"/>
  <c r="BP39" i="18"/>
  <c r="BQ39" i="18"/>
  <c r="BR39" i="18"/>
  <c r="BS39" i="18"/>
  <c r="BT39" i="18"/>
  <c r="BP40" i="18"/>
  <c r="BQ40" i="18"/>
  <c r="BR40" i="18"/>
  <c r="BS40" i="18"/>
  <c r="BT40" i="18"/>
  <c r="BP41" i="18"/>
  <c r="BQ41" i="18"/>
  <c r="BR41" i="18"/>
  <c r="BS41" i="18"/>
  <c r="BT41" i="18"/>
  <c r="BP42" i="18"/>
  <c r="BQ42" i="18"/>
  <c r="BR42" i="18"/>
  <c r="BS42" i="18"/>
  <c r="BT42" i="18"/>
  <c r="BP43" i="18"/>
  <c r="BQ43" i="18"/>
  <c r="BR43" i="18"/>
  <c r="BS43" i="18"/>
  <c r="BT43" i="18"/>
  <c r="BP44" i="18"/>
  <c r="BQ44" i="18"/>
  <c r="BR44" i="18"/>
  <c r="BS44" i="18"/>
  <c r="BT44" i="18"/>
  <c r="BP45" i="18"/>
  <c r="BQ45" i="18"/>
  <c r="BR45" i="18"/>
  <c r="BS45" i="18"/>
  <c r="BT45" i="18"/>
  <c r="BP46" i="18"/>
  <c r="BQ46" i="18"/>
  <c r="BR46" i="18"/>
  <c r="BS46" i="18"/>
  <c r="BT46" i="18"/>
  <c r="BP47" i="18"/>
  <c r="BQ47" i="18"/>
  <c r="BR47" i="18"/>
  <c r="BS47" i="18"/>
  <c r="BT47" i="18"/>
  <c r="BP48" i="18"/>
  <c r="BQ48" i="18"/>
  <c r="BR48" i="18"/>
  <c r="BS48" i="18"/>
  <c r="BT48" i="18"/>
  <c r="BP49" i="18"/>
  <c r="BQ49" i="18"/>
  <c r="BR49" i="18"/>
  <c r="BS49" i="18"/>
  <c r="BT49" i="18"/>
  <c r="BP50" i="18"/>
  <c r="BQ50" i="18"/>
  <c r="BR50" i="18"/>
  <c r="BS50" i="18"/>
  <c r="BT50" i="18"/>
  <c r="BP51" i="18"/>
  <c r="BQ51" i="18"/>
  <c r="BR51" i="18"/>
  <c r="BS51" i="18"/>
  <c r="BT51" i="18"/>
  <c r="BP52" i="18"/>
  <c r="BQ52" i="18"/>
  <c r="BR52" i="18"/>
  <c r="BS52" i="18"/>
  <c r="BT52" i="18"/>
  <c r="BP53" i="18"/>
  <c r="BQ53" i="18"/>
  <c r="BR53" i="18"/>
  <c r="BS53" i="18"/>
  <c r="BT53" i="18"/>
  <c r="BP54" i="18"/>
  <c r="BQ54" i="18"/>
  <c r="BR54" i="18"/>
  <c r="BS54" i="18"/>
  <c r="BT54" i="18"/>
  <c r="BT36" i="18"/>
  <c r="BS36" i="18"/>
  <c r="BR36" i="18"/>
  <c r="BQ36" i="18"/>
  <c r="BP36" i="18"/>
  <c r="BM9" i="18"/>
  <c r="BM37" i="18"/>
  <c r="BM38" i="18"/>
  <c r="BM39" i="18"/>
  <c r="BM40" i="18"/>
  <c r="BM41" i="18"/>
  <c r="BM42" i="18"/>
  <c r="BM43" i="18"/>
  <c r="BM44" i="18"/>
  <c r="BM45" i="18"/>
  <c r="BM46" i="18"/>
  <c r="BM47" i="18"/>
  <c r="BM48" i="18"/>
  <c r="BM49" i="18"/>
  <c r="BM50" i="18"/>
  <c r="BM51" i="18"/>
  <c r="BM52" i="18"/>
  <c r="BM53" i="18"/>
  <c r="BM54" i="18"/>
  <c r="BM36" i="18"/>
  <c r="AN37" i="18"/>
  <c r="AN38" i="18"/>
  <c r="AN39" i="18"/>
  <c r="AN40" i="18"/>
  <c r="AN41" i="18"/>
  <c r="AN42" i="18"/>
  <c r="AN43" i="18"/>
  <c r="AN44" i="18"/>
  <c r="AN45" i="18"/>
  <c r="AN46" i="18"/>
  <c r="AN47" i="18"/>
  <c r="AN48" i="18"/>
  <c r="AN49" i="18"/>
  <c r="AN50" i="18"/>
  <c r="AN51" i="18"/>
  <c r="AN52" i="18"/>
  <c r="AN53" i="18"/>
  <c r="AN54" i="18"/>
  <c r="AM37" i="18"/>
  <c r="AM38" i="18"/>
  <c r="AM39" i="18"/>
  <c r="AM40" i="18"/>
  <c r="AM41" i="18"/>
  <c r="AM42" i="18"/>
  <c r="AM43" i="18"/>
  <c r="AM44" i="18"/>
  <c r="AM45" i="18"/>
  <c r="AM46" i="18"/>
  <c r="AM47" i="18"/>
  <c r="AM48" i="18"/>
  <c r="AM49" i="18"/>
  <c r="AM50" i="18"/>
  <c r="AM51" i="18"/>
  <c r="AM52" i="18"/>
  <c r="AM53" i="18"/>
  <c r="AM54" i="18"/>
  <c r="AN36" i="18"/>
  <c r="AM36" i="18"/>
  <c r="AE11" i="18"/>
  <c r="EL37" i="19"/>
  <c r="EL38" i="19"/>
  <c r="EL39" i="19"/>
  <c r="EL40" i="19"/>
  <c r="EL41" i="19"/>
  <c r="EL42" i="19"/>
  <c r="EL43" i="19"/>
  <c r="EL44" i="19"/>
  <c r="EL45" i="19"/>
  <c r="EL46" i="19"/>
  <c r="EL47" i="19"/>
  <c r="EL48" i="19"/>
  <c r="EL49" i="19"/>
  <c r="EL50" i="19"/>
  <c r="EL51" i="19"/>
  <c r="EL52" i="19"/>
  <c r="EL53" i="19"/>
  <c r="EL54" i="19"/>
  <c r="DD37" i="19"/>
  <c r="DE37" i="19"/>
  <c r="DF37" i="19"/>
  <c r="DG37" i="19"/>
  <c r="DD38" i="19"/>
  <c r="DE38" i="19"/>
  <c r="DF38" i="19"/>
  <c r="DG38" i="19"/>
  <c r="DD39" i="19"/>
  <c r="DE39" i="19"/>
  <c r="DF39" i="19"/>
  <c r="DG39" i="19"/>
  <c r="DD40" i="19"/>
  <c r="DE40" i="19"/>
  <c r="DF40" i="19"/>
  <c r="DG40" i="19"/>
  <c r="DD41" i="19"/>
  <c r="DE41" i="19"/>
  <c r="DF41" i="19"/>
  <c r="DG41" i="19"/>
  <c r="DD42" i="19"/>
  <c r="DE42" i="19"/>
  <c r="DF42" i="19"/>
  <c r="DG42" i="19"/>
  <c r="DD43" i="19"/>
  <c r="DE43" i="19"/>
  <c r="DF43" i="19"/>
  <c r="DG43" i="19"/>
  <c r="DD44" i="19"/>
  <c r="DE44" i="19"/>
  <c r="DF44" i="19"/>
  <c r="DG44" i="19"/>
  <c r="DD45" i="19"/>
  <c r="DF45" i="19"/>
  <c r="DG45" i="19"/>
  <c r="DD46" i="19"/>
  <c r="DE46" i="19"/>
  <c r="DF46" i="19"/>
  <c r="DG46" i="19"/>
  <c r="DD47" i="19"/>
  <c r="DE47" i="19"/>
  <c r="DF47" i="19"/>
  <c r="DG47" i="19"/>
  <c r="DD48" i="19"/>
  <c r="DE48" i="19"/>
  <c r="DF48" i="19"/>
  <c r="DG48" i="19"/>
  <c r="DD49" i="19"/>
  <c r="DE49" i="19"/>
  <c r="DF49" i="19"/>
  <c r="DG49" i="19"/>
  <c r="DD50" i="19"/>
  <c r="DE50" i="19"/>
  <c r="DF50" i="19"/>
  <c r="DG50" i="19"/>
  <c r="DD51" i="19"/>
  <c r="DE51" i="19"/>
  <c r="DF51" i="19"/>
  <c r="DG51" i="19"/>
  <c r="DD52" i="19"/>
  <c r="DE52" i="19"/>
  <c r="DF52" i="19"/>
  <c r="DG52" i="19"/>
  <c r="DD53" i="19"/>
  <c r="DE53" i="19"/>
  <c r="DF53" i="19"/>
  <c r="DG53" i="19"/>
  <c r="DD54" i="19"/>
  <c r="DE54" i="19"/>
  <c r="DF54" i="19"/>
  <c r="DG54" i="19"/>
  <c r="DE36" i="19"/>
  <c r="DF36" i="19"/>
  <c r="DG36" i="19"/>
  <c r="CO37" i="19"/>
  <c r="CP37" i="19"/>
  <c r="CO38" i="19"/>
  <c r="CP38" i="19"/>
  <c r="CO39" i="19"/>
  <c r="CP39" i="19"/>
  <c r="CO40" i="19"/>
  <c r="CP40" i="19"/>
  <c r="CO41" i="19"/>
  <c r="CP41" i="19"/>
  <c r="CO42" i="19"/>
  <c r="CP42" i="19"/>
  <c r="CO43" i="19"/>
  <c r="CP43" i="19"/>
  <c r="CO44" i="19"/>
  <c r="CP44" i="19"/>
  <c r="CO45" i="19"/>
  <c r="CP45" i="19"/>
  <c r="CO46" i="19"/>
  <c r="CP46" i="19"/>
  <c r="CO47" i="19"/>
  <c r="CP47" i="19"/>
  <c r="CO48" i="19"/>
  <c r="CP48" i="19"/>
  <c r="CO49" i="19"/>
  <c r="CP49" i="19"/>
  <c r="CO50" i="19"/>
  <c r="CP50" i="19"/>
  <c r="CO51" i="19"/>
  <c r="CP51" i="19"/>
  <c r="CO52" i="19"/>
  <c r="CP52" i="19"/>
  <c r="CO53" i="19"/>
  <c r="CP53" i="19"/>
  <c r="CO54" i="19"/>
  <c r="CP54" i="19"/>
  <c r="CP36" i="19"/>
  <c r="CP27" i="19"/>
  <c r="CP26" i="19"/>
  <c r="CP25" i="19"/>
  <c r="CP24" i="19"/>
  <c r="CP23" i="19"/>
  <c r="CP22" i="19"/>
  <c r="CP21" i="19"/>
  <c r="CP20" i="19"/>
  <c r="CP19" i="19"/>
  <c r="CP18" i="19"/>
  <c r="CP17" i="19"/>
  <c r="CP16" i="19"/>
  <c r="CP15" i="19"/>
  <c r="CP14" i="19"/>
  <c r="CP13" i="19"/>
  <c r="CP12" i="19"/>
  <c r="CP11" i="19"/>
  <c r="CP10" i="19"/>
  <c r="CP9" i="19"/>
  <c r="CM37" i="19"/>
  <c r="CN37" i="19"/>
  <c r="CM38" i="19"/>
  <c r="CN38" i="19"/>
  <c r="CM39" i="19"/>
  <c r="CN39" i="19"/>
  <c r="CM40" i="19"/>
  <c r="CN40" i="19"/>
  <c r="CM41" i="19"/>
  <c r="CN41" i="19"/>
  <c r="CM42" i="19"/>
  <c r="CN42" i="19"/>
  <c r="CM43" i="19"/>
  <c r="CN43" i="19"/>
  <c r="CM44" i="19"/>
  <c r="CN44" i="19"/>
  <c r="CM45" i="19"/>
  <c r="CN45" i="19"/>
  <c r="CM46" i="19"/>
  <c r="CN46" i="19"/>
  <c r="CM47" i="19"/>
  <c r="CN47" i="19"/>
  <c r="CM48" i="19"/>
  <c r="CN48" i="19"/>
  <c r="CM49" i="19"/>
  <c r="CN49" i="19"/>
  <c r="CM50" i="19"/>
  <c r="CN50" i="19"/>
  <c r="CM51" i="19"/>
  <c r="CN51" i="19"/>
  <c r="CM52" i="19"/>
  <c r="CN52" i="19"/>
  <c r="CM53" i="19"/>
  <c r="CN53" i="19"/>
  <c r="CM54" i="19"/>
  <c r="CN54" i="19"/>
  <c r="CO36" i="19"/>
  <c r="CM36" i="19"/>
  <c r="CI37" i="19"/>
  <c r="CJ37" i="19"/>
  <c r="CK37" i="19"/>
  <c r="CI38" i="19"/>
  <c r="CJ38" i="19"/>
  <c r="CK38" i="19"/>
  <c r="CI39" i="19"/>
  <c r="CJ39" i="19"/>
  <c r="CK39" i="19"/>
  <c r="CI40" i="19"/>
  <c r="CJ40" i="19"/>
  <c r="CK40" i="19"/>
  <c r="CI41" i="19"/>
  <c r="CJ41" i="19"/>
  <c r="CK41" i="19"/>
  <c r="CI42" i="19"/>
  <c r="CJ42" i="19"/>
  <c r="CK42" i="19"/>
  <c r="CI43" i="19"/>
  <c r="CJ43" i="19"/>
  <c r="CK43" i="19"/>
  <c r="CI44" i="19"/>
  <c r="CJ44" i="19"/>
  <c r="CK44" i="19"/>
  <c r="CI45" i="19"/>
  <c r="CJ45" i="19"/>
  <c r="CK45" i="19"/>
  <c r="CI46" i="19"/>
  <c r="CJ46" i="19"/>
  <c r="CK46" i="19"/>
  <c r="CI47" i="19"/>
  <c r="CJ47" i="19"/>
  <c r="CK47" i="19"/>
  <c r="CI48" i="19"/>
  <c r="CJ48" i="19"/>
  <c r="CK48" i="19"/>
  <c r="CI49" i="19"/>
  <c r="CJ49" i="19"/>
  <c r="CK49" i="19"/>
  <c r="CI50" i="19"/>
  <c r="CJ50" i="19"/>
  <c r="CK50" i="19"/>
  <c r="CI51" i="19"/>
  <c r="CJ51" i="19"/>
  <c r="CK51" i="19"/>
  <c r="CI52" i="19"/>
  <c r="CJ52" i="19"/>
  <c r="CK52" i="19"/>
  <c r="CI53" i="19"/>
  <c r="CJ53" i="19"/>
  <c r="CK53" i="19"/>
  <c r="CI54" i="19"/>
  <c r="CJ54" i="19"/>
  <c r="CK54" i="19"/>
  <c r="CJ36" i="19"/>
  <c r="BM37" i="19"/>
  <c r="BM38" i="19"/>
  <c r="BM39" i="19"/>
  <c r="BM40" i="19"/>
  <c r="BM41" i="19"/>
  <c r="BM42" i="19"/>
  <c r="BM43" i="19"/>
  <c r="BM44" i="19"/>
  <c r="BM45" i="19"/>
  <c r="BM46" i="19"/>
  <c r="BM47" i="19"/>
  <c r="BM48" i="19"/>
  <c r="BM49" i="19"/>
  <c r="BM50" i="19"/>
  <c r="BM51" i="19"/>
  <c r="BM52" i="19"/>
  <c r="BM53" i="19"/>
  <c r="BM54" i="19"/>
  <c r="BM36" i="19"/>
  <c r="BM9" i="19"/>
  <c r="CW42" i="18" l="1"/>
  <c r="CX39" i="18"/>
  <c r="DA39" i="18"/>
  <c r="CZ48" i="12"/>
  <c r="CZ40" i="12"/>
  <c r="CZ49" i="12"/>
  <c r="CY48" i="12"/>
  <c r="CZ41" i="12"/>
  <c r="CY40" i="12"/>
  <c r="G29" i="1"/>
  <c r="G16" i="1"/>
  <c r="CW36" i="18"/>
  <c r="CX49" i="18"/>
  <c r="DC36" i="18"/>
  <c r="CW46" i="18"/>
  <c r="DA41" i="18"/>
  <c r="DA53" i="18"/>
  <c r="DA37" i="18"/>
  <c r="CX51" i="18"/>
  <c r="DA51" i="18"/>
  <c r="CV49" i="18"/>
  <c r="CS45" i="18"/>
  <c r="CW38" i="18"/>
  <c r="CS43" i="18"/>
  <c r="CV45" i="18"/>
  <c r="CX47" i="18"/>
  <c r="DA49" i="18"/>
  <c r="CW54" i="18"/>
  <c r="CS37" i="18"/>
  <c r="CS41" i="18"/>
  <c r="CV43" i="18"/>
  <c r="CX45" i="18"/>
  <c r="DA47" i="18"/>
  <c r="CW52" i="18"/>
  <c r="CV37" i="18"/>
  <c r="CS39" i="18"/>
  <c r="CV41" i="18"/>
  <c r="CX43" i="18"/>
  <c r="DA45" i="18"/>
  <c r="CW50" i="18"/>
  <c r="CW40" i="18"/>
  <c r="CX37" i="18"/>
  <c r="CV39" i="18"/>
  <c r="CX41" i="18"/>
  <c r="DA43" i="18"/>
  <c r="CW48" i="18"/>
  <c r="CS53" i="18"/>
  <c r="CY37" i="18"/>
  <c r="CS51" i="18"/>
  <c r="CV53" i="18"/>
  <c r="CU38" i="18"/>
  <c r="CU36" i="18"/>
  <c r="CW44" i="18"/>
  <c r="CS49" i="18"/>
  <c r="CV51" i="18"/>
  <c r="CX53" i="18"/>
  <c r="G23" i="1"/>
  <c r="G24" i="1"/>
  <c r="G13" i="1"/>
  <c r="G28" i="1"/>
  <c r="G15" i="1"/>
  <c r="G20" i="1"/>
  <c r="G12" i="1"/>
  <c r="G26" i="1"/>
  <c r="G11" i="1"/>
  <c r="G27" i="1"/>
  <c r="G18" i="1"/>
  <c r="G22" i="1"/>
  <c r="G19" i="1"/>
  <c r="G25" i="1"/>
  <c r="G14" i="1"/>
  <c r="G17" i="1"/>
  <c r="G21" i="1"/>
  <c r="CX54" i="12"/>
  <c r="CX53" i="12"/>
  <c r="CX52" i="12"/>
  <c r="CX51" i="12"/>
  <c r="CX50" i="12"/>
  <c r="CX49" i="12"/>
  <c r="CX48" i="12"/>
  <c r="CX47" i="12"/>
  <c r="CX46" i="12"/>
  <c r="CX45" i="12"/>
  <c r="CX44" i="12"/>
  <c r="CX43" i="12"/>
  <c r="CX42" i="12"/>
  <c r="CX41" i="12"/>
  <c r="CX40" i="12"/>
  <c r="CX39" i="12"/>
  <c r="CX38" i="12"/>
  <c r="CX37" i="12"/>
  <c r="CW54" i="12"/>
  <c r="CW53" i="12"/>
  <c r="CW52" i="12"/>
  <c r="CW51" i="12"/>
  <c r="CW50" i="12"/>
  <c r="CW49" i="12"/>
  <c r="CW48" i="12"/>
  <c r="CW47" i="12"/>
  <c r="CW46" i="12"/>
  <c r="CW45" i="12"/>
  <c r="CW44" i="12"/>
  <c r="CW43" i="12"/>
  <c r="CW42" i="12"/>
  <c r="CW41" i="12"/>
  <c r="CW40" i="12"/>
  <c r="CW39" i="12"/>
  <c r="CW38" i="12"/>
  <c r="CW37" i="12"/>
  <c r="CV54" i="12"/>
  <c r="CV53" i="12"/>
  <c r="CV52" i="12"/>
  <c r="CV51" i="12"/>
  <c r="CV50" i="12"/>
  <c r="CV49" i="12"/>
  <c r="CV48" i="12"/>
  <c r="CV47" i="12"/>
  <c r="CV46" i="12"/>
  <c r="CV45" i="12"/>
  <c r="CV44" i="12"/>
  <c r="CV43" i="12"/>
  <c r="CV42" i="12"/>
  <c r="CV41" i="12"/>
  <c r="CV40" i="12"/>
  <c r="CV39" i="12"/>
  <c r="CV38" i="12"/>
  <c r="CV37" i="12"/>
  <c r="DC54" i="12"/>
  <c r="CU54" i="12"/>
  <c r="DC53" i="12"/>
  <c r="CU53" i="12"/>
  <c r="DC52" i="12"/>
  <c r="CU52" i="12"/>
  <c r="DC51" i="12"/>
  <c r="CU51" i="12"/>
  <c r="DC50" i="12"/>
  <c r="CU50" i="12"/>
  <c r="DC49" i="12"/>
  <c r="CU49" i="12"/>
  <c r="DC48" i="12"/>
  <c r="CU48" i="12"/>
  <c r="DC47" i="12"/>
  <c r="CU47" i="12"/>
  <c r="DC46" i="12"/>
  <c r="CU46" i="12"/>
  <c r="DC45" i="12"/>
  <c r="CU45" i="12"/>
  <c r="DC44" i="12"/>
  <c r="CU44" i="12"/>
  <c r="DC43" i="12"/>
  <c r="CU43" i="12"/>
  <c r="DC42" i="12"/>
  <c r="CU42" i="12"/>
  <c r="DC41" i="12"/>
  <c r="CU41" i="12"/>
  <c r="DC40" i="12"/>
  <c r="CU40" i="12"/>
  <c r="DC39" i="12"/>
  <c r="CU39" i="12"/>
  <c r="DC38" i="12"/>
  <c r="CU38" i="12"/>
  <c r="DC37" i="12"/>
  <c r="CU37" i="12"/>
  <c r="DB54" i="12"/>
  <c r="CT54" i="12"/>
  <c r="DB53" i="12"/>
  <c r="CT53" i="12"/>
  <c r="DB52" i="12"/>
  <c r="CT52" i="12"/>
  <c r="DB51" i="12"/>
  <c r="CT51" i="12"/>
  <c r="DB50" i="12"/>
  <c r="CT50" i="12"/>
  <c r="DB49" i="12"/>
  <c r="CT49" i="12"/>
  <c r="DB48" i="12"/>
  <c r="CT48" i="12"/>
  <c r="DB47" i="12"/>
  <c r="CT47" i="12"/>
  <c r="DB46" i="12"/>
  <c r="CT46" i="12"/>
  <c r="DB45" i="12"/>
  <c r="CT45" i="12"/>
  <c r="DB44" i="12"/>
  <c r="CT44" i="12"/>
  <c r="DB43" i="12"/>
  <c r="CT43" i="12"/>
  <c r="DB42" i="12"/>
  <c r="CT42" i="12"/>
  <c r="DB41" i="12"/>
  <c r="CT41" i="12"/>
  <c r="DB40" i="12"/>
  <c r="CT40" i="12"/>
  <c r="DB39" i="12"/>
  <c r="CT39" i="12"/>
  <c r="DB38" i="12"/>
  <c r="CT38" i="12"/>
  <c r="DB37" i="12"/>
  <c r="CT37" i="12"/>
  <c r="DA54" i="12"/>
  <c r="DA53" i="12"/>
  <c r="DA52" i="12"/>
  <c r="DA51" i="12"/>
  <c r="DA50" i="12"/>
  <c r="DA49" i="12"/>
  <c r="DA48" i="12"/>
  <c r="DA47" i="12"/>
  <c r="DA46" i="12"/>
  <c r="DA45" i="12"/>
  <c r="DA44" i="12"/>
  <c r="DA43" i="12"/>
  <c r="DA42" i="12"/>
  <c r="DA41" i="12"/>
  <c r="DA40" i="12"/>
  <c r="DA39" i="12"/>
  <c r="DA38" i="12"/>
  <c r="DA37" i="12"/>
  <c r="CZ36" i="12"/>
  <c r="CS36" i="12"/>
  <c r="DA36" i="12"/>
  <c r="CT36" i="12"/>
  <c r="DB36" i="12"/>
  <c r="CU36" i="12"/>
  <c r="DC36" i="12"/>
  <c r="CV36" i="12"/>
  <c r="CW36" i="12"/>
  <c r="CX36" i="12"/>
  <c r="CV36" i="18"/>
  <c r="CZ37" i="18"/>
  <c r="CV38" i="18"/>
  <c r="CZ39" i="18"/>
  <c r="CV40" i="18"/>
  <c r="CZ41" i="18"/>
  <c r="CV42" i="18"/>
  <c r="CZ43" i="18"/>
  <c r="CV44" i="18"/>
  <c r="CZ45" i="18"/>
  <c r="CV46" i="18"/>
  <c r="CZ47" i="18"/>
  <c r="CV48" i="18"/>
  <c r="CZ49" i="18"/>
  <c r="CV50" i="18"/>
  <c r="CZ51" i="18"/>
  <c r="CV52" i="18"/>
  <c r="CZ53" i="18"/>
  <c r="CV54" i="18"/>
  <c r="CX36" i="18"/>
  <c r="CT37" i="18"/>
  <c r="DB37" i="18"/>
  <c r="CX38" i="18"/>
  <c r="CT39" i="18"/>
  <c r="DB39" i="18"/>
  <c r="CX40" i="18"/>
  <c r="CT41" i="18"/>
  <c r="DB41" i="18"/>
  <c r="CX42" i="18"/>
  <c r="CT43" i="18"/>
  <c r="DB43" i="18"/>
  <c r="CX44" i="18"/>
  <c r="CT45" i="18"/>
  <c r="DB45" i="18"/>
  <c r="CX46" i="18"/>
  <c r="CT47" i="18"/>
  <c r="DB47" i="18"/>
  <c r="CX48" i="18"/>
  <c r="CT49" i="18"/>
  <c r="DB49" i="18"/>
  <c r="CX50" i="18"/>
  <c r="CT51" i="18"/>
  <c r="DB51" i="18"/>
  <c r="CX52" i="18"/>
  <c r="CT53" i="18"/>
  <c r="DB53" i="18"/>
  <c r="CX54" i="18"/>
  <c r="CY36" i="18"/>
  <c r="CU37" i="18"/>
  <c r="DC37" i="18"/>
  <c r="CY38" i="18"/>
  <c r="CU39" i="18"/>
  <c r="DC39" i="18"/>
  <c r="CY40" i="18"/>
  <c r="CU41" i="18"/>
  <c r="DC41" i="18"/>
  <c r="CY42" i="18"/>
  <c r="CU43" i="18"/>
  <c r="DC43" i="18"/>
  <c r="CY44" i="18"/>
  <c r="CU45" i="18"/>
  <c r="DC45" i="18"/>
  <c r="CY46" i="18"/>
  <c r="CU47" i="18"/>
  <c r="DC47" i="18"/>
  <c r="CY48" i="18"/>
  <c r="CU49" i="18"/>
  <c r="DC49" i="18"/>
  <c r="CY50" i="18"/>
  <c r="CU51" i="18"/>
  <c r="DC51" i="18"/>
  <c r="CY52" i="18"/>
  <c r="CU53" i="18"/>
  <c r="DC53" i="18"/>
  <c r="CY54" i="18"/>
  <c r="CZ36" i="18"/>
  <c r="CZ38" i="18"/>
  <c r="CZ40" i="18"/>
  <c r="CZ42" i="18"/>
  <c r="CZ44" i="18"/>
  <c r="CZ46" i="18"/>
  <c r="CZ48" i="18"/>
  <c r="CZ50" i="18"/>
  <c r="CZ52" i="18"/>
  <c r="CZ54" i="18"/>
  <c r="CS36" i="18"/>
  <c r="DA36" i="18"/>
  <c r="CS38" i="18"/>
  <c r="DA38" i="18"/>
  <c r="CW39" i="18"/>
  <c r="CS40" i="18"/>
  <c r="DA40" i="18"/>
  <c r="CW41" i="18"/>
  <c r="CS42" i="18"/>
  <c r="DA42" i="18"/>
  <c r="CW43" i="18"/>
  <c r="CS44" i="18"/>
  <c r="DA44" i="18"/>
  <c r="CW45" i="18"/>
  <c r="CS46" i="18"/>
  <c r="DA46" i="18"/>
  <c r="CW47" i="18"/>
  <c r="CS48" i="18"/>
  <c r="DA48" i="18"/>
  <c r="CW49" i="18"/>
  <c r="CS50" i="18"/>
  <c r="DA50" i="18"/>
  <c r="CW51" i="18"/>
  <c r="CS52" i="18"/>
  <c r="DA52" i="18"/>
  <c r="CW53" i="18"/>
  <c r="CS54" i="18"/>
  <c r="DA54" i="18"/>
  <c r="CT36" i="18"/>
  <c r="CT38" i="18"/>
  <c r="DB38" i="18"/>
  <c r="CT40" i="18"/>
  <c r="DB40" i="18"/>
  <c r="CT42" i="18"/>
  <c r="DB42" i="18"/>
  <c r="CT44" i="18"/>
  <c r="DB44" i="18"/>
  <c r="CT46" i="18"/>
  <c r="DB46" i="18"/>
  <c r="CT48" i="18"/>
  <c r="DB48" i="18"/>
  <c r="CT50" i="18"/>
  <c r="DB50" i="18"/>
  <c r="CT52" i="18"/>
  <c r="DB52" i="18"/>
  <c r="CT54" i="18"/>
  <c r="DB54" i="18"/>
  <c r="CU40" i="18"/>
  <c r="CU42" i="18"/>
  <c r="CU44" i="18"/>
  <c r="CU46" i="18"/>
  <c r="CU48" i="18"/>
  <c r="CU50" i="18"/>
  <c r="CU52" i="18"/>
  <c r="CU54" i="18"/>
  <c r="DD9" i="19"/>
  <c r="BP9" i="19"/>
  <c r="G31" i="1" l="1"/>
  <c r="AN25" i="19"/>
  <c r="EL27" i="20"/>
  <c r="DY27" i="20"/>
  <c r="ED27" i="20" s="1"/>
  <c r="DX27" i="20"/>
  <c r="DW27" i="20"/>
  <c r="DV27" i="20"/>
  <c r="DU27" i="20"/>
  <c r="DT27" i="20"/>
  <c r="DS27" i="20"/>
  <c r="DR27" i="20"/>
  <c r="DQ27" i="20"/>
  <c r="DP27" i="20"/>
  <c r="DN27" i="20"/>
  <c r="DM27" i="20"/>
  <c r="DL27" i="20"/>
  <c r="DK27" i="20"/>
  <c r="DJ27" i="20"/>
  <c r="DI27" i="20"/>
  <c r="DG27" i="20"/>
  <c r="DF27" i="20"/>
  <c r="DE27" i="20"/>
  <c r="DD27" i="20"/>
  <c r="CV27" i="20"/>
  <c r="CR27" i="20"/>
  <c r="DA27" i="20" s="1"/>
  <c r="CL27" i="20"/>
  <c r="CM27" i="20" s="1"/>
  <c r="CK27" i="20"/>
  <c r="CJ27" i="20"/>
  <c r="CI27" i="20"/>
  <c r="CF27" i="20"/>
  <c r="CB27" i="20"/>
  <c r="CC27" i="20" s="1"/>
  <c r="BU27" i="20"/>
  <c r="CA27" i="20" s="1"/>
  <c r="BO27" i="20"/>
  <c r="BM27" i="20"/>
  <c r="BH27" i="20"/>
  <c r="BF27" i="20"/>
  <c r="BA27" i="20"/>
  <c r="AZ27" i="20"/>
  <c r="AY27" i="20"/>
  <c r="AX27" i="20"/>
  <c r="AW27" i="20"/>
  <c r="AV27" i="20"/>
  <c r="AU27" i="20"/>
  <c r="AS27" i="20"/>
  <c r="AP27" i="20"/>
  <c r="AO27" i="20"/>
  <c r="AN27" i="20"/>
  <c r="AM27" i="20"/>
  <c r="AL27" i="20"/>
  <c r="AK27" i="20"/>
  <c r="AG27" i="20"/>
  <c r="AF27" i="20"/>
  <c r="AE27" i="20"/>
  <c r="AC27" i="20"/>
  <c r="AA27" i="20"/>
  <c r="Z27" i="20"/>
  <c r="Y27" i="20"/>
  <c r="X27" i="20"/>
  <c r="W27" i="20"/>
  <c r="V27" i="20"/>
  <c r="U27" i="20"/>
  <c r="S27" i="20"/>
  <c r="R27" i="20"/>
  <c r="P27" i="20"/>
  <c r="O27" i="20"/>
  <c r="N27" i="20"/>
  <c r="L27" i="20"/>
  <c r="K27" i="20"/>
  <c r="J27" i="20"/>
  <c r="I27" i="20"/>
  <c r="H27" i="20"/>
  <c r="G27" i="20"/>
  <c r="F27" i="20"/>
  <c r="E27" i="20"/>
  <c r="EL26" i="20"/>
  <c r="DY26" i="20"/>
  <c r="DX26" i="20"/>
  <c r="DW26" i="20"/>
  <c r="DV26" i="20"/>
  <c r="DU26" i="20"/>
  <c r="DT26" i="20"/>
  <c r="DS26" i="20"/>
  <c r="DR26" i="20"/>
  <c r="DQ26" i="20"/>
  <c r="DP26" i="20"/>
  <c r="DN26" i="20"/>
  <c r="DM26" i="20"/>
  <c r="DL26" i="20"/>
  <c r="DK26" i="20"/>
  <c r="DJ26" i="20"/>
  <c r="DI26" i="20"/>
  <c r="DG26" i="20"/>
  <c r="DF26" i="20"/>
  <c r="DE26" i="20"/>
  <c r="DD26" i="20"/>
  <c r="CY26" i="20"/>
  <c r="CS26" i="20"/>
  <c r="CR26" i="20"/>
  <c r="CL26" i="20"/>
  <c r="CP26" i="20" s="1"/>
  <c r="CK26" i="20"/>
  <c r="CJ26" i="20"/>
  <c r="CI26" i="20"/>
  <c r="CB26" i="20"/>
  <c r="BU26" i="20"/>
  <c r="CA26" i="20" s="1"/>
  <c r="BO26" i="20"/>
  <c r="BR26" i="20" s="1"/>
  <c r="BM26" i="20"/>
  <c r="BH26" i="20"/>
  <c r="BF26" i="20"/>
  <c r="BA26" i="20"/>
  <c r="AZ26" i="20"/>
  <c r="AY26" i="20"/>
  <c r="AX26" i="20"/>
  <c r="AW26" i="20"/>
  <c r="AV26" i="20"/>
  <c r="AU26" i="20"/>
  <c r="AS26" i="20"/>
  <c r="AP26" i="20"/>
  <c r="AO26" i="20"/>
  <c r="AN26" i="20"/>
  <c r="AM26" i="20"/>
  <c r="AL26" i="20"/>
  <c r="AK26" i="20"/>
  <c r="AG26" i="20"/>
  <c r="AF26" i="20"/>
  <c r="AE26" i="20"/>
  <c r="AC26" i="20"/>
  <c r="AA26" i="20"/>
  <c r="Z26" i="20"/>
  <c r="Y26" i="20"/>
  <c r="X26" i="20"/>
  <c r="W26" i="20"/>
  <c r="V26" i="20"/>
  <c r="U26" i="20"/>
  <c r="S26" i="20"/>
  <c r="R26" i="20"/>
  <c r="P26" i="20"/>
  <c r="O26" i="20"/>
  <c r="N26" i="20"/>
  <c r="L26" i="20"/>
  <c r="K26" i="20"/>
  <c r="J26" i="20"/>
  <c r="I26" i="20"/>
  <c r="H26" i="20"/>
  <c r="G26" i="20"/>
  <c r="F26" i="20"/>
  <c r="E26" i="20"/>
  <c r="EL25" i="20"/>
  <c r="ED25" i="20"/>
  <c r="EA25" i="20"/>
  <c r="DY25" i="20"/>
  <c r="EK25" i="20" s="1"/>
  <c r="DX25" i="20"/>
  <c r="DW25" i="20"/>
  <c r="DV25" i="20"/>
  <c r="DU25" i="20"/>
  <c r="DT25" i="20"/>
  <c r="DS25" i="20"/>
  <c r="DR25" i="20"/>
  <c r="DQ25" i="20"/>
  <c r="DP25" i="20"/>
  <c r="DN25" i="20"/>
  <c r="DM25" i="20"/>
  <c r="DL25" i="20"/>
  <c r="DK25" i="20"/>
  <c r="DJ25" i="20"/>
  <c r="DI25" i="20"/>
  <c r="DG25" i="20"/>
  <c r="DF25" i="20"/>
  <c r="DE25" i="20"/>
  <c r="DD25" i="20"/>
  <c r="CR25" i="20"/>
  <c r="DC25" i="20" s="1"/>
  <c r="CL25" i="20"/>
  <c r="CM25" i="20" s="1"/>
  <c r="CK25" i="20"/>
  <c r="CJ25" i="20"/>
  <c r="CI25" i="20"/>
  <c r="CB25" i="20"/>
  <c r="CE25" i="20" s="1"/>
  <c r="BU25" i="20"/>
  <c r="BW25" i="20" s="1"/>
  <c r="BT25" i="20"/>
  <c r="BO25" i="20"/>
  <c r="BP25" i="20" s="1"/>
  <c r="BM25" i="20"/>
  <c r="BH25" i="20"/>
  <c r="BF25" i="20"/>
  <c r="BA25" i="20"/>
  <c r="AZ25" i="20"/>
  <c r="AY25" i="20"/>
  <c r="AX25" i="20"/>
  <c r="AW25" i="20"/>
  <c r="AV25" i="20"/>
  <c r="AU25" i="20"/>
  <c r="AS25" i="20"/>
  <c r="AP25" i="20"/>
  <c r="AO25" i="20"/>
  <c r="AN25" i="20"/>
  <c r="AM25" i="20"/>
  <c r="AL25" i="20"/>
  <c r="AK25" i="20"/>
  <c r="AG25" i="20"/>
  <c r="AF25" i="20"/>
  <c r="AE25" i="20"/>
  <c r="AC25" i="20"/>
  <c r="AA25" i="20"/>
  <c r="Z25" i="20"/>
  <c r="Y25" i="20"/>
  <c r="X25" i="20"/>
  <c r="W25" i="20"/>
  <c r="V25" i="20"/>
  <c r="U25" i="20"/>
  <c r="S25" i="20"/>
  <c r="R25" i="20"/>
  <c r="P25" i="20"/>
  <c r="O25" i="20"/>
  <c r="N25" i="20"/>
  <c r="L25" i="20"/>
  <c r="K25" i="20"/>
  <c r="J25" i="20"/>
  <c r="I25" i="20"/>
  <c r="H25" i="20"/>
  <c r="G25" i="20"/>
  <c r="F25" i="20"/>
  <c r="E25" i="20"/>
  <c r="EL24" i="20"/>
  <c r="DY24" i="20"/>
  <c r="EH24" i="20" s="1"/>
  <c r="DX24" i="20"/>
  <c r="DW24" i="20"/>
  <c r="DV24" i="20"/>
  <c r="DU24" i="20"/>
  <c r="DT24" i="20"/>
  <c r="DS24" i="20"/>
  <c r="DR24" i="20"/>
  <c r="DQ24" i="20"/>
  <c r="DP24" i="20"/>
  <c r="DN24" i="20"/>
  <c r="DM24" i="20"/>
  <c r="DL24" i="20"/>
  <c r="DK24" i="20"/>
  <c r="DJ24" i="20"/>
  <c r="DI24" i="20"/>
  <c r="DG24" i="20"/>
  <c r="DF24" i="20"/>
  <c r="DE24" i="20"/>
  <c r="DD24" i="20"/>
  <c r="CR24" i="20"/>
  <c r="CZ24" i="20" s="1"/>
  <c r="CL24" i="20"/>
  <c r="CK24" i="20"/>
  <c r="CJ24" i="20"/>
  <c r="CI24" i="20"/>
  <c r="CB24" i="20"/>
  <c r="CG24" i="20" s="1"/>
  <c r="BU24" i="20"/>
  <c r="BW24" i="20" s="1"/>
  <c r="BO24" i="20"/>
  <c r="BM24" i="20"/>
  <c r="BH24" i="20"/>
  <c r="BF24" i="20"/>
  <c r="BA24" i="20"/>
  <c r="AZ24" i="20"/>
  <c r="AY24" i="20"/>
  <c r="AX24" i="20"/>
  <c r="AW24" i="20"/>
  <c r="AV24" i="20"/>
  <c r="AU24" i="20"/>
  <c r="AS24" i="20"/>
  <c r="AP24" i="20"/>
  <c r="AO24" i="20"/>
  <c r="AN24" i="20"/>
  <c r="AM24" i="20"/>
  <c r="AL24" i="20"/>
  <c r="AK24" i="20"/>
  <c r="AG24" i="20"/>
  <c r="AF24" i="20"/>
  <c r="AE24" i="20"/>
  <c r="AC24" i="20"/>
  <c r="AA24" i="20"/>
  <c r="Z24" i="20"/>
  <c r="Y24" i="20"/>
  <c r="X24" i="20"/>
  <c r="W24" i="20"/>
  <c r="V24" i="20"/>
  <c r="U24" i="20"/>
  <c r="S24" i="20"/>
  <c r="R24" i="20"/>
  <c r="P24" i="20"/>
  <c r="O24" i="20"/>
  <c r="N24" i="20"/>
  <c r="L24" i="20"/>
  <c r="K24" i="20"/>
  <c r="J24" i="20"/>
  <c r="I24" i="20"/>
  <c r="H24" i="20"/>
  <c r="G24" i="20"/>
  <c r="F24" i="20"/>
  <c r="E24" i="20"/>
  <c r="EL23" i="20"/>
  <c r="DY23" i="20"/>
  <c r="EH23" i="20" s="1"/>
  <c r="DX23" i="20"/>
  <c r="DW23" i="20"/>
  <c r="DV23" i="20"/>
  <c r="DU23" i="20"/>
  <c r="DT23" i="20"/>
  <c r="DS23" i="20"/>
  <c r="DR23" i="20"/>
  <c r="DQ23" i="20"/>
  <c r="DP23" i="20"/>
  <c r="DN23" i="20"/>
  <c r="DM23" i="20"/>
  <c r="DL23" i="20"/>
  <c r="DK23" i="20"/>
  <c r="DJ23" i="20"/>
  <c r="DI23" i="20"/>
  <c r="DG23" i="20"/>
  <c r="DF23" i="20"/>
  <c r="DE23" i="20"/>
  <c r="DD23" i="20"/>
  <c r="CR23" i="20"/>
  <c r="CZ23" i="20" s="1"/>
  <c r="CQ23" i="20"/>
  <c r="CP23" i="20"/>
  <c r="CN23" i="20"/>
  <c r="CL23" i="20"/>
  <c r="CO23" i="20" s="1"/>
  <c r="CK23" i="20"/>
  <c r="CJ23" i="20"/>
  <c r="CI23" i="20"/>
  <c r="CB23" i="20"/>
  <c r="BU23" i="20"/>
  <c r="BY23" i="20" s="1"/>
  <c r="BO23" i="20"/>
  <c r="BQ23" i="20" s="1"/>
  <c r="BM23" i="20"/>
  <c r="BH23" i="20"/>
  <c r="BF23" i="20"/>
  <c r="BA23" i="20"/>
  <c r="AZ23" i="20"/>
  <c r="AY23" i="20"/>
  <c r="AX23" i="20"/>
  <c r="AW23" i="20"/>
  <c r="AV23" i="20"/>
  <c r="AU23" i="20"/>
  <c r="AS23" i="20"/>
  <c r="AP23" i="20"/>
  <c r="AO23" i="20"/>
  <c r="AN23" i="20"/>
  <c r="AM23" i="20"/>
  <c r="AL23" i="20"/>
  <c r="AK23" i="20"/>
  <c r="AG23" i="20"/>
  <c r="AF23" i="20"/>
  <c r="AE23" i="20"/>
  <c r="AC23" i="20"/>
  <c r="AA23" i="20"/>
  <c r="Z23" i="20"/>
  <c r="Y23" i="20"/>
  <c r="X23" i="20"/>
  <c r="W23" i="20"/>
  <c r="V23" i="20"/>
  <c r="U23" i="20"/>
  <c r="S23" i="20"/>
  <c r="R23" i="20"/>
  <c r="P23" i="20"/>
  <c r="O23" i="20"/>
  <c r="N23" i="20"/>
  <c r="L23" i="20"/>
  <c r="K23" i="20"/>
  <c r="J23" i="20"/>
  <c r="I23" i="20"/>
  <c r="H23" i="20"/>
  <c r="G23" i="20"/>
  <c r="F23" i="20"/>
  <c r="E23" i="20"/>
  <c r="EL22" i="20"/>
  <c r="DY22" i="20"/>
  <c r="EJ22" i="20" s="1"/>
  <c r="DX22" i="20"/>
  <c r="DW22" i="20"/>
  <c r="DV22" i="20"/>
  <c r="DU22" i="20"/>
  <c r="DT22" i="20"/>
  <c r="DS22" i="20"/>
  <c r="DR22" i="20"/>
  <c r="DQ22" i="20"/>
  <c r="DP22" i="20"/>
  <c r="DN22" i="20"/>
  <c r="DM22" i="20"/>
  <c r="DL22" i="20"/>
  <c r="DK22" i="20"/>
  <c r="DJ22" i="20"/>
  <c r="DI22" i="20"/>
  <c r="DG22" i="20"/>
  <c r="DF22" i="20"/>
  <c r="DE22" i="20"/>
  <c r="DD22" i="20"/>
  <c r="CR22" i="20"/>
  <c r="DB22" i="20" s="1"/>
  <c r="CQ22" i="20"/>
  <c r="CL22" i="20"/>
  <c r="CO22" i="20" s="1"/>
  <c r="CK22" i="20"/>
  <c r="CJ22" i="20"/>
  <c r="CI22" i="20"/>
  <c r="CB22" i="20"/>
  <c r="CD22" i="20" s="1"/>
  <c r="BU22" i="20"/>
  <c r="BV22" i="20" s="1"/>
  <c r="BO22" i="20"/>
  <c r="BP22" i="20" s="1"/>
  <c r="BM22" i="20"/>
  <c r="BH22" i="20"/>
  <c r="BF22" i="20"/>
  <c r="BA22" i="20"/>
  <c r="AZ22" i="20"/>
  <c r="AY22" i="20"/>
  <c r="AX22" i="20"/>
  <c r="AW22" i="20"/>
  <c r="AV22" i="20"/>
  <c r="AU22" i="20"/>
  <c r="AS22" i="20"/>
  <c r="AP22" i="20"/>
  <c r="AO22" i="20"/>
  <c r="AN22" i="20"/>
  <c r="AM22" i="20"/>
  <c r="AL22" i="20"/>
  <c r="AK22" i="20"/>
  <c r="AG22" i="20"/>
  <c r="AF22" i="20"/>
  <c r="AE22" i="20"/>
  <c r="AC22" i="20"/>
  <c r="AA22" i="20"/>
  <c r="Z22" i="20"/>
  <c r="Y22" i="20"/>
  <c r="X22" i="20"/>
  <c r="W22" i="20"/>
  <c r="V22" i="20"/>
  <c r="U22" i="20"/>
  <c r="S22" i="20"/>
  <c r="R22" i="20"/>
  <c r="P22" i="20"/>
  <c r="O22" i="20"/>
  <c r="N22" i="20"/>
  <c r="L22" i="20"/>
  <c r="K22" i="20"/>
  <c r="J22" i="20"/>
  <c r="I22" i="20"/>
  <c r="H22" i="20"/>
  <c r="G22" i="20"/>
  <c r="F22" i="20"/>
  <c r="E22" i="20"/>
  <c r="EL21" i="20"/>
  <c r="DY21" i="20"/>
  <c r="EG21" i="20" s="1"/>
  <c r="DX21" i="20"/>
  <c r="DW21" i="20"/>
  <c r="DV21" i="20"/>
  <c r="DU21" i="20"/>
  <c r="DT21" i="20"/>
  <c r="DS21" i="20"/>
  <c r="DR21" i="20"/>
  <c r="DQ21" i="20"/>
  <c r="DP21" i="20"/>
  <c r="DN21" i="20"/>
  <c r="DM21" i="20"/>
  <c r="DL21" i="20"/>
  <c r="DK21" i="20"/>
  <c r="DJ21" i="20"/>
  <c r="DI21" i="20"/>
  <c r="DG21" i="20"/>
  <c r="DF21" i="20"/>
  <c r="DE21" i="20"/>
  <c r="DD21" i="20"/>
  <c r="CR21" i="20"/>
  <c r="DB21" i="20" s="1"/>
  <c r="CL21" i="20"/>
  <c r="CK21" i="20"/>
  <c r="CJ21" i="20"/>
  <c r="CI21" i="20"/>
  <c r="CB21" i="20"/>
  <c r="CD21" i="20" s="1"/>
  <c r="BU21" i="20"/>
  <c r="BO21" i="20"/>
  <c r="BS21" i="20" s="1"/>
  <c r="BM21" i="20"/>
  <c r="BH21" i="20"/>
  <c r="BF21" i="20"/>
  <c r="BA21" i="20"/>
  <c r="AZ21" i="20"/>
  <c r="AY21" i="20"/>
  <c r="AX21" i="20"/>
  <c r="AW21" i="20"/>
  <c r="AV21" i="20"/>
  <c r="AU21" i="20"/>
  <c r="AS21" i="20"/>
  <c r="AP21" i="20"/>
  <c r="AO21" i="20"/>
  <c r="AN21" i="20"/>
  <c r="AM21" i="20"/>
  <c r="AL21" i="20"/>
  <c r="AK21" i="20"/>
  <c r="AG21" i="20"/>
  <c r="AF21" i="20"/>
  <c r="AE21" i="20"/>
  <c r="AC21" i="20"/>
  <c r="AA21" i="20"/>
  <c r="Z21" i="20"/>
  <c r="Y21" i="20"/>
  <c r="X21" i="20"/>
  <c r="W21" i="20"/>
  <c r="V21" i="20"/>
  <c r="U21" i="20"/>
  <c r="S21" i="20"/>
  <c r="R21" i="20"/>
  <c r="P21" i="20"/>
  <c r="O21" i="20"/>
  <c r="N21" i="20"/>
  <c r="L21" i="20"/>
  <c r="K21" i="20"/>
  <c r="J21" i="20"/>
  <c r="I21" i="20"/>
  <c r="H21" i="20"/>
  <c r="G21" i="20"/>
  <c r="F21" i="20"/>
  <c r="E21" i="20"/>
  <c r="EL20" i="20"/>
  <c r="DY20" i="20"/>
  <c r="DX20" i="20"/>
  <c r="DW20" i="20"/>
  <c r="DV20" i="20"/>
  <c r="DU20" i="20"/>
  <c r="DT20" i="20"/>
  <c r="DS20" i="20"/>
  <c r="DR20" i="20"/>
  <c r="DQ20" i="20"/>
  <c r="DP20" i="20"/>
  <c r="DN20" i="20"/>
  <c r="DM20" i="20"/>
  <c r="DL20" i="20"/>
  <c r="DK20" i="20"/>
  <c r="DJ20" i="20"/>
  <c r="DI20" i="20"/>
  <c r="DG20" i="20"/>
  <c r="DF20" i="20"/>
  <c r="DE20" i="20"/>
  <c r="DD20" i="20"/>
  <c r="DB20" i="20"/>
  <c r="CR20" i="20"/>
  <c r="CV20" i="20" s="1"/>
  <c r="CL20" i="20"/>
  <c r="CN20" i="20" s="1"/>
  <c r="CK20" i="20"/>
  <c r="CJ20" i="20"/>
  <c r="CI20" i="20"/>
  <c r="CH20" i="20"/>
  <c r="CG20" i="20"/>
  <c r="CE20" i="20"/>
  <c r="CB20" i="20"/>
  <c r="CF20" i="20" s="1"/>
  <c r="BU20" i="20"/>
  <c r="BX20" i="20" s="1"/>
  <c r="BQ20" i="20"/>
  <c r="BO20" i="20"/>
  <c r="BP20" i="20" s="1"/>
  <c r="BM20" i="20"/>
  <c r="BH20" i="20"/>
  <c r="BF20" i="20"/>
  <c r="BA20" i="20"/>
  <c r="AZ20" i="20"/>
  <c r="AY20" i="20"/>
  <c r="AX20" i="20"/>
  <c r="AW20" i="20"/>
  <c r="AV20" i="20"/>
  <c r="AU20" i="20"/>
  <c r="AS20" i="20"/>
  <c r="AP20" i="20"/>
  <c r="AO20" i="20"/>
  <c r="AN20" i="20"/>
  <c r="AM20" i="20"/>
  <c r="AL20" i="20"/>
  <c r="AK20" i="20"/>
  <c r="AG20" i="20"/>
  <c r="AF20" i="20"/>
  <c r="AE20" i="20"/>
  <c r="AC20" i="20"/>
  <c r="AA20" i="20"/>
  <c r="Z20" i="20"/>
  <c r="Y20" i="20"/>
  <c r="X20" i="20"/>
  <c r="W20" i="20"/>
  <c r="V20" i="20"/>
  <c r="U20" i="20"/>
  <c r="S20" i="20"/>
  <c r="R20" i="20"/>
  <c r="P20" i="20"/>
  <c r="O20" i="20"/>
  <c r="N20" i="20"/>
  <c r="L20" i="20"/>
  <c r="K20" i="20"/>
  <c r="J20" i="20"/>
  <c r="I20" i="20"/>
  <c r="H20" i="20"/>
  <c r="G20" i="20"/>
  <c r="F20" i="20"/>
  <c r="E20" i="20"/>
  <c r="EL19" i="20"/>
  <c r="DY19" i="20"/>
  <c r="EI19" i="20" s="1"/>
  <c r="DX19" i="20"/>
  <c r="DW19" i="20"/>
  <c r="DV19" i="20"/>
  <c r="DU19" i="20"/>
  <c r="DT19" i="20"/>
  <c r="DS19" i="20"/>
  <c r="DR19" i="20"/>
  <c r="DQ19" i="20"/>
  <c r="DP19" i="20"/>
  <c r="DN19" i="20"/>
  <c r="DM19" i="20"/>
  <c r="DL19" i="20"/>
  <c r="DK19" i="20"/>
  <c r="DJ19" i="20"/>
  <c r="DI19" i="20"/>
  <c r="DG19" i="20"/>
  <c r="DF19" i="20"/>
  <c r="DE19" i="20"/>
  <c r="DD19" i="20"/>
  <c r="CR19" i="20"/>
  <c r="DA19" i="20" s="1"/>
  <c r="CL19" i="20"/>
  <c r="CM19" i="20" s="1"/>
  <c r="CK19" i="20"/>
  <c r="CJ19" i="20"/>
  <c r="CI19" i="20"/>
  <c r="CB19" i="20"/>
  <c r="CC19" i="20" s="1"/>
  <c r="CA19" i="20"/>
  <c r="BU19" i="20"/>
  <c r="BZ19" i="20" s="1"/>
  <c r="BO19" i="20"/>
  <c r="BM19" i="20"/>
  <c r="BH19" i="20"/>
  <c r="BF19" i="20"/>
  <c r="BA19" i="20"/>
  <c r="AZ19" i="20"/>
  <c r="AY19" i="20"/>
  <c r="AX19" i="20"/>
  <c r="AW19" i="20"/>
  <c r="AV19" i="20"/>
  <c r="AU19" i="20"/>
  <c r="AS19" i="20"/>
  <c r="AP19" i="20"/>
  <c r="AO19" i="20"/>
  <c r="AN19" i="20"/>
  <c r="AM19" i="20"/>
  <c r="AL19" i="20"/>
  <c r="AK19" i="20"/>
  <c r="AG19" i="20"/>
  <c r="AF19" i="20"/>
  <c r="AE19" i="20"/>
  <c r="AC19" i="20"/>
  <c r="AA19" i="20"/>
  <c r="Z19" i="20"/>
  <c r="Y19" i="20"/>
  <c r="X19" i="20"/>
  <c r="W19" i="20"/>
  <c r="V19" i="20"/>
  <c r="U19" i="20"/>
  <c r="S19" i="20"/>
  <c r="R19" i="20"/>
  <c r="P19" i="20"/>
  <c r="O19" i="20"/>
  <c r="N19" i="20"/>
  <c r="L19" i="20"/>
  <c r="K19" i="20"/>
  <c r="J19" i="20"/>
  <c r="I19" i="20"/>
  <c r="H19" i="20"/>
  <c r="G19" i="20"/>
  <c r="F19" i="20"/>
  <c r="E19" i="20"/>
  <c r="EL18" i="20"/>
  <c r="EA18" i="20"/>
  <c r="DY18" i="20"/>
  <c r="DZ18" i="20" s="1"/>
  <c r="DX18" i="20"/>
  <c r="DW18" i="20"/>
  <c r="DV18" i="20"/>
  <c r="DU18" i="20"/>
  <c r="DT18" i="20"/>
  <c r="DS18" i="20"/>
  <c r="DR18" i="20"/>
  <c r="DQ18" i="20"/>
  <c r="DP18" i="20"/>
  <c r="DN18" i="20"/>
  <c r="DM18" i="20"/>
  <c r="DL18" i="20"/>
  <c r="DK18" i="20"/>
  <c r="DJ18" i="20"/>
  <c r="DI18" i="20"/>
  <c r="DG18" i="20"/>
  <c r="DF18" i="20"/>
  <c r="DE18" i="20"/>
  <c r="DD18" i="20"/>
  <c r="CR18" i="20"/>
  <c r="CL18" i="20"/>
  <c r="CP18" i="20" s="1"/>
  <c r="CK18" i="20"/>
  <c r="CJ18" i="20"/>
  <c r="CI18" i="20"/>
  <c r="CB18" i="20"/>
  <c r="CC18" i="20" s="1"/>
  <c r="BU18" i="20"/>
  <c r="BO18" i="20"/>
  <c r="BR18" i="20" s="1"/>
  <c r="BM18" i="20"/>
  <c r="BH18" i="20"/>
  <c r="BF18" i="20"/>
  <c r="BA18" i="20"/>
  <c r="AZ18" i="20"/>
  <c r="AY18" i="20"/>
  <c r="AX18" i="20"/>
  <c r="AW18" i="20"/>
  <c r="AV18" i="20"/>
  <c r="AU18" i="20"/>
  <c r="AS18" i="20"/>
  <c r="AP18" i="20"/>
  <c r="AO18" i="20"/>
  <c r="AN18" i="20"/>
  <c r="AM18" i="20"/>
  <c r="AL18" i="20"/>
  <c r="AK18" i="20"/>
  <c r="AG18" i="20"/>
  <c r="AF18" i="20"/>
  <c r="AE18" i="20"/>
  <c r="AC18" i="20"/>
  <c r="AA18" i="20"/>
  <c r="Z18" i="20"/>
  <c r="Y18" i="20"/>
  <c r="X18" i="20"/>
  <c r="W18" i="20"/>
  <c r="V18" i="20"/>
  <c r="U18" i="20"/>
  <c r="S18" i="20"/>
  <c r="R18" i="20"/>
  <c r="P18" i="20"/>
  <c r="O18" i="20"/>
  <c r="N18" i="20"/>
  <c r="L18" i="20"/>
  <c r="K18" i="20"/>
  <c r="J18" i="20"/>
  <c r="I18" i="20"/>
  <c r="H18" i="20"/>
  <c r="G18" i="20"/>
  <c r="F18" i="20"/>
  <c r="E18" i="20"/>
  <c r="EL17" i="20"/>
  <c r="EI17" i="20"/>
  <c r="EE17" i="20"/>
  <c r="EA17" i="20"/>
  <c r="DY17" i="20"/>
  <c r="EK17" i="20" s="1"/>
  <c r="DX17" i="20"/>
  <c r="DW17" i="20"/>
  <c r="DV17" i="20"/>
  <c r="DU17" i="20"/>
  <c r="DT17" i="20"/>
  <c r="DS17" i="20"/>
  <c r="DR17" i="20"/>
  <c r="DQ17" i="20"/>
  <c r="DP17" i="20"/>
  <c r="DN17" i="20"/>
  <c r="DM17" i="20"/>
  <c r="DL17" i="20"/>
  <c r="DK17" i="20"/>
  <c r="DJ17" i="20"/>
  <c r="DI17" i="20"/>
  <c r="DG17" i="20"/>
  <c r="DF17" i="20"/>
  <c r="DE17" i="20"/>
  <c r="DD17" i="20"/>
  <c r="DB17" i="20"/>
  <c r="CR17" i="20"/>
  <c r="DC17" i="20" s="1"/>
  <c r="CP17" i="20"/>
  <c r="CL17" i="20"/>
  <c r="CM17" i="20" s="1"/>
  <c r="CK17" i="20"/>
  <c r="CJ17" i="20"/>
  <c r="CI17" i="20"/>
  <c r="CG17" i="20"/>
  <c r="CB17" i="20"/>
  <c r="CE17" i="20" s="1"/>
  <c r="BX17" i="20"/>
  <c r="BV17" i="20"/>
  <c r="BU17" i="20"/>
  <c r="BW17" i="20" s="1"/>
  <c r="BO17" i="20"/>
  <c r="BS17" i="20" s="1"/>
  <c r="BM17" i="20"/>
  <c r="BH17" i="20"/>
  <c r="BF17" i="20"/>
  <c r="BA17" i="20"/>
  <c r="AZ17" i="20"/>
  <c r="AY17" i="20"/>
  <c r="AX17" i="20"/>
  <c r="AW17" i="20"/>
  <c r="AV17" i="20"/>
  <c r="AU17" i="20"/>
  <c r="AS17" i="20"/>
  <c r="AP17" i="20"/>
  <c r="AO17" i="20"/>
  <c r="AN17" i="20"/>
  <c r="AM17" i="20"/>
  <c r="AL17" i="20"/>
  <c r="AK17" i="20"/>
  <c r="AG17" i="20"/>
  <c r="AF17" i="20"/>
  <c r="AE17" i="20"/>
  <c r="AC17" i="20"/>
  <c r="AA17" i="20"/>
  <c r="Z17" i="20"/>
  <c r="Y17" i="20"/>
  <c r="X17" i="20"/>
  <c r="W17" i="20"/>
  <c r="V17" i="20"/>
  <c r="U17" i="20"/>
  <c r="S17" i="20"/>
  <c r="R17" i="20"/>
  <c r="P17" i="20"/>
  <c r="O17" i="20"/>
  <c r="N17" i="20"/>
  <c r="L17" i="20"/>
  <c r="K17" i="20"/>
  <c r="J17" i="20"/>
  <c r="I17" i="20"/>
  <c r="H17" i="20"/>
  <c r="G17" i="20"/>
  <c r="F17" i="20"/>
  <c r="E17" i="20"/>
  <c r="EL16" i="20"/>
  <c r="EK16" i="20"/>
  <c r="DY16" i="20"/>
  <c r="EH16" i="20" s="1"/>
  <c r="DX16" i="20"/>
  <c r="DW16" i="20"/>
  <c r="DV16" i="20"/>
  <c r="DU16" i="20"/>
  <c r="DT16" i="20"/>
  <c r="DS16" i="20"/>
  <c r="DR16" i="20"/>
  <c r="DQ16" i="20"/>
  <c r="DP16" i="20"/>
  <c r="DN16" i="20"/>
  <c r="DM16" i="20"/>
  <c r="DL16" i="20"/>
  <c r="DK16" i="20"/>
  <c r="DJ16" i="20"/>
  <c r="DI16" i="20"/>
  <c r="DG16" i="20"/>
  <c r="DF16" i="20"/>
  <c r="DE16" i="20"/>
  <c r="DD16" i="20"/>
  <c r="CR16" i="20"/>
  <c r="CZ16" i="20" s="1"/>
  <c r="CL16" i="20"/>
  <c r="CM16" i="20" s="1"/>
  <c r="CK16" i="20"/>
  <c r="CJ16" i="20"/>
  <c r="CI16" i="20"/>
  <c r="CF16" i="20"/>
  <c r="CC16" i="20"/>
  <c r="CB16" i="20"/>
  <c r="CE16" i="20" s="1"/>
  <c r="BU16" i="20"/>
  <c r="BO16" i="20"/>
  <c r="BM16" i="20"/>
  <c r="BH16" i="20"/>
  <c r="BF16" i="20"/>
  <c r="BA16" i="20"/>
  <c r="AZ16" i="20"/>
  <c r="AY16" i="20"/>
  <c r="AX16" i="20"/>
  <c r="AW16" i="20"/>
  <c r="AV16" i="20"/>
  <c r="AU16" i="20"/>
  <c r="AS16" i="20"/>
  <c r="AP16" i="20"/>
  <c r="AO16" i="20"/>
  <c r="AN16" i="20"/>
  <c r="AM16" i="20"/>
  <c r="AL16" i="20"/>
  <c r="AK16" i="20"/>
  <c r="AG16" i="20"/>
  <c r="AF16" i="20"/>
  <c r="AE16" i="20"/>
  <c r="AC16" i="20"/>
  <c r="AA16" i="20"/>
  <c r="Z16" i="20"/>
  <c r="Y16" i="20"/>
  <c r="X16" i="20"/>
  <c r="W16" i="20"/>
  <c r="V16" i="20"/>
  <c r="U16" i="20"/>
  <c r="S16" i="20"/>
  <c r="R16" i="20"/>
  <c r="P16" i="20"/>
  <c r="O16" i="20"/>
  <c r="N16" i="20"/>
  <c r="L16" i="20"/>
  <c r="K16" i="20"/>
  <c r="J16" i="20"/>
  <c r="I16" i="20"/>
  <c r="H16" i="20"/>
  <c r="G16" i="20"/>
  <c r="F16" i="20"/>
  <c r="E16" i="20"/>
  <c r="EL15" i="20"/>
  <c r="DY15" i="20"/>
  <c r="DX15" i="20"/>
  <c r="DW15" i="20"/>
  <c r="DV15" i="20"/>
  <c r="DU15" i="20"/>
  <c r="DT15" i="20"/>
  <c r="DS15" i="20"/>
  <c r="DR15" i="20"/>
  <c r="DQ15" i="20"/>
  <c r="DP15" i="20"/>
  <c r="DN15" i="20"/>
  <c r="DM15" i="20"/>
  <c r="DL15" i="20"/>
  <c r="DK15" i="20"/>
  <c r="DJ15" i="20"/>
  <c r="DI15" i="20"/>
  <c r="DG15" i="20"/>
  <c r="DF15" i="20"/>
  <c r="DE15" i="20"/>
  <c r="DD15" i="20"/>
  <c r="CR15" i="20"/>
  <c r="CX15" i="20" s="1"/>
  <c r="CL15" i="20"/>
  <c r="CO15" i="20" s="1"/>
  <c r="CK15" i="20"/>
  <c r="CJ15" i="20"/>
  <c r="CI15" i="20"/>
  <c r="CB15" i="20"/>
  <c r="CH15" i="20" s="1"/>
  <c r="BU15" i="20"/>
  <c r="BY15" i="20" s="1"/>
  <c r="BT15" i="20"/>
  <c r="BO15" i="20"/>
  <c r="BQ15" i="20" s="1"/>
  <c r="BM15" i="20"/>
  <c r="BH15" i="20"/>
  <c r="BF15" i="20"/>
  <c r="BA15" i="20"/>
  <c r="AZ15" i="20"/>
  <c r="AY15" i="20"/>
  <c r="AX15" i="20"/>
  <c r="AW15" i="20"/>
  <c r="AV15" i="20"/>
  <c r="AU15" i="20"/>
  <c r="AS15" i="20"/>
  <c r="AP15" i="20"/>
  <c r="AO15" i="20"/>
  <c r="AN15" i="20"/>
  <c r="AM15" i="20"/>
  <c r="AL15" i="20"/>
  <c r="AK15" i="20"/>
  <c r="AG15" i="20"/>
  <c r="AF15" i="20"/>
  <c r="AE15" i="20"/>
  <c r="AC15" i="20"/>
  <c r="AA15" i="20"/>
  <c r="Z15" i="20"/>
  <c r="Y15" i="20"/>
  <c r="X15" i="20"/>
  <c r="W15" i="20"/>
  <c r="V15" i="20"/>
  <c r="U15" i="20"/>
  <c r="S15" i="20"/>
  <c r="R15" i="20"/>
  <c r="P15" i="20"/>
  <c r="O15" i="20"/>
  <c r="N15" i="20"/>
  <c r="L15" i="20"/>
  <c r="K15" i="20"/>
  <c r="J15" i="20"/>
  <c r="I15" i="20"/>
  <c r="H15" i="20"/>
  <c r="G15" i="20"/>
  <c r="F15" i="20"/>
  <c r="E15" i="20"/>
  <c r="EL14" i="20"/>
  <c r="DY14" i="20"/>
  <c r="EJ14" i="20" s="1"/>
  <c r="DX14" i="20"/>
  <c r="DW14" i="20"/>
  <c r="DV14" i="20"/>
  <c r="DU14" i="20"/>
  <c r="DT14" i="20"/>
  <c r="DS14" i="20"/>
  <c r="DR14" i="20"/>
  <c r="DQ14" i="20"/>
  <c r="DP14" i="20"/>
  <c r="DN14" i="20"/>
  <c r="DM14" i="20"/>
  <c r="DL14" i="20"/>
  <c r="DK14" i="20"/>
  <c r="DJ14" i="20"/>
  <c r="DI14" i="20"/>
  <c r="DG14" i="20"/>
  <c r="DF14" i="20"/>
  <c r="DE14" i="20"/>
  <c r="DD14" i="20"/>
  <c r="CW14" i="20"/>
  <c r="CV14" i="20"/>
  <c r="CR14" i="20"/>
  <c r="DB14" i="20" s="1"/>
  <c r="CL14" i="20"/>
  <c r="CQ14" i="20" s="1"/>
  <c r="CK14" i="20"/>
  <c r="CJ14" i="20"/>
  <c r="CI14" i="20"/>
  <c r="CB14" i="20"/>
  <c r="CD14" i="20" s="1"/>
  <c r="BX14" i="20"/>
  <c r="BW14" i="20"/>
  <c r="BU14" i="20"/>
  <c r="BV14" i="20" s="1"/>
  <c r="BO14" i="20"/>
  <c r="BP14" i="20" s="1"/>
  <c r="BM14" i="20"/>
  <c r="BH14" i="20"/>
  <c r="BF14" i="20"/>
  <c r="BA14" i="20"/>
  <c r="AZ14" i="20"/>
  <c r="AY14" i="20"/>
  <c r="AX14" i="20"/>
  <c r="AW14" i="20"/>
  <c r="AV14" i="20"/>
  <c r="AU14" i="20"/>
  <c r="AS14" i="20"/>
  <c r="AP14" i="20"/>
  <c r="AO14" i="20"/>
  <c r="AN14" i="20"/>
  <c r="AM14" i="20"/>
  <c r="AL14" i="20"/>
  <c r="AK14" i="20"/>
  <c r="AG14" i="20"/>
  <c r="AF14" i="20"/>
  <c r="AE14" i="20"/>
  <c r="AC14" i="20"/>
  <c r="AA14" i="20"/>
  <c r="Z14" i="20"/>
  <c r="Y14" i="20"/>
  <c r="X14" i="20"/>
  <c r="W14" i="20"/>
  <c r="V14" i="20"/>
  <c r="U14" i="20"/>
  <c r="S14" i="20"/>
  <c r="R14" i="20"/>
  <c r="P14" i="20"/>
  <c r="O14" i="20"/>
  <c r="N14" i="20"/>
  <c r="L14" i="20"/>
  <c r="K14" i="20"/>
  <c r="J14" i="20"/>
  <c r="I14" i="20"/>
  <c r="H14" i="20"/>
  <c r="G14" i="20"/>
  <c r="F14" i="20"/>
  <c r="E14" i="20"/>
  <c r="EL13" i="20"/>
  <c r="EB13" i="20"/>
  <c r="DY13" i="20"/>
  <c r="EG13" i="20" s="1"/>
  <c r="DX13" i="20"/>
  <c r="DW13" i="20"/>
  <c r="DV13" i="20"/>
  <c r="DU13" i="20"/>
  <c r="DT13" i="20"/>
  <c r="DS13" i="20"/>
  <c r="DR13" i="20"/>
  <c r="DQ13" i="20"/>
  <c r="DP13" i="20"/>
  <c r="DN13" i="20"/>
  <c r="DM13" i="20"/>
  <c r="DL13" i="20"/>
  <c r="DK13" i="20"/>
  <c r="DJ13" i="20"/>
  <c r="DI13" i="20"/>
  <c r="DG13" i="20"/>
  <c r="DF13" i="20"/>
  <c r="DE13" i="20"/>
  <c r="DD13" i="20"/>
  <c r="CR13" i="20"/>
  <c r="CS13" i="20" s="1"/>
  <c r="CL13" i="20"/>
  <c r="CO13" i="20" s="1"/>
  <c r="CK13" i="20"/>
  <c r="CJ13" i="20"/>
  <c r="CI13" i="20"/>
  <c r="CB13" i="20"/>
  <c r="CH13" i="20" s="1"/>
  <c r="BU13" i="20"/>
  <c r="BR13" i="20"/>
  <c r="BO13" i="20"/>
  <c r="BS13" i="20" s="1"/>
  <c r="BM13" i="20"/>
  <c r="BH13" i="20"/>
  <c r="BF13" i="20"/>
  <c r="BA13" i="20"/>
  <c r="AZ13" i="20"/>
  <c r="AY13" i="20"/>
  <c r="AX13" i="20"/>
  <c r="AW13" i="20"/>
  <c r="AV13" i="20"/>
  <c r="AU13" i="20"/>
  <c r="AS13" i="20"/>
  <c r="AP13" i="20"/>
  <c r="AO13" i="20"/>
  <c r="AN13" i="20"/>
  <c r="AM13" i="20"/>
  <c r="AL13" i="20"/>
  <c r="AK13" i="20"/>
  <c r="AG13" i="20"/>
  <c r="AF13" i="20"/>
  <c r="AE13" i="20"/>
  <c r="AC13" i="20"/>
  <c r="AA13" i="20"/>
  <c r="Z13" i="20"/>
  <c r="Y13" i="20"/>
  <c r="X13" i="20"/>
  <c r="W13" i="20"/>
  <c r="V13" i="20"/>
  <c r="U13" i="20"/>
  <c r="S13" i="20"/>
  <c r="R13" i="20"/>
  <c r="P13" i="20"/>
  <c r="O13" i="20"/>
  <c r="N13" i="20"/>
  <c r="L13" i="20"/>
  <c r="K13" i="20"/>
  <c r="J13" i="20"/>
  <c r="I13" i="20"/>
  <c r="H13" i="20"/>
  <c r="G13" i="20"/>
  <c r="F13" i="20"/>
  <c r="E13" i="20"/>
  <c r="EL12" i="20"/>
  <c r="DY12" i="20"/>
  <c r="EG12" i="20" s="1"/>
  <c r="DX12" i="20"/>
  <c r="DW12" i="20"/>
  <c r="DV12" i="20"/>
  <c r="DU12" i="20"/>
  <c r="DT12" i="20"/>
  <c r="DS12" i="20"/>
  <c r="DR12" i="20"/>
  <c r="DQ12" i="20"/>
  <c r="DP12" i="20"/>
  <c r="DN12" i="20"/>
  <c r="DM12" i="20"/>
  <c r="DL12" i="20"/>
  <c r="DK12" i="20"/>
  <c r="DJ12" i="20"/>
  <c r="DI12" i="20"/>
  <c r="DG12" i="20"/>
  <c r="DF12" i="20"/>
  <c r="DE12" i="20"/>
  <c r="DD12" i="20"/>
  <c r="CX12" i="20"/>
  <c r="CU12" i="20"/>
  <c r="CR12" i="20"/>
  <c r="DB12" i="20" s="1"/>
  <c r="CL12" i="20"/>
  <c r="CP12" i="20" s="1"/>
  <c r="CK12" i="20"/>
  <c r="CJ12" i="20"/>
  <c r="CI12" i="20"/>
  <c r="CB12" i="20"/>
  <c r="BW12" i="20"/>
  <c r="BV12" i="20"/>
  <c r="BU12" i="20"/>
  <c r="BZ12" i="20" s="1"/>
  <c r="BO12" i="20"/>
  <c r="BR12" i="20" s="1"/>
  <c r="BM12" i="20"/>
  <c r="BH12" i="20"/>
  <c r="BF12" i="20"/>
  <c r="BA12" i="20"/>
  <c r="AZ12" i="20"/>
  <c r="AY12" i="20"/>
  <c r="AX12" i="20"/>
  <c r="AW12" i="20"/>
  <c r="AV12" i="20"/>
  <c r="AU12" i="20"/>
  <c r="AS12" i="20"/>
  <c r="AP12" i="20"/>
  <c r="AO12" i="20"/>
  <c r="AN12" i="20"/>
  <c r="AM12" i="20"/>
  <c r="AL12" i="20"/>
  <c r="AK12" i="20"/>
  <c r="AG12" i="20"/>
  <c r="AF12" i="20"/>
  <c r="AE12" i="20"/>
  <c r="AC12" i="20"/>
  <c r="AA12" i="20"/>
  <c r="Z12" i="20"/>
  <c r="Y12" i="20"/>
  <c r="X12" i="20"/>
  <c r="W12" i="20"/>
  <c r="V12" i="20"/>
  <c r="U12" i="20"/>
  <c r="S12" i="20"/>
  <c r="R12" i="20"/>
  <c r="P12" i="20"/>
  <c r="O12" i="20"/>
  <c r="N12" i="20"/>
  <c r="L12" i="20"/>
  <c r="K12" i="20"/>
  <c r="J12" i="20"/>
  <c r="I12" i="20"/>
  <c r="H12" i="20"/>
  <c r="G12" i="20"/>
  <c r="F12" i="20"/>
  <c r="E12" i="20"/>
  <c r="EL11" i="20"/>
  <c r="DY11" i="20"/>
  <c r="DZ11" i="20" s="1"/>
  <c r="DX11" i="20"/>
  <c r="DW11" i="20"/>
  <c r="DV11" i="20"/>
  <c r="DU11" i="20"/>
  <c r="DT11" i="20"/>
  <c r="DS11" i="20"/>
  <c r="DR11" i="20"/>
  <c r="DQ11" i="20"/>
  <c r="DP11" i="20"/>
  <c r="DN11" i="20"/>
  <c r="DM11" i="20"/>
  <c r="DL11" i="20"/>
  <c r="DK11" i="20"/>
  <c r="DJ11" i="20"/>
  <c r="DI11" i="20"/>
  <c r="DG11" i="20"/>
  <c r="DF11" i="20"/>
  <c r="DE11" i="20"/>
  <c r="DD11" i="20"/>
  <c r="CR11" i="20"/>
  <c r="CY11" i="20" s="1"/>
  <c r="CQ11" i="20"/>
  <c r="CL11" i="20"/>
  <c r="CM11" i="20" s="1"/>
  <c r="CK11" i="20"/>
  <c r="CJ11" i="20"/>
  <c r="CI11" i="20"/>
  <c r="CB11" i="20"/>
  <c r="CE11" i="20" s="1"/>
  <c r="BU11" i="20"/>
  <c r="BV11" i="20" s="1"/>
  <c r="BS11" i="20"/>
  <c r="BR11" i="20"/>
  <c r="BO11" i="20"/>
  <c r="BP11" i="20" s="1"/>
  <c r="BM11" i="20"/>
  <c r="BH11" i="20"/>
  <c r="BF11" i="20"/>
  <c r="BA11" i="20"/>
  <c r="AZ11" i="20"/>
  <c r="AY11" i="20"/>
  <c r="AX11" i="20"/>
  <c r="AW11" i="20"/>
  <c r="AV11" i="20"/>
  <c r="AU11" i="20"/>
  <c r="AS11" i="20"/>
  <c r="AP11" i="20"/>
  <c r="AO11" i="20"/>
  <c r="AN11" i="20"/>
  <c r="AM11" i="20"/>
  <c r="AL11" i="20"/>
  <c r="AK11" i="20"/>
  <c r="AG11" i="20"/>
  <c r="AF11" i="20"/>
  <c r="AE11" i="20"/>
  <c r="AC11" i="20"/>
  <c r="AA11" i="20"/>
  <c r="Z11" i="20"/>
  <c r="Y11" i="20"/>
  <c r="X11" i="20"/>
  <c r="W11" i="20"/>
  <c r="V11" i="20"/>
  <c r="U11" i="20"/>
  <c r="S11" i="20"/>
  <c r="R11" i="20"/>
  <c r="P11" i="20"/>
  <c r="O11" i="20"/>
  <c r="N11" i="20"/>
  <c r="L11" i="20"/>
  <c r="K11" i="20"/>
  <c r="J11" i="20"/>
  <c r="I11" i="20"/>
  <c r="H11" i="20"/>
  <c r="G11" i="20"/>
  <c r="F11" i="20"/>
  <c r="E11" i="20"/>
  <c r="EL10" i="20"/>
  <c r="EJ10" i="20"/>
  <c r="EI10" i="20"/>
  <c r="ED10" i="20"/>
  <c r="DZ10" i="20"/>
  <c r="DY10" i="20"/>
  <c r="EG10" i="20" s="1"/>
  <c r="DX10" i="20"/>
  <c r="DW10" i="20"/>
  <c r="DV10" i="20"/>
  <c r="DU10" i="20"/>
  <c r="DT10" i="20"/>
  <c r="DS10" i="20"/>
  <c r="DR10" i="20"/>
  <c r="DQ10" i="20"/>
  <c r="DP10" i="20"/>
  <c r="DN10" i="20"/>
  <c r="DM10" i="20"/>
  <c r="DL10" i="20"/>
  <c r="DK10" i="20"/>
  <c r="DJ10" i="20"/>
  <c r="DI10" i="20"/>
  <c r="DG10" i="20"/>
  <c r="DF10" i="20"/>
  <c r="DE10" i="20"/>
  <c r="DD10" i="20"/>
  <c r="DC10" i="20"/>
  <c r="CR10" i="20"/>
  <c r="CU10" i="20" s="1"/>
  <c r="CL10" i="20"/>
  <c r="CO10" i="20" s="1"/>
  <c r="CK10" i="20"/>
  <c r="CJ10" i="20"/>
  <c r="CI10" i="20"/>
  <c r="CB10" i="20"/>
  <c r="CG10" i="20" s="1"/>
  <c r="BY10" i="20"/>
  <c r="BW10" i="20"/>
  <c r="BU10" i="20"/>
  <c r="CA10" i="20" s="1"/>
  <c r="BO10" i="20"/>
  <c r="BT10" i="20" s="1"/>
  <c r="BM10" i="20"/>
  <c r="BH10" i="20"/>
  <c r="BF10" i="20"/>
  <c r="BA10" i="20"/>
  <c r="AZ10" i="20"/>
  <c r="AY10" i="20"/>
  <c r="AX10" i="20"/>
  <c r="AW10" i="20"/>
  <c r="AV10" i="20"/>
  <c r="AU10" i="20"/>
  <c r="AS10" i="20"/>
  <c r="AP10" i="20"/>
  <c r="AO10" i="20"/>
  <c r="AN10" i="20"/>
  <c r="AM10" i="20"/>
  <c r="AL10" i="20"/>
  <c r="AK10" i="20"/>
  <c r="AG10" i="20"/>
  <c r="AF10" i="20"/>
  <c r="AE10" i="20"/>
  <c r="AC10" i="20"/>
  <c r="AA10" i="20"/>
  <c r="Z10" i="20"/>
  <c r="Y10" i="20"/>
  <c r="X10" i="20"/>
  <c r="W10" i="20"/>
  <c r="V10" i="20"/>
  <c r="U10" i="20"/>
  <c r="S10" i="20"/>
  <c r="R10" i="20"/>
  <c r="P10" i="20"/>
  <c r="O10" i="20"/>
  <c r="N10" i="20"/>
  <c r="L10" i="20"/>
  <c r="K10" i="20"/>
  <c r="J10" i="20"/>
  <c r="I10" i="20"/>
  <c r="H10" i="20"/>
  <c r="G10" i="20"/>
  <c r="F10" i="20"/>
  <c r="E10" i="20"/>
  <c r="EL9" i="20"/>
  <c r="DY9" i="20"/>
  <c r="EJ9" i="20" s="1"/>
  <c r="DX9" i="20"/>
  <c r="DW9" i="20"/>
  <c r="DV9" i="20"/>
  <c r="DU9" i="20"/>
  <c r="DT9" i="20"/>
  <c r="DS9" i="20"/>
  <c r="DR9" i="20"/>
  <c r="DQ9" i="20"/>
  <c r="DP9" i="20"/>
  <c r="DH9" i="20"/>
  <c r="DJ9" i="20" s="1"/>
  <c r="DG9" i="20"/>
  <c r="DF9" i="20"/>
  <c r="DE9" i="20"/>
  <c r="DD9" i="20"/>
  <c r="CX9" i="20"/>
  <c r="CU9" i="20"/>
  <c r="CR9" i="20"/>
  <c r="DB9" i="20" s="1"/>
  <c r="CL9" i="20"/>
  <c r="CP9" i="20" s="1"/>
  <c r="CK9" i="20"/>
  <c r="CJ9" i="20"/>
  <c r="CI9" i="20"/>
  <c r="CB9" i="20"/>
  <c r="BU9" i="20"/>
  <c r="BZ9" i="20" s="1"/>
  <c r="BO9" i="20"/>
  <c r="BR9" i="20" s="1"/>
  <c r="BM9" i="20"/>
  <c r="BH9" i="20"/>
  <c r="BF9" i="20"/>
  <c r="BA9" i="20"/>
  <c r="AZ9" i="20"/>
  <c r="AY9" i="20"/>
  <c r="AX9" i="20"/>
  <c r="AW9" i="20"/>
  <c r="AV9" i="20"/>
  <c r="AU9" i="20"/>
  <c r="AS9" i="20"/>
  <c r="AP9" i="20"/>
  <c r="AO9" i="20"/>
  <c r="AN9" i="20"/>
  <c r="AM9" i="20"/>
  <c r="AL9" i="20"/>
  <c r="AK9" i="20"/>
  <c r="AG9" i="20"/>
  <c r="AF9" i="20"/>
  <c r="AE9" i="20"/>
  <c r="AC9" i="20"/>
  <c r="AA9" i="20"/>
  <c r="Z9" i="20"/>
  <c r="Y9" i="20"/>
  <c r="X9" i="20"/>
  <c r="W9" i="20"/>
  <c r="V9" i="20"/>
  <c r="U9" i="20"/>
  <c r="S9" i="20"/>
  <c r="R9" i="20"/>
  <c r="P9" i="20"/>
  <c r="O9" i="20"/>
  <c r="N9" i="20"/>
  <c r="L9" i="20"/>
  <c r="K9" i="20"/>
  <c r="J9" i="20"/>
  <c r="I9" i="20"/>
  <c r="H9" i="20"/>
  <c r="G9" i="20"/>
  <c r="F9" i="20"/>
  <c r="E9" i="20"/>
  <c r="AG3" i="20"/>
  <c r="DY27" i="19"/>
  <c r="EI27" i="19" s="1"/>
  <c r="DX27" i="19"/>
  <c r="DW27" i="19"/>
  <c r="DV27" i="19"/>
  <c r="DU27" i="19"/>
  <c r="DT27" i="19"/>
  <c r="DS27" i="19"/>
  <c r="DR27" i="19"/>
  <c r="DQ27" i="19"/>
  <c r="DP27" i="19"/>
  <c r="DN27" i="19"/>
  <c r="DM27" i="19"/>
  <c r="DL27" i="19"/>
  <c r="DK27" i="19"/>
  <c r="DJ27" i="19"/>
  <c r="DI27" i="19"/>
  <c r="DG27" i="19"/>
  <c r="DF27" i="19"/>
  <c r="DE27" i="19"/>
  <c r="DD27" i="19"/>
  <c r="DA27" i="19"/>
  <c r="CN27" i="19"/>
  <c r="CM27" i="19"/>
  <c r="CK27" i="19"/>
  <c r="CJ27" i="19"/>
  <c r="CI27" i="19"/>
  <c r="CA27" i="19"/>
  <c r="BZ27" i="19"/>
  <c r="BP27" i="19"/>
  <c r="BT27" i="19"/>
  <c r="BM27" i="19"/>
  <c r="AN27" i="19"/>
  <c r="AM27" i="19"/>
  <c r="AG27" i="19"/>
  <c r="AF27" i="19"/>
  <c r="AE27" i="19"/>
  <c r="AC27" i="19"/>
  <c r="S27" i="19"/>
  <c r="R27" i="19"/>
  <c r="P27" i="19"/>
  <c r="O27" i="19"/>
  <c r="N27" i="19"/>
  <c r="L27" i="19"/>
  <c r="K27" i="19"/>
  <c r="J27" i="19"/>
  <c r="I27" i="19"/>
  <c r="H27" i="19"/>
  <c r="G27" i="19"/>
  <c r="F27" i="19"/>
  <c r="E27" i="19"/>
  <c r="DY26" i="19"/>
  <c r="EJ26" i="19" s="1"/>
  <c r="DX26" i="19"/>
  <c r="DW26" i="19"/>
  <c r="DV26" i="19"/>
  <c r="DU26" i="19"/>
  <c r="DT26" i="19"/>
  <c r="DS26" i="19"/>
  <c r="DR26" i="19"/>
  <c r="DQ26" i="19"/>
  <c r="DP26" i="19"/>
  <c r="DN26" i="19"/>
  <c r="DM26" i="19"/>
  <c r="DL26" i="19"/>
  <c r="DK26" i="19"/>
  <c r="DJ26" i="19"/>
  <c r="DI26" i="19"/>
  <c r="DG26" i="19"/>
  <c r="DF26" i="19"/>
  <c r="DE26" i="19"/>
  <c r="DD26" i="19"/>
  <c r="DC26" i="19"/>
  <c r="CV26" i="19"/>
  <c r="CU26" i="19"/>
  <c r="DB26" i="19"/>
  <c r="CN26" i="19"/>
  <c r="CK26" i="19"/>
  <c r="CJ26" i="19"/>
  <c r="CI26" i="19"/>
  <c r="CH26" i="19"/>
  <c r="CG26" i="19"/>
  <c r="CF26" i="19"/>
  <c r="CE26" i="19"/>
  <c r="CC26" i="19"/>
  <c r="BX26" i="19"/>
  <c r="BW26" i="19"/>
  <c r="BR26" i="19"/>
  <c r="BM26" i="19"/>
  <c r="AN26" i="19"/>
  <c r="AM26" i="19"/>
  <c r="AG26" i="19"/>
  <c r="AF26" i="19"/>
  <c r="AE26" i="19"/>
  <c r="AC26" i="19"/>
  <c r="S26" i="19"/>
  <c r="R26" i="19"/>
  <c r="P26" i="19"/>
  <c r="O26" i="19"/>
  <c r="N26" i="19"/>
  <c r="L26" i="19"/>
  <c r="K26" i="19"/>
  <c r="J26" i="19"/>
  <c r="I26" i="19"/>
  <c r="H26" i="19"/>
  <c r="G26" i="19"/>
  <c r="F26" i="19"/>
  <c r="E26" i="19"/>
  <c r="DY25" i="19"/>
  <c r="EG25" i="19" s="1"/>
  <c r="DX25" i="19"/>
  <c r="DW25" i="19"/>
  <c r="DV25" i="19"/>
  <c r="DU25" i="19"/>
  <c r="DT25" i="19"/>
  <c r="DS25" i="19"/>
  <c r="DR25" i="19"/>
  <c r="DQ25" i="19"/>
  <c r="DP25" i="19"/>
  <c r="DN25" i="19"/>
  <c r="DM25" i="19"/>
  <c r="DL25" i="19"/>
  <c r="DK25" i="19"/>
  <c r="DJ25" i="19"/>
  <c r="DI25" i="19"/>
  <c r="DG25" i="19"/>
  <c r="DF25" i="19"/>
  <c r="DE25" i="19"/>
  <c r="DD25" i="19"/>
  <c r="DC25" i="19"/>
  <c r="CM25" i="19"/>
  <c r="CK25" i="19"/>
  <c r="CJ25" i="19"/>
  <c r="CI25" i="19"/>
  <c r="CC25" i="19"/>
  <c r="CH25" i="19"/>
  <c r="BT25" i="19"/>
  <c r="BR25" i="19"/>
  <c r="BM25" i="19"/>
  <c r="AM25" i="19"/>
  <c r="AG25" i="19"/>
  <c r="AF25" i="19"/>
  <c r="AE25" i="19"/>
  <c r="AC25" i="19"/>
  <c r="S25" i="19"/>
  <c r="R25" i="19"/>
  <c r="P25" i="19"/>
  <c r="O25" i="19"/>
  <c r="N25" i="19"/>
  <c r="L25" i="19"/>
  <c r="K25" i="19"/>
  <c r="J25" i="19"/>
  <c r="I25" i="19"/>
  <c r="H25" i="19"/>
  <c r="G25" i="19"/>
  <c r="F25" i="19"/>
  <c r="E25" i="19"/>
  <c r="DY24" i="19"/>
  <c r="EK24" i="19" s="1"/>
  <c r="DX24" i="19"/>
  <c r="DW24" i="19"/>
  <c r="DV24" i="19"/>
  <c r="DU24" i="19"/>
  <c r="DT24" i="19"/>
  <c r="DS24" i="19"/>
  <c r="DR24" i="19"/>
  <c r="DQ24" i="19"/>
  <c r="DP24" i="19"/>
  <c r="DN24" i="19"/>
  <c r="DM24" i="19"/>
  <c r="DL24" i="19"/>
  <c r="DK24" i="19"/>
  <c r="DJ24" i="19"/>
  <c r="DI24" i="19"/>
  <c r="DG24" i="19"/>
  <c r="DF24" i="19"/>
  <c r="DE24" i="19"/>
  <c r="DD24" i="19"/>
  <c r="DC24" i="19"/>
  <c r="CN24" i="19"/>
  <c r="CK24" i="19"/>
  <c r="CJ24" i="19"/>
  <c r="CI24" i="19"/>
  <c r="CH24" i="19"/>
  <c r="CG24" i="19"/>
  <c r="CE24" i="19"/>
  <c r="CA24" i="19"/>
  <c r="BZ24" i="19"/>
  <c r="BY24" i="19"/>
  <c r="BW24" i="19"/>
  <c r="BV24" i="19"/>
  <c r="BX24" i="19"/>
  <c r="BM24" i="19"/>
  <c r="AN24" i="19"/>
  <c r="AM24" i="19"/>
  <c r="AG24" i="19"/>
  <c r="AF24" i="19"/>
  <c r="AE24" i="19"/>
  <c r="AC24" i="19"/>
  <c r="S24" i="19"/>
  <c r="R24" i="19"/>
  <c r="P24" i="19"/>
  <c r="O24" i="19"/>
  <c r="N24" i="19"/>
  <c r="L24" i="19"/>
  <c r="K24" i="19"/>
  <c r="J24" i="19"/>
  <c r="I24" i="19"/>
  <c r="H24" i="19"/>
  <c r="G24" i="19"/>
  <c r="F24" i="19"/>
  <c r="E24" i="19"/>
  <c r="DY23" i="19"/>
  <c r="EI23" i="19" s="1"/>
  <c r="DX23" i="19"/>
  <c r="DW23" i="19"/>
  <c r="DV23" i="19"/>
  <c r="DU23" i="19"/>
  <c r="DT23" i="19"/>
  <c r="DS23" i="19"/>
  <c r="DR23" i="19"/>
  <c r="DQ23" i="19"/>
  <c r="DP23" i="19"/>
  <c r="DN23" i="19"/>
  <c r="DM23" i="19"/>
  <c r="DL23" i="19"/>
  <c r="DK23" i="19"/>
  <c r="DJ23" i="19"/>
  <c r="DI23" i="19"/>
  <c r="DG23" i="19"/>
  <c r="DF23" i="19"/>
  <c r="DE23" i="19"/>
  <c r="DD23" i="19"/>
  <c r="DC23" i="19"/>
  <c r="CN23" i="19"/>
  <c r="CO23" i="19"/>
  <c r="CK23" i="19"/>
  <c r="CJ23" i="19"/>
  <c r="CI23" i="19"/>
  <c r="CG23" i="19"/>
  <c r="CE23" i="19"/>
  <c r="CF23" i="19"/>
  <c r="CA23" i="19"/>
  <c r="BZ23" i="19"/>
  <c r="BY23" i="19"/>
  <c r="BX23" i="19"/>
  <c r="BW23" i="19"/>
  <c r="BV23" i="19"/>
  <c r="BT23" i="19"/>
  <c r="BP23" i="19"/>
  <c r="BM23" i="19"/>
  <c r="AN23" i="19"/>
  <c r="AM23" i="19"/>
  <c r="AG23" i="19"/>
  <c r="AF23" i="19"/>
  <c r="AE23" i="19"/>
  <c r="AC23" i="19"/>
  <c r="S23" i="19"/>
  <c r="R23" i="19"/>
  <c r="P23" i="19"/>
  <c r="O23" i="19"/>
  <c r="N23" i="19"/>
  <c r="L23" i="19"/>
  <c r="K23" i="19"/>
  <c r="J23" i="19"/>
  <c r="I23" i="19"/>
  <c r="H23" i="19"/>
  <c r="G23" i="19"/>
  <c r="F23" i="19"/>
  <c r="E23" i="19"/>
  <c r="DY22" i="19"/>
  <c r="EI22" i="19" s="1"/>
  <c r="DX22" i="19"/>
  <c r="DW22" i="19"/>
  <c r="DV22" i="19"/>
  <c r="DU22" i="19"/>
  <c r="DT22" i="19"/>
  <c r="DS22" i="19"/>
  <c r="DR22" i="19"/>
  <c r="DQ22" i="19"/>
  <c r="DP22" i="19"/>
  <c r="DN22" i="19"/>
  <c r="DM22" i="19"/>
  <c r="DL22" i="19"/>
  <c r="DK22" i="19"/>
  <c r="DJ22" i="19"/>
  <c r="DI22" i="19"/>
  <c r="DG22" i="19"/>
  <c r="DF22" i="19"/>
  <c r="DE22" i="19"/>
  <c r="DD22" i="19"/>
  <c r="CZ22" i="19"/>
  <c r="CY22" i="19"/>
  <c r="CW22" i="19"/>
  <c r="CS22" i="19"/>
  <c r="CK22" i="19"/>
  <c r="CJ22" i="19"/>
  <c r="CI22" i="19"/>
  <c r="CA22" i="19"/>
  <c r="BY22" i="19"/>
  <c r="BV22" i="19"/>
  <c r="BR22" i="19"/>
  <c r="BM22" i="19"/>
  <c r="AN22" i="19"/>
  <c r="AM22" i="19"/>
  <c r="AG22" i="19"/>
  <c r="AF22" i="19"/>
  <c r="AE22" i="19"/>
  <c r="AC22" i="19"/>
  <c r="S22" i="19"/>
  <c r="R22" i="19"/>
  <c r="P22" i="19"/>
  <c r="O22" i="19"/>
  <c r="N22" i="19"/>
  <c r="L22" i="19"/>
  <c r="K22" i="19"/>
  <c r="J22" i="19"/>
  <c r="I22" i="19"/>
  <c r="H22" i="19"/>
  <c r="G22" i="19"/>
  <c r="F22" i="19"/>
  <c r="E22" i="19"/>
  <c r="DY21" i="19"/>
  <c r="EB21" i="19" s="1"/>
  <c r="DX21" i="19"/>
  <c r="DW21" i="19"/>
  <c r="DV21" i="19"/>
  <c r="DU21" i="19"/>
  <c r="DT21" i="19"/>
  <c r="DS21" i="19"/>
  <c r="DR21" i="19"/>
  <c r="DQ21" i="19"/>
  <c r="DP21" i="19"/>
  <c r="DN21" i="19"/>
  <c r="DM21" i="19"/>
  <c r="DL21" i="19"/>
  <c r="DK21" i="19"/>
  <c r="DJ21" i="19"/>
  <c r="DI21" i="19"/>
  <c r="DG21" i="19"/>
  <c r="DF21" i="19"/>
  <c r="DE21" i="19"/>
  <c r="DD21" i="19"/>
  <c r="DB21" i="19"/>
  <c r="CY21" i="19"/>
  <c r="DC21" i="19"/>
  <c r="CM21" i="19"/>
  <c r="CK21" i="19"/>
  <c r="CJ21" i="19"/>
  <c r="CI21" i="19"/>
  <c r="CE21" i="19"/>
  <c r="CA21" i="19"/>
  <c r="BZ21" i="19"/>
  <c r="BY21" i="19"/>
  <c r="BX21" i="19"/>
  <c r="BV21" i="19"/>
  <c r="BW21" i="19"/>
  <c r="BT21" i="19"/>
  <c r="BS21" i="19"/>
  <c r="BR21" i="19"/>
  <c r="BQ21" i="19"/>
  <c r="BP21" i="19"/>
  <c r="BM21" i="19"/>
  <c r="AN21" i="19"/>
  <c r="AM21" i="19"/>
  <c r="AG21" i="19"/>
  <c r="AF21" i="19"/>
  <c r="AE21" i="19"/>
  <c r="AC21" i="19"/>
  <c r="S21" i="19"/>
  <c r="R21" i="19"/>
  <c r="P21" i="19"/>
  <c r="O21" i="19"/>
  <c r="N21" i="19"/>
  <c r="L21" i="19"/>
  <c r="K21" i="19"/>
  <c r="J21" i="19"/>
  <c r="I21" i="19"/>
  <c r="H21" i="19"/>
  <c r="G21" i="19"/>
  <c r="F21" i="19"/>
  <c r="E21" i="19"/>
  <c r="DY20" i="19"/>
  <c r="EJ20" i="19" s="1"/>
  <c r="DX20" i="19"/>
  <c r="DW20" i="19"/>
  <c r="DV20" i="19"/>
  <c r="DU20" i="19"/>
  <c r="DT20" i="19"/>
  <c r="DS20" i="19"/>
  <c r="DR20" i="19"/>
  <c r="DQ20" i="19"/>
  <c r="DP20" i="19"/>
  <c r="DN20" i="19"/>
  <c r="DM20" i="19"/>
  <c r="DL20" i="19"/>
  <c r="DK20" i="19"/>
  <c r="DJ20" i="19"/>
  <c r="DI20" i="19"/>
  <c r="DG20" i="19"/>
  <c r="DF20" i="19"/>
  <c r="DE20" i="19"/>
  <c r="DD20" i="19"/>
  <c r="CZ20" i="19"/>
  <c r="CK20" i="19"/>
  <c r="CJ20" i="19"/>
  <c r="CI20" i="19"/>
  <c r="CH20" i="19"/>
  <c r="CG20" i="19"/>
  <c r="CF20" i="19"/>
  <c r="CA20" i="19"/>
  <c r="BX20" i="19"/>
  <c r="BV20" i="19"/>
  <c r="BM20" i="19"/>
  <c r="AN20" i="19"/>
  <c r="AM20" i="19"/>
  <c r="AG20" i="19"/>
  <c r="AF20" i="19"/>
  <c r="AE20" i="19"/>
  <c r="AC20" i="19"/>
  <c r="S20" i="19"/>
  <c r="R20" i="19"/>
  <c r="P20" i="19"/>
  <c r="O20" i="19"/>
  <c r="N20" i="19"/>
  <c r="L20" i="19"/>
  <c r="K20" i="19"/>
  <c r="J20" i="19"/>
  <c r="I20" i="19"/>
  <c r="H20" i="19"/>
  <c r="G20" i="19"/>
  <c r="F20" i="19"/>
  <c r="E20" i="19"/>
  <c r="DY19" i="19"/>
  <c r="EI19" i="19" s="1"/>
  <c r="DX19" i="19"/>
  <c r="DW19" i="19"/>
  <c r="DV19" i="19"/>
  <c r="DU19" i="19"/>
  <c r="DT19" i="19"/>
  <c r="DS19" i="19"/>
  <c r="DR19" i="19"/>
  <c r="DQ19" i="19"/>
  <c r="DP19" i="19"/>
  <c r="DN19" i="19"/>
  <c r="DM19" i="19"/>
  <c r="DL19" i="19"/>
  <c r="DK19" i="19"/>
  <c r="DJ19" i="19"/>
  <c r="DI19" i="19"/>
  <c r="DG19" i="19"/>
  <c r="DF19" i="19"/>
  <c r="DE19" i="19"/>
  <c r="DD19" i="19"/>
  <c r="CZ19" i="19"/>
  <c r="CO19" i="19"/>
  <c r="CK19" i="19"/>
  <c r="CJ19" i="19"/>
  <c r="CI19" i="19"/>
  <c r="CF19" i="19"/>
  <c r="CA19" i="19"/>
  <c r="BX19" i="19"/>
  <c r="BP19" i="19"/>
  <c r="BQ19" i="19"/>
  <c r="BM19" i="19"/>
  <c r="AN19" i="19"/>
  <c r="AM19" i="19"/>
  <c r="AG19" i="19"/>
  <c r="AF19" i="19"/>
  <c r="AE19" i="19"/>
  <c r="AC19" i="19"/>
  <c r="S19" i="19"/>
  <c r="R19" i="19"/>
  <c r="P19" i="19"/>
  <c r="O19" i="19"/>
  <c r="N19" i="19"/>
  <c r="L19" i="19"/>
  <c r="K19" i="19"/>
  <c r="J19" i="19"/>
  <c r="I19" i="19"/>
  <c r="H19" i="19"/>
  <c r="G19" i="19"/>
  <c r="F19" i="19"/>
  <c r="E19" i="19"/>
  <c r="DY18" i="19"/>
  <c r="EJ18" i="19" s="1"/>
  <c r="DX18" i="19"/>
  <c r="DW18" i="19"/>
  <c r="DV18" i="19"/>
  <c r="DU18" i="19"/>
  <c r="DT18" i="19"/>
  <c r="DS18" i="19"/>
  <c r="DR18" i="19"/>
  <c r="DQ18" i="19"/>
  <c r="DP18" i="19"/>
  <c r="DN18" i="19"/>
  <c r="DM18" i="19"/>
  <c r="DL18" i="19"/>
  <c r="DK18" i="19"/>
  <c r="DJ18" i="19"/>
  <c r="DI18" i="19"/>
  <c r="DG18" i="19"/>
  <c r="DF18" i="19"/>
  <c r="DE18" i="19"/>
  <c r="DC18" i="19"/>
  <c r="CX18" i="19"/>
  <c r="DB18" i="19"/>
  <c r="CM18" i="19"/>
  <c r="CK18" i="19"/>
  <c r="CJ18" i="19"/>
  <c r="CI18" i="19"/>
  <c r="BZ18" i="19"/>
  <c r="BY18" i="19"/>
  <c r="BX18" i="19"/>
  <c r="BM18" i="19"/>
  <c r="AN18" i="19"/>
  <c r="AM18" i="19"/>
  <c r="AG18" i="19"/>
  <c r="AF18" i="19"/>
  <c r="AE18" i="19"/>
  <c r="AC18" i="19"/>
  <c r="S18" i="19"/>
  <c r="R18" i="19"/>
  <c r="P18" i="19"/>
  <c r="O18" i="19"/>
  <c r="N18" i="19"/>
  <c r="L18" i="19"/>
  <c r="K18" i="19"/>
  <c r="J18" i="19"/>
  <c r="I18" i="19"/>
  <c r="H18" i="19"/>
  <c r="G18" i="19"/>
  <c r="F18" i="19"/>
  <c r="E18" i="19"/>
  <c r="DY17" i="19"/>
  <c r="EG17" i="19" s="1"/>
  <c r="DX17" i="19"/>
  <c r="DW17" i="19"/>
  <c r="DV17" i="19"/>
  <c r="DU17" i="19"/>
  <c r="DT17" i="19"/>
  <c r="DS17" i="19"/>
  <c r="DR17" i="19"/>
  <c r="DQ17" i="19"/>
  <c r="DP17" i="19"/>
  <c r="DN17" i="19"/>
  <c r="DM17" i="19"/>
  <c r="DL17" i="19"/>
  <c r="DK17" i="19"/>
  <c r="DJ17" i="19"/>
  <c r="DI17" i="19"/>
  <c r="DG17" i="19"/>
  <c r="DF17" i="19"/>
  <c r="DE17" i="19"/>
  <c r="DD17" i="19"/>
  <c r="DA17" i="19"/>
  <c r="CK17" i="19"/>
  <c r="CJ17" i="19"/>
  <c r="CI17" i="19"/>
  <c r="CH17" i="19"/>
  <c r="BX17" i="19"/>
  <c r="BV17" i="19"/>
  <c r="BM17" i="19"/>
  <c r="AN17" i="19"/>
  <c r="AM17" i="19"/>
  <c r="AG17" i="19"/>
  <c r="AF17" i="19"/>
  <c r="AE17" i="19"/>
  <c r="AC17" i="19"/>
  <c r="S17" i="19"/>
  <c r="R17" i="19"/>
  <c r="P17" i="19"/>
  <c r="O17" i="19"/>
  <c r="N17" i="19"/>
  <c r="L17" i="19"/>
  <c r="K17" i="19"/>
  <c r="J17" i="19"/>
  <c r="I17" i="19"/>
  <c r="H17" i="19"/>
  <c r="G17" i="19"/>
  <c r="F17" i="19"/>
  <c r="E17" i="19"/>
  <c r="DY16" i="19"/>
  <c r="EI16" i="19" s="1"/>
  <c r="DX16" i="19"/>
  <c r="DW16" i="19"/>
  <c r="DV16" i="19"/>
  <c r="DU16" i="19"/>
  <c r="DT16" i="19"/>
  <c r="DS16" i="19"/>
  <c r="DR16" i="19"/>
  <c r="DQ16" i="19"/>
  <c r="DP16" i="19"/>
  <c r="DN16" i="19"/>
  <c r="DM16" i="19"/>
  <c r="DL16" i="19"/>
  <c r="DK16" i="19"/>
  <c r="DJ16" i="19"/>
  <c r="DI16" i="19"/>
  <c r="DG16" i="19"/>
  <c r="DF16" i="19"/>
  <c r="DE16" i="19"/>
  <c r="DD16" i="19"/>
  <c r="CS16" i="19"/>
  <c r="CN16" i="19"/>
  <c r="CK16" i="19"/>
  <c r="CJ16" i="19"/>
  <c r="CI16" i="19"/>
  <c r="BT16" i="19"/>
  <c r="BS16" i="19"/>
  <c r="BR16" i="19"/>
  <c r="BQ16" i="19"/>
  <c r="BP16" i="19"/>
  <c r="BM16" i="19"/>
  <c r="AN16" i="19"/>
  <c r="AM16" i="19"/>
  <c r="AG16" i="19"/>
  <c r="AF16" i="19"/>
  <c r="AE16" i="19"/>
  <c r="AC16" i="19"/>
  <c r="S16" i="19"/>
  <c r="R16" i="19"/>
  <c r="P16" i="19"/>
  <c r="O16" i="19"/>
  <c r="N16" i="19"/>
  <c r="L16" i="19"/>
  <c r="K16" i="19"/>
  <c r="J16" i="19"/>
  <c r="I16" i="19"/>
  <c r="H16" i="19"/>
  <c r="G16" i="19"/>
  <c r="F16" i="19"/>
  <c r="E16" i="19"/>
  <c r="DY15" i="19"/>
  <c r="EI15" i="19" s="1"/>
  <c r="DX15" i="19"/>
  <c r="DW15" i="19"/>
  <c r="DV15" i="19"/>
  <c r="DU15" i="19"/>
  <c r="DT15" i="19"/>
  <c r="DS15" i="19"/>
  <c r="DR15" i="19"/>
  <c r="DQ15" i="19"/>
  <c r="DP15" i="19"/>
  <c r="DN15" i="19"/>
  <c r="DM15" i="19"/>
  <c r="DL15" i="19"/>
  <c r="DK15" i="19"/>
  <c r="DJ15" i="19"/>
  <c r="DI15" i="19"/>
  <c r="DG15" i="19"/>
  <c r="DF15" i="19"/>
  <c r="DE15" i="19"/>
  <c r="DD15" i="19"/>
  <c r="CV15" i="19"/>
  <c r="DA15" i="19"/>
  <c r="CN15" i="19"/>
  <c r="CK15" i="19"/>
  <c r="CJ15" i="19"/>
  <c r="CI15" i="19"/>
  <c r="CC15" i="19"/>
  <c r="CA15" i="19"/>
  <c r="BZ15" i="19"/>
  <c r="BY15" i="19"/>
  <c r="BX15" i="19"/>
  <c r="BW15" i="19"/>
  <c r="BV15" i="19"/>
  <c r="BR15" i="19"/>
  <c r="BM15" i="19"/>
  <c r="AN15" i="19"/>
  <c r="AM15" i="19"/>
  <c r="AG15" i="19"/>
  <c r="AF15" i="19"/>
  <c r="AE15" i="19"/>
  <c r="AC15" i="19"/>
  <c r="S15" i="19"/>
  <c r="R15" i="19"/>
  <c r="P15" i="19"/>
  <c r="O15" i="19"/>
  <c r="N15" i="19"/>
  <c r="L15" i="19"/>
  <c r="K15" i="19"/>
  <c r="J15" i="19"/>
  <c r="I15" i="19"/>
  <c r="H15" i="19"/>
  <c r="G15" i="19"/>
  <c r="F15" i="19"/>
  <c r="E15" i="19"/>
  <c r="DY14" i="19"/>
  <c r="EI14" i="19" s="1"/>
  <c r="DX14" i="19"/>
  <c r="DW14" i="19"/>
  <c r="DV14" i="19"/>
  <c r="DU14" i="19"/>
  <c r="DT14" i="19"/>
  <c r="DS14" i="19"/>
  <c r="DR14" i="19"/>
  <c r="DQ14" i="19"/>
  <c r="DP14" i="19"/>
  <c r="DN14" i="19"/>
  <c r="DM14" i="19"/>
  <c r="DL14" i="19"/>
  <c r="DK14" i="19"/>
  <c r="DJ14" i="19"/>
  <c r="DI14" i="19"/>
  <c r="DG14" i="19"/>
  <c r="DF14" i="19"/>
  <c r="DE14" i="19"/>
  <c r="DD14" i="19"/>
  <c r="DA14" i="19"/>
  <c r="CM14" i="19"/>
  <c r="CK14" i="19"/>
  <c r="CJ14" i="19"/>
  <c r="CI14" i="19"/>
  <c r="CE14" i="19"/>
  <c r="CA14" i="19"/>
  <c r="BT14" i="19"/>
  <c r="BS14" i="19"/>
  <c r="BM14" i="19"/>
  <c r="AN14" i="19"/>
  <c r="AM14" i="19"/>
  <c r="AG14" i="19"/>
  <c r="AF14" i="19"/>
  <c r="AE14" i="19"/>
  <c r="AC14" i="19"/>
  <c r="S14" i="19"/>
  <c r="R14" i="19"/>
  <c r="P14" i="19"/>
  <c r="O14" i="19"/>
  <c r="N14" i="19"/>
  <c r="L14" i="19"/>
  <c r="K14" i="19"/>
  <c r="J14" i="19"/>
  <c r="I14" i="19"/>
  <c r="H14" i="19"/>
  <c r="G14" i="19"/>
  <c r="F14" i="19"/>
  <c r="E14" i="19"/>
  <c r="DY13" i="19"/>
  <c r="EF13" i="19" s="1"/>
  <c r="DX13" i="19"/>
  <c r="DW13" i="19"/>
  <c r="DV13" i="19"/>
  <c r="DU13" i="19"/>
  <c r="DT13" i="19"/>
  <c r="DS13" i="19"/>
  <c r="DR13" i="19"/>
  <c r="DQ13" i="19"/>
  <c r="DP13" i="19"/>
  <c r="DN13" i="19"/>
  <c r="DM13" i="19"/>
  <c r="DL13" i="19"/>
  <c r="DK13" i="19"/>
  <c r="DJ13" i="19"/>
  <c r="DI13" i="19"/>
  <c r="DG13" i="19"/>
  <c r="DF13" i="19"/>
  <c r="DE13" i="19"/>
  <c r="DD13" i="19"/>
  <c r="CX13" i="19"/>
  <c r="CM13" i="19"/>
  <c r="CK13" i="19"/>
  <c r="CJ13" i="19"/>
  <c r="CI13" i="19"/>
  <c r="CG13" i="19"/>
  <c r="CF13" i="19"/>
  <c r="CH13" i="19"/>
  <c r="CA13" i="19"/>
  <c r="BZ13" i="19"/>
  <c r="BY13" i="19"/>
  <c r="BX13" i="19"/>
  <c r="BV13" i="19"/>
  <c r="BW13" i="19"/>
  <c r="BT13" i="19"/>
  <c r="BS13" i="19"/>
  <c r="BM13" i="19"/>
  <c r="AN13" i="19"/>
  <c r="AM13" i="19"/>
  <c r="AG13" i="19"/>
  <c r="AF13" i="19"/>
  <c r="AE13" i="19"/>
  <c r="AC13" i="19"/>
  <c r="S13" i="19"/>
  <c r="R13" i="19"/>
  <c r="P13" i="19"/>
  <c r="O13" i="19"/>
  <c r="N13" i="19"/>
  <c r="L13" i="19"/>
  <c r="K13" i="19"/>
  <c r="J13" i="19"/>
  <c r="I13" i="19"/>
  <c r="H13" i="19"/>
  <c r="G13" i="19"/>
  <c r="F13" i="19"/>
  <c r="E13" i="19"/>
  <c r="DY12" i="19"/>
  <c r="EH12" i="19" s="1"/>
  <c r="DX12" i="19"/>
  <c r="DW12" i="19"/>
  <c r="DV12" i="19"/>
  <c r="DU12" i="19"/>
  <c r="DT12" i="19"/>
  <c r="DS12" i="19"/>
  <c r="DR12" i="19"/>
  <c r="DQ12" i="19"/>
  <c r="DP12" i="19"/>
  <c r="DN12" i="19"/>
  <c r="DM12" i="19"/>
  <c r="DL12" i="19"/>
  <c r="DK12" i="19"/>
  <c r="DJ12" i="19"/>
  <c r="DI12" i="19"/>
  <c r="DG12" i="19"/>
  <c r="DF12" i="19"/>
  <c r="DE12" i="19"/>
  <c r="DD12" i="19"/>
  <c r="CZ12" i="19"/>
  <c r="CK12" i="19"/>
  <c r="CJ12" i="19"/>
  <c r="CI12" i="19"/>
  <c r="CH12" i="19"/>
  <c r="CG12" i="19"/>
  <c r="CF12" i="19"/>
  <c r="CC12" i="19"/>
  <c r="CE12" i="19"/>
  <c r="BY12" i="19"/>
  <c r="BX12" i="19"/>
  <c r="BW12" i="19"/>
  <c r="BV12" i="19"/>
  <c r="BQ12" i="19"/>
  <c r="BM12" i="19"/>
  <c r="AN12" i="19"/>
  <c r="AM12" i="19"/>
  <c r="AG12" i="19"/>
  <c r="AF12" i="19"/>
  <c r="AE12" i="19"/>
  <c r="AC12" i="19"/>
  <c r="S12" i="19"/>
  <c r="R12" i="19"/>
  <c r="P12" i="19"/>
  <c r="O12" i="19"/>
  <c r="N12" i="19"/>
  <c r="L12" i="19"/>
  <c r="K12" i="19"/>
  <c r="J12" i="19"/>
  <c r="I12" i="19"/>
  <c r="H12" i="19"/>
  <c r="G12" i="19"/>
  <c r="F12" i="19"/>
  <c r="E12" i="19"/>
  <c r="DY11" i="19"/>
  <c r="EH11" i="19" s="1"/>
  <c r="DX11" i="19"/>
  <c r="DW11" i="19"/>
  <c r="DV11" i="19"/>
  <c r="DU11" i="19"/>
  <c r="DT11" i="19"/>
  <c r="DS11" i="19"/>
  <c r="DR11" i="19"/>
  <c r="DQ11" i="19"/>
  <c r="DP11" i="19"/>
  <c r="DN11" i="19"/>
  <c r="DM11" i="19"/>
  <c r="DL11" i="19"/>
  <c r="DK11" i="19"/>
  <c r="DJ11" i="19"/>
  <c r="DI11" i="19"/>
  <c r="DG11" i="19"/>
  <c r="DF11" i="19"/>
  <c r="DE11" i="19"/>
  <c r="DD11" i="19"/>
  <c r="CX11" i="19"/>
  <c r="CK11" i="19"/>
  <c r="CJ11" i="19"/>
  <c r="CI11" i="19"/>
  <c r="CH11" i="19"/>
  <c r="BQ11" i="19"/>
  <c r="BM11" i="19"/>
  <c r="AN11" i="19"/>
  <c r="AM11" i="19"/>
  <c r="AG11" i="19"/>
  <c r="AF11" i="19"/>
  <c r="AE11" i="19"/>
  <c r="AC11" i="19"/>
  <c r="S11" i="19"/>
  <c r="R11" i="19"/>
  <c r="P11" i="19"/>
  <c r="O11" i="19"/>
  <c r="N11" i="19"/>
  <c r="L11" i="19"/>
  <c r="K11" i="19"/>
  <c r="J11" i="19"/>
  <c r="I11" i="19"/>
  <c r="H11" i="19"/>
  <c r="G11" i="19"/>
  <c r="F11" i="19"/>
  <c r="E11" i="19"/>
  <c r="DY10" i="19"/>
  <c r="EK10" i="19" s="1"/>
  <c r="DX10" i="19"/>
  <c r="DW10" i="19"/>
  <c r="DV10" i="19"/>
  <c r="DU10" i="19"/>
  <c r="DT10" i="19"/>
  <c r="DS10" i="19"/>
  <c r="DR10" i="19"/>
  <c r="DQ10" i="19"/>
  <c r="DP10" i="19"/>
  <c r="DN10" i="19"/>
  <c r="DM10" i="19"/>
  <c r="DL10" i="19"/>
  <c r="DK10" i="19"/>
  <c r="DJ10" i="19"/>
  <c r="DI10" i="19"/>
  <c r="DG10" i="19"/>
  <c r="DF10" i="19"/>
  <c r="DE10" i="19"/>
  <c r="DD10" i="19"/>
  <c r="DA10" i="19"/>
  <c r="CY10" i="19"/>
  <c r="CX10" i="19"/>
  <c r="DB10" i="19"/>
  <c r="CO10" i="19"/>
  <c r="CM10" i="19"/>
  <c r="CK10" i="19"/>
  <c r="CJ10" i="19"/>
  <c r="CI10" i="19"/>
  <c r="CH10" i="19"/>
  <c r="CA10" i="19"/>
  <c r="BZ10" i="19"/>
  <c r="BY10" i="19"/>
  <c r="BX10" i="19"/>
  <c r="BW10" i="19"/>
  <c r="BV10" i="19"/>
  <c r="BT10" i="19"/>
  <c r="BM10" i="19"/>
  <c r="AN10" i="19"/>
  <c r="AM10" i="19"/>
  <c r="AG10" i="19"/>
  <c r="AF10" i="19"/>
  <c r="AE10" i="19"/>
  <c r="AC10" i="19"/>
  <c r="S10" i="19"/>
  <c r="R10" i="19"/>
  <c r="P10" i="19"/>
  <c r="O10" i="19"/>
  <c r="N10" i="19"/>
  <c r="L10" i="19"/>
  <c r="K10" i="19"/>
  <c r="J10" i="19"/>
  <c r="I10" i="19"/>
  <c r="H10" i="19"/>
  <c r="G10" i="19"/>
  <c r="F10" i="19"/>
  <c r="E10" i="19"/>
  <c r="DY9" i="19"/>
  <c r="EG9" i="19" s="1"/>
  <c r="DX9" i="19"/>
  <c r="DW9" i="19"/>
  <c r="DV9" i="19"/>
  <c r="DU9" i="19"/>
  <c r="DT9" i="19"/>
  <c r="DS9" i="19"/>
  <c r="DR9" i="19"/>
  <c r="DQ9" i="19"/>
  <c r="DP9" i="19"/>
  <c r="DK9" i="19"/>
  <c r="DG9" i="19"/>
  <c r="DF9" i="19"/>
  <c r="DE9" i="19"/>
  <c r="CZ9" i="19"/>
  <c r="CO9" i="19"/>
  <c r="CK9" i="19"/>
  <c r="CJ9" i="19"/>
  <c r="CF9" i="19"/>
  <c r="CC9" i="19"/>
  <c r="CH9" i="19"/>
  <c r="BY9" i="19"/>
  <c r="AN9" i="19"/>
  <c r="AM9" i="19"/>
  <c r="AG9" i="19"/>
  <c r="AF9" i="19"/>
  <c r="AC9" i="19"/>
  <c r="S9" i="19"/>
  <c r="R9" i="19"/>
  <c r="P9" i="19"/>
  <c r="O9" i="19"/>
  <c r="N9" i="19"/>
  <c r="L9" i="19"/>
  <c r="K9" i="19"/>
  <c r="J9" i="19"/>
  <c r="I9" i="19"/>
  <c r="H9" i="19"/>
  <c r="G9" i="19"/>
  <c r="F9" i="19"/>
  <c r="E9" i="19"/>
  <c r="AG3" i="19"/>
  <c r="C29" i="1"/>
  <c r="C28" i="1"/>
  <c r="C27" i="1"/>
  <c r="C26" i="1"/>
  <c r="C25" i="1"/>
  <c r="C23" i="1"/>
  <c r="C22" i="1"/>
  <c r="C21" i="1"/>
  <c r="C19" i="1"/>
  <c r="C18" i="1"/>
  <c r="C17" i="1"/>
  <c r="C16" i="1"/>
  <c r="C15" i="1"/>
  <c r="C12" i="1"/>
  <c r="C2" i="1"/>
  <c r="EL27" i="18"/>
  <c r="DY27" i="18"/>
  <c r="EG27" i="18" s="1"/>
  <c r="DX27" i="18"/>
  <c r="DW27" i="18"/>
  <c r="DV27" i="18"/>
  <c r="DU27" i="18"/>
  <c r="DT27" i="18"/>
  <c r="DS27" i="18"/>
  <c r="DR27" i="18"/>
  <c r="DQ27" i="18"/>
  <c r="DP27" i="18"/>
  <c r="DN27" i="18"/>
  <c r="DM27" i="18"/>
  <c r="DL27" i="18"/>
  <c r="DK27" i="18"/>
  <c r="DJ27" i="18"/>
  <c r="DI27" i="18"/>
  <c r="DG27" i="18"/>
  <c r="DF27" i="18"/>
  <c r="DE27" i="18"/>
  <c r="DD27" i="18"/>
  <c r="CR27" i="18"/>
  <c r="CZ27" i="18" s="1"/>
  <c r="CO27" i="18"/>
  <c r="CP27" i="18"/>
  <c r="CK27" i="18"/>
  <c r="CJ27" i="18"/>
  <c r="CI27" i="18"/>
  <c r="CH27" i="18"/>
  <c r="BM27" i="18"/>
  <c r="AV27" i="18"/>
  <c r="AU27" i="18"/>
  <c r="AN27" i="18"/>
  <c r="AM27" i="18"/>
  <c r="AG27" i="18"/>
  <c r="AF27" i="18"/>
  <c r="AE27" i="18"/>
  <c r="AC27" i="18"/>
  <c r="AA27" i="18"/>
  <c r="Z27" i="18"/>
  <c r="Y27" i="18"/>
  <c r="X27" i="18"/>
  <c r="W27" i="18"/>
  <c r="U27" i="18"/>
  <c r="S27" i="18"/>
  <c r="R27" i="18"/>
  <c r="P27" i="18"/>
  <c r="O27" i="18"/>
  <c r="N27" i="18"/>
  <c r="L27" i="18"/>
  <c r="K27" i="18"/>
  <c r="J27" i="18"/>
  <c r="I27" i="18"/>
  <c r="H27" i="18"/>
  <c r="G27" i="18"/>
  <c r="F27" i="18"/>
  <c r="E27" i="18"/>
  <c r="EL26" i="18"/>
  <c r="DY26" i="18"/>
  <c r="EH26" i="18" s="1"/>
  <c r="DX26" i="18"/>
  <c r="DW26" i="18"/>
  <c r="DV26" i="18"/>
  <c r="DU26" i="18"/>
  <c r="DT26" i="18"/>
  <c r="DS26" i="18"/>
  <c r="DR26" i="18"/>
  <c r="DQ26" i="18"/>
  <c r="DP26" i="18"/>
  <c r="DN26" i="18"/>
  <c r="DM26" i="18"/>
  <c r="DL26" i="18"/>
  <c r="DK26" i="18"/>
  <c r="DJ26" i="18"/>
  <c r="DI26" i="18"/>
  <c r="DG26" i="18"/>
  <c r="DF26" i="18"/>
  <c r="DE26" i="18"/>
  <c r="DD26" i="18"/>
  <c r="CR26" i="18"/>
  <c r="CZ26" i="18" s="1"/>
  <c r="CN26" i="18"/>
  <c r="CK26" i="18"/>
  <c r="CJ26" i="18"/>
  <c r="CI26" i="18"/>
  <c r="CH26" i="18"/>
  <c r="CA26" i="18"/>
  <c r="BS26" i="18"/>
  <c r="BM26" i="18"/>
  <c r="AV26" i="18"/>
  <c r="AU26" i="18"/>
  <c r="AN26" i="18"/>
  <c r="AM26" i="18"/>
  <c r="AG26" i="18"/>
  <c r="AF26" i="18"/>
  <c r="AE26" i="18"/>
  <c r="AC26" i="18"/>
  <c r="AA26" i="18"/>
  <c r="Z26" i="18"/>
  <c r="Y26" i="18"/>
  <c r="X26" i="18"/>
  <c r="W26" i="18"/>
  <c r="U26" i="18"/>
  <c r="S26" i="18"/>
  <c r="R26" i="18"/>
  <c r="P26" i="18"/>
  <c r="O26" i="18"/>
  <c r="N26" i="18"/>
  <c r="L26" i="18"/>
  <c r="K26" i="18"/>
  <c r="J26" i="18"/>
  <c r="I26" i="18"/>
  <c r="H26" i="18"/>
  <c r="G26" i="18"/>
  <c r="F26" i="18"/>
  <c r="E26" i="18"/>
  <c r="EL25" i="18"/>
  <c r="DY25" i="18"/>
  <c r="EG25" i="18" s="1"/>
  <c r="DX25" i="18"/>
  <c r="DW25" i="18"/>
  <c r="DV25" i="18"/>
  <c r="DU25" i="18"/>
  <c r="DT25" i="18"/>
  <c r="DS25" i="18"/>
  <c r="DR25" i="18"/>
  <c r="DQ25" i="18"/>
  <c r="DP25" i="18"/>
  <c r="DN25" i="18"/>
  <c r="DM25" i="18"/>
  <c r="DL25" i="18"/>
  <c r="DK25" i="18"/>
  <c r="DJ25" i="18"/>
  <c r="DI25" i="18"/>
  <c r="DG25" i="18"/>
  <c r="DF25" i="18"/>
  <c r="DE25" i="18"/>
  <c r="DD25" i="18"/>
  <c r="CR25" i="18"/>
  <c r="DA25" i="18" s="1"/>
  <c r="CK25" i="18"/>
  <c r="CJ25" i="18"/>
  <c r="CI25" i="18"/>
  <c r="CH25" i="18"/>
  <c r="CE25" i="18"/>
  <c r="CC25" i="18"/>
  <c r="BZ25" i="18"/>
  <c r="BY25" i="18"/>
  <c r="BV25" i="18"/>
  <c r="CA25" i="18"/>
  <c r="BQ25" i="18"/>
  <c r="BM25" i="18"/>
  <c r="AV25" i="18"/>
  <c r="AU25" i="18"/>
  <c r="AN25" i="18"/>
  <c r="AM25" i="18"/>
  <c r="AG25" i="18"/>
  <c r="AF25" i="18"/>
  <c r="AE25" i="18"/>
  <c r="AC25" i="18"/>
  <c r="AA25" i="18"/>
  <c r="Z25" i="18"/>
  <c r="Y25" i="18"/>
  <c r="X25" i="18"/>
  <c r="W25" i="18"/>
  <c r="U25" i="18"/>
  <c r="S25" i="18"/>
  <c r="R25" i="18"/>
  <c r="P25" i="18"/>
  <c r="O25" i="18"/>
  <c r="N25" i="18"/>
  <c r="L25" i="18"/>
  <c r="K25" i="18"/>
  <c r="J25" i="18"/>
  <c r="I25" i="18"/>
  <c r="H25" i="18"/>
  <c r="G25" i="18"/>
  <c r="F25" i="18"/>
  <c r="E25" i="18"/>
  <c r="EL24" i="18"/>
  <c r="EF24" i="18"/>
  <c r="DY24" i="18"/>
  <c r="EK24" i="18" s="1"/>
  <c r="DX24" i="18"/>
  <c r="DW24" i="18"/>
  <c r="DV24" i="18"/>
  <c r="DU24" i="18"/>
  <c r="DT24" i="18"/>
  <c r="DS24" i="18"/>
  <c r="DR24" i="18"/>
  <c r="DQ24" i="18"/>
  <c r="DP24" i="18"/>
  <c r="DN24" i="18"/>
  <c r="DM24" i="18"/>
  <c r="DL24" i="18"/>
  <c r="DK24" i="18"/>
  <c r="DJ24" i="18"/>
  <c r="DI24" i="18"/>
  <c r="DG24" i="18"/>
  <c r="DF24" i="18"/>
  <c r="DE24" i="18"/>
  <c r="DD24" i="18"/>
  <c r="CR24" i="18"/>
  <c r="CZ24" i="18" s="1"/>
  <c r="CN24" i="18"/>
  <c r="CO24" i="18"/>
  <c r="CK24" i="18"/>
  <c r="CJ24" i="18"/>
  <c r="CI24" i="18"/>
  <c r="CG24" i="18"/>
  <c r="CA24" i="18"/>
  <c r="BX24" i="18"/>
  <c r="BV24" i="18"/>
  <c r="BT24" i="18"/>
  <c r="BM24" i="18"/>
  <c r="AV24" i="18"/>
  <c r="AU24" i="18"/>
  <c r="AN24" i="18"/>
  <c r="AM24" i="18"/>
  <c r="AG24" i="18"/>
  <c r="AF24" i="18"/>
  <c r="AE24" i="18"/>
  <c r="AC24" i="18"/>
  <c r="AA24" i="18"/>
  <c r="Z24" i="18"/>
  <c r="Y24" i="18"/>
  <c r="X24" i="18"/>
  <c r="W24" i="18"/>
  <c r="U24" i="18"/>
  <c r="S24" i="18"/>
  <c r="R24" i="18"/>
  <c r="P24" i="18"/>
  <c r="O24" i="18"/>
  <c r="N24" i="18"/>
  <c r="L24" i="18"/>
  <c r="K24" i="18"/>
  <c r="J24" i="18"/>
  <c r="I24" i="18"/>
  <c r="H24" i="18"/>
  <c r="G24" i="18"/>
  <c r="F24" i="18"/>
  <c r="E24" i="18"/>
  <c r="EL23" i="18"/>
  <c r="DY23" i="18"/>
  <c r="DX23" i="18"/>
  <c r="DW23" i="18"/>
  <c r="DV23" i="18"/>
  <c r="DU23" i="18"/>
  <c r="DT23" i="18"/>
  <c r="DS23" i="18"/>
  <c r="DR23" i="18"/>
  <c r="DQ23" i="18"/>
  <c r="DP23" i="18"/>
  <c r="DN23" i="18"/>
  <c r="DM23" i="18"/>
  <c r="DL23" i="18"/>
  <c r="DK23" i="18"/>
  <c r="DJ23" i="18"/>
  <c r="DI23" i="18"/>
  <c r="DG23" i="18"/>
  <c r="DF23" i="18"/>
  <c r="DE23" i="18"/>
  <c r="DD23" i="18"/>
  <c r="CR23" i="18"/>
  <c r="CV23" i="18" s="1"/>
  <c r="CM23" i="18"/>
  <c r="CK23" i="18"/>
  <c r="CJ23" i="18"/>
  <c r="CI23" i="18"/>
  <c r="CF23" i="18"/>
  <c r="BZ23" i="18"/>
  <c r="BR23" i="18"/>
  <c r="BM23" i="18"/>
  <c r="AV23" i="18"/>
  <c r="AU23" i="18"/>
  <c r="AN23" i="18"/>
  <c r="AM23" i="18"/>
  <c r="AG23" i="18"/>
  <c r="AF23" i="18"/>
  <c r="AE23" i="18"/>
  <c r="AC23" i="18"/>
  <c r="AA23" i="18"/>
  <c r="Z23" i="18"/>
  <c r="Y23" i="18"/>
  <c r="X23" i="18"/>
  <c r="W23" i="18"/>
  <c r="U23" i="18"/>
  <c r="S23" i="18"/>
  <c r="R23" i="18"/>
  <c r="P23" i="18"/>
  <c r="O23" i="18"/>
  <c r="N23" i="18"/>
  <c r="L23" i="18"/>
  <c r="K23" i="18"/>
  <c r="J23" i="18"/>
  <c r="I23" i="18"/>
  <c r="H23" i="18"/>
  <c r="G23" i="18"/>
  <c r="F23" i="18"/>
  <c r="E23" i="18"/>
  <c r="EL22" i="18"/>
  <c r="DY22" i="18"/>
  <c r="EJ22" i="18" s="1"/>
  <c r="DX22" i="18"/>
  <c r="DW22" i="18"/>
  <c r="DV22" i="18"/>
  <c r="DU22" i="18"/>
  <c r="DT22" i="18"/>
  <c r="DS22" i="18"/>
  <c r="DR22" i="18"/>
  <c r="DQ22" i="18"/>
  <c r="DP22" i="18"/>
  <c r="DN22" i="18"/>
  <c r="DM22" i="18"/>
  <c r="DL22" i="18"/>
  <c r="DK22" i="18"/>
  <c r="DJ22" i="18"/>
  <c r="DI22" i="18"/>
  <c r="DG22" i="18"/>
  <c r="DF22" i="18"/>
  <c r="DE22" i="18"/>
  <c r="DD22" i="18"/>
  <c r="CR22" i="18"/>
  <c r="CZ22" i="18" s="1"/>
  <c r="CK22" i="18"/>
  <c r="CJ22" i="18"/>
  <c r="CI22" i="18"/>
  <c r="CH22" i="18"/>
  <c r="BY22" i="18"/>
  <c r="BR22" i="18"/>
  <c r="BQ22" i="18"/>
  <c r="BP22" i="18"/>
  <c r="BM22" i="18"/>
  <c r="AV22" i="18"/>
  <c r="AU22" i="18"/>
  <c r="AN22" i="18"/>
  <c r="AM22" i="18"/>
  <c r="AG22" i="18"/>
  <c r="AF22" i="18"/>
  <c r="AE22" i="18"/>
  <c r="AC22" i="18"/>
  <c r="AA22" i="18"/>
  <c r="Z22" i="18"/>
  <c r="Y22" i="18"/>
  <c r="X22" i="18"/>
  <c r="W22" i="18"/>
  <c r="U22" i="18"/>
  <c r="S22" i="18"/>
  <c r="R22" i="18"/>
  <c r="P22" i="18"/>
  <c r="O22" i="18"/>
  <c r="N22" i="18"/>
  <c r="L22" i="18"/>
  <c r="K22" i="18"/>
  <c r="J22" i="18"/>
  <c r="I22" i="18"/>
  <c r="H22" i="18"/>
  <c r="G22" i="18"/>
  <c r="F22" i="18"/>
  <c r="E22" i="18"/>
  <c r="EL21" i="18"/>
  <c r="DY21" i="18"/>
  <c r="EI21" i="18" s="1"/>
  <c r="DX21" i="18"/>
  <c r="DW21" i="18"/>
  <c r="DV21" i="18"/>
  <c r="DU21" i="18"/>
  <c r="DT21" i="18"/>
  <c r="DS21" i="18"/>
  <c r="DR21" i="18"/>
  <c r="DQ21" i="18"/>
  <c r="DP21" i="18"/>
  <c r="DN21" i="18"/>
  <c r="DM21" i="18"/>
  <c r="DL21" i="18"/>
  <c r="DK21" i="18"/>
  <c r="DJ21" i="18"/>
  <c r="DI21" i="18"/>
  <c r="DG21" i="18"/>
  <c r="DF21" i="18"/>
  <c r="DE21" i="18"/>
  <c r="DD21" i="18"/>
  <c r="CR21" i="18"/>
  <c r="DC21" i="18" s="1"/>
  <c r="CP21" i="18"/>
  <c r="CK21" i="18"/>
  <c r="CJ21" i="18"/>
  <c r="CI21" i="18"/>
  <c r="CE21" i="18"/>
  <c r="BQ21" i="18"/>
  <c r="BT21" i="18"/>
  <c r="BM21" i="18"/>
  <c r="AV21" i="18"/>
  <c r="AU21" i="18"/>
  <c r="AN21" i="18"/>
  <c r="AM21" i="18"/>
  <c r="AG21" i="18"/>
  <c r="AF21" i="18"/>
  <c r="AE21" i="18"/>
  <c r="AC21" i="18"/>
  <c r="AA21" i="18"/>
  <c r="Z21" i="18"/>
  <c r="Y21" i="18"/>
  <c r="X21" i="18"/>
  <c r="W21" i="18"/>
  <c r="U21" i="18"/>
  <c r="S21" i="18"/>
  <c r="R21" i="18"/>
  <c r="P21" i="18"/>
  <c r="O21" i="18"/>
  <c r="N21" i="18"/>
  <c r="L21" i="18"/>
  <c r="K21" i="18"/>
  <c r="J21" i="18"/>
  <c r="I21" i="18"/>
  <c r="H21" i="18"/>
  <c r="G21" i="18"/>
  <c r="F21" i="18"/>
  <c r="E21" i="18"/>
  <c r="EL20" i="18"/>
  <c r="DY20" i="18"/>
  <c r="EG20" i="18" s="1"/>
  <c r="DX20" i="18"/>
  <c r="DW20" i="18"/>
  <c r="DV20" i="18"/>
  <c r="DU20" i="18"/>
  <c r="DT20" i="18"/>
  <c r="DS20" i="18"/>
  <c r="DR20" i="18"/>
  <c r="DQ20" i="18"/>
  <c r="DP20" i="18"/>
  <c r="DN20" i="18"/>
  <c r="DM20" i="18"/>
  <c r="DL20" i="18"/>
  <c r="DK20" i="18"/>
  <c r="DJ20" i="18"/>
  <c r="DI20" i="18"/>
  <c r="DG20" i="18"/>
  <c r="DF20" i="18"/>
  <c r="DE20" i="18"/>
  <c r="DD20" i="18"/>
  <c r="CR20" i="18"/>
  <c r="DB20" i="18" s="1"/>
  <c r="CK20" i="18"/>
  <c r="CJ20" i="18"/>
  <c r="CI20" i="18"/>
  <c r="BX20" i="18"/>
  <c r="BW20" i="18"/>
  <c r="BY20" i="18"/>
  <c r="BS20" i="18"/>
  <c r="BM20" i="18"/>
  <c r="AV20" i="18"/>
  <c r="AU20" i="18"/>
  <c r="AN20" i="18"/>
  <c r="AM20" i="18"/>
  <c r="AG20" i="18"/>
  <c r="AF20" i="18"/>
  <c r="AE20" i="18"/>
  <c r="AC20" i="18"/>
  <c r="AA20" i="18"/>
  <c r="Z20" i="18"/>
  <c r="Y20" i="18"/>
  <c r="X20" i="18"/>
  <c r="W20" i="18"/>
  <c r="U20" i="18"/>
  <c r="S20" i="18"/>
  <c r="R20" i="18"/>
  <c r="P20" i="18"/>
  <c r="O20" i="18"/>
  <c r="N20" i="18"/>
  <c r="L20" i="18"/>
  <c r="K20" i="18"/>
  <c r="J20" i="18"/>
  <c r="I20" i="18"/>
  <c r="H20" i="18"/>
  <c r="G20" i="18"/>
  <c r="F20" i="18"/>
  <c r="E20" i="18"/>
  <c r="EL19" i="18"/>
  <c r="DY19" i="18"/>
  <c r="EG19" i="18" s="1"/>
  <c r="DX19" i="18"/>
  <c r="DW19" i="18"/>
  <c r="DV19" i="18"/>
  <c r="DU19" i="18"/>
  <c r="DT19" i="18"/>
  <c r="DS19" i="18"/>
  <c r="DR19" i="18"/>
  <c r="DQ19" i="18"/>
  <c r="DP19" i="18"/>
  <c r="DN19" i="18"/>
  <c r="DM19" i="18"/>
  <c r="DL19" i="18"/>
  <c r="DK19" i="18"/>
  <c r="DJ19" i="18"/>
  <c r="DI19" i="18"/>
  <c r="DG19" i="18"/>
  <c r="DF19" i="18"/>
  <c r="DE19" i="18"/>
  <c r="DD19" i="18"/>
  <c r="CR19" i="18"/>
  <c r="CZ19" i="18" s="1"/>
  <c r="CP19" i="18"/>
  <c r="CN19" i="18"/>
  <c r="CO19" i="18"/>
  <c r="CK19" i="18"/>
  <c r="CJ19" i="18"/>
  <c r="CI19" i="18"/>
  <c r="CH19" i="18"/>
  <c r="BW19" i="18"/>
  <c r="BM19" i="18"/>
  <c r="AV19" i="18"/>
  <c r="AU19" i="18"/>
  <c r="AN19" i="18"/>
  <c r="AM19" i="18"/>
  <c r="AG19" i="18"/>
  <c r="AF19" i="18"/>
  <c r="AE19" i="18"/>
  <c r="AC19" i="18"/>
  <c r="AA19" i="18"/>
  <c r="Z19" i="18"/>
  <c r="Y19" i="18"/>
  <c r="X19" i="18"/>
  <c r="W19" i="18"/>
  <c r="U19" i="18"/>
  <c r="S19" i="18"/>
  <c r="R19" i="18"/>
  <c r="P19" i="18"/>
  <c r="O19" i="18"/>
  <c r="N19" i="18"/>
  <c r="L19" i="18"/>
  <c r="K19" i="18"/>
  <c r="J19" i="18"/>
  <c r="I19" i="18"/>
  <c r="H19" i="18"/>
  <c r="G19" i="18"/>
  <c r="F19" i="18"/>
  <c r="E19" i="18"/>
  <c r="EL18" i="18"/>
  <c r="DY18" i="18"/>
  <c r="EH18" i="18" s="1"/>
  <c r="DX18" i="18"/>
  <c r="DW18" i="18"/>
  <c r="DV18" i="18"/>
  <c r="DU18" i="18"/>
  <c r="DT18" i="18"/>
  <c r="DS18" i="18"/>
  <c r="DR18" i="18"/>
  <c r="DQ18" i="18"/>
  <c r="DP18" i="18"/>
  <c r="DN18" i="18"/>
  <c r="DM18" i="18"/>
  <c r="DL18" i="18"/>
  <c r="DK18" i="18"/>
  <c r="DJ18" i="18"/>
  <c r="DI18" i="18"/>
  <c r="DG18" i="18"/>
  <c r="DF18" i="18"/>
  <c r="DE18" i="18"/>
  <c r="DD18" i="18"/>
  <c r="CR18" i="18"/>
  <c r="CZ18" i="18" s="1"/>
  <c r="CN18" i="18"/>
  <c r="CK18" i="18"/>
  <c r="CJ18" i="18"/>
  <c r="CI18" i="18"/>
  <c r="CH18" i="18"/>
  <c r="BY18" i="18"/>
  <c r="BS18" i="18"/>
  <c r="BR18" i="18"/>
  <c r="BM18" i="18"/>
  <c r="AN18" i="18"/>
  <c r="AG18" i="18"/>
  <c r="AF18" i="18"/>
  <c r="AC18" i="18"/>
  <c r="AA18" i="18"/>
  <c r="Z18" i="18"/>
  <c r="Y18" i="18"/>
  <c r="X18" i="18"/>
  <c r="W18" i="18"/>
  <c r="U18" i="18"/>
  <c r="S18" i="18"/>
  <c r="R18" i="18"/>
  <c r="P18" i="18"/>
  <c r="O18" i="18"/>
  <c r="N18" i="18"/>
  <c r="L18" i="18"/>
  <c r="K18" i="18"/>
  <c r="J18" i="18"/>
  <c r="I18" i="18"/>
  <c r="H18" i="18"/>
  <c r="G18" i="18"/>
  <c r="F18" i="18"/>
  <c r="E18" i="18"/>
  <c r="EL17" i="18"/>
  <c r="DZ17" i="18"/>
  <c r="DY17" i="18"/>
  <c r="EG17" i="18" s="1"/>
  <c r="DX17" i="18"/>
  <c r="DW17" i="18"/>
  <c r="DV17" i="18"/>
  <c r="DU17" i="18"/>
  <c r="DT17" i="18"/>
  <c r="DS17" i="18"/>
  <c r="DR17" i="18"/>
  <c r="DQ17" i="18"/>
  <c r="DP17" i="18"/>
  <c r="DN17" i="18"/>
  <c r="DM17" i="18"/>
  <c r="DL17" i="18"/>
  <c r="DK17" i="18"/>
  <c r="DJ17" i="18"/>
  <c r="DI17" i="18"/>
  <c r="DG17" i="18"/>
  <c r="DF17" i="18"/>
  <c r="DE17" i="18"/>
  <c r="DD17" i="18"/>
  <c r="CR17" i="18"/>
  <c r="DA17" i="18" s="1"/>
  <c r="CP17" i="18"/>
  <c r="CK17" i="18"/>
  <c r="CJ17" i="18"/>
  <c r="CI17" i="18"/>
  <c r="CC17" i="18"/>
  <c r="CA17" i="18"/>
  <c r="BR17" i="18"/>
  <c r="BM17" i="18"/>
  <c r="AV17" i="18"/>
  <c r="AU17" i="18"/>
  <c r="AN17" i="18"/>
  <c r="AM17" i="18"/>
  <c r="AG17" i="18"/>
  <c r="AF17" i="18"/>
  <c r="AE17" i="18"/>
  <c r="AC17" i="18"/>
  <c r="AA17" i="18"/>
  <c r="Z17" i="18"/>
  <c r="Y17" i="18"/>
  <c r="X17" i="18"/>
  <c r="W17" i="18"/>
  <c r="U17" i="18"/>
  <c r="S17" i="18"/>
  <c r="R17" i="18"/>
  <c r="P17" i="18"/>
  <c r="O17" i="18"/>
  <c r="N17" i="18"/>
  <c r="L17" i="18"/>
  <c r="K17" i="18"/>
  <c r="J17" i="18"/>
  <c r="I17" i="18"/>
  <c r="H17" i="18"/>
  <c r="G17" i="18"/>
  <c r="F17" i="18"/>
  <c r="E17" i="18"/>
  <c r="EL16" i="18"/>
  <c r="DY16" i="18"/>
  <c r="EK16" i="18" s="1"/>
  <c r="DX16" i="18"/>
  <c r="DW16" i="18"/>
  <c r="DV16" i="18"/>
  <c r="DU16" i="18"/>
  <c r="DT16" i="18"/>
  <c r="DS16" i="18"/>
  <c r="DR16" i="18"/>
  <c r="DQ16" i="18"/>
  <c r="DP16" i="18"/>
  <c r="DN16" i="18"/>
  <c r="DM16" i="18"/>
  <c r="DL16" i="18"/>
  <c r="DK16" i="18"/>
  <c r="DJ16" i="18"/>
  <c r="DI16" i="18"/>
  <c r="DG16" i="18"/>
  <c r="DF16" i="18"/>
  <c r="DE16" i="18"/>
  <c r="DD16" i="18"/>
  <c r="CR16" i="18"/>
  <c r="DB16" i="18" s="1"/>
  <c r="CM16" i="18"/>
  <c r="CO16" i="18"/>
  <c r="CK16" i="18"/>
  <c r="CJ16" i="18"/>
  <c r="CI16" i="18"/>
  <c r="CF16" i="18"/>
  <c r="BV16" i="18"/>
  <c r="BM16" i="18"/>
  <c r="AV16" i="18"/>
  <c r="AU16" i="18"/>
  <c r="AN16" i="18"/>
  <c r="AM16" i="18"/>
  <c r="AG16" i="18"/>
  <c r="AF16" i="18"/>
  <c r="AE16" i="18"/>
  <c r="AC16" i="18"/>
  <c r="AA16" i="18"/>
  <c r="Z16" i="18"/>
  <c r="Y16" i="18"/>
  <c r="X16" i="18"/>
  <c r="W16" i="18"/>
  <c r="U16" i="18"/>
  <c r="S16" i="18"/>
  <c r="R16" i="18"/>
  <c r="P16" i="18"/>
  <c r="O16" i="18"/>
  <c r="N16" i="18"/>
  <c r="L16" i="18"/>
  <c r="K16" i="18"/>
  <c r="J16" i="18"/>
  <c r="I16" i="18"/>
  <c r="H16" i="18"/>
  <c r="G16" i="18"/>
  <c r="F16" i="18"/>
  <c r="E16" i="18"/>
  <c r="EL15" i="18"/>
  <c r="DY15" i="18"/>
  <c r="EE15" i="18" s="1"/>
  <c r="DX15" i="18"/>
  <c r="DW15" i="18"/>
  <c r="DV15" i="18"/>
  <c r="DU15" i="18"/>
  <c r="DT15" i="18"/>
  <c r="DS15" i="18"/>
  <c r="DR15" i="18"/>
  <c r="DQ15" i="18"/>
  <c r="DP15" i="18"/>
  <c r="DN15" i="18"/>
  <c r="DM15" i="18"/>
  <c r="DL15" i="18"/>
  <c r="DK15" i="18"/>
  <c r="DJ15" i="18"/>
  <c r="DI15" i="18"/>
  <c r="DG15" i="18"/>
  <c r="DF15" i="18"/>
  <c r="DE15" i="18"/>
  <c r="DD15" i="18"/>
  <c r="CR15" i="18"/>
  <c r="CZ15" i="18" s="1"/>
  <c r="CM15" i="18"/>
  <c r="CK15" i="18"/>
  <c r="CJ15" i="18"/>
  <c r="CI15" i="18"/>
  <c r="CG15" i="18"/>
  <c r="BW15" i="18"/>
  <c r="BT15" i="18"/>
  <c r="BR15" i="18"/>
  <c r="BM15" i="18"/>
  <c r="AV15" i="18"/>
  <c r="AU15" i="18"/>
  <c r="AN15" i="18"/>
  <c r="AM15" i="18"/>
  <c r="AG15" i="18"/>
  <c r="AF15" i="18"/>
  <c r="AE15" i="18"/>
  <c r="AC15" i="18"/>
  <c r="AA15" i="18"/>
  <c r="Z15" i="18"/>
  <c r="Y15" i="18"/>
  <c r="X15" i="18"/>
  <c r="W15" i="18"/>
  <c r="U15" i="18"/>
  <c r="S15" i="18"/>
  <c r="R15" i="18"/>
  <c r="P15" i="18"/>
  <c r="O15" i="18"/>
  <c r="N15" i="18"/>
  <c r="L15" i="18"/>
  <c r="K15" i="18"/>
  <c r="J15" i="18"/>
  <c r="I15" i="18"/>
  <c r="H15" i="18"/>
  <c r="G15" i="18"/>
  <c r="F15" i="18"/>
  <c r="E15" i="18"/>
  <c r="EL14" i="18"/>
  <c r="DY14" i="18"/>
  <c r="ED14" i="18" s="1"/>
  <c r="DX14" i="18"/>
  <c r="DW14" i="18"/>
  <c r="DV14" i="18"/>
  <c r="DU14" i="18"/>
  <c r="DT14" i="18"/>
  <c r="DS14" i="18"/>
  <c r="DR14" i="18"/>
  <c r="DQ14" i="18"/>
  <c r="DP14" i="18"/>
  <c r="DN14" i="18"/>
  <c r="DM14" i="18"/>
  <c r="DL14" i="18"/>
  <c r="DK14" i="18"/>
  <c r="DJ14" i="18"/>
  <c r="DI14" i="18"/>
  <c r="DG14" i="18"/>
  <c r="DF14" i="18"/>
  <c r="DE14" i="18"/>
  <c r="DD14" i="18"/>
  <c r="CR14" i="18"/>
  <c r="CX14" i="18" s="1"/>
  <c r="CO14" i="18"/>
  <c r="CN14" i="18"/>
  <c r="CK14" i="18"/>
  <c r="CJ14" i="18"/>
  <c r="CI14" i="18"/>
  <c r="CC14" i="18"/>
  <c r="BZ14" i="18"/>
  <c r="BR14" i="18"/>
  <c r="BP14" i="18"/>
  <c r="BM14" i="18"/>
  <c r="AV14" i="18"/>
  <c r="AU14" i="18"/>
  <c r="AN14" i="18"/>
  <c r="AM14" i="18"/>
  <c r="AG14" i="18"/>
  <c r="AF14" i="18"/>
  <c r="AE14" i="18"/>
  <c r="AC14" i="18"/>
  <c r="AA14" i="18"/>
  <c r="Z14" i="18"/>
  <c r="Y14" i="18"/>
  <c r="X14" i="18"/>
  <c r="W14" i="18"/>
  <c r="U14" i="18"/>
  <c r="S14" i="18"/>
  <c r="R14" i="18"/>
  <c r="P14" i="18"/>
  <c r="O14" i="18"/>
  <c r="N14" i="18"/>
  <c r="L14" i="18"/>
  <c r="K14" i="18"/>
  <c r="J14" i="18"/>
  <c r="I14" i="18"/>
  <c r="H14" i="18"/>
  <c r="G14" i="18"/>
  <c r="F14" i="18"/>
  <c r="E14" i="18"/>
  <c r="EL13" i="18"/>
  <c r="DY13" i="18"/>
  <c r="DX13" i="18"/>
  <c r="DW13" i="18"/>
  <c r="DV13" i="18"/>
  <c r="DU13" i="18"/>
  <c r="DT13" i="18"/>
  <c r="DS13" i="18"/>
  <c r="DR13" i="18"/>
  <c r="DQ13" i="18"/>
  <c r="DP13" i="18"/>
  <c r="DN13" i="18"/>
  <c r="DM13" i="18"/>
  <c r="DL13" i="18"/>
  <c r="DK13" i="18"/>
  <c r="DJ13" i="18"/>
  <c r="DI13" i="18"/>
  <c r="DG13" i="18"/>
  <c r="DF13" i="18"/>
  <c r="DE13" i="18"/>
  <c r="DD13" i="18"/>
  <c r="CR13" i="18"/>
  <c r="DC13" i="18" s="1"/>
  <c r="CK13" i="18"/>
  <c r="CJ13" i="18"/>
  <c r="CI13" i="18"/>
  <c r="CE13" i="18"/>
  <c r="BW13" i="18"/>
  <c r="BT13" i="18"/>
  <c r="BM13" i="18"/>
  <c r="AV13" i="18"/>
  <c r="AU13" i="18"/>
  <c r="AN13" i="18"/>
  <c r="AM13" i="18"/>
  <c r="AG13" i="18"/>
  <c r="AF13" i="18"/>
  <c r="AE13" i="18"/>
  <c r="AC13" i="18"/>
  <c r="AA13" i="18"/>
  <c r="Z13" i="18"/>
  <c r="Y13" i="18"/>
  <c r="X13" i="18"/>
  <c r="W13" i="18"/>
  <c r="U13" i="18"/>
  <c r="S13" i="18"/>
  <c r="R13" i="18"/>
  <c r="P13" i="18"/>
  <c r="O13" i="18"/>
  <c r="N13" i="18"/>
  <c r="L13" i="18"/>
  <c r="K13" i="18"/>
  <c r="J13" i="18"/>
  <c r="I13" i="18"/>
  <c r="H13" i="18"/>
  <c r="G13" i="18"/>
  <c r="F13" i="18"/>
  <c r="E13" i="18"/>
  <c r="EL12" i="18"/>
  <c r="DY12" i="18"/>
  <c r="EF12" i="18" s="1"/>
  <c r="DX12" i="18"/>
  <c r="DW12" i="18"/>
  <c r="DV12" i="18"/>
  <c r="DU12" i="18"/>
  <c r="DT12" i="18"/>
  <c r="DS12" i="18"/>
  <c r="DR12" i="18"/>
  <c r="DQ12" i="18"/>
  <c r="DP12" i="18"/>
  <c r="DN12" i="18"/>
  <c r="DM12" i="18"/>
  <c r="DL12" i="18"/>
  <c r="DK12" i="18"/>
  <c r="DJ12" i="18"/>
  <c r="DI12" i="18"/>
  <c r="DG12" i="18"/>
  <c r="DF12" i="18"/>
  <c r="DE12" i="18"/>
  <c r="DD12" i="18"/>
  <c r="CR12" i="18"/>
  <c r="CX12" i="18" s="1"/>
  <c r="CP12" i="18"/>
  <c r="CK12" i="18"/>
  <c r="CJ12" i="18"/>
  <c r="CI12" i="18"/>
  <c r="CH12" i="18"/>
  <c r="BZ12" i="18"/>
  <c r="BT12" i="18"/>
  <c r="BR12" i="18"/>
  <c r="BM12" i="18"/>
  <c r="AV12" i="18"/>
  <c r="AU12" i="18"/>
  <c r="AN12" i="18"/>
  <c r="AM12" i="18"/>
  <c r="AG12" i="18"/>
  <c r="AF12" i="18"/>
  <c r="AE12" i="18"/>
  <c r="AC12" i="18"/>
  <c r="AA12" i="18"/>
  <c r="Z12" i="18"/>
  <c r="Y12" i="18"/>
  <c r="X12" i="18"/>
  <c r="W12" i="18"/>
  <c r="U12" i="18"/>
  <c r="S12" i="18"/>
  <c r="R12" i="18"/>
  <c r="P12" i="18"/>
  <c r="O12" i="18"/>
  <c r="N12" i="18"/>
  <c r="L12" i="18"/>
  <c r="K12" i="18"/>
  <c r="J12" i="18"/>
  <c r="I12" i="18"/>
  <c r="H12" i="18"/>
  <c r="G12" i="18"/>
  <c r="F12" i="18"/>
  <c r="E12" i="18"/>
  <c r="EL11" i="18"/>
  <c r="DY11" i="18"/>
  <c r="EG11" i="18" s="1"/>
  <c r="DX11" i="18"/>
  <c r="DW11" i="18"/>
  <c r="DV11" i="18"/>
  <c r="DU11" i="18"/>
  <c r="DT11" i="18"/>
  <c r="DS11" i="18"/>
  <c r="DR11" i="18"/>
  <c r="DQ11" i="18"/>
  <c r="DP11" i="18"/>
  <c r="DN11" i="18"/>
  <c r="DM11" i="18"/>
  <c r="DL11" i="18"/>
  <c r="DK11" i="18"/>
  <c r="DJ11" i="18"/>
  <c r="DI11" i="18"/>
  <c r="DG11" i="18"/>
  <c r="DF11" i="18"/>
  <c r="DE11" i="18"/>
  <c r="DD11" i="18"/>
  <c r="CR11" i="18"/>
  <c r="CY11" i="18" s="1"/>
  <c r="CK11" i="18"/>
  <c r="CJ11" i="18"/>
  <c r="CI11" i="18"/>
  <c r="CH11" i="18"/>
  <c r="CA11" i="18"/>
  <c r="BS11" i="18"/>
  <c r="BM11" i="18"/>
  <c r="AV11" i="18"/>
  <c r="AU11" i="18"/>
  <c r="AN11" i="18"/>
  <c r="AM11" i="18"/>
  <c r="AG11" i="18"/>
  <c r="AF11" i="18"/>
  <c r="AC11" i="18"/>
  <c r="AA11" i="18"/>
  <c r="Z11" i="18"/>
  <c r="Y11" i="18"/>
  <c r="X11" i="18"/>
  <c r="W11" i="18"/>
  <c r="U11" i="18"/>
  <c r="S11" i="18"/>
  <c r="R11" i="18"/>
  <c r="P11" i="18"/>
  <c r="O11" i="18"/>
  <c r="N11" i="18"/>
  <c r="L11" i="18"/>
  <c r="K11" i="18"/>
  <c r="J11" i="18"/>
  <c r="I11" i="18"/>
  <c r="H11" i="18"/>
  <c r="G11" i="18"/>
  <c r="F11" i="18"/>
  <c r="E11" i="18"/>
  <c r="EL10" i="18"/>
  <c r="DY10" i="18"/>
  <c r="EH10" i="18" s="1"/>
  <c r="DX10" i="18"/>
  <c r="DW10" i="18"/>
  <c r="DV10" i="18"/>
  <c r="DU10" i="18"/>
  <c r="DT10" i="18"/>
  <c r="DS10" i="18"/>
  <c r="DR10" i="18"/>
  <c r="DQ10" i="18"/>
  <c r="DP10" i="18"/>
  <c r="DN10" i="18"/>
  <c r="DM10" i="18"/>
  <c r="DL10" i="18"/>
  <c r="DK10" i="18"/>
  <c r="DJ10" i="18"/>
  <c r="DI10" i="18"/>
  <c r="DG10" i="18"/>
  <c r="DF10" i="18"/>
  <c r="DE10" i="18"/>
  <c r="DD10" i="18"/>
  <c r="CR10" i="18"/>
  <c r="CZ10" i="18" s="1"/>
  <c r="CK10" i="18"/>
  <c r="CJ10" i="18"/>
  <c r="CI10" i="18"/>
  <c r="CH10" i="18"/>
  <c r="CC10" i="18"/>
  <c r="CF10" i="18"/>
  <c r="CA10" i="18"/>
  <c r="BS10" i="18"/>
  <c r="BR10" i="18"/>
  <c r="BT10" i="18"/>
  <c r="BM10" i="18"/>
  <c r="AV10" i="18"/>
  <c r="AU10" i="18"/>
  <c r="AN10" i="18"/>
  <c r="AM10" i="18"/>
  <c r="AG10" i="18"/>
  <c r="AF10" i="18"/>
  <c r="AE10" i="18"/>
  <c r="AC10" i="18"/>
  <c r="AA10" i="18"/>
  <c r="Z10" i="18"/>
  <c r="Y10" i="18"/>
  <c r="X10" i="18"/>
  <c r="W10" i="18"/>
  <c r="U10" i="18"/>
  <c r="S10" i="18"/>
  <c r="R10" i="18"/>
  <c r="P10" i="18"/>
  <c r="O10" i="18"/>
  <c r="N10" i="18"/>
  <c r="L10" i="18"/>
  <c r="K10" i="18"/>
  <c r="J10" i="18"/>
  <c r="I10" i="18"/>
  <c r="H10" i="18"/>
  <c r="G10" i="18"/>
  <c r="F10" i="18"/>
  <c r="E10" i="18"/>
  <c r="DY9" i="18"/>
  <c r="EI9" i="18" s="1"/>
  <c r="DX9" i="18"/>
  <c r="DW9" i="18"/>
  <c r="DV9" i="18"/>
  <c r="DU9" i="18"/>
  <c r="DT9" i="18"/>
  <c r="DS9" i="18"/>
  <c r="DR9" i="18"/>
  <c r="DQ9" i="18"/>
  <c r="DP9" i="18"/>
  <c r="DJ9" i="18"/>
  <c r="DG9" i="18"/>
  <c r="DF9" i="18"/>
  <c r="DE9" i="18"/>
  <c r="CR9" i="18"/>
  <c r="DB9" i="18" s="1"/>
  <c r="CK9" i="18"/>
  <c r="CJ9" i="18"/>
  <c r="BV9" i="18"/>
  <c r="BT9" i="18"/>
  <c r="AW9" i="18"/>
  <c r="AV9" i="18"/>
  <c r="AU9" i="18"/>
  <c r="AN9" i="18"/>
  <c r="AM9" i="18"/>
  <c r="AG9" i="18"/>
  <c r="AF9" i="18"/>
  <c r="AE9" i="18"/>
  <c r="AC9" i="18"/>
  <c r="AA9" i="18"/>
  <c r="Z9" i="18"/>
  <c r="Y9" i="18"/>
  <c r="X9" i="18"/>
  <c r="W9" i="18"/>
  <c r="U9" i="18"/>
  <c r="S9" i="18"/>
  <c r="R9" i="18"/>
  <c r="P9" i="18"/>
  <c r="O9" i="18"/>
  <c r="N9" i="18"/>
  <c r="L9" i="18"/>
  <c r="K9" i="18"/>
  <c r="J9" i="18"/>
  <c r="I9" i="18"/>
  <c r="H9" i="18"/>
  <c r="G9" i="18"/>
  <c r="F9" i="18"/>
  <c r="AG3" i="18"/>
  <c r="AG3" i="12"/>
  <c r="AF27" i="12"/>
  <c r="AF26" i="12"/>
  <c r="AF25" i="12"/>
  <c r="AF24" i="12"/>
  <c r="AF23" i="12"/>
  <c r="AF22" i="12"/>
  <c r="AF21" i="12"/>
  <c r="AF20" i="12"/>
  <c r="AF19" i="12"/>
  <c r="AF18" i="12"/>
  <c r="AF17" i="12"/>
  <c r="AF16" i="12"/>
  <c r="AF15" i="12"/>
  <c r="AF14" i="12"/>
  <c r="AF13" i="12"/>
  <c r="AF12" i="12"/>
  <c r="AF11" i="12"/>
  <c r="AF10" i="12"/>
  <c r="AF9" i="12"/>
  <c r="B2" i="8"/>
  <c r="ES4" i="8"/>
  <c r="CV4" i="8"/>
  <c r="CO4" i="8"/>
  <c r="CN4" i="8"/>
  <c r="CM4" i="8"/>
  <c r="CL4" i="8"/>
  <c r="CK4" i="8"/>
  <c r="CJ4" i="8"/>
  <c r="CH4" i="8"/>
  <c r="CG4" i="8"/>
  <c r="CF4" i="8"/>
  <c r="CE4" i="8"/>
  <c r="CD4" i="8"/>
  <c r="CC4" i="8"/>
  <c r="CA4" i="8"/>
  <c r="BZ4" i="8"/>
  <c r="BY4" i="8"/>
  <c r="BX4" i="8"/>
  <c r="BW4" i="8"/>
  <c r="BS4" i="8"/>
  <c r="BR4" i="8"/>
  <c r="BQ4" i="8"/>
  <c r="BL4" i="8"/>
  <c r="BK4" i="8"/>
  <c r="BJ4" i="8"/>
  <c r="BH4" i="8"/>
  <c r="BG4" i="8"/>
  <c r="BF4" i="8"/>
  <c r="BE4" i="8"/>
  <c r="BD4" i="8"/>
  <c r="BC4" i="8"/>
  <c r="BB4" i="8"/>
  <c r="AS4" i="8"/>
  <c r="AR4" i="8"/>
  <c r="ER4" i="8"/>
  <c r="EQ4" i="8"/>
  <c r="EP4" i="8"/>
  <c r="EO4" i="8"/>
  <c r="EN4" i="8"/>
  <c r="EM4" i="8"/>
  <c r="EL4" i="8"/>
  <c r="EK4" i="8"/>
  <c r="EJ4" i="8"/>
  <c r="EI4" i="8"/>
  <c r="EH4" i="8"/>
  <c r="EG4" i="8"/>
  <c r="EF4" i="8"/>
  <c r="EE4" i="8"/>
  <c r="ED4" i="8"/>
  <c r="EC4" i="8"/>
  <c r="EB4" i="8"/>
  <c r="EA4" i="8"/>
  <c r="DZ4" i="8"/>
  <c r="DY4" i="8"/>
  <c r="DX4" i="8"/>
  <c r="DW4" i="8"/>
  <c r="DV4" i="8"/>
  <c r="DU4" i="8"/>
  <c r="DT4" i="8"/>
  <c r="DS4" i="8"/>
  <c r="DR4" i="8"/>
  <c r="DQ4" i="8"/>
  <c r="DP4" i="8"/>
  <c r="DO4" i="8"/>
  <c r="DN4" i="8"/>
  <c r="DM4" i="8"/>
  <c r="DL4" i="8"/>
  <c r="DK4" i="8"/>
  <c r="DJ4" i="8"/>
  <c r="DI4" i="8"/>
  <c r="DH4" i="8"/>
  <c r="DG4" i="8"/>
  <c r="DF4" i="8"/>
  <c r="DE4" i="8"/>
  <c r="DD4" i="8"/>
  <c r="DC4" i="8"/>
  <c r="DB4" i="8"/>
  <c r="DA4" i="8"/>
  <c r="CZ4" i="8"/>
  <c r="CY4" i="8"/>
  <c r="CX4" i="8"/>
  <c r="CW4" i="8"/>
  <c r="CU4" i="8"/>
  <c r="CT4" i="8"/>
  <c r="CS4" i="8"/>
  <c r="CR4" i="8"/>
  <c r="CQ4" i="8"/>
  <c r="CP4" i="8"/>
  <c r="CI4" i="8"/>
  <c r="CB4" i="8"/>
  <c r="BV4" i="8"/>
  <c r="BU4" i="8"/>
  <c r="BT4" i="8"/>
  <c r="BP4" i="8"/>
  <c r="BO4" i="8"/>
  <c r="BN4" i="8"/>
  <c r="BM4" i="8"/>
  <c r="BI4" i="8"/>
  <c r="BA4" i="8"/>
  <c r="AZ4" i="8"/>
  <c r="AY4" i="8"/>
  <c r="AX4" i="8"/>
  <c r="AW4" i="8"/>
  <c r="AV4" i="8"/>
  <c r="AU4" i="8"/>
  <c r="AT4" i="8"/>
  <c r="AQ4" i="8"/>
  <c r="AP4" i="8"/>
  <c r="AO4" i="8"/>
  <c r="AK4" i="8"/>
  <c r="AJ4" i="8"/>
  <c r="AI4" i="8"/>
  <c r="AH4" i="8"/>
  <c r="AG4" i="8"/>
  <c r="AF4" i="8"/>
  <c r="AE4" i="8"/>
  <c r="AD4" i="8"/>
  <c r="AC4" i="8"/>
  <c r="AB4" i="8"/>
  <c r="AA4" i="8"/>
  <c r="Z4" i="8"/>
  <c r="Y4" i="8"/>
  <c r="X4" i="8"/>
  <c r="W4" i="8"/>
  <c r="V4" i="8"/>
  <c r="U4" i="8"/>
  <c r="T4" i="8"/>
  <c r="S4" i="8"/>
  <c r="R4" i="8"/>
  <c r="Q4" i="8"/>
  <c r="P4" i="8"/>
  <c r="O4" i="8"/>
  <c r="N4" i="8"/>
  <c r="M4" i="8"/>
  <c r="L4" i="8"/>
  <c r="K4" i="8"/>
  <c r="EL27" i="12"/>
  <c r="EL26" i="12"/>
  <c r="EL25" i="12"/>
  <c r="EL24" i="12"/>
  <c r="EL23" i="12"/>
  <c r="EL22" i="12"/>
  <c r="EL21" i="12"/>
  <c r="EL20" i="12"/>
  <c r="EL19" i="12"/>
  <c r="EL18" i="12"/>
  <c r="EL17" i="12"/>
  <c r="EL16" i="12"/>
  <c r="EL15" i="12"/>
  <c r="EL14" i="12"/>
  <c r="EL13" i="12"/>
  <c r="EL12" i="12"/>
  <c r="EL11" i="12"/>
  <c r="EL10" i="12"/>
  <c r="DY27" i="12"/>
  <c r="EJ27" i="12" s="1"/>
  <c r="DY26" i="12"/>
  <c r="EI26" i="12" s="1"/>
  <c r="DY25" i="12"/>
  <c r="EE25" i="12" s="1"/>
  <c r="DY24" i="12"/>
  <c r="EK24" i="12" s="1"/>
  <c r="DY23" i="12"/>
  <c r="DY22" i="12"/>
  <c r="EJ22" i="12" s="1"/>
  <c r="DY21" i="12"/>
  <c r="EB21" i="12" s="1"/>
  <c r="DY20" i="12"/>
  <c r="DY19" i="12"/>
  <c r="EK19" i="12" s="1"/>
  <c r="DY18" i="12"/>
  <c r="EI18" i="12" s="1"/>
  <c r="DY17" i="12"/>
  <c r="DY16" i="12"/>
  <c r="EI16" i="12" s="1"/>
  <c r="DY15" i="12"/>
  <c r="EE14" i="12"/>
  <c r="EC14" i="12"/>
  <c r="DY14" i="12"/>
  <c r="EJ14" i="12" s="1"/>
  <c r="DY13" i="12"/>
  <c r="EI13" i="12" s="1"/>
  <c r="DY12" i="12"/>
  <c r="EF12" i="12" s="1"/>
  <c r="DY11" i="12"/>
  <c r="EK11" i="12" s="1"/>
  <c r="DY10" i="12"/>
  <c r="EH10" i="12" s="1"/>
  <c r="EG9" i="12"/>
  <c r="EA9" i="12"/>
  <c r="EJ9" i="12"/>
  <c r="DX27" i="12"/>
  <c r="DW27" i="12"/>
  <c r="DX26" i="12"/>
  <c r="DW26" i="12"/>
  <c r="DX25" i="12"/>
  <c r="DW25" i="12"/>
  <c r="DX24" i="12"/>
  <c r="DW24" i="12"/>
  <c r="DX23" i="12"/>
  <c r="DW23" i="12"/>
  <c r="DX22" i="12"/>
  <c r="DW22" i="12"/>
  <c r="DX21" i="12"/>
  <c r="DW21" i="12"/>
  <c r="DX20" i="12"/>
  <c r="DW20" i="12"/>
  <c r="DX19" i="12"/>
  <c r="DW19" i="12"/>
  <c r="DX18" i="12"/>
  <c r="DW18" i="12"/>
  <c r="DX17" i="12"/>
  <c r="DW17" i="12"/>
  <c r="DX16" i="12"/>
  <c r="DW16" i="12"/>
  <c r="DX15" i="12"/>
  <c r="DW15" i="12"/>
  <c r="DX14" i="12"/>
  <c r="DW14" i="12"/>
  <c r="DX13" i="12"/>
  <c r="DW13" i="12"/>
  <c r="DX12" i="12"/>
  <c r="DW12" i="12"/>
  <c r="DX11" i="12"/>
  <c r="DW11" i="12"/>
  <c r="DX10" i="12"/>
  <c r="DW10" i="12"/>
  <c r="DX9" i="12"/>
  <c r="DW9" i="12"/>
  <c r="DV27" i="12"/>
  <c r="DU27" i="12"/>
  <c r="DT27" i="12"/>
  <c r="DS27" i="12"/>
  <c r="DR27" i="12"/>
  <c r="DQ27" i="12"/>
  <c r="DP27" i="12"/>
  <c r="DV26" i="12"/>
  <c r="DU26" i="12"/>
  <c r="DT26" i="12"/>
  <c r="DS26" i="12"/>
  <c r="DR26" i="12"/>
  <c r="DQ26" i="12"/>
  <c r="DP26" i="12"/>
  <c r="DV25" i="12"/>
  <c r="DU25" i="12"/>
  <c r="DT25" i="12"/>
  <c r="DS25" i="12"/>
  <c r="DR25" i="12"/>
  <c r="DQ25" i="12"/>
  <c r="DP25" i="12"/>
  <c r="DV24" i="12"/>
  <c r="DU24" i="12"/>
  <c r="DT24" i="12"/>
  <c r="DS24" i="12"/>
  <c r="DR24" i="12"/>
  <c r="DQ24" i="12"/>
  <c r="DP24" i="12"/>
  <c r="DV23" i="12"/>
  <c r="DU23" i="12"/>
  <c r="DT23" i="12"/>
  <c r="DS23" i="12"/>
  <c r="DR23" i="12"/>
  <c r="DQ23" i="12"/>
  <c r="DP23" i="12"/>
  <c r="DV22" i="12"/>
  <c r="DU22" i="12"/>
  <c r="DT22" i="12"/>
  <c r="DS22" i="12"/>
  <c r="DR22" i="12"/>
  <c r="DQ22" i="12"/>
  <c r="DP22" i="12"/>
  <c r="DV21" i="12"/>
  <c r="DU21" i="12"/>
  <c r="DT21" i="12"/>
  <c r="DS21" i="12"/>
  <c r="DR21" i="12"/>
  <c r="DQ21" i="12"/>
  <c r="DP21" i="12"/>
  <c r="DV20" i="12"/>
  <c r="DU20" i="12"/>
  <c r="DT20" i="12"/>
  <c r="DS20" i="12"/>
  <c r="DR20" i="12"/>
  <c r="DQ20" i="12"/>
  <c r="DP20" i="12"/>
  <c r="DV19" i="12"/>
  <c r="DU19" i="12"/>
  <c r="DT19" i="12"/>
  <c r="DS19" i="12"/>
  <c r="DR19" i="12"/>
  <c r="DQ19" i="12"/>
  <c r="DP19" i="12"/>
  <c r="DV18" i="12"/>
  <c r="DU18" i="12"/>
  <c r="DT18" i="12"/>
  <c r="DS18" i="12"/>
  <c r="DR18" i="12"/>
  <c r="DQ18" i="12"/>
  <c r="DP18" i="12"/>
  <c r="DV17" i="12"/>
  <c r="DU17" i="12"/>
  <c r="DT17" i="12"/>
  <c r="DS17" i="12"/>
  <c r="DR17" i="12"/>
  <c r="DQ17" i="12"/>
  <c r="DP17" i="12"/>
  <c r="DV16" i="12"/>
  <c r="DU16" i="12"/>
  <c r="DT16" i="12"/>
  <c r="DS16" i="12"/>
  <c r="DR16" i="12"/>
  <c r="DQ16" i="12"/>
  <c r="DP16" i="12"/>
  <c r="DV15" i="12"/>
  <c r="DU15" i="12"/>
  <c r="DT15" i="12"/>
  <c r="DS15" i="12"/>
  <c r="DR15" i="12"/>
  <c r="DQ15" i="12"/>
  <c r="DP15" i="12"/>
  <c r="DV14" i="12"/>
  <c r="DU14" i="12"/>
  <c r="DT14" i="12"/>
  <c r="DS14" i="12"/>
  <c r="DR14" i="12"/>
  <c r="DQ14" i="12"/>
  <c r="DP14" i="12"/>
  <c r="DV13" i="12"/>
  <c r="DU13" i="12"/>
  <c r="DT13" i="12"/>
  <c r="DS13" i="12"/>
  <c r="DR13" i="12"/>
  <c r="DQ13" i="12"/>
  <c r="DP13" i="12"/>
  <c r="DV12" i="12"/>
  <c r="DU12" i="12"/>
  <c r="DT12" i="12"/>
  <c r="DS12" i="12"/>
  <c r="DR12" i="12"/>
  <c r="DQ12" i="12"/>
  <c r="DP12" i="12"/>
  <c r="DV11" i="12"/>
  <c r="DU11" i="12"/>
  <c r="DT11" i="12"/>
  <c r="DS11" i="12"/>
  <c r="DR11" i="12"/>
  <c r="DQ11" i="12"/>
  <c r="DP11" i="12"/>
  <c r="DV10" i="12"/>
  <c r="DU10" i="12"/>
  <c r="DT10" i="12"/>
  <c r="DS10" i="12"/>
  <c r="DR10" i="12"/>
  <c r="DQ10" i="12"/>
  <c r="DP10" i="12"/>
  <c r="DV9" i="12"/>
  <c r="DU9" i="12"/>
  <c r="DT9" i="12"/>
  <c r="DS9" i="12"/>
  <c r="DR9" i="12"/>
  <c r="DQ9" i="12"/>
  <c r="DN27" i="12"/>
  <c r="DM27" i="12"/>
  <c r="DL27" i="12"/>
  <c r="DK27" i="12"/>
  <c r="DJ27" i="12"/>
  <c r="DI27" i="12"/>
  <c r="DN26" i="12"/>
  <c r="DM26" i="12"/>
  <c r="DL26" i="12"/>
  <c r="DK26" i="12"/>
  <c r="DJ26" i="12"/>
  <c r="DI26" i="12"/>
  <c r="DN25" i="12"/>
  <c r="DM25" i="12"/>
  <c r="DL25" i="12"/>
  <c r="DK25" i="12"/>
  <c r="DJ25" i="12"/>
  <c r="DI25" i="12"/>
  <c r="DN24" i="12"/>
  <c r="DM24" i="12"/>
  <c r="DL24" i="12"/>
  <c r="DK24" i="12"/>
  <c r="DJ24" i="12"/>
  <c r="DI24" i="12"/>
  <c r="DN23" i="12"/>
  <c r="DM23" i="12"/>
  <c r="DL23" i="12"/>
  <c r="DK23" i="12"/>
  <c r="DJ23" i="12"/>
  <c r="DI23" i="12"/>
  <c r="DN22" i="12"/>
  <c r="DM22" i="12"/>
  <c r="DL22" i="12"/>
  <c r="DK22" i="12"/>
  <c r="DJ22" i="12"/>
  <c r="DI22" i="12"/>
  <c r="DN21" i="12"/>
  <c r="DM21" i="12"/>
  <c r="DL21" i="12"/>
  <c r="DK21" i="12"/>
  <c r="DJ21" i="12"/>
  <c r="DI21" i="12"/>
  <c r="DN20" i="12"/>
  <c r="DM20" i="12"/>
  <c r="DL20" i="12"/>
  <c r="DK20" i="12"/>
  <c r="DJ20" i="12"/>
  <c r="DI20" i="12"/>
  <c r="DN19" i="12"/>
  <c r="DM19" i="12"/>
  <c r="DL19" i="12"/>
  <c r="DK19" i="12"/>
  <c r="DJ19" i="12"/>
  <c r="DI19" i="12"/>
  <c r="DN18" i="12"/>
  <c r="DM18" i="12"/>
  <c r="DL18" i="12"/>
  <c r="DK18" i="12"/>
  <c r="DJ18" i="12"/>
  <c r="DI18" i="12"/>
  <c r="DN17" i="12"/>
  <c r="DM17" i="12"/>
  <c r="DL17" i="12"/>
  <c r="DK17" i="12"/>
  <c r="DJ17" i="12"/>
  <c r="DI17" i="12"/>
  <c r="DN16" i="12"/>
  <c r="DM16" i="12"/>
  <c r="DL16" i="12"/>
  <c r="DK16" i="12"/>
  <c r="DJ16" i="12"/>
  <c r="DI16" i="12"/>
  <c r="DN15" i="12"/>
  <c r="DM15" i="12"/>
  <c r="DL15" i="12"/>
  <c r="DK15" i="12"/>
  <c r="DJ15" i="12"/>
  <c r="DI15" i="12"/>
  <c r="DN14" i="12"/>
  <c r="DM14" i="12"/>
  <c r="DL14" i="12"/>
  <c r="DK14" i="12"/>
  <c r="DJ14" i="12"/>
  <c r="DI14" i="12"/>
  <c r="DN13" i="12"/>
  <c r="DM13" i="12"/>
  <c r="DL13" i="12"/>
  <c r="DK13" i="12"/>
  <c r="DJ13" i="12"/>
  <c r="DI13" i="12"/>
  <c r="DN12" i="12"/>
  <c r="DM12" i="12"/>
  <c r="DL12" i="12"/>
  <c r="DK12" i="12"/>
  <c r="DJ12" i="12"/>
  <c r="DI12" i="12"/>
  <c r="DN11" i="12"/>
  <c r="DM11" i="12"/>
  <c r="DL11" i="12"/>
  <c r="DK11" i="12"/>
  <c r="DJ11" i="12"/>
  <c r="DI11" i="12"/>
  <c r="DN10" i="12"/>
  <c r="DM10" i="12"/>
  <c r="DL10" i="12"/>
  <c r="DK10" i="12"/>
  <c r="DJ10" i="12"/>
  <c r="DI10" i="12"/>
  <c r="DN9" i="12"/>
  <c r="DG27" i="12"/>
  <c r="DF27" i="12"/>
  <c r="DE27" i="12"/>
  <c r="DG26" i="12"/>
  <c r="DF26" i="12"/>
  <c r="DE26" i="12"/>
  <c r="DD26" i="12"/>
  <c r="DG25" i="12"/>
  <c r="DF25" i="12"/>
  <c r="DE25" i="12"/>
  <c r="DD25" i="12"/>
  <c r="DG24" i="12"/>
  <c r="DF24" i="12"/>
  <c r="DE24" i="12"/>
  <c r="DG23" i="12"/>
  <c r="DF23" i="12"/>
  <c r="DE23" i="12"/>
  <c r="DD23" i="12"/>
  <c r="DG22" i="12"/>
  <c r="DF22" i="12"/>
  <c r="DE22" i="12"/>
  <c r="DD22" i="12"/>
  <c r="DG21" i="12"/>
  <c r="DF21" i="12"/>
  <c r="DE21" i="12"/>
  <c r="DD21" i="12"/>
  <c r="DG20" i="12"/>
  <c r="DF20" i="12"/>
  <c r="DE20" i="12"/>
  <c r="DD20" i="12"/>
  <c r="DG19" i="12"/>
  <c r="DF19" i="12"/>
  <c r="DE19" i="12"/>
  <c r="DD19" i="12"/>
  <c r="DG18" i="12"/>
  <c r="DF18" i="12"/>
  <c r="DE18" i="12"/>
  <c r="DD18" i="12"/>
  <c r="DG17" i="12"/>
  <c r="DF17" i="12"/>
  <c r="DE17" i="12"/>
  <c r="DD17" i="12"/>
  <c r="DG16" i="12"/>
  <c r="DF16" i="12"/>
  <c r="DE16" i="12"/>
  <c r="DD16" i="12"/>
  <c r="DG15" i="12"/>
  <c r="DF15" i="12"/>
  <c r="DE15" i="12"/>
  <c r="DD15" i="12"/>
  <c r="DG14" i="12"/>
  <c r="DF14" i="12"/>
  <c r="DE14" i="12"/>
  <c r="DD14" i="12"/>
  <c r="DG13" i="12"/>
  <c r="DF13" i="12"/>
  <c r="DE13" i="12"/>
  <c r="DD13" i="12"/>
  <c r="DG12" i="12"/>
  <c r="DF12" i="12"/>
  <c r="DE12" i="12"/>
  <c r="DD12" i="12"/>
  <c r="DG11" i="12"/>
  <c r="DF11" i="12"/>
  <c r="DE11" i="12"/>
  <c r="DD11" i="12"/>
  <c r="DG10" i="12"/>
  <c r="DF10" i="12"/>
  <c r="DE10" i="12"/>
  <c r="DD10" i="12"/>
  <c r="DG9" i="12"/>
  <c r="DF9" i="12"/>
  <c r="DE9" i="12"/>
  <c r="CR27" i="12"/>
  <c r="CV27" i="12" s="1"/>
  <c r="CR26" i="12"/>
  <c r="CR25" i="12"/>
  <c r="CY25" i="12" s="1"/>
  <c r="CR24" i="12"/>
  <c r="CR23" i="12"/>
  <c r="CZ23" i="12" s="1"/>
  <c r="CR22" i="12"/>
  <c r="CR21" i="12"/>
  <c r="CY21" i="12" s="1"/>
  <c r="CR20" i="12"/>
  <c r="CR19" i="12"/>
  <c r="CU19" i="12" s="1"/>
  <c r="CR18" i="12"/>
  <c r="CR17" i="12"/>
  <c r="DB17" i="12" s="1"/>
  <c r="CR16" i="12"/>
  <c r="CV15" i="12"/>
  <c r="CR15" i="12"/>
  <c r="DB15" i="12" s="1"/>
  <c r="CR14" i="12"/>
  <c r="CY14" i="12" s="1"/>
  <c r="CR13" i="12"/>
  <c r="DB13" i="12" s="1"/>
  <c r="CR12" i="12"/>
  <c r="CW12" i="12" s="1"/>
  <c r="CR11" i="12"/>
  <c r="CY11" i="12" s="1"/>
  <c r="CR10" i="12"/>
  <c r="CK27" i="12"/>
  <c r="CJ27" i="12"/>
  <c r="CI27" i="12"/>
  <c r="CH27" i="12"/>
  <c r="BR27" i="12"/>
  <c r="CK26" i="12"/>
  <c r="CJ26" i="12"/>
  <c r="CI26" i="12"/>
  <c r="CF26" i="12"/>
  <c r="CA26" i="12"/>
  <c r="CK25" i="12"/>
  <c r="CJ25" i="12"/>
  <c r="CI25" i="12"/>
  <c r="CA25" i="12"/>
  <c r="BS25" i="12"/>
  <c r="BT25" i="12"/>
  <c r="CK24" i="12"/>
  <c r="CJ24" i="12"/>
  <c r="CI24" i="12"/>
  <c r="CE24" i="12"/>
  <c r="BX24" i="12"/>
  <c r="BS24" i="12"/>
  <c r="CK23" i="12"/>
  <c r="CJ23" i="12"/>
  <c r="CI23" i="12"/>
  <c r="BV23" i="12"/>
  <c r="CK22" i="12"/>
  <c r="CJ22" i="12"/>
  <c r="CI22" i="12"/>
  <c r="CA22" i="12"/>
  <c r="BT22" i="12"/>
  <c r="BS22" i="12"/>
  <c r="CO21" i="12"/>
  <c r="CP21" i="12"/>
  <c r="CK21" i="12"/>
  <c r="CJ21" i="12"/>
  <c r="CI21" i="12"/>
  <c r="CG21" i="12"/>
  <c r="BZ21" i="12"/>
  <c r="BP21" i="12"/>
  <c r="CK20" i="12"/>
  <c r="CJ20" i="12"/>
  <c r="CI20" i="12"/>
  <c r="CC20" i="12"/>
  <c r="CP19" i="12"/>
  <c r="CK19" i="12"/>
  <c r="CJ19" i="12"/>
  <c r="CI19" i="12"/>
  <c r="CH19" i="12"/>
  <c r="CA19" i="12"/>
  <c r="BT19" i="12"/>
  <c r="CK18" i="12"/>
  <c r="CJ18" i="12"/>
  <c r="CI18" i="12"/>
  <c r="CG18" i="12"/>
  <c r="BV18" i="12"/>
  <c r="BY18" i="12"/>
  <c r="CK17" i="12"/>
  <c r="CJ17" i="12"/>
  <c r="CI17" i="12"/>
  <c r="CC17" i="12"/>
  <c r="BT17" i="12"/>
  <c r="CK16" i="12"/>
  <c r="CJ16" i="12"/>
  <c r="CI16" i="12"/>
  <c r="CH16" i="12"/>
  <c r="BZ16" i="12"/>
  <c r="CA16" i="12"/>
  <c r="BR16" i="12"/>
  <c r="CK15" i="12"/>
  <c r="CJ15" i="12"/>
  <c r="CI15" i="12"/>
  <c r="CH15" i="12"/>
  <c r="BP15" i="12"/>
  <c r="CM14" i="12"/>
  <c r="CK14" i="12"/>
  <c r="CJ14" i="12"/>
  <c r="CI14" i="12"/>
  <c r="CP13" i="12"/>
  <c r="CK13" i="12"/>
  <c r="CJ13" i="12"/>
  <c r="CI13" i="12"/>
  <c r="CH13" i="12"/>
  <c r="BZ13" i="12"/>
  <c r="CK12" i="12"/>
  <c r="CJ12" i="12"/>
  <c r="CI12" i="12"/>
  <c r="CK11" i="12"/>
  <c r="CJ11" i="12"/>
  <c r="CI11" i="12"/>
  <c r="CH11" i="12"/>
  <c r="CA11" i="12"/>
  <c r="BQ11" i="12"/>
  <c r="CK10" i="12"/>
  <c r="CJ10" i="12"/>
  <c r="CG10" i="12"/>
  <c r="BP10" i="12"/>
  <c r="CK9" i="12"/>
  <c r="CJ9" i="12"/>
  <c r="CG9" i="12"/>
  <c r="BT9" i="12"/>
  <c r="BM27" i="12"/>
  <c r="BM26" i="12"/>
  <c r="BM25" i="12"/>
  <c r="BM24" i="12"/>
  <c r="BM23" i="12"/>
  <c r="BM22" i="12"/>
  <c r="BM21" i="12"/>
  <c r="BM20" i="12"/>
  <c r="BM19" i="12"/>
  <c r="BM18" i="12"/>
  <c r="BM17" i="12"/>
  <c r="BM16" i="12"/>
  <c r="BM15" i="12"/>
  <c r="BM14" i="12"/>
  <c r="BM13" i="12"/>
  <c r="BM12" i="12"/>
  <c r="BM11" i="12"/>
  <c r="BM10" i="12"/>
  <c r="AV27" i="12"/>
  <c r="AU27" i="12"/>
  <c r="AW26" i="12"/>
  <c r="AV26" i="12"/>
  <c r="AU26" i="12"/>
  <c r="AW25" i="12"/>
  <c r="AV25" i="12"/>
  <c r="AU25" i="12"/>
  <c r="AW24" i="12"/>
  <c r="AV24" i="12"/>
  <c r="AU24" i="12"/>
  <c r="AW23" i="12"/>
  <c r="AV23" i="12"/>
  <c r="AU23" i="12"/>
  <c r="AW22" i="12"/>
  <c r="AV22" i="12"/>
  <c r="AU22" i="12"/>
  <c r="AW21" i="12"/>
  <c r="AV21" i="12"/>
  <c r="AU21" i="12"/>
  <c r="AW20" i="12"/>
  <c r="AV20" i="12"/>
  <c r="AU20" i="12"/>
  <c r="AW19" i="12"/>
  <c r="AV19" i="12"/>
  <c r="AU19" i="12"/>
  <c r="AW17" i="12"/>
  <c r="AV17" i="12"/>
  <c r="AU17" i="12"/>
  <c r="AW16" i="12"/>
  <c r="AV16" i="12"/>
  <c r="AU16" i="12"/>
  <c r="AW15" i="12"/>
  <c r="AV15" i="12"/>
  <c r="AU15" i="12"/>
  <c r="AW14" i="12"/>
  <c r="AV14" i="12"/>
  <c r="AU14" i="12"/>
  <c r="AW13" i="12"/>
  <c r="AV13" i="12"/>
  <c r="AU13" i="12"/>
  <c r="AW12" i="12"/>
  <c r="AV12" i="12"/>
  <c r="AU12" i="12"/>
  <c r="AW11" i="12"/>
  <c r="AV11" i="12"/>
  <c r="AU11" i="12"/>
  <c r="AW10" i="12"/>
  <c r="AV10" i="12"/>
  <c r="AU10" i="12"/>
  <c r="AV9" i="12"/>
  <c r="AU9" i="12"/>
  <c r="AO26" i="12"/>
  <c r="AO25" i="12"/>
  <c r="AO24" i="12"/>
  <c r="AO23" i="12"/>
  <c r="AO22" i="12"/>
  <c r="AO21" i="12"/>
  <c r="AO20" i="12"/>
  <c r="AO19" i="12"/>
  <c r="AO18" i="12"/>
  <c r="AO17" i="12"/>
  <c r="AO16" i="12"/>
  <c r="AO15" i="12"/>
  <c r="AO14" i="12"/>
  <c r="AO13" i="12"/>
  <c r="AO12" i="12"/>
  <c r="AO11" i="12"/>
  <c r="AO10" i="12"/>
  <c r="AN26" i="12"/>
  <c r="AM26" i="12"/>
  <c r="AN25" i="12"/>
  <c r="AM25" i="12"/>
  <c r="AN24" i="12"/>
  <c r="AM24" i="12"/>
  <c r="AN23" i="12"/>
  <c r="AM23" i="12"/>
  <c r="AN22" i="12"/>
  <c r="AM22" i="12"/>
  <c r="AN21" i="12"/>
  <c r="AM21" i="12"/>
  <c r="AN20" i="12"/>
  <c r="AM20" i="12"/>
  <c r="AN19" i="12"/>
  <c r="AM19" i="12"/>
  <c r="AN18" i="12"/>
  <c r="AM18" i="12"/>
  <c r="AN17" i="12"/>
  <c r="AM17" i="12"/>
  <c r="AN16" i="12"/>
  <c r="AM16" i="12"/>
  <c r="AN15" i="12"/>
  <c r="AM15" i="12"/>
  <c r="AN14" i="12"/>
  <c r="AM14" i="12"/>
  <c r="AN13" i="12"/>
  <c r="AM13" i="12"/>
  <c r="AN12" i="12"/>
  <c r="AM12" i="12"/>
  <c r="AN11" i="12"/>
  <c r="AM11" i="12"/>
  <c r="AN10" i="12"/>
  <c r="AM10" i="12"/>
  <c r="AE27" i="12"/>
  <c r="AG26" i="12"/>
  <c r="AE26" i="12"/>
  <c r="AG25" i="12"/>
  <c r="AE25" i="12"/>
  <c r="AG24" i="12"/>
  <c r="AE24" i="12"/>
  <c r="AG23" i="12"/>
  <c r="AE23" i="12"/>
  <c r="AG22" i="12"/>
  <c r="AE22" i="12"/>
  <c r="AG21" i="12"/>
  <c r="AE21" i="12"/>
  <c r="AG20" i="12"/>
  <c r="AE20" i="12"/>
  <c r="AG19" i="12"/>
  <c r="AE19" i="12"/>
  <c r="AG18" i="12"/>
  <c r="AE18" i="12"/>
  <c r="AG17" i="12"/>
  <c r="AE17" i="12"/>
  <c r="AG16" i="12"/>
  <c r="AE16" i="12"/>
  <c r="AG15" i="12"/>
  <c r="AE15" i="12"/>
  <c r="AG14" i="12"/>
  <c r="AE14" i="12"/>
  <c r="AG13" i="12"/>
  <c r="AE13" i="12"/>
  <c r="AG12" i="12"/>
  <c r="AE12" i="12"/>
  <c r="AG11" i="12"/>
  <c r="AE11" i="12"/>
  <c r="AG10" i="12"/>
  <c r="AE10" i="12"/>
  <c r="AG9" i="12"/>
  <c r="AE9" i="12"/>
  <c r="AC26" i="12"/>
  <c r="AC25" i="12"/>
  <c r="AC24" i="12"/>
  <c r="AC23" i="12"/>
  <c r="AC22" i="12"/>
  <c r="AC21" i="12"/>
  <c r="AC20" i="12"/>
  <c r="AC19" i="12"/>
  <c r="AC18" i="12"/>
  <c r="AC17" i="12"/>
  <c r="AC16" i="12"/>
  <c r="AC15" i="12"/>
  <c r="AC14" i="12"/>
  <c r="AC13" i="12"/>
  <c r="AC12" i="12"/>
  <c r="AC11" i="12"/>
  <c r="AC10" i="12"/>
  <c r="C31" i="1" l="1"/>
  <c r="D12" i="1" s="1"/>
  <c r="DA11" i="12"/>
  <c r="P33" i="8"/>
  <c r="X33" i="8"/>
  <c r="AF33" i="8"/>
  <c r="AN33" i="8"/>
  <c r="AX33" i="8"/>
  <c r="BK33" i="8"/>
  <c r="BW33" i="8"/>
  <c r="CE33" i="8"/>
  <c r="CM33" i="8"/>
  <c r="CU33" i="8"/>
  <c r="DC33" i="8"/>
  <c r="DK33" i="8"/>
  <c r="DS33" i="8"/>
  <c r="EA33" i="8"/>
  <c r="EI33" i="8"/>
  <c r="EQ33" i="8"/>
  <c r="Q34" i="8"/>
  <c r="Y34" i="8"/>
  <c r="AG34" i="8"/>
  <c r="AO34" i="8"/>
  <c r="AY34" i="8"/>
  <c r="BP34" i="8"/>
  <c r="BX34" i="8"/>
  <c r="CF34" i="8"/>
  <c r="CN34" i="8"/>
  <c r="CV34" i="8"/>
  <c r="DD34" i="8"/>
  <c r="DL34" i="8"/>
  <c r="DT34" i="8"/>
  <c r="EB34" i="8"/>
  <c r="EJ34" i="8"/>
  <c r="ER34" i="8"/>
  <c r="R35" i="8"/>
  <c r="Z35" i="8"/>
  <c r="AH35" i="8"/>
  <c r="AP35" i="8"/>
  <c r="BA35" i="8"/>
  <c r="BQ35" i="8"/>
  <c r="BY35" i="8"/>
  <c r="CG35" i="8"/>
  <c r="CO35" i="8"/>
  <c r="CW35" i="8"/>
  <c r="DE35" i="8"/>
  <c r="DM35" i="8"/>
  <c r="DU35" i="8"/>
  <c r="EC35" i="8"/>
  <c r="EK35" i="8"/>
  <c r="K36" i="8"/>
  <c r="S36" i="8"/>
  <c r="AA36" i="8"/>
  <c r="AI36" i="8"/>
  <c r="AQ36" i="8"/>
  <c r="BB36" i="8"/>
  <c r="BR36" i="8"/>
  <c r="BZ36" i="8"/>
  <c r="CH36" i="8"/>
  <c r="CP36" i="8"/>
  <c r="CX36" i="8"/>
  <c r="DF36" i="8"/>
  <c r="DN36" i="8"/>
  <c r="DV36" i="8"/>
  <c r="ED36" i="8"/>
  <c r="EL36" i="8"/>
  <c r="L37" i="8"/>
  <c r="T37" i="8"/>
  <c r="AB37" i="8"/>
  <c r="AJ37" i="8"/>
  <c r="AR37" i="8"/>
  <c r="BC37" i="8"/>
  <c r="BS37" i="8"/>
  <c r="CA37" i="8"/>
  <c r="CI37" i="8"/>
  <c r="CQ37" i="8"/>
  <c r="CY37" i="8"/>
  <c r="DG37" i="8"/>
  <c r="DO37" i="8"/>
  <c r="DW37" i="8"/>
  <c r="EE37" i="8"/>
  <c r="EM37" i="8"/>
  <c r="M38" i="8"/>
  <c r="U38" i="8"/>
  <c r="AC38" i="8"/>
  <c r="AK38" i="8"/>
  <c r="AS38" i="8"/>
  <c r="Q33" i="8"/>
  <c r="Y33" i="8"/>
  <c r="AG33" i="8"/>
  <c r="AO33" i="8"/>
  <c r="AY33" i="8"/>
  <c r="BP33" i="8"/>
  <c r="BX33" i="8"/>
  <c r="CF33" i="8"/>
  <c r="CN33" i="8"/>
  <c r="CV33" i="8"/>
  <c r="DD33" i="8"/>
  <c r="DL33" i="8"/>
  <c r="DT33" i="8"/>
  <c r="EB33" i="8"/>
  <c r="EJ33" i="8"/>
  <c r="ER33" i="8"/>
  <c r="R34" i="8"/>
  <c r="Z34" i="8"/>
  <c r="AH34" i="8"/>
  <c r="AP34" i="8"/>
  <c r="BA34" i="8"/>
  <c r="BQ34" i="8"/>
  <c r="BY34" i="8"/>
  <c r="CG34" i="8"/>
  <c r="CO34" i="8"/>
  <c r="CW34" i="8"/>
  <c r="DE34" i="8"/>
  <c r="DM34" i="8"/>
  <c r="DU34" i="8"/>
  <c r="EC34" i="8"/>
  <c r="EK34" i="8"/>
  <c r="K35" i="8"/>
  <c r="S35" i="8"/>
  <c r="AA35" i="8"/>
  <c r="AI35" i="8"/>
  <c r="AQ35" i="8"/>
  <c r="BB35" i="8"/>
  <c r="BR35" i="8"/>
  <c r="BZ35" i="8"/>
  <c r="CH35" i="8"/>
  <c r="CP35" i="8"/>
  <c r="CX35" i="8"/>
  <c r="DF35" i="8"/>
  <c r="DN35" i="8"/>
  <c r="DV35" i="8"/>
  <c r="ED35" i="8"/>
  <c r="EL35" i="8"/>
  <c r="L36" i="8"/>
  <c r="T36" i="8"/>
  <c r="AB36" i="8"/>
  <c r="AJ36" i="8"/>
  <c r="AR36" i="8"/>
  <c r="BC36" i="8"/>
  <c r="BS36" i="8"/>
  <c r="CA36" i="8"/>
  <c r="CI36" i="8"/>
  <c r="CQ36" i="8"/>
  <c r="CY36" i="8"/>
  <c r="DG36" i="8"/>
  <c r="DO36" i="8"/>
  <c r="DW36" i="8"/>
  <c r="EE36" i="8"/>
  <c r="EM36" i="8"/>
  <c r="M37" i="8"/>
  <c r="U37" i="8"/>
  <c r="AC37" i="8"/>
  <c r="AK37" i="8"/>
  <c r="AS37" i="8"/>
  <c r="BD37" i="8"/>
  <c r="BT37" i="8"/>
  <c r="CB37" i="8"/>
  <c r="CJ37" i="8"/>
  <c r="CR37" i="8"/>
  <c r="CZ37" i="8"/>
  <c r="DH37" i="8"/>
  <c r="DP37" i="8"/>
  <c r="DX37" i="8"/>
  <c r="EF37" i="8"/>
  <c r="EN37" i="8"/>
  <c r="N38" i="8"/>
  <c r="V38" i="8"/>
  <c r="AD38" i="8"/>
  <c r="R33" i="8"/>
  <c r="Z33" i="8"/>
  <c r="AH33" i="8"/>
  <c r="AP33" i="8"/>
  <c r="BA33" i="8"/>
  <c r="BQ33" i="8"/>
  <c r="BY33" i="8"/>
  <c r="CG33" i="8"/>
  <c r="CO33" i="8"/>
  <c r="CW33" i="8"/>
  <c r="DE33" i="8"/>
  <c r="DM33" i="8"/>
  <c r="DU33" i="8"/>
  <c r="EC33" i="8"/>
  <c r="EK33" i="8"/>
  <c r="K34" i="8"/>
  <c r="S34" i="8"/>
  <c r="AA34" i="8"/>
  <c r="AI34" i="8"/>
  <c r="AQ34" i="8"/>
  <c r="BB34" i="8"/>
  <c r="BR34" i="8"/>
  <c r="BZ34" i="8"/>
  <c r="CH34" i="8"/>
  <c r="CP34" i="8"/>
  <c r="CX34" i="8"/>
  <c r="DF34" i="8"/>
  <c r="DN34" i="8"/>
  <c r="DV34" i="8"/>
  <c r="ED34" i="8"/>
  <c r="EL34" i="8"/>
  <c r="L35" i="8"/>
  <c r="T35" i="8"/>
  <c r="AB35" i="8"/>
  <c r="AJ35" i="8"/>
  <c r="AR35" i="8"/>
  <c r="BC35" i="8"/>
  <c r="BS35" i="8"/>
  <c r="CA35" i="8"/>
  <c r="CI35" i="8"/>
  <c r="CQ35" i="8"/>
  <c r="CY35" i="8"/>
  <c r="DG35" i="8"/>
  <c r="DO35" i="8"/>
  <c r="DW35" i="8"/>
  <c r="EE35" i="8"/>
  <c r="EM35" i="8"/>
  <c r="M36" i="8"/>
  <c r="U36" i="8"/>
  <c r="AC36" i="8"/>
  <c r="AK36" i="8"/>
  <c r="AS36" i="8"/>
  <c r="BD36" i="8"/>
  <c r="BT36" i="8"/>
  <c r="CB36" i="8"/>
  <c r="CJ36" i="8"/>
  <c r="CR36" i="8"/>
  <c r="CZ36" i="8"/>
  <c r="DH36" i="8"/>
  <c r="DP36" i="8"/>
  <c r="DX36" i="8"/>
  <c r="EF36" i="8"/>
  <c r="EN36" i="8"/>
  <c r="N37" i="8"/>
  <c r="V37" i="8"/>
  <c r="AD37" i="8"/>
  <c r="AL37" i="8"/>
  <c r="AT37" i="8"/>
  <c r="BI37" i="8"/>
  <c r="BU37" i="8"/>
  <c r="CC37" i="8"/>
  <c r="CK37" i="8"/>
  <c r="CS37" i="8"/>
  <c r="DA37" i="8"/>
  <c r="DI37" i="8"/>
  <c r="DQ37" i="8"/>
  <c r="DY37" i="8"/>
  <c r="EG37" i="8"/>
  <c r="EO37" i="8"/>
  <c r="O38" i="8"/>
  <c r="W38" i="8"/>
  <c r="AE38" i="8"/>
  <c r="AM38" i="8"/>
  <c r="AU38" i="8"/>
  <c r="BJ38" i="8"/>
  <c r="K33" i="8"/>
  <c r="S33" i="8"/>
  <c r="AA33" i="8"/>
  <c r="AI33" i="8"/>
  <c r="AQ33" i="8"/>
  <c r="BB33" i="8"/>
  <c r="BR33" i="8"/>
  <c r="BZ33" i="8"/>
  <c r="CH33" i="8"/>
  <c r="CP33" i="8"/>
  <c r="CX33" i="8"/>
  <c r="DF33" i="8"/>
  <c r="DN33" i="8"/>
  <c r="DV33" i="8"/>
  <c r="ED33" i="8"/>
  <c r="EL33" i="8"/>
  <c r="L34" i="8"/>
  <c r="T34" i="8"/>
  <c r="AB34" i="8"/>
  <c r="AJ34" i="8"/>
  <c r="AR34" i="8"/>
  <c r="BC34" i="8"/>
  <c r="BS34" i="8"/>
  <c r="CA34" i="8"/>
  <c r="CI34" i="8"/>
  <c r="CQ34" i="8"/>
  <c r="CY34" i="8"/>
  <c r="DG34" i="8"/>
  <c r="DO34" i="8"/>
  <c r="DW34" i="8"/>
  <c r="EE34" i="8"/>
  <c r="EM34" i="8"/>
  <c r="M35" i="8"/>
  <c r="U35" i="8"/>
  <c r="AC35" i="8"/>
  <c r="AK35" i="8"/>
  <c r="AS35" i="8"/>
  <c r="BD35" i="8"/>
  <c r="BT35" i="8"/>
  <c r="CB35" i="8"/>
  <c r="CJ35" i="8"/>
  <c r="CR35" i="8"/>
  <c r="CZ35" i="8"/>
  <c r="DH35" i="8"/>
  <c r="DP35" i="8"/>
  <c r="DX35" i="8"/>
  <c r="EF35" i="8"/>
  <c r="EN35" i="8"/>
  <c r="N36" i="8"/>
  <c r="V36" i="8"/>
  <c r="AD36" i="8"/>
  <c r="AL36" i="8"/>
  <c r="AT36" i="8"/>
  <c r="BI36" i="8"/>
  <c r="BU36" i="8"/>
  <c r="CC36" i="8"/>
  <c r="CK36" i="8"/>
  <c r="CS36" i="8"/>
  <c r="DA36" i="8"/>
  <c r="DI36" i="8"/>
  <c r="DQ36" i="8"/>
  <c r="DY36" i="8"/>
  <c r="EG36" i="8"/>
  <c r="EO36" i="8"/>
  <c r="O37" i="8"/>
  <c r="W37" i="8"/>
  <c r="AE37" i="8"/>
  <c r="AM37" i="8"/>
  <c r="AU37" i="8"/>
  <c r="BJ37" i="8"/>
  <c r="BV37" i="8"/>
  <c r="CD37" i="8"/>
  <c r="CL37" i="8"/>
  <c r="CT37" i="8"/>
  <c r="DB37" i="8"/>
  <c r="DJ37" i="8"/>
  <c r="DR37" i="8"/>
  <c r="DZ37" i="8"/>
  <c r="EH37" i="8"/>
  <c r="EP37" i="8"/>
  <c r="P38" i="8"/>
  <c r="X38" i="8"/>
  <c r="AF38" i="8"/>
  <c r="AN38" i="8"/>
  <c r="AX38" i="8"/>
  <c r="N33" i="8"/>
  <c r="V33" i="8"/>
  <c r="AD33" i="8"/>
  <c r="AL33" i="8"/>
  <c r="AT33" i="8"/>
  <c r="BI33" i="8"/>
  <c r="BU33" i="8"/>
  <c r="CC33" i="8"/>
  <c r="CK33" i="8"/>
  <c r="CS33" i="8"/>
  <c r="DA33" i="8"/>
  <c r="DI33" i="8"/>
  <c r="DQ33" i="8"/>
  <c r="DY33" i="8"/>
  <c r="EG33" i="8"/>
  <c r="EO33" i="8"/>
  <c r="O34" i="8"/>
  <c r="W34" i="8"/>
  <c r="AE34" i="8"/>
  <c r="AM34" i="8"/>
  <c r="AU34" i="8"/>
  <c r="BJ34" i="8"/>
  <c r="BV34" i="8"/>
  <c r="CD34" i="8"/>
  <c r="CL34" i="8"/>
  <c r="CT34" i="8"/>
  <c r="DB34" i="8"/>
  <c r="DJ34" i="8"/>
  <c r="DR34" i="8"/>
  <c r="DZ34" i="8"/>
  <c r="EH34" i="8"/>
  <c r="EP34" i="8"/>
  <c r="P35" i="8"/>
  <c r="X35" i="8"/>
  <c r="AF35" i="8"/>
  <c r="AN35" i="8"/>
  <c r="AX35" i="8"/>
  <c r="BK35" i="8"/>
  <c r="BW35" i="8"/>
  <c r="CE35" i="8"/>
  <c r="CM35" i="8"/>
  <c r="CU35" i="8"/>
  <c r="DC35" i="8"/>
  <c r="DK35" i="8"/>
  <c r="DS35" i="8"/>
  <c r="EA35" i="8"/>
  <c r="EI35" i="8"/>
  <c r="EQ35" i="8"/>
  <c r="Q36" i="8"/>
  <c r="Y36" i="8"/>
  <c r="AG36" i="8"/>
  <c r="AO36" i="8"/>
  <c r="AY36" i="8"/>
  <c r="BP36" i="8"/>
  <c r="BX36" i="8"/>
  <c r="CF36" i="8"/>
  <c r="CN36" i="8"/>
  <c r="CV36" i="8"/>
  <c r="DD36" i="8"/>
  <c r="DL36" i="8"/>
  <c r="DT36" i="8"/>
  <c r="EB36" i="8"/>
  <c r="EJ36" i="8"/>
  <c r="ER36" i="8"/>
  <c r="R37" i="8"/>
  <c r="Z37" i="8"/>
  <c r="AH37" i="8"/>
  <c r="AP37" i="8"/>
  <c r="BA37" i="8"/>
  <c r="BQ37" i="8"/>
  <c r="BY37" i="8"/>
  <c r="CG37" i="8"/>
  <c r="CO37" i="8"/>
  <c r="CW37" i="8"/>
  <c r="DE37" i="8"/>
  <c r="DM37" i="8"/>
  <c r="DU37" i="8"/>
  <c r="EC37" i="8"/>
  <c r="EK37" i="8"/>
  <c r="K38" i="8"/>
  <c r="S38" i="8"/>
  <c r="AA38" i="8"/>
  <c r="AI38" i="8"/>
  <c r="AQ38" i="8"/>
  <c r="BB38" i="8"/>
  <c r="AC33" i="8"/>
  <c r="BC33" i="8"/>
  <c r="CD33" i="8"/>
  <c r="CZ33" i="8"/>
  <c r="DW33" i="8"/>
  <c r="EP33" i="8"/>
  <c r="AD34" i="8"/>
  <c r="BD34" i="8"/>
  <c r="CE34" i="8"/>
  <c r="DA34" i="8"/>
  <c r="DX34" i="8"/>
  <c r="EQ34" i="8"/>
  <c r="AE35" i="8"/>
  <c r="BI35" i="8"/>
  <c r="CF35" i="8"/>
  <c r="DB35" i="8"/>
  <c r="DY35" i="8"/>
  <c r="ER35" i="8"/>
  <c r="AF36" i="8"/>
  <c r="BJ36" i="8"/>
  <c r="CG36" i="8"/>
  <c r="DC36" i="8"/>
  <c r="DZ36" i="8"/>
  <c r="K37" i="8"/>
  <c r="AG37" i="8"/>
  <c r="BK37" i="8"/>
  <c r="CH37" i="8"/>
  <c r="DD37" i="8"/>
  <c r="EA37" i="8"/>
  <c r="L38" i="8"/>
  <c r="AH38" i="8"/>
  <c r="BA38" i="8"/>
  <c r="BS38" i="8"/>
  <c r="CA38" i="8"/>
  <c r="CI38" i="8"/>
  <c r="CQ38" i="8"/>
  <c r="CY38" i="8"/>
  <c r="DG38" i="8"/>
  <c r="DO38" i="8"/>
  <c r="DW38" i="8"/>
  <c r="EE38" i="8"/>
  <c r="EM38" i="8"/>
  <c r="M39" i="8"/>
  <c r="U39" i="8"/>
  <c r="AC39" i="8"/>
  <c r="AK39" i="8"/>
  <c r="AS39" i="8"/>
  <c r="BD39" i="8"/>
  <c r="BT39" i="8"/>
  <c r="CB39" i="8"/>
  <c r="CJ39" i="8"/>
  <c r="CR39" i="8"/>
  <c r="CZ39" i="8"/>
  <c r="DH39" i="8"/>
  <c r="DP39" i="8"/>
  <c r="DX39" i="8"/>
  <c r="EF39" i="8"/>
  <c r="EN39" i="8"/>
  <c r="N40" i="8"/>
  <c r="V40" i="8"/>
  <c r="AD40" i="8"/>
  <c r="AL40" i="8"/>
  <c r="AT40" i="8"/>
  <c r="BI40" i="8"/>
  <c r="BU40" i="8"/>
  <c r="CC40" i="8"/>
  <c r="CK40" i="8"/>
  <c r="CS40" i="8"/>
  <c r="DA40" i="8"/>
  <c r="DI40" i="8"/>
  <c r="DQ40" i="8"/>
  <c r="DY40" i="8"/>
  <c r="EG40" i="8"/>
  <c r="EO40" i="8"/>
  <c r="O41" i="8"/>
  <c r="W41" i="8"/>
  <c r="AE41" i="8"/>
  <c r="AM41" i="8"/>
  <c r="AU41" i="8"/>
  <c r="BJ41" i="8"/>
  <c r="BV41" i="8"/>
  <c r="L33" i="8"/>
  <c r="AE33" i="8"/>
  <c r="BD33" i="8"/>
  <c r="CI33" i="8"/>
  <c r="DB33" i="8"/>
  <c r="DX33" i="8"/>
  <c r="M34" i="8"/>
  <c r="AF34" i="8"/>
  <c r="BI34" i="8"/>
  <c r="CJ34" i="8"/>
  <c r="DC34" i="8"/>
  <c r="DY34" i="8"/>
  <c r="N35" i="8"/>
  <c r="AG35" i="8"/>
  <c r="BJ35" i="8"/>
  <c r="CK35" i="8"/>
  <c r="DD35" i="8"/>
  <c r="DZ35" i="8"/>
  <c r="O36" i="8"/>
  <c r="AH36" i="8"/>
  <c r="BK36" i="8"/>
  <c r="CL36" i="8"/>
  <c r="DE36" i="8"/>
  <c r="EA36" i="8"/>
  <c r="P37" i="8"/>
  <c r="AI37" i="8"/>
  <c r="BP37" i="8"/>
  <c r="CM37" i="8"/>
  <c r="DF37" i="8"/>
  <c r="EB37" i="8"/>
  <c r="Q38" i="8"/>
  <c r="AJ38" i="8"/>
  <c r="BC38" i="8"/>
  <c r="BT38" i="8"/>
  <c r="CB38" i="8"/>
  <c r="CJ38" i="8"/>
  <c r="CR38" i="8"/>
  <c r="CZ38" i="8"/>
  <c r="DH38" i="8"/>
  <c r="DP38" i="8"/>
  <c r="DX38" i="8"/>
  <c r="EF38" i="8"/>
  <c r="EN38" i="8"/>
  <c r="N39" i="8"/>
  <c r="V39" i="8"/>
  <c r="AD39" i="8"/>
  <c r="AL39" i="8"/>
  <c r="AT39" i="8"/>
  <c r="BI39" i="8"/>
  <c r="BU39" i="8"/>
  <c r="CC39" i="8"/>
  <c r="CK39" i="8"/>
  <c r="CS39" i="8"/>
  <c r="DA39" i="8"/>
  <c r="DI39" i="8"/>
  <c r="DQ39" i="8"/>
  <c r="DY39" i="8"/>
  <c r="EG39" i="8"/>
  <c r="EO39" i="8"/>
  <c r="O40" i="8"/>
  <c r="W40" i="8"/>
  <c r="AE40" i="8"/>
  <c r="AM40" i="8"/>
  <c r="AU40" i="8"/>
  <c r="BJ40" i="8"/>
  <c r="BV40" i="8"/>
  <c r="CD40" i="8"/>
  <c r="CL40" i="8"/>
  <c r="CT40" i="8"/>
  <c r="DB40" i="8"/>
  <c r="DJ40" i="8"/>
  <c r="DR40" i="8"/>
  <c r="DZ40" i="8"/>
  <c r="EH40" i="8"/>
  <c r="EP40" i="8"/>
  <c r="P41" i="8"/>
  <c r="X41" i="8"/>
  <c r="AF41" i="8"/>
  <c r="AN41" i="8"/>
  <c r="AX41" i="8"/>
  <c r="BK41" i="8"/>
  <c r="BW41" i="8"/>
  <c r="CE41" i="8"/>
  <c r="CM41" i="8"/>
  <c r="CU41" i="8"/>
  <c r="M33" i="8"/>
  <c r="AJ33" i="8"/>
  <c r="BJ33" i="8"/>
  <c r="CJ33" i="8"/>
  <c r="DG33" i="8"/>
  <c r="DZ33" i="8"/>
  <c r="N34" i="8"/>
  <c r="AK34" i="8"/>
  <c r="BK34" i="8"/>
  <c r="CK34" i="8"/>
  <c r="DH34" i="8"/>
  <c r="EA34" i="8"/>
  <c r="O35" i="8"/>
  <c r="AL35" i="8"/>
  <c r="BP35" i="8"/>
  <c r="CL35" i="8"/>
  <c r="DI35" i="8"/>
  <c r="EB35" i="8"/>
  <c r="P36" i="8"/>
  <c r="AM36" i="8"/>
  <c r="BQ36" i="8"/>
  <c r="CM36" i="8"/>
  <c r="DJ36" i="8"/>
  <c r="EC36" i="8"/>
  <c r="Q37" i="8"/>
  <c r="AN37" i="8"/>
  <c r="BR37" i="8"/>
  <c r="CN37" i="8"/>
  <c r="DK37" i="8"/>
  <c r="ED37" i="8"/>
  <c r="R38" i="8"/>
  <c r="AL38" i="8"/>
  <c r="BD38" i="8"/>
  <c r="BU38" i="8"/>
  <c r="CC38" i="8"/>
  <c r="CK38" i="8"/>
  <c r="CS38" i="8"/>
  <c r="DA38" i="8"/>
  <c r="DI38" i="8"/>
  <c r="DQ38" i="8"/>
  <c r="DY38" i="8"/>
  <c r="EG38" i="8"/>
  <c r="EO38" i="8"/>
  <c r="O39" i="8"/>
  <c r="W39" i="8"/>
  <c r="AE39" i="8"/>
  <c r="AM39" i="8"/>
  <c r="AU39" i="8"/>
  <c r="BJ39" i="8"/>
  <c r="BV39" i="8"/>
  <c r="CD39" i="8"/>
  <c r="CL39" i="8"/>
  <c r="CT39" i="8"/>
  <c r="DB39" i="8"/>
  <c r="DJ39" i="8"/>
  <c r="DR39" i="8"/>
  <c r="DZ39" i="8"/>
  <c r="EH39" i="8"/>
  <c r="EP39" i="8"/>
  <c r="P40" i="8"/>
  <c r="X40" i="8"/>
  <c r="AF40" i="8"/>
  <c r="AN40" i="8"/>
  <c r="AX40" i="8"/>
  <c r="BK40" i="8"/>
  <c r="BW40" i="8"/>
  <c r="CE40" i="8"/>
  <c r="CM40" i="8"/>
  <c r="CU40" i="8"/>
  <c r="DC40" i="8"/>
  <c r="DK40" i="8"/>
  <c r="DS40" i="8"/>
  <c r="EA40" i="8"/>
  <c r="EI40" i="8"/>
  <c r="EQ40" i="8"/>
  <c r="Q41" i="8"/>
  <c r="Y41" i="8"/>
  <c r="T33" i="8"/>
  <c r="AM33" i="8"/>
  <c r="BT33" i="8"/>
  <c r="CQ33" i="8"/>
  <c r="DJ33" i="8"/>
  <c r="EF33" i="8"/>
  <c r="U34" i="8"/>
  <c r="AN34" i="8"/>
  <c r="BU34" i="8"/>
  <c r="CR34" i="8"/>
  <c r="DK34" i="8"/>
  <c r="EG34" i="8"/>
  <c r="V35" i="8"/>
  <c r="AO35" i="8"/>
  <c r="BV35" i="8"/>
  <c r="CS35" i="8"/>
  <c r="DL35" i="8"/>
  <c r="EH35" i="8"/>
  <c r="W36" i="8"/>
  <c r="AP36" i="8"/>
  <c r="BW36" i="8"/>
  <c r="CT36" i="8"/>
  <c r="DM36" i="8"/>
  <c r="EI36" i="8"/>
  <c r="X37" i="8"/>
  <c r="AQ37" i="8"/>
  <c r="BX37" i="8"/>
  <c r="CU37" i="8"/>
  <c r="DN37" i="8"/>
  <c r="EJ37" i="8"/>
  <c r="Y38" i="8"/>
  <c r="AP38" i="8"/>
  <c r="BK38" i="8"/>
  <c r="BW38" i="8"/>
  <c r="CE38" i="8"/>
  <c r="CM38" i="8"/>
  <c r="CU38" i="8"/>
  <c r="DC38" i="8"/>
  <c r="DK38" i="8"/>
  <c r="DS38" i="8"/>
  <c r="EA38" i="8"/>
  <c r="EI38" i="8"/>
  <c r="EQ38" i="8"/>
  <c r="Q39" i="8"/>
  <c r="Y39" i="8"/>
  <c r="AG39" i="8"/>
  <c r="AO39" i="8"/>
  <c r="AY39" i="8"/>
  <c r="BP39" i="8"/>
  <c r="BX39" i="8"/>
  <c r="CF39" i="8"/>
  <c r="CN39" i="8"/>
  <c r="CV39" i="8"/>
  <c r="DD39" i="8"/>
  <c r="DL39" i="8"/>
  <c r="DT39" i="8"/>
  <c r="EB39" i="8"/>
  <c r="EJ39" i="8"/>
  <c r="ER39" i="8"/>
  <c r="R40" i="8"/>
  <c r="Z40" i="8"/>
  <c r="AH40" i="8"/>
  <c r="AP40" i="8"/>
  <c r="BA40" i="8"/>
  <c r="BQ40" i="8"/>
  <c r="BY40" i="8"/>
  <c r="CG40" i="8"/>
  <c r="CO40" i="8"/>
  <c r="CW40" i="8"/>
  <c r="DE40" i="8"/>
  <c r="DM40" i="8"/>
  <c r="DU40" i="8"/>
  <c r="EC40" i="8"/>
  <c r="EK40" i="8"/>
  <c r="K41" i="8"/>
  <c r="S41" i="8"/>
  <c r="AA41" i="8"/>
  <c r="AI41" i="8"/>
  <c r="AQ41" i="8"/>
  <c r="BB41" i="8"/>
  <c r="BR41" i="8"/>
  <c r="AR33" i="8"/>
  <c r="CR33" i="8"/>
  <c r="EH33" i="8"/>
  <c r="AS34" i="8"/>
  <c r="CS34" i="8"/>
  <c r="EI34" i="8"/>
  <c r="AT35" i="8"/>
  <c r="CT35" i="8"/>
  <c r="EJ35" i="8"/>
  <c r="AU36" i="8"/>
  <c r="CU36" i="8"/>
  <c r="EK36" i="8"/>
  <c r="AX37" i="8"/>
  <c r="CV37" i="8"/>
  <c r="EL37" i="8"/>
  <c r="AR38" i="8"/>
  <c r="BX38" i="8"/>
  <c r="CN38" i="8"/>
  <c r="DD38" i="8"/>
  <c r="DT38" i="8"/>
  <c r="EJ38" i="8"/>
  <c r="R39" i="8"/>
  <c r="AH39" i="8"/>
  <c r="BA39" i="8"/>
  <c r="BY39" i="8"/>
  <c r="CO39" i="8"/>
  <c r="DE39" i="8"/>
  <c r="DU39" i="8"/>
  <c r="EK39" i="8"/>
  <c r="S40" i="8"/>
  <c r="AI40" i="8"/>
  <c r="BB40" i="8"/>
  <c r="BZ40" i="8"/>
  <c r="CP40" i="8"/>
  <c r="DF40" i="8"/>
  <c r="DV40" i="8"/>
  <c r="EL40" i="8"/>
  <c r="T41" i="8"/>
  <c r="AH41" i="8"/>
  <c r="AT41" i="8"/>
  <c r="BS41" i="8"/>
  <c r="CC41" i="8"/>
  <c r="CL41" i="8"/>
  <c r="CV41" i="8"/>
  <c r="DD41" i="8"/>
  <c r="DL41" i="8"/>
  <c r="DT41" i="8"/>
  <c r="EB41" i="8"/>
  <c r="EJ41" i="8"/>
  <c r="ER41" i="8"/>
  <c r="R42" i="8"/>
  <c r="Z42" i="8"/>
  <c r="AH42" i="8"/>
  <c r="AP42" i="8"/>
  <c r="BA42" i="8"/>
  <c r="BQ42" i="8"/>
  <c r="BY42" i="8"/>
  <c r="CG42" i="8"/>
  <c r="CO42" i="8"/>
  <c r="CW42" i="8"/>
  <c r="DE42" i="8"/>
  <c r="DM42" i="8"/>
  <c r="DU42" i="8"/>
  <c r="EC42" i="8"/>
  <c r="EK42" i="8"/>
  <c r="K43" i="8"/>
  <c r="S43" i="8"/>
  <c r="AA43" i="8"/>
  <c r="AI43" i="8"/>
  <c r="AQ43" i="8"/>
  <c r="BB43" i="8"/>
  <c r="BR43" i="8"/>
  <c r="BZ43" i="8"/>
  <c r="CH43" i="8"/>
  <c r="CP43" i="8"/>
  <c r="AS33" i="8"/>
  <c r="CT33" i="8"/>
  <c r="EM33" i="8"/>
  <c r="AT34" i="8"/>
  <c r="CU34" i="8"/>
  <c r="EN34" i="8"/>
  <c r="AU35" i="8"/>
  <c r="CV35" i="8"/>
  <c r="EO35" i="8"/>
  <c r="AX36" i="8"/>
  <c r="CW36" i="8"/>
  <c r="EP36" i="8"/>
  <c r="AY37" i="8"/>
  <c r="CX37" i="8"/>
  <c r="EQ37" i="8"/>
  <c r="AT38" i="8"/>
  <c r="BY38" i="8"/>
  <c r="CO38" i="8"/>
  <c r="DE38" i="8"/>
  <c r="DU38" i="8"/>
  <c r="EK38" i="8"/>
  <c r="S39" i="8"/>
  <c r="AI39" i="8"/>
  <c r="BB39" i="8"/>
  <c r="BZ39" i="8"/>
  <c r="CP39" i="8"/>
  <c r="DF39" i="8"/>
  <c r="DV39" i="8"/>
  <c r="EL39" i="8"/>
  <c r="T40" i="8"/>
  <c r="AJ40" i="8"/>
  <c r="BC40" i="8"/>
  <c r="CA40" i="8"/>
  <c r="CQ40" i="8"/>
  <c r="DG40" i="8"/>
  <c r="DW40" i="8"/>
  <c r="EM40" i="8"/>
  <c r="U41" i="8"/>
  <c r="AJ41" i="8"/>
  <c r="AY41" i="8"/>
  <c r="BT41" i="8"/>
  <c r="CD41" i="8"/>
  <c r="CN41" i="8"/>
  <c r="CW41" i="8"/>
  <c r="DE41" i="8"/>
  <c r="DM41" i="8"/>
  <c r="DU41" i="8"/>
  <c r="EC41" i="8"/>
  <c r="EK41" i="8"/>
  <c r="K42" i="8"/>
  <c r="S42" i="8"/>
  <c r="AA42" i="8"/>
  <c r="AI42" i="8"/>
  <c r="AQ42" i="8"/>
  <c r="BB42" i="8"/>
  <c r="BR42" i="8"/>
  <c r="BZ42" i="8"/>
  <c r="CH42" i="8"/>
  <c r="CP42" i="8"/>
  <c r="CX42" i="8"/>
  <c r="DF42" i="8"/>
  <c r="DN42" i="8"/>
  <c r="DV42" i="8"/>
  <c r="ED42" i="8"/>
  <c r="EL42" i="8"/>
  <c r="L43" i="8"/>
  <c r="T43" i="8"/>
  <c r="AB43" i="8"/>
  <c r="AJ43" i="8"/>
  <c r="AR43" i="8"/>
  <c r="BC43" i="8"/>
  <c r="BS43" i="8"/>
  <c r="CA43" i="8"/>
  <c r="CI43" i="8"/>
  <c r="AU33" i="8"/>
  <c r="CY33" i="8"/>
  <c r="EN33" i="8"/>
  <c r="AX34" i="8"/>
  <c r="CZ34" i="8"/>
  <c r="EO34" i="8"/>
  <c r="AY35" i="8"/>
  <c r="DA35" i="8"/>
  <c r="EP35" i="8"/>
  <c r="BA36" i="8"/>
  <c r="DB36" i="8"/>
  <c r="EQ36" i="8"/>
  <c r="BB37" i="8"/>
  <c r="DC37" i="8"/>
  <c r="ER37" i="8"/>
  <c r="AY38" i="8"/>
  <c r="BZ38" i="8"/>
  <c r="CP38" i="8"/>
  <c r="DF38" i="8"/>
  <c r="DV38" i="8"/>
  <c r="EL38" i="8"/>
  <c r="T39" i="8"/>
  <c r="AJ39" i="8"/>
  <c r="BC39" i="8"/>
  <c r="CA39" i="8"/>
  <c r="CQ39" i="8"/>
  <c r="DG39" i="8"/>
  <c r="DW39" i="8"/>
  <c r="EM39" i="8"/>
  <c r="U40" i="8"/>
  <c r="AK40" i="8"/>
  <c r="BD40" i="8"/>
  <c r="CB40" i="8"/>
  <c r="CR40" i="8"/>
  <c r="DH40" i="8"/>
  <c r="DX40" i="8"/>
  <c r="EN40" i="8"/>
  <c r="V41" i="8"/>
  <c r="AK41" i="8"/>
  <c r="BA41" i="8"/>
  <c r="BU41" i="8"/>
  <c r="CF41" i="8"/>
  <c r="CO41" i="8"/>
  <c r="CX41" i="8"/>
  <c r="DF41" i="8"/>
  <c r="DN41" i="8"/>
  <c r="DV41" i="8"/>
  <c r="ED41" i="8"/>
  <c r="EL41" i="8"/>
  <c r="L42" i="8"/>
  <c r="T42" i="8"/>
  <c r="AB42" i="8"/>
  <c r="AJ42" i="8"/>
  <c r="AR42" i="8"/>
  <c r="BC42" i="8"/>
  <c r="BS42" i="8"/>
  <c r="CA42" i="8"/>
  <c r="CI42" i="8"/>
  <c r="CQ42" i="8"/>
  <c r="CY42" i="8"/>
  <c r="DG42" i="8"/>
  <c r="DO42" i="8"/>
  <c r="DW42" i="8"/>
  <c r="EE42" i="8"/>
  <c r="EM42" i="8"/>
  <c r="M43" i="8"/>
  <c r="U43" i="8"/>
  <c r="AC43" i="8"/>
  <c r="AK43" i="8"/>
  <c r="AS43" i="8"/>
  <c r="BD43" i="8"/>
  <c r="BT43" i="8"/>
  <c r="CB43" i="8"/>
  <c r="CJ43" i="8"/>
  <c r="CR43" i="8"/>
  <c r="O33" i="8"/>
  <c r="BS33" i="8"/>
  <c r="DH33" i="8"/>
  <c r="P34" i="8"/>
  <c r="BT34" i="8"/>
  <c r="DI34" i="8"/>
  <c r="Q35" i="8"/>
  <c r="BU35" i="8"/>
  <c r="DJ35" i="8"/>
  <c r="R36" i="8"/>
  <c r="BV36" i="8"/>
  <c r="DK36" i="8"/>
  <c r="S37" i="8"/>
  <c r="BW37" i="8"/>
  <c r="DL37" i="8"/>
  <c r="T38" i="8"/>
  <c r="BI38" i="8"/>
  <c r="CD38" i="8"/>
  <c r="CT38" i="8"/>
  <c r="DJ38" i="8"/>
  <c r="DZ38" i="8"/>
  <c r="EP38" i="8"/>
  <c r="X39" i="8"/>
  <c r="AN39" i="8"/>
  <c r="BK39" i="8"/>
  <c r="CE39" i="8"/>
  <c r="CU39" i="8"/>
  <c r="DK39" i="8"/>
  <c r="EA39" i="8"/>
  <c r="EQ39" i="8"/>
  <c r="Y40" i="8"/>
  <c r="AO40" i="8"/>
  <c r="BP40" i="8"/>
  <c r="CF40" i="8"/>
  <c r="CV40" i="8"/>
  <c r="DL40" i="8"/>
  <c r="EB40" i="8"/>
  <c r="ER40" i="8"/>
  <c r="Z41" i="8"/>
  <c r="AL41" i="8"/>
  <c r="BC41" i="8"/>
  <c r="BX41" i="8"/>
  <c r="CG41" i="8"/>
  <c r="CP41" i="8"/>
  <c r="CY41" i="8"/>
  <c r="DG41" i="8"/>
  <c r="DO41" i="8"/>
  <c r="DW41" i="8"/>
  <c r="EE41" i="8"/>
  <c r="EM41" i="8"/>
  <c r="M42" i="8"/>
  <c r="U42" i="8"/>
  <c r="AC42" i="8"/>
  <c r="AK42" i="8"/>
  <c r="AS42" i="8"/>
  <c r="BD42" i="8"/>
  <c r="BT42" i="8"/>
  <c r="CB42" i="8"/>
  <c r="CJ42" i="8"/>
  <c r="CR42" i="8"/>
  <c r="CZ42" i="8"/>
  <c r="DH42" i="8"/>
  <c r="DP42" i="8"/>
  <c r="DX42" i="8"/>
  <c r="EF42" i="8"/>
  <c r="EN42" i="8"/>
  <c r="N43" i="8"/>
  <c r="V43" i="8"/>
  <c r="AD43" i="8"/>
  <c r="AL43" i="8"/>
  <c r="AT43" i="8"/>
  <c r="BI43" i="8"/>
  <c r="BU43" i="8"/>
  <c r="CC43" i="8"/>
  <c r="CK43" i="8"/>
  <c r="CS43" i="8"/>
  <c r="DA43" i="8"/>
  <c r="AB33" i="8"/>
  <c r="CB33" i="8"/>
  <c r="DR33" i="8"/>
  <c r="AC34" i="8"/>
  <c r="CC34" i="8"/>
  <c r="DS34" i="8"/>
  <c r="AD35" i="8"/>
  <c r="CD35" i="8"/>
  <c r="DT35" i="8"/>
  <c r="AE36" i="8"/>
  <c r="CE36" i="8"/>
  <c r="DU36" i="8"/>
  <c r="AF37" i="8"/>
  <c r="CF37" i="8"/>
  <c r="DV37" i="8"/>
  <c r="AG38" i="8"/>
  <c r="BR38" i="8"/>
  <c r="CH38" i="8"/>
  <c r="CX38" i="8"/>
  <c r="DN38" i="8"/>
  <c r="ED38" i="8"/>
  <c r="L39" i="8"/>
  <c r="AB39" i="8"/>
  <c r="AR39" i="8"/>
  <c r="BS39" i="8"/>
  <c r="CI39" i="8"/>
  <c r="CY39" i="8"/>
  <c r="DO39" i="8"/>
  <c r="EE39" i="8"/>
  <c r="M40" i="8"/>
  <c r="AC40" i="8"/>
  <c r="AS40" i="8"/>
  <c r="BT40" i="8"/>
  <c r="CJ40" i="8"/>
  <c r="CZ40" i="8"/>
  <c r="DP40" i="8"/>
  <c r="EF40" i="8"/>
  <c r="N41" i="8"/>
  <c r="AD41" i="8"/>
  <c r="AR41" i="8"/>
  <c r="BP41" i="8"/>
  <c r="CA41" i="8"/>
  <c r="CJ41" i="8"/>
  <c r="CS41" i="8"/>
  <c r="DB41" i="8"/>
  <c r="DJ41" i="8"/>
  <c r="DR41" i="8"/>
  <c r="DZ41" i="8"/>
  <c r="EH41" i="8"/>
  <c r="EP41" i="8"/>
  <c r="P42" i="8"/>
  <c r="X42" i="8"/>
  <c r="AF42" i="8"/>
  <c r="AN42" i="8"/>
  <c r="AX42" i="8"/>
  <c r="BK42" i="8"/>
  <c r="BW42" i="8"/>
  <c r="CE42" i="8"/>
  <c r="CM42" i="8"/>
  <c r="CU42" i="8"/>
  <c r="DC42" i="8"/>
  <c r="DK42" i="8"/>
  <c r="DS42" i="8"/>
  <c r="EA42" i="8"/>
  <c r="EI42" i="8"/>
  <c r="EQ42" i="8"/>
  <c r="Q43" i="8"/>
  <c r="Y43" i="8"/>
  <c r="AG43" i="8"/>
  <c r="AO43" i="8"/>
  <c r="AY43" i="8"/>
  <c r="BP43" i="8"/>
  <c r="BX43" i="8"/>
  <c r="CF43" i="8"/>
  <c r="CN43" i="8"/>
  <c r="CV43" i="8"/>
  <c r="DD43" i="8"/>
  <c r="DL43" i="8"/>
  <c r="DT43" i="8"/>
  <c r="EB43" i="8"/>
  <c r="EJ43" i="8"/>
  <c r="ER43" i="8"/>
  <c r="R44" i="8"/>
  <c r="Z44" i="8"/>
  <c r="AH44" i="8"/>
  <c r="CL33" i="8"/>
  <c r="CB34" i="8"/>
  <c r="BX35" i="8"/>
  <c r="AN36" i="8"/>
  <c r="AA37" i="8"/>
  <c r="Z38" i="8"/>
  <c r="CL38" i="8"/>
  <c r="EC38" i="8"/>
  <c r="AP39" i="8"/>
  <c r="CM39" i="8"/>
  <c r="ED39" i="8"/>
  <c r="AQ40" i="8"/>
  <c r="CN40" i="8"/>
  <c r="EE40" i="8"/>
  <c r="AO41" i="8"/>
  <c r="CB41" i="8"/>
  <c r="DA41" i="8"/>
  <c r="DX41" i="8"/>
  <c r="EQ41" i="8"/>
  <c r="AE42" i="8"/>
  <c r="BI42" i="8"/>
  <c r="CF42" i="8"/>
  <c r="DB42" i="8"/>
  <c r="DY42" i="8"/>
  <c r="ER42" i="8"/>
  <c r="AF43" i="8"/>
  <c r="BJ43" i="8"/>
  <c r="CG43" i="8"/>
  <c r="CX43" i="8"/>
  <c r="DH43" i="8"/>
  <c r="DQ43" i="8"/>
  <c r="DZ43" i="8"/>
  <c r="EI43" i="8"/>
  <c r="K44" i="8"/>
  <c r="T44" i="8"/>
  <c r="AC44" i="8"/>
  <c r="AL44" i="8"/>
  <c r="AT44" i="8"/>
  <c r="BI44" i="8"/>
  <c r="BU44" i="8"/>
  <c r="CC44" i="8"/>
  <c r="CK44" i="8"/>
  <c r="CS44" i="8"/>
  <c r="DA44" i="8"/>
  <c r="DI44" i="8"/>
  <c r="DQ44" i="8"/>
  <c r="DY44" i="8"/>
  <c r="EG44" i="8"/>
  <c r="EO44" i="8"/>
  <c r="O45" i="8"/>
  <c r="W45" i="8"/>
  <c r="AE45" i="8"/>
  <c r="AM45" i="8"/>
  <c r="AU45" i="8"/>
  <c r="BJ45" i="8"/>
  <c r="BV45" i="8"/>
  <c r="CD45" i="8"/>
  <c r="CL45" i="8"/>
  <c r="CT45" i="8"/>
  <c r="DB45" i="8"/>
  <c r="DJ45" i="8"/>
  <c r="DR45" i="8"/>
  <c r="DZ45" i="8"/>
  <c r="EH45" i="8"/>
  <c r="EP45" i="8"/>
  <c r="P46" i="8"/>
  <c r="X46" i="8"/>
  <c r="AF46" i="8"/>
  <c r="AN46" i="8"/>
  <c r="AX46" i="8"/>
  <c r="BK46" i="8"/>
  <c r="BW46" i="8"/>
  <c r="CE46" i="8"/>
  <c r="CM46" i="8"/>
  <c r="CU46" i="8"/>
  <c r="DC46" i="8"/>
  <c r="DK46" i="8"/>
  <c r="DS46" i="8"/>
  <c r="EA46" i="8"/>
  <c r="EI46" i="8"/>
  <c r="EQ46" i="8"/>
  <c r="Q47" i="8"/>
  <c r="Y47" i="8"/>
  <c r="AG47" i="8"/>
  <c r="AO47" i="8"/>
  <c r="DO33" i="8"/>
  <c r="CM34" i="8"/>
  <c r="CC35" i="8"/>
  <c r="BY36" i="8"/>
  <c r="AO37" i="8"/>
  <c r="AB38" i="8"/>
  <c r="CV38" i="8"/>
  <c r="EH38" i="8"/>
  <c r="AQ39" i="8"/>
  <c r="CW39" i="8"/>
  <c r="EI39" i="8"/>
  <c r="AR40" i="8"/>
  <c r="CX40" i="8"/>
  <c r="EJ40" i="8"/>
  <c r="AP41" i="8"/>
  <c r="CH41" i="8"/>
  <c r="DC41" i="8"/>
  <c r="DY41" i="8"/>
  <c r="N42" i="8"/>
  <c r="AG42" i="8"/>
  <c r="BJ42" i="8"/>
  <c r="CK42" i="8"/>
  <c r="DD42" i="8"/>
  <c r="DZ42" i="8"/>
  <c r="O43" i="8"/>
  <c r="AH43" i="8"/>
  <c r="BK43" i="8"/>
  <c r="CL43" i="8"/>
  <c r="CY43" i="8"/>
  <c r="DI43" i="8"/>
  <c r="DR43" i="8"/>
  <c r="EA43" i="8"/>
  <c r="EK43" i="8"/>
  <c r="L44" i="8"/>
  <c r="U44" i="8"/>
  <c r="AD44" i="8"/>
  <c r="AM44" i="8"/>
  <c r="AU44" i="8"/>
  <c r="BJ44" i="8"/>
  <c r="BV44" i="8"/>
  <c r="CD44" i="8"/>
  <c r="CL44" i="8"/>
  <c r="CT44" i="8"/>
  <c r="DB44" i="8"/>
  <c r="DJ44" i="8"/>
  <c r="DR44" i="8"/>
  <c r="DZ44" i="8"/>
  <c r="EH44" i="8"/>
  <c r="EP44" i="8"/>
  <c r="P45" i="8"/>
  <c r="X45" i="8"/>
  <c r="AF45" i="8"/>
  <c r="AN45" i="8"/>
  <c r="AX45" i="8"/>
  <c r="BK45" i="8"/>
  <c r="BW45" i="8"/>
  <c r="CE45" i="8"/>
  <c r="CM45" i="8"/>
  <c r="CU45" i="8"/>
  <c r="DC45" i="8"/>
  <c r="DK45" i="8"/>
  <c r="DS45" i="8"/>
  <c r="EA45" i="8"/>
  <c r="EI45" i="8"/>
  <c r="EQ45" i="8"/>
  <c r="Q46" i="8"/>
  <c r="Y46" i="8"/>
  <c r="AG46" i="8"/>
  <c r="AO46" i="8"/>
  <c r="AY46" i="8"/>
  <c r="BP46" i="8"/>
  <c r="BX46" i="8"/>
  <c r="CF46" i="8"/>
  <c r="CN46" i="8"/>
  <c r="CV46" i="8"/>
  <c r="DD46" i="8"/>
  <c r="DL46" i="8"/>
  <c r="DT46" i="8"/>
  <c r="EB46" i="8"/>
  <c r="EJ46" i="8"/>
  <c r="ER46" i="8"/>
  <c r="R47" i="8"/>
  <c r="Z47" i="8"/>
  <c r="DP33" i="8"/>
  <c r="DP34" i="8"/>
  <c r="CN35" i="8"/>
  <c r="CD36" i="8"/>
  <c r="BZ37" i="8"/>
  <c r="AO38" i="8"/>
  <c r="CW38" i="8"/>
  <c r="ER38" i="8"/>
  <c r="AX39" i="8"/>
  <c r="CX39" i="8"/>
  <c r="K40" i="8"/>
  <c r="AY40" i="8"/>
  <c r="CY40" i="8"/>
  <c r="L41" i="8"/>
  <c r="AS41" i="8"/>
  <c r="CI41" i="8"/>
  <c r="DH41" i="8"/>
  <c r="EA41" i="8"/>
  <c r="O42" i="8"/>
  <c r="AL42" i="8"/>
  <c r="BP42" i="8"/>
  <c r="CL42" i="8"/>
  <c r="DI42" i="8"/>
  <c r="EB42" i="8"/>
  <c r="P43" i="8"/>
  <c r="AM43" i="8"/>
  <c r="BQ43" i="8"/>
  <c r="CM43" i="8"/>
  <c r="CZ43" i="8"/>
  <c r="DJ43" i="8"/>
  <c r="DS43" i="8"/>
  <c r="EC43" i="8"/>
  <c r="EL43" i="8"/>
  <c r="M44" i="8"/>
  <c r="V44" i="8"/>
  <c r="AE44" i="8"/>
  <c r="AN44" i="8"/>
  <c r="AX44" i="8"/>
  <c r="BK44" i="8"/>
  <c r="BW44" i="8"/>
  <c r="CE44" i="8"/>
  <c r="CM44" i="8"/>
  <c r="CU44" i="8"/>
  <c r="DC44" i="8"/>
  <c r="DK44" i="8"/>
  <c r="DS44" i="8"/>
  <c r="EA44" i="8"/>
  <c r="EI44" i="8"/>
  <c r="EQ44" i="8"/>
  <c r="Q45" i="8"/>
  <c r="Y45" i="8"/>
  <c r="AG45" i="8"/>
  <c r="AO45" i="8"/>
  <c r="AY45" i="8"/>
  <c r="BP45" i="8"/>
  <c r="BX45" i="8"/>
  <c r="CF45" i="8"/>
  <c r="CN45" i="8"/>
  <c r="CV45" i="8"/>
  <c r="DD45" i="8"/>
  <c r="DL45" i="8"/>
  <c r="DT45" i="8"/>
  <c r="EB45" i="8"/>
  <c r="EJ45" i="8"/>
  <c r="ER45" i="8"/>
  <c r="R46" i="8"/>
  <c r="Z46" i="8"/>
  <c r="AH46" i="8"/>
  <c r="AP46" i="8"/>
  <c r="BA46" i="8"/>
  <c r="BQ46" i="8"/>
  <c r="BY46" i="8"/>
  <c r="CG46" i="8"/>
  <c r="CO46" i="8"/>
  <c r="CW46" i="8"/>
  <c r="DE46" i="8"/>
  <c r="DM46" i="8"/>
  <c r="DU46" i="8"/>
  <c r="EC46" i="8"/>
  <c r="EK46" i="8"/>
  <c r="K47" i="8"/>
  <c r="S47" i="8"/>
  <c r="AA47" i="8"/>
  <c r="AI47" i="8"/>
  <c r="AQ47" i="8"/>
  <c r="BB47" i="8"/>
  <c r="U33" i="8"/>
  <c r="EE33" i="8"/>
  <c r="DQ34" i="8"/>
  <c r="DQ35" i="8"/>
  <c r="CO36" i="8"/>
  <c r="CE37" i="8"/>
  <c r="BP38" i="8"/>
  <c r="DB38" i="8"/>
  <c r="K39" i="8"/>
  <c r="BQ39" i="8"/>
  <c r="DC39" i="8"/>
  <c r="L40" i="8"/>
  <c r="BR40" i="8"/>
  <c r="DD40" i="8"/>
  <c r="M41" i="8"/>
  <c r="BD41" i="8"/>
  <c r="CK41" i="8"/>
  <c r="DI41" i="8"/>
  <c r="EF41" i="8"/>
  <c r="Q42" i="8"/>
  <c r="AM42" i="8"/>
  <c r="BU42" i="8"/>
  <c r="CN42" i="8"/>
  <c r="DJ42" i="8"/>
  <c r="EG42" i="8"/>
  <c r="R43" i="8"/>
  <c r="AN43" i="8"/>
  <c r="BV43" i="8"/>
  <c r="CO43" i="8"/>
  <c r="DB43" i="8"/>
  <c r="DK43" i="8"/>
  <c r="DU43" i="8"/>
  <c r="ED43" i="8"/>
  <c r="EM43" i="8"/>
  <c r="N44" i="8"/>
  <c r="W44" i="8"/>
  <c r="AF44" i="8"/>
  <c r="AO44" i="8"/>
  <c r="AY44" i="8"/>
  <c r="BP44" i="8"/>
  <c r="BX44" i="8"/>
  <c r="CF44" i="8"/>
  <c r="CN44" i="8"/>
  <c r="CV44" i="8"/>
  <c r="DD44" i="8"/>
  <c r="DL44" i="8"/>
  <c r="DT44" i="8"/>
  <c r="EB44" i="8"/>
  <c r="EJ44" i="8"/>
  <c r="ER44" i="8"/>
  <c r="R45" i="8"/>
  <c r="Z45" i="8"/>
  <c r="AH45" i="8"/>
  <c r="AP45" i="8"/>
  <c r="BA45" i="8"/>
  <c r="BQ45" i="8"/>
  <c r="BY45" i="8"/>
  <c r="CG45" i="8"/>
  <c r="CO45" i="8"/>
  <c r="CW45" i="8"/>
  <c r="DE45" i="8"/>
  <c r="DM45" i="8"/>
  <c r="DU45" i="8"/>
  <c r="EC45" i="8"/>
  <c r="EK45" i="8"/>
  <c r="K46" i="8"/>
  <c r="S46" i="8"/>
  <c r="AA46" i="8"/>
  <c r="AI46" i="8"/>
  <c r="AQ46" i="8"/>
  <c r="BB46" i="8"/>
  <c r="BR46" i="8"/>
  <c r="BZ46" i="8"/>
  <c r="CH46" i="8"/>
  <c r="CP46" i="8"/>
  <c r="CX46" i="8"/>
  <c r="DF46" i="8"/>
  <c r="DN46" i="8"/>
  <c r="DV46" i="8"/>
  <c r="ED46" i="8"/>
  <c r="EL46" i="8"/>
  <c r="L47" i="8"/>
  <c r="T47" i="8"/>
  <c r="AB47" i="8"/>
  <c r="AJ47" i="8"/>
  <c r="AR47" i="8"/>
  <c r="W33" i="8"/>
  <c r="V34" i="8"/>
  <c r="EF34" i="8"/>
  <c r="DR35" i="8"/>
  <c r="DR36" i="8"/>
  <c r="CP37" i="8"/>
  <c r="BQ38" i="8"/>
  <c r="DL38" i="8"/>
  <c r="P39" i="8"/>
  <c r="BR39" i="8"/>
  <c r="DM39" i="8"/>
  <c r="Q40" i="8"/>
  <c r="BS40" i="8"/>
  <c r="DN40" i="8"/>
  <c r="R41" i="8"/>
  <c r="BI41" i="8"/>
  <c r="CQ41" i="8"/>
  <c r="DK41" i="8"/>
  <c r="EG41" i="8"/>
  <c r="V42" i="8"/>
  <c r="AO42" i="8"/>
  <c r="BV42" i="8"/>
  <c r="CS42" i="8"/>
  <c r="DL42" i="8"/>
  <c r="EH42" i="8"/>
  <c r="W43" i="8"/>
  <c r="AP43" i="8"/>
  <c r="BW43" i="8"/>
  <c r="CQ43" i="8"/>
  <c r="DC43" i="8"/>
  <c r="DM43" i="8"/>
  <c r="DV43" i="8"/>
  <c r="EE43" i="8"/>
  <c r="EN43" i="8"/>
  <c r="O44" i="8"/>
  <c r="X44" i="8"/>
  <c r="AG44" i="8"/>
  <c r="AP44" i="8"/>
  <c r="BA44" i="8"/>
  <c r="BQ44" i="8"/>
  <c r="BY44" i="8"/>
  <c r="CG44" i="8"/>
  <c r="CO44" i="8"/>
  <c r="CW44" i="8"/>
  <c r="DE44" i="8"/>
  <c r="DM44" i="8"/>
  <c r="DU44" i="8"/>
  <c r="EC44" i="8"/>
  <c r="EK44" i="8"/>
  <c r="K45" i="8"/>
  <c r="S45" i="8"/>
  <c r="AA45" i="8"/>
  <c r="AI45" i="8"/>
  <c r="AQ45" i="8"/>
  <c r="BB45" i="8"/>
  <c r="BR45" i="8"/>
  <c r="BZ45" i="8"/>
  <c r="CH45" i="8"/>
  <c r="CP45" i="8"/>
  <c r="CX45" i="8"/>
  <c r="DF45" i="8"/>
  <c r="DN45" i="8"/>
  <c r="DV45" i="8"/>
  <c r="ED45" i="8"/>
  <c r="EL45" i="8"/>
  <c r="L46" i="8"/>
  <c r="T46" i="8"/>
  <c r="AB46" i="8"/>
  <c r="AJ46" i="8"/>
  <c r="AR46" i="8"/>
  <c r="BC46" i="8"/>
  <c r="BS46" i="8"/>
  <c r="CA46" i="8"/>
  <c r="CI46" i="8"/>
  <c r="CQ46" i="8"/>
  <c r="BW34" i="8"/>
  <c r="EH36" i="8"/>
  <c r="DM38" i="8"/>
  <c r="CH39" i="8"/>
  <c r="CH40" i="8"/>
  <c r="BQ41" i="8"/>
  <c r="DS41" i="8"/>
  <c r="AU42" i="8"/>
  <c r="DQ42" i="8"/>
  <c r="AE43" i="8"/>
  <c r="CU43" i="8"/>
  <c r="DW43" i="8"/>
  <c r="EQ43" i="8"/>
  <c r="AJ44" i="8"/>
  <c r="BR44" i="8"/>
  <c r="CJ44" i="8"/>
  <c r="DG44" i="8"/>
  <c r="ED44" i="8"/>
  <c r="N45" i="8"/>
  <c r="AK45" i="8"/>
  <c r="BS45" i="8"/>
  <c r="CK45" i="8"/>
  <c r="DH45" i="8"/>
  <c r="EE45" i="8"/>
  <c r="O46" i="8"/>
  <c r="AL46" i="8"/>
  <c r="BT46" i="8"/>
  <c r="CL46" i="8"/>
  <c r="DG46" i="8"/>
  <c r="DW46" i="8"/>
  <c r="EM46" i="8"/>
  <c r="U47" i="8"/>
  <c r="AH47" i="8"/>
  <c r="AU47" i="8"/>
  <c r="BK47" i="8"/>
  <c r="BW47" i="8"/>
  <c r="CE47" i="8"/>
  <c r="CM47" i="8"/>
  <c r="CU47" i="8"/>
  <c r="DC47" i="8"/>
  <c r="DK47" i="8"/>
  <c r="DS47" i="8"/>
  <c r="EA47" i="8"/>
  <c r="EI47" i="8"/>
  <c r="EQ47" i="8"/>
  <c r="Q48" i="8"/>
  <c r="Y48" i="8"/>
  <c r="AG48" i="8"/>
  <c r="AO48" i="8"/>
  <c r="AY48" i="8"/>
  <c r="BP48" i="8"/>
  <c r="BX48" i="8"/>
  <c r="CF48" i="8"/>
  <c r="CN48" i="8"/>
  <c r="CV48" i="8"/>
  <c r="DD48" i="8"/>
  <c r="DL48" i="8"/>
  <c r="DT48" i="8"/>
  <c r="EB48" i="8"/>
  <c r="EJ48" i="8"/>
  <c r="ER48" i="8"/>
  <c r="R49" i="8"/>
  <c r="Z49" i="8"/>
  <c r="AH49" i="8"/>
  <c r="AP49" i="8"/>
  <c r="BA49" i="8"/>
  <c r="BQ49" i="8"/>
  <c r="BY49" i="8"/>
  <c r="CG49" i="8"/>
  <c r="CO49" i="8"/>
  <c r="CW49" i="8"/>
  <c r="DE49" i="8"/>
  <c r="DM49" i="8"/>
  <c r="DU49" i="8"/>
  <c r="EC49" i="8"/>
  <c r="EK49" i="8"/>
  <c r="K50" i="8"/>
  <c r="S50" i="8"/>
  <c r="AA50" i="8"/>
  <c r="AI50" i="8"/>
  <c r="AQ50" i="8"/>
  <c r="BB50" i="8"/>
  <c r="BR50" i="8"/>
  <c r="BZ50" i="8"/>
  <c r="CH50" i="8"/>
  <c r="CP50" i="8"/>
  <c r="W35" i="8"/>
  <c r="Y37" i="8"/>
  <c r="DR38" i="8"/>
  <c r="DN39" i="8"/>
  <c r="CI40" i="8"/>
  <c r="BY41" i="8"/>
  <c r="EI41" i="8"/>
  <c r="AY42" i="8"/>
  <c r="DR42" i="8"/>
  <c r="AU43" i="8"/>
  <c r="CW43" i="8"/>
  <c r="DX43" i="8"/>
  <c r="P44" i="8"/>
  <c r="AK44" i="8"/>
  <c r="BS44" i="8"/>
  <c r="CP44" i="8"/>
  <c r="DH44" i="8"/>
  <c r="EE44" i="8"/>
  <c r="T45" i="8"/>
  <c r="AL45" i="8"/>
  <c r="BT45" i="8"/>
  <c r="CQ45" i="8"/>
  <c r="DI45" i="8"/>
  <c r="EF45" i="8"/>
  <c r="U46" i="8"/>
  <c r="AM46" i="8"/>
  <c r="BU46" i="8"/>
  <c r="CR46" i="8"/>
  <c r="DH46" i="8"/>
  <c r="DX46" i="8"/>
  <c r="EN46" i="8"/>
  <c r="V47" i="8"/>
  <c r="AK47" i="8"/>
  <c r="AX47" i="8"/>
  <c r="BP47" i="8"/>
  <c r="BX47" i="8"/>
  <c r="CF47" i="8"/>
  <c r="CN47" i="8"/>
  <c r="CV47" i="8"/>
  <c r="DD47" i="8"/>
  <c r="DL47" i="8"/>
  <c r="DT47" i="8"/>
  <c r="EB47" i="8"/>
  <c r="EJ47" i="8"/>
  <c r="ER47" i="8"/>
  <c r="R48" i="8"/>
  <c r="Z48" i="8"/>
  <c r="AH48" i="8"/>
  <c r="AP48" i="8"/>
  <c r="BA48" i="8"/>
  <c r="BQ48" i="8"/>
  <c r="BY48" i="8"/>
  <c r="CG48" i="8"/>
  <c r="CO48" i="8"/>
  <c r="CW48" i="8"/>
  <c r="DE48" i="8"/>
  <c r="DM48" i="8"/>
  <c r="DU48" i="8"/>
  <c r="EC48" i="8"/>
  <c r="EK48" i="8"/>
  <c r="K49" i="8"/>
  <c r="S49" i="8"/>
  <c r="AA49" i="8"/>
  <c r="AI49" i="8"/>
  <c r="AQ49" i="8"/>
  <c r="BB49" i="8"/>
  <c r="BR49" i="8"/>
  <c r="BZ49" i="8"/>
  <c r="CH49" i="8"/>
  <c r="CP49" i="8"/>
  <c r="CX49" i="8"/>
  <c r="DF49" i="8"/>
  <c r="DN49" i="8"/>
  <c r="DV49" i="8"/>
  <c r="ED49" i="8"/>
  <c r="EL49" i="8"/>
  <c r="L50" i="8"/>
  <c r="T50" i="8"/>
  <c r="AB50" i="8"/>
  <c r="AJ50" i="8"/>
  <c r="AR50" i="8"/>
  <c r="BC50" i="8"/>
  <c r="BS50" i="8"/>
  <c r="CA50" i="8"/>
  <c r="CI50" i="8"/>
  <c r="Y35" i="8"/>
  <c r="DS37" i="8"/>
  <c r="EB38" i="8"/>
  <c r="DS39" i="8"/>
  <c r="DO40" i="8"/>
  <c r="BZ41" i="8"/>
  <c r="EN41" i="8"/>
  <c r="BX42" i="8"/>
  <c r="DT42" i="8"/>
  <c r="AX43" i="8"/>
  <c r="DE43" i="8"/>
  <c r="DY43" i="8"/>
  <c r="Q44" i="8"/>
  <c r="AQ44" i="8"/>
  <c r="BT44" i="8"/>
  <c r="CQ44" i="8"/>
  <c r="DN44" i="8"/>
  <c r="EF44" i="8"/>
  <c r="U45" i="8"/>
  <c r="AR45" i="8"/>
  <c r="BU45" i="8"/>
  <c r="CR45" i="8"/>
  <c r="DO45" i="8"/>
  <c r="EG45" i="8"/>
  <c r="V46" i="8"/>
  <c r="AS46" i="8"/>
  <c r="BV46" i="8"/>
  <c r="CS46" i="8"/>
  <c r="DI46" i="8"/>
  <c r="DY46" i="8"/>
  <c r="EO46" i="8"/>
  <c r="W47" i="8"/>
  <c r="AL47" i="8"/>
  <c r="AY47" i="8"/>
  <c r="BQ47" i="8"/>
  <c r="BY47" i="8"/>
  <c r="CG47" i="8"/>
  <c r="CO47" i="8"/>
  <c r="CW47" i="8"/>
  <c r="DE47" i="8"/>
  <c r="DM47" i="8"/>
  <c r="DU47" i="8"/>
  <c r="EC47" i="8"/>
  <c r="EK47" i="8"/>
  <c r="K48" i="8"/>
  <c r="S48" i="8"/>
  <c r="AA48" i="8"/>
  <c r="AI48" i="8"/>
  <c r="AQ48" i="8"/>
  <c r="BB48" i="8"/>
  <c r="BR48" i="8"/>
  <c r="BZ48" i="8"/>
  <c r="CH48" i="8"/>
  <c r="CP48" i="8"/>
  <c r="CX48" i="8"/>
  <c r="DF48" i="8"/>
  <c r="DN48" i="8"/>
  <c r="DV48" i="8"/>
  <c r="ED48" i="8"/>
  <c r="EL48" i="8"/>
  <c r="L49" i="8"/>
  <c r="T49" i="8"/>
  <c r="AB49" i="8"/>
  <c r="AJ49" i="8"/>
  <c r="AR49" i="8"/>
  <c r="BC49" i="8"/>
  <c r="BS49" i="8"/>
  <c r="CA49" i="8"/>
  <c r="CI49" i="8"/>
  <c r="CQ49" i="8"/>
  <c r="CY49" i="8"/>
  <c r="DG49" i="8"/>
  <c r="DO49" i="8"/>
  <c r="DW49" i="8"/>
  <c r="EE49" i="8"/>
  <c r="EM49" i="8"/>
  <c r="M50" i="8"/>
  <c r="U50" i="8"/>
  <c r="AC50" i="8"/>
  <c r="AK50" i="8"/>
  <c r="AS50" i="8"/>
  <c r="BD50" i="8"/>
  <c r="BT50" i="8"/>
  <c r="CB50" i="8"/>
  <c r="CJ50" i="8"/>
  <c r="AK33" i="8"/>
  <c r="AM35" i="8"/>
  <c r="DT37" i="8"/>
  <c r="Z39" i="8"/>
  <c r="EC39" i="8"/>
  <c r="DT40" i="8"/>
  <c r="CR41" i="8"/>
  <c r="EO41" i="8"/>
  <c r="CC42" i="8"/>
  <c r="EJ42" i="8"/>
  <c r="BA43" i="8"/>
  <c r="DF43" i="8"/>
  <c r="EF43" i="8"/>
  <c r="S44" i="8"/>
  <c r="AR44" i="8"/>
  <c r="BZ44" i="8"/>
  <c r="CR44" i="8"/>
  <c r="DO44" i="8"/>
  <c r="EL44" i="8"/>
  <c r="V45" i="8"/>
  <c r="AS45" i="8"/>
  <c r="CA45" i="8"/>
  <c r="CS45" i="8"/>
  <c r="DP45" i="8"/>
  <c r="EM45" i="8"/>
  <c r="W46" i="8"/>
  <c r="AT46" i="8"/>
  <c r="CB46" i="8"/>
  <c r="CT46" i="8"/>
  <c r="DJ46" i="8"/>
  <c r="DZ46" i="8"/>
  <c r="EP46" i="8"/>
  <c r="X47" i="8"/>
  <c r="AM47" i="8"/>
  <c r="BA47" i="8"/>
  <c r="BR47" i="8"/>
  <c r="BZ47" i="8"/>
  <c r="CH47" i="8"/>
  <c r="CP47" i="8"/>
  <c r="CX47" i="8"/>
  <c r="DF47" i="8"/>
  <c r="DN47" i="8"/>
  <c r="DV47" i="8"/>
  <c r="ED47" i="8"/>
  <c r="EL47" i="8"/>
  <c r="L48" i="8"/>
  <c r="T48" i="8"/>
  <c r="AB48" i="8"/>
  <c r="AJ48" i="8"/>
  <c r="AR48" i="8"/>
  <c r="BC48" i="8"/>
  <c r="BS48" i="8"/>
  <c r="CA48" i="8"/>
  <c r="CI48" i="8"/>
  <c r="CQ48" i="8"/>
  <c r="CY48" i="8"/>
  <c r="DG48" i="8"/>
  <c r="DO48" i="8"/>
  <c r="DW48" i="8"/>
  <c r="EE48" i="8"/>
  <c r="EM48" i="8"/>
  <c r="M49" i="8"/>
  <c r="U49" i="8"/>
  <c r="AC49" i="8"/>
  <c r="AK49" i="8"/>
  <c r="AS49" i="8"/>
  <c r="BD49" i="8"/>
  <c r="BT49" i="8"/>
  <c r="CB49" i="8"/>
  <c r="CJ49" i="8"/>
  <c r="CR49" i="8"/>
  <c r="CZ49" i="8"/>
  <c r="DH49" i="8"/>
  <c r="DP49" i="8"/>
  <c r="DX49" i="8"/>
  <c r="EF49" i="8"/>
  <c r="EN49" i="8"/>
  <c r="N50" i="8"/>
  <c r="V50" i="8"/>
  <c r="AD50" i="8"/>
  <c r="AL50" i="8"/>
  <c r="AT50" i="8"/>
  <c r="BI50" i="8"/>
  <c r="BU50" i="8"/>
  <c r="CC50" i="8"/>
  <c r="CK50" i="8"/>
  <c r="BV33" i="8"/>
  <c r="EG35" i="8"/>
  <c r="EI37" i="8"/>
  <c r="AA39" i="8"/>
  <c r="AA40" i="8"/>
  <c r="ED40" i="8"/>
  <c r="CT41" i="8"/>
  <c r="W42" i="8"/>
  <c r="CD42" i="8"/>
  <c r="EO42" i="8"/>
  <c r="BY43" i="8"/>
  <c r="DG43" i="8"/>
  <c r="EG43" i="8"/>
  <c r="Y44" i="8"/>
  <c r="AS44" i="8"/>
  <c r="CA44" i="8"/>
  <c r="CX44" i="8"/>
  <c r="DP44" i="8"/>
  <c r="EM44" i="8"/>
  <c r="AB45" i="8"/>
  <c r="AT45" i="8"/>
  <c r="CB45" i="8"/>
  <c r="CY45" i="8"/>
  <c r="DQ45" i="8"/>
  <c r="EN45" i="8"/>
  <c r="AC46" i="8"/>
  <c r="AU46" i="8"/>
  <c r="CC46" i="8"/>
  <c r="CY46" i="8"/>
  <c r="DO46" i="8"/>
  <c r="EE46" i="8"/>
  <c r="M47" i="8"/>
  <c r="AC47" i="8"/>
  <c r="AN47" i="8"/>
  <c r="BC47" i="8"/>
  <c r="BS47" i="8"/>
  <c r="CA47" i="8"/>
  <c r="CI47" i="8"/>
  <c r="CQ47" i="8"/>
  <c r="CY47" i="8"/>
  <c r="DG47" i="8"/>
  <c r="DO47" i="8"/>
  <c r="DW47" i="8"/>
  <c r="EE47" i="8"/>
  <c r="EM47" i="8"/>
  <c r="M48" i="8"/>
  <c r="U48" i="8"/>
  <c r="AC48" i="8"/>
  <c r="AK48" i="8"/>
  <c r="AS48" i="8"/>
  <c r="BD48" i="8"/>
  <c r="BT48" i="8"/>
  <c r="CB48" i="8"/>
  <c r="CJ48" i="8"/>
  <c r="CR48" i="8"/>
  <c r="CZ48" i="8"/>
  <c r="DH48" i="8"/>
  <c r="DP48" i="8"/>
  <c r="DX48" i="8"/>
  <c r="EF48" i="8"/>
  <c r="EN48" i="8"/>
  <c r="N49" i="8"/>
  <c r="V49" i="8"/>
  <c r="AD49" i="8"/>
  <c r="AL49" i="8"/>
  <c r="AT49" i="8"/>
  <c r="BI49" i="8"/>
  <c r="BU49" i="8"/>
  <c r="CC49" i="8"/>
  <c r="CK49" i="8"/>
  <c r="CS49" i="8"/>
  <c r="DA49" i="8"/>
  <c r="DI49" i="8"/>
  <c r="DQ49" i="8"/>
  <c r="DY49" i="8"/>
  <c r="EG49" i="8"/>
  <c r="EO49" i="8"/>
  <c r="O50" i="8"/>
  <c r="W50" i="8"/>
  <c r="AE50" i="8"/>
  <c r="AM50" i="8"/>
  <c r="AU50" i="8"/>
  <c r="DS36" i="8"/>
  <c r="AG40" i="8"/>
  <c r="Y42" i="8"/>
  <c r="Z43" i="8"/>
  <c r="EO43" i="8"/>
  <c r="CB44" i="8"/>
  <c r="DX44" i="8"/>
  <c r="BD45" i="8"/>
  <c r="DW45" i="8"/>
  <c r="AK46" i="8"/>
  <c r="DA46" i="8"/>
  <c r="N47" i="8"/>
  <c r="AT47" i="8"/>
  <c r="CC47" i="8"/>
  <c r="CZ47" i="8"/>
  <c r="DR47" i="8"/>
  <c r="EO47" i="8"/>
  <c r="AD48" i="8"/>
  <c r="AX48" i="8"/>
  <c r="CD48" i="8"/>
  <c r="DA48" i="8"/>
  <c r="DS48" i="8"/>
  <c r="EP48" i="8"/>
  <c r="AE49" i="8"/>
  <c r="AY49" i="8"/>
  <c r="CE49" i="8"/>
  <c r="DB49" i="8"/>
  <c r="DT49" i="8"/>
  <c r="EQ49" i="8"/>
  <c r="AF50" i="8"/>
  <c r="BA50" i="8"/>
  <c r="BY50" i="8"/>
  <c r="CO50" i="8"/>
  <c r="CX50" i="8"/>
  <c r="DF50" i="8"/>
  <c r="DN50" i="8"/>
  <c r="DV50" i="8"/>
  <c r="ED50" i="8"/>
  <c r="EL50" i="8"/>
  <c r="DO43" i="8"/>
  <c r="EG47" i="8"/>
  <c r="AO49" i="8"/>
  <c r="AP50" i="8"/>
  <c r="DK50" i="8"/>
  <c r="DP41" i="8"/>
  <c r="DV44" i="8"/>
  <c r="CK46" i="8"/>
  <c r="BV47" i="8"/>
  <c r="EH47" i="8"/>
  <c r="DQ48" i="8"/>
  <c r="AU49" i="8"/>
  <c r="Y50" i="8"/>
  <c r="CM50" i="8"/>
  <c r="DT50" i="8"/>
  <c r="EJ50" i="8"/>
  <c r="Z36" i="8"/>
  <c r="DW44" i="8"/>
  <c r="DG45" i="8"/>
  <c r="EH46" i="8"/>
  <c r="CT47" i="8"/>
  <c r="CC48" i="8"/>
  <c r="CD49" i="8"/>
  <c r="AY50" i="8"/>
  <c r="DM50" i="8"/>
  <c r="EK50" i="8"/>
  <c r="BV38" i="8"/>
  <c r="BX40" i="8"/>
  <c r="AD42" i="8"/>
  <c r="CD43" i="8"/>
  <c r="EP43" i="8"/>
  <c r="CH44" i="8"/>
  <c r="EN44" i="8"/>
  <c r="BI45" i="8"/>
  <c r="DX45" i="8"/>
  <c r="BD46" i="8"/>
  <c r="DB46" i="8"/>
  <c r="O47" i="8"/>
  <c r="BD47" i="8"/>
  <c r="CD47" i="8"/>
  <c r="DA47" i="8"/>
  <c r="DX47" i="8"/>
  <c r="EP47" i="8"/>
  <c r="AE48" i="8"/>
  <c r="BI48" i="8"/>
  <c r="CE48" i="8"/>
  <c r="DB48" i="8"/>
  <c r="DY48" i="8"/>
  <c r="EQ48" i="8"/>
  <c r="AF49" i="8"/>
  <c r="BJ49" i="8"/>
  <c r="CF49" i="8"/>
  <c r="DC49" i="8"/>
  <c r="DZ49" i="8"/>
  <c r="ER49" i="8"/>
  <c r="AG50" i="8"/>
  <c r="BJ50" i="8"/>
  <c r="CD50" i="8"/>
  <c r="CQ50" i="8"/>
  <c r="CY50" i="8"/>
  <c r="DG50" i="8"/>
  <c r="DO50" i="8"/>
  <c r="DW50" i="8"/>
  <c r="EE50" i="8"/>
  <c r="EM50" i="8"/>
  <c r="BW39" i="8"/>
  <c r="BB44" i="8"/>
  <c r="AD45" i="8"/>
  <c r="N46" i="8"/>
  <c r="EF46" i="8"/>
  <c r="BU47" i="8"/>
  <c r="DJ47" i="8"/>
  <c r="V48" i="8"/>
  <c r="DK48" i="8"/>
  <c r="BW49" i="8"/>
  <c r="X50" i="8"/>
  <c r="DC50" i="8"/>
  <c r="EQ50" i="8"/>
  <c r="DP43" i="8"/>
  <c r="BW48" i="8"/>
  <c r="DR49" i="8"/>
  <c r="CV50" i="8"/>
  <c r="X43" i="8"/>
  <c r="EN47" i="8"/>
  <c r="DR48" i="8"/>
  <c r="DS49" i="8"/>
  <c r="CW50" i="8"/>
  <c r="CF38" i="8"/>
  <c r="AB41" i="8"/>
  <c r="AT42" i="8"/>
  <c r="CE43" i="8"/>
  <c r="AA44" i="8"/>
  <c r="CI44" i="8"/>
  <c r="L45" i="8"/>
  <c r="CC45" i="8"/>
  <c r="DY45" i="8"/>
  <c r="BI46" i="8"/>
  <c r="DP46" i="8"/>
  <c r="P47" i="8"/>
  <c r="BI47" i="8"/>
  <c r="CJ47" i="8"/>
  <c r="DB47" i="8"/>
  <c r="DY47" i="8"/>
  <c r="N48" i="8"/>
  <c r="AF48" i="8"/>
  <c r="BJ48" i="8"/>
  <c r="CK48" i="8"/>
  <c r="DC48" i="8"/>
  <c r="DZ48" i="8"/>
  <c r="O49" i="8"/>
  <c r="AG49" i="8"/>
  <c r="BK49" i="8"/>
  <c r="CL49" i="8"/>
  <c r="DD49" i="8"/>
  <c r="EA49" i="8"/>
  <c r="P50" i="8"/>
  <c r="AH50" i="8"/>
  <c r="BK50" i="8"/>
  <c r="CE50" i="8"/>
  <c r="CR50" i="8"/>
  <c r="CZ50" i="8"/>
  <c r="DH50" i="8"/>
  <c r="DP50" i="8"/>
  <c r="DX50" i="8"/>
  <c r="EF50" i="8"/>
  <c r="EN50" i="8"/>
  <c r="DA42" i="8"/>
  <c r="CS48" i="8"/>
  <c r="EI49" i="8"/>
  <c r="CU50" i="8"/>
  <c r="EI50" i="8"/>
  <c r="X36" i="8"/>
  <c r="DA45" i="8"/>
  <c r="EG46" i="8"/>
  <c r="CS47" i="8"/>
  <c r="W48" i="8"/>
  <c r="EI48" i="8"/>
  <c r="BX49" i="8"/>
  <c r="BW50" i="8"/>
  <c r="EB50" i="8"/>
  <c r="DQ41" i="8"/>
  <c r="BD44" i="8"/>
  <c r="BC45" i="8"/>
  <c r="CZ46" i="8"/>
  <c r="AS47" i="8"/>
  <c r="X48" i="8"/>
  <c r="CU48" i="8"/>
  <c r="AX49" i="8"/>
  <c r="EP49" i="8"/>
  <c r="CN50" i="8"/>
  <c r="DU50" i="8"/>
  <c r="CA33" i="8"/>
  <c r="CG38" i="8"/>
  <c r="AC41" i="8"/>
  <c r="CT42" i="8"/>
  <c r="CT43" i="8"/>
  <c r="AB44" i="8"/>
  <c r="CY44" i="8"/>
  <c r="M45" i="8"/>
  <c r="CI45" i="8"/>
  <c r="EO45" i="8"/>
  <c r="BJ46" i="8"/>
  <c r="DQ46" i="8"/>
  <c r="AD47" i="8"/>
  <c r="BJ47" i="8"/>
  <c r="CK47" i="8"/>
  <c r="DH47" i="8"/>
  <c r="DZ47" i="8"/>
  <c r="O48" i="8"/>
  <c r="AL48" i="8"/>
  <c r="BK48" i="8"/>
  <c r="CL48" i="8"/>
  <c r="DI48" i="8"/>
  <c r="EA48" i="8"/>
  <c r="P49" i="8"/>
  <c r="AM49" i="8"/>
  <c r="BP49" i="8"/>
  <c r="CM49" i="8"/>
  <c r="DJ49" i="8"/>
  <c r="EB49" i="8"/>
  <c r="Q50" i="8"/>
  <c r="AN50" i="8"/>
  <c r="BP50" i="8"/>
  <c r="CF50" i="8"/>
  <c r="CS50" i="8"/>
  <c r="DA50" i="8"/>
  <c r="DI50" i="8"/>
  <c r="DQ50" i="8"/>
  <c r="DY50" i="8"/>
  <c r="EG50" i="8"/>
  <c r="EO50" i="8"/>
  <c r="CZ41" i="8"/>
  <c r="BV48" i="8"/>
  <c r="CT49" i="8"/>
  <c r="CL50" i="8"/>
  <c r="EA50" i="8"/>
  <c r="CG39" i="8"/>
  <c r="BC44" i="8"/>
  <c r="AJ45" i="8"/>
  <c r="AD46" i="8"/>
  <c r="AP47" i="8"/>
  <c r="DP47" i="8"/>
  <c r="CT48" i="8"/>
  <c r="X49" i="8"/>
  <c r="CU49" i="8"/>
  <c r="AX50" i="8"/>
  <c r="DL50" i="8"/>
  <c r="ER50" i="8"/>
  <c r="AB40" i="8"/>
  <c r="AE46" i="8"/>
  <c r="CB47" i="8"/>
  <c r="AU48" i="8"/>
  <c r="Y49" i="8"/>
  <c r="CV49" i="8"/>
  <c r="BX50" i="8"/>
  <c r="EC50" i="8"/>
  <c r="X34" i="8"/>
  <c r="AF39" i="8"/>
  <c r="AG41" i="8"/>
  <c r="CV42" i="8"/>
  <c r="DN43" i="8"/>
  <c r="AI44" i="8"/>
  <c r="CZ44" i="8"/>
  <c r="AC45" i="8"/>
  <c r="CJ45" i="8"/>
  <c r="M46" i="8"/>
  <c r="CD46" i="8"/>
  <c r="DR46" i="8"/>
  <c r="AE47" i="8"/>
  <c r="BT47" i="8"/>
  <c r="CL47" i="8"/>
  <c r="DI47" i="8"/>
  <c r="EF47" i="8"/>
  <c r="P48" i="8"/>
  <c r="AM48" i="8"/>
  <c r="BU48" i="8"/>
  <c r="CM48" i="8"/>
  <c r="DJ48" i="8"/>
  <c r="EG48" i="8"/>
  <c r="Q49" i="8"/>
  <c r="AN49" i="8"/>
  <c r="BV49" i="8"/>
  <c r="CN49" i="8"/>
  <c r="DK49" i="8"/>
  <c r="EH49" i="8"/>
  <c r="R50" i="8"/>
  <c r="AO50" i="8"/>
  <c r="BQ50" i="8"/>
  <c r="CG50" i="8"/>
  <c r="CT50" i="8"/>
  <c r="DB50" i="8"/>
  <c r="DJ50" i="8"/>
  <c r="DR50" i="8"/>
  <c r="DZ50" i="8"/>
  <c r="EH50" i="8"/>
  <c r="EP50" i="8"/>
  <c r="AL34" i="8"/>
  <c r="DF44" i="8"/>
  <c r="CZ45" i="8"/>
  <c r="CJ46" i="8"/>
  <c r="AF47" i="8"/>
  <c r="CR47" i="8"/>
  <c r="AN48" i="8"/>
  <c r="EH48" i="8"/>
  <c r="W49" i="8"/>
  <c r="DL49" i="8"/>
  <c r="BV50" i="8"/>
  <c r="DS50" i="8"/>
  <c r="EP42" i="8"/>
  <c r="AT48" i="8"/>
  <c r="EJ49" i="8"/>
  <c r="DD50" i="8"/>
  <c r="EH43" i="8"/>
  <c r="DQ47" i="8"/>
  <c r="EO48" i="8"/>
  <c r="Z50" i="8"/>
  <c r="DE50" i="8"/>
  <c r="BO34" i="8"/>
  <c r="BO38" i="8"/>
  <c r="BO42" i="8"/>
  <c r="BO46" i="8"/>
  <c r="BO50" i="8"/>
  <c r="BE37" i="8"/>
  <c r="BF38" i="8"/>
  <c r="BG39" i="8"/>
  <c r="BH40" i="8"/>
  <c r="BE45" i="8"/>
  <c r="BF46" i="8"/>
  <c r="BG47" i="8"/>
  <c r="BH48" i="8"/>
  <c r="BM37" i="8"/>
  <c r="BH43" i="8"/>
  <c r="BM35" i="8"/>
  <c r="BM39" i="8"/>
  <c r="BM43" i="8"/>
  <c r="BM47" i="8"/>
  <c r="BE36" i="8"/>
  <c r="BF37" i="8"/>
  <c r="BG38" i="8"/>
  <c r="BH39" i="8"/>
  <c r="BE44" i="8"/>
  <c r="BF45" i="8"/>
  <c r="BG46" i="8"/>
  <c r="BH47" i="8"/>
  <c r="BM41" i="8"/>
  <c r="BG34" i="8"/>
  <c r="BG42" i="8"/>
  <c r="BE48" i="8"/>
  <c r="BO35" i="8"/>
  <c r="BO39" i="8"/>
  <c r="BO43" i="8"/>
  <c r="BO47" i="8"/>
  <c r="BE35" i="8"/>
  <c r="BF36" i="8"/>
  <c r="BG37" i="8"/>
  <c r="BH38" i="8"/>
  <c r="BE43" i="8"/>
  <c r="BF44" i="8"/>
  <c r="BG45" i="8"/>
  <c r="BH46" i="8"/>
  <c r="BM33" i="8"/>
  <c r="BH35" i="8"/>
  <c r="BM36" i="8"/>
  <c r="BM40" i="8"/>
  <c r="BM44" i="8"/>
  <c r="BM48" i="8"/>
  <c r="BE34" i="8"/>
  <c r="BF35" i="8"/>
  <c r="BG36" i="8"/>
  <c r="BH37" i="8"/>
  <c r="BE42" i="8"/>
  <c r="BF43" i="8"/>
  <c r="BG44" i="8"/>
  <c r="BH45" i="8"/>
  <c r="BE50" i="8"/>
  <c r="BM45" i="8"/>
  <c r="BF33" i="8"/>
  <c r="BE40" i="8"/>
  <c r="BF49" i="8"/>
  <c r="BO36" i="8"/>
  <c r="BO40" i="8"/>
  <c r="BO44" i="8"/>
  <c r="BO48" i="8"/>
  <c r="BE33" i="8"/>
  <c r="BF34" i="8"/>
  <c r="BG35" i="8"/>
  <c r="BH36" i="8"/>
  <c r="BE41" i="8"/>
  <c r="BF42" i="8"/>
  <c r="BG43" i="8"/>
  <c r="BH44" i="8"/>
  <c r="BE49" i="8"/>
  <c r="BF50" i="8"/>
  <c r="BM49" i="8"/>
  <c r="BF41" i="8"/>
  <c r="BG50" i="8"/>
  <c r="BO33" i="8"/>
  <c r="BO37" i="8"/>
  <c r="BO41" i="8"/>
  <c r="BO45" i="8"/>
  <c r="BO49" i="8"/>
  <c r="BG33" i="8"/>
  <c r="BH34" i="8"/>
  <c r="BE39" i="8"/>
  <c r="BF40" i="8"/>
  <c r="BG41" i="8"/>
  <c r="BH42" i="8"/>
  <c r="BE47" i="8"/>
  <c r="BF48" i="8"/>
  <c r="BG49" i="8"/>
  <c r="BH50" i="8"/>
  <c r="BM34" i="8"/>
  <c r="BM38" i="8"/>
  <c r="BM42" i="8"/>
  <c r="BM46" i="8"/>
  <c r="BM50" i="8"/>
  <c r="BH33" i="8"/>
  <c r="BE38" i="8"/>
  <c r="BF39" i="8"/>
  <c r="BG40" i="8"/>
  <c r="BH41" i="8"/>
  <c r="BE46" i="8"/>
  <c r="BF47" i="8"/>
  <c r="BG48" i="8"/>
  <c r="BH49" i="8"/>
  <c r="AV49" i="8"/>
  <c r="ES39" i="8"/>
  <c r="ES46" i="8"/>
  <c r="AW40" i="8"/>
  <c r="AW47" i="8"/>
  <c r="AZ36" i="8"/>
  <c r="AZ33" i="8"/>
  <c r="AW37" i="8"/>
  <c r="AV42" i="8"/>
  <c r="AV38" i="8"/>
  <c r="ES47" i="8"/>
  <c r="AV50" i="8"/>
  <c r="AV41" i="8"/>
  <c r="AV48" i="8"/>
  <c r="ES38" i="8"/>
  <c r="AZ43" i="8"/>
  <c r="AW39" i="8"/>
  <c r="ES37" i="8"/>
  <c r="ES50" i="8"/>
  <c r="AZ48" i="8"/>
  <c r="AV34" i="8"/>
  <c r="ES35" i="8"/>
  <c r="AZ44" i="8"/>
  <c r="AV37" i="8"/>
  <c r="AV33" i="8"/>
  <c r="AV40" i="8"/>
  <c r="AV47" i="8"/>
  <c r="AZ35" i="8"/>
  <c r="AZ50" i="8"/>
  <c r="AV44" i="8"/>
  <c r="ES42" i="8"/>
  <c r="AZ40" i="8"/>
  <c r="AW44" i="8"/>
  <c r="AZ45" i="8"/>
  <c r="AV39" i="8"/>
  <c r="AW43" i="8"/>
  <c r="AW50" i="8"/>
  <c r="AW33" i="8"/>
  <c r="ES44" i="8"/>
  <c r="AZ42" i="8"/>
  <c r="AV36" i="8"/>
  <c r="ES34" i="8"/>
  <c r="ES49" i="8"/>
  <c r="AW36" i="8"/>
  <c r="AV45" i="8"/>
  <c r="AZ37" i="8"/>
  <c r="AW45" i="8"/>
  <c r="AW35" i="8"/>
  <c r="AW42" i="8"/>
  <c r="ES45" i="8"/>
  <c r="ES36" i="8"/>
  <c r="AZ34" i="8"/>
  <c r="AW46" i="8"/>
  <c r="AW41" i="8"/>
  <c r="ES41" i="8"/>
  <c r="AZ47" i="8"/>
  <c r="AZ49" i="8"/>
  <c r="AZ41" i="8"/>
  <c r="AZ46" i="8"/>
  <c r="AW34" i="8"/>
  <c r="AV46" i="8"/>
  <c r="AW49" i="8"/>
  <c r="ES43" i="8"/>
  <c r="AW38" i="8"/>
  <c r="AV43" i="8"/>
  <c r="ES33" i="8"/>
  <c r="AZ39" i="8"/>
  <c r="AZ38" i="8"/>
  <c r="AV35" i="8"/>
  <c r="ES48" i="8"/>
  <c r="AW48" i="8"/>
  <c r="ES40" i="8"/>
  <c r="EA10" i="20"/>
  <c r="BT13" i="20"/>
  <c r="CT13" i="20"/>
  <c r="EE13" i="20"/>
  <c r="EA14" i="20"/>
  <c r="CG16" i="20"/>
  <c r="BY17" i="20"/>
  <c r="CT21" i="20"/>
  <c r="EA21" i="20"/>
  <c r="CG22" i="20"/>
  <c r="CO25" i="20"/>
  <c r="EK21" i="20"/>
  <c r="BV10" i="20"/>
  <c r="EC10" i="20"/>
  <c r="CW13" i="20"/>
  <c r="EF13" i="20"/>
  <c r="EC14" i="20"/>
  <c r="BP15" i="20"/>
  <c r="CN15" i="20"/>
  <c r="CH16" i="20"/>
  <c r="BZ17" i="20"/>
  <c r="CO18" i="20"/>
  <c r="CP20" i="20"/>
  <c r="CC21" i="20"/>
  <c r="CZ21" i="20"/>
  <c r="EB21" i="20"/>
  <c r="CT24" i="20"/>
  <c r="CP25" i="20"/>
  <c r="EH13" i="20"/>
  <c r="ED14" i="20"/>
  <c r="CQ20" i="20"/>
  <c r="DA21" i="20"/>
  <c r="EC21" i="20"/>
  <c r="CX24" i="20"/>
  <c r="CF25" i="20"/>
  <c r="BV9" i="20"/>
  <c r="EE10" i="20"/>
  <c r="BQ11" i="20"/>
  <c r="EK13" i="20"/>
  <c r="EH14" i="20"/>
  <c r="EB16" i="20"/>
  <c r="CC17" i="20"/>
  <c r="EF17" i="20"/>
  <c r="ED21" i="20"/>
  <c r="CY24" i="20"/>
  <c r="CG25" i="20"/>
  <c r="BW27" i="20"/>
  <c r="EC16" i="20"/>
  <c r="EE21" i="20"/>
  <c r="DA24" i="20"/>
  <c r="CN11" i="20"/>
  <c r="EC11" i="20"/>
  <c r="EI16" i="20"/>
  <c r="CH17" i="20"/>
  <c r="EJ17" i="20"/>
  <c r="DC20" i="20"/>
  <c r="EF21" i="20"/>
  <c r="BQ22" i="20"/>
  <c r="CM22" i="20"/>
  <c r="EF22" i="20"/>
  <c r="BZ23" i="20"/>
  <c r="CD27" i="20"/>
  <c r="CT27" i="20"/>
  <c r="BT11" i="20"/>
  <c r="CO11" i="20"/>
  <c r="EA13" i="20"/>
  <c r="EJ16" i="20"/>
  <c r="BW19" i="20"/>
  <c r="EJ21" i="20"/>
  <c r="CP22" i="20"/>
  <c r="EH22" i="20"/>
  <c r="CA23" i="20"/>
  <c r="BQ25" i="20"/>
  <c r="BS26" i="20"/>
  <c r="CE27" i="20"/>
  <c r="CU27" i="20"/>
  <c r="EJ14" i="18"/>
  <c r="EH14" i="18"/>
  <c r="BP10" i="20"/>
  <c r="BW9" i="20"/>
  <c r="CS9" i="20"/>
  <c r="CZ10" i="20"/>
  <c r="CA11" i="20"/>
  <c r="CZ11" i="20"/>
  <c r="CS12" i="20"/>
  <c r="EK12" i="20"/>
  <c r="CS14" i="20"/>
  <c r="EI14" i="20"/>
  <c r="BR15" i="20"/>
  <c r="CP15" i="20"/>
  <c r="CD16" i="20"/>
  <c r="CX16" i="20"/>
  <c r="BT17" i="20"/>
  <c r="CD17" i="20"/>
  <c r="CN17" i="20"/>
  <c r="CX17" i="20"/>
  <c r="EB17" i="20"/>
  <c r="CQ18" i="20"/>
  <c r="BX19" i="20"/>
  <c r="DC19" i="20"/>
  <c r="EJ19" i="20"/>
  <c r="BR20" i="20"/>
  <c r="CX20" i="20"/>
  <c r="EH21" i="20"/>
  <c r="CE22" i="20"/>
  <c r="CN22" i="20"/>
  <c r="DC22" i="20"/>
  <c r="ED22" i="20"/>
  <c r="BW23" i="20"/>
  <c r="CH24" i="20"/>
  <c r="CU24" i="20"/>
  <c r="EK24" i="20"/>
  <c r="BR25" i="20"/>
  <c r="CC25" i="20"/>
  <c r="CX25" i="20"/>
  <c r="EE25" i="20"/>
  <c r="BT26" i="20"/>
  <c r="CQ26" i="20"/>
  <c r="BX27" i="20"/>
  <c r="EA24" i="20"/>
  <c r="CT9" i="20"/>
  <c r="BX10" i="20"/>
  <c r="DB10" i="20"/>
  <c r="EB10" i="20"/>
  <c r="EK10" i="20"/>
  <c r="CP11" i="20"/>
  <c r="DC11" i="20"/>
  <c r="CT12" i="20"/>
  <c r="DA13" i="20"/>
  <c r="EC13" i="20"/>
  <c r="BY14" i="20"/>
  <c r="CU14" i="20"/>
  <c r="DZ14" i="20"/>
  <c r="EK14" i="20"/>
  <c r="BS15" i="20"/>
  <c r="CQ15" i="20"/>
  <c r="CY16" i="20"/>
  <c r="EA16" i="20"/>
  <c r="CF17" i="20"/>
  <c r="CO17" i="20"/>
  <c r="DA17" i="20"/>
  <c r="ED17" i="20"/>
  <c r="BY19" i="20"/>
  <c r="EK19" i="20"/>
  <c r="BS20" i="20"/>
  <c r="CD20" i="20"/>
  <c r="CO20" i="20"/>
  <c r="CY20" i="20"/>
  <c r="DZ21" i="20"/>
  <c r="EI21" i="20"/>
  <c r="CF22" i="20"/>
  <c r="EE22" i="20"/>
  <c r="BX23" i="20"/>
  <c r="CM23" i="20"/>
  <c r="CV24" i="20"/>
  <c r="BS25" i="20"/>
  <c r="CD25" i="20"/>
  <c r="CN25" i="20"/>
  <c r="DA25" i="20"/>
  <c r="EF25" i="20"/>
  <c r="DA16" i="20"/>
  <c r="DZ12" i="20"/>
  <c r="BV20" i="20"/>
  <c r="EB27" i="20"/>
  <c r="CZ9" i="20"/>
  <c r="BQ10" i="20"/>
  <c r="CD10" i="20"/>
  <c r="CM10" i="20"/>
  <c r="BW11" i="20"/>
  <c r="CU11" i="20"/>
  <c r="CZ12" i="20"/>
  <c r="EB12" i="20"/>
  <c r="CD13" i="20"/>
  <c r="CP13" i="20"/>
  <c r="CE14" i="20"/>
  <c r="CN14" i="20"/>
  <c r="DC14" i="20"/>
  <c r="BW15" i="20"/>
  <c r="CT16" i="20"/>
  <c r="DC16" i="20"/>
  <c r="BP17" i="20"/>
  <c r="CS17" i="20"/>
  <c r="BQ18" i="20"/>
  <c r="CD19" i="20"/>
  <c r="CT19" i="20"/>
  <c r="BW20" i="20"/>
  <c r="BW22" i="20"/>
  <c r="EI22" i="20"/>
  <c r="BR23" i="20"/>
  <c r="CC24" i="20"/>
  <c r="EB24" i="20"/>
  <c r="BX25" i="20"/>
  <c r="CH25" i="20"/>
  <c r="EC27" i="20"/>
  <c r="CC13" i="20"/>
  <c r="CM14" i="20"/>
  <c r="DB16" i="20"/>
  <c r="DA9" i="20"/>
  <c r="CE10" i="20"/>
  <c r="CN10" i="20"/>
  <c r="EF10" i="20"/>
  <c r="BX11" i="20"/>
  <c r="CW11" i="20"/>
  <c r="DA12" i="20"/>
  <c r="EC12" i="20"/>
  <c r="CG13" i="20"/>
  <c r="EI13" i="20"/>
  <c r="CF14" i="20"/>
  <c r="CO14" i="20"/>
  <c r="EE14" i="20"/>
  <c r="BX15" i="20"/>
  <c r="CU16" i="20"/>
  <c r="BQ17" i="20"/>
  <c r="CT17" i="20"/>
  <c r="BS18" i="20"/>
  <c r="CE19" i="20"/>
  <c r="CU19" i="20"/>
  <c r="EB19" i="20"/>
  <c r="BY20" i="20"/>
  <c r="CT20" i="20"/>
  <c r="BQ21" i="20"/>
  <c r="BX22" i="20"/>
  <c r="CU22" i="20"/>
  <c r="DZ22" i="20"/>
  <c r="EK22" i="20"/>
  <c r="BS23" i="20"/>
  <c r="CD24" i="20"/>
  <c r="DB24" i="20"/>
  <c r="EC24" i="20"/>
  <c r="BY25" i="20"/>
  <c r="CS25" i="20"/>
  <c r="DB27" i="20"/>
  <c r="BP23" i="20"/>
  <c r="CF10" i="20"/>
  <c r="EH10" i="20"/>
  <c r="BY11" i="20"/>
  <c r="CX11" i="20"/>
  <c r="EE12" i="20"/>
  <c r="BQ13" i="20"/>
  <c r="DZ13" i="20"/>
  <c r="EJ13" i="20"/>
  <c r="CG14" i="20"/>
  <c r="CP14" i="20"/>
  <c r="EF14" i="20"/>
  <c r="BZ15" i="20"/>
  <c r="CM15" i="20"/>
  <c r="CV16" i="20"/>
  <c r="BR17" i="20"/>
  <c r="CV17" i="20"/>
  <c r="BT18" i="20"/>
  <c r="CN18" i="20"/>
  <c r="BV19" i="20"/>
  <c r="CF19" i="20"/>
  <c r="CV19" i="20"/>
  <c r="EC19" i="20"/>
  <c r="BZ20" i="20"/>
  <c r="CU20" i="20"/>
  <c r="BR21" i="20"/>
  <c r="BY22" i="20"/>
  <c r="CV22" i="20"/>
  <c r="EA22" i="20"/>
  <c r="BT23" i="20"/>
  <c r="CE24" i="20"/>
  <c r="CS24" i="20"/>
  <c r="DC24" i="20"/>
  <c r="EI24" i="20"/>
  <c r="BZ25" i="20"/>
  <c r="CV25" i="20"/>
  <c r="BV27" i="20"/>
  <c r="DC27" i="20"/>
  <c r="CC14" i="20"/>
  <c r="CS16" i="20"/>
  <c r="BP18" i="20"/>
  <c r="BZ11" i="20"/>
  <c r="EH12" i="20"/>
  <c r="CA15" i="20"/>
  <c r="CW16" i="20"/>
  <c r="CW17" i="20"/>
  <c r="DB19" i="20"/>
  <c r="ED19" i="20"/>
  <c r="CA20" i="20"/>
  <c r="CW20" i="20"/>
  <c r="BT21" i="20"/>
  <c r="CW22" i="20"/>
  <c r="EC22" i="20"/>
  <c r="CF24" i="20"/>
  <c r="EJ24" i="20"/>
  <c r="CW25" i="20"/>
  <c r="EI26" i="19"/>
  <c r="EH11" i="18"/>
  <c r="EO9" i="8" s="1"/>
  <c r="EM8" i="22" s="1"/>
  <c r="DZ15" i="18"/>
  <c r="EH19" i="18"/>
  <c r="EO17" i="8" s="1"/>
  <c r="EM16" i="22" s="1"/>
  <c r="EC11" i="18"/>
  <c r="EJ11" i="18"/>
  <c r="EG15" i="18"/>
  <c r="EB9" i="18"/>
  <c r="EA17" i="18"/>
  <c r="EH15" i="8" s="1"/>
  <c r="EF14" i="22" s="1"/>
  <c r="EH22" i="18"/>
  <c r="EO20" i="8" s="1"/>
  <c r="EM19" i="22" s="1"/>
  <c r="EB17" i="18"/>
  <c r="EK22" i="18"/>
  <c r="ER20" i="8" s="1"/>
  <c r="EP19" i="22" s="1"/>
  <c r="DB26" i="18"/>
  <c r="EE17" i="18"/>
  <c r="DC24" i="18"/>
  <c r="DA27" i="18"/>
  <c r="EN32" i="8"/>
  <c r="EF32" i="8"/>
  <c r="DX32" i="8"/>
  <c r="DP32" i="8"/>
  <c r="DH32" i="8"/>
  <c r="CZ32" i="8"/>
  <c r="CR32" i="8"/>
  <c r="CJ32" i="8"/>
  <c r="CB32" i="8"/>
  <c r="BT32" i="8"/>
  <c r="BD32" i="8"/>
  <c r="AV32" i="8"/>
  <c r="AN32" i="8"/>
  <c r="AF32" i="8"/>
  <c r="X32" i="8"/>
  <c r="P32" i="8"/>
  <c r="EA25" i="8"/>
  <c r="DY24" i="22" s="1"/>
  <c r="DS25" i="8"/>
  <c r="DQ24" i="22" s="1"/>
  <c r="DK25" i="8"/>
  <c r="DI24" i="22" s="1"/>
  <c r="BO25" i="8"/>
  <c r="BM24" i="22" s="1"/>
  <c r="BG25" i="8"/>
  <c r="BE24" i="22" s="1"/>
  <c r="AY25" i="8"/>
  <c r="AW24" i="22" s="1"/>
  <c r="AQ25" i="8"/>
  <c r="AO24" i="22" s="1"/>
  <c r="AI25" i="8"/>
  <c r="AG24" i="22" s="1"/>
  <c r="AA25" i="8"/>
  <c r="Y24" i="22" s="1"/>
  <c r="S25" i="8"/>
  <c r="Q24" i="22" s="1"/>
  <c r="K25" i="8"/>
  <c r="I24" i="22" s="1"/>
  <c r="ED24" i="8"/>
  <c r="EB23" i="22" s="1"/>
  <c r="DV24" i="8"/>
  <c r="DT23" i="22" s="1"/>
  <c r="DN24" i="8"/>
  <c r="DL23" i="22" s="1"/>
  <c r="CP24" i="8"/>
  <c r="CN23" i="22" s="1"/>
  <c r="CH24" i="8"/>
  <c r="CF23" i="22" s="1"/>
  <c r="BZ24" i="8"/>
  <c r="BX23" i="22" s="1"/>
  <c r="BR24" i="8"/>
  <c r="BP23" i="22" s="1"/>
  <c r="BJ24" i="8"/>
  <c r="BH23" i="22" s="1"/>
  <c r="BB24" i="8"/>
  <c r="AZ23" i="22" s="1"/>
  <c r="AT24" i="8"/>
  <c r="AR23" i="22" s="1"/>
  <c r="AL24" i="8"/>
  <c r="AJ23" i="22" s="1"/>
  <c r="AD24" i="8"/>
  <c r="AB23" i="22" s="1"/>
  <c r="V24" i="8"/>
  <c r="T23" i="22" s="1"/>
  <c r="N24" i="8"/>
  <c r="L23" i="22" s="1"/>
  <c r="DY23" i="8"/>
  <c r="DW22" i="22" s="1"/>
  <c r="DQ23" i="8"/>
  <c r="DO22" i="22" s="1"/>
  <c r="CS23" i="8"/>
  <c r="CQ22" i="22" s="1"/>
  <c r="CK23" i="8"/>
  <c r="CI22" i="22" s="1"/>
  <c r="CC23" i="8"/>
  <c r="CA22" i="22" s="1"/>
  <c r="BU23" i="8"/>
  <c r="BS22" i="22" s="1"/>
  <c r="BM23" i="8"/>
  <c r="BK22" i="22" s="1"/>
  <c r="BE23" i="8"/>
  <c r="BC22" i="22" s="1"/>
  <c r="AW23" i="8"/>
  <c r="AU22" i="22" s="1"/>
  <c r="AO23" i="8"/>
  <c r="AM22" i="22" s="1"/>
  <c r="AG23" i="8"/>
  <c r="AE22" i="22" s="1"/>
  <c r="Y23" i="8"/>
  <c r="W22" i="22" s="1"/>
  <c r="Q23" i="8"/>
  <c r="O22" i="22" s="1"/>
  <c r="ER22" i="8"/>
  <c r="EP21" i="22" s="1"/>
  <c r="EM32" i="8"/>
  <c r="EE32" i="8"/>
  <c r="DW32" i="8"/>
  <c r="DO32" i="8"/>
  <c r="DG32" i="8"/>
  <c r="CY32" i="8"/>
  <c r="CQ32" i="8"/>
  <c r="CI32" i="8"/>
  <c r="CA32" i="8"/>
  <c r="BS32" i="8"/>
  <c r="BK32" i="8"/>
  <c r="BC32" i="8"/>
  <c r="AU32" i="8"/>
  <c r="AM32" i="8"/>
  <c r="AE32" i="8"/>
  <c r="W32" i="8"/>
  <c r="O32" i="8"/>
  <c r="DZ25" i="8"/>
  <c r="DX24" i="22" s="1"/>
  <c r="DR25" i="8"/>
  <c r="DP24" i="22" s="1"/>
  <c r="BV25" i="8"/>
  <c r="BT24" i="22" s="1"/>
  <c r="BF25" i="8"/>
  <c r="BD24" i="22" s="1"/>
  <c r="AX25" i="8"/>
  <c r="AV24" i="22" s="1"/>
  <c r="AP25" i="8"/>
  <c r="AN24" i="22" s="1"/>
  <c r="AH25" i="8"/>
  <c r="AF24" i="22" s="1"/>
  <c r="Z25" i="8"/>
  <c r="X24" i="22" s="1"/>
  <c r="R25" i="8"/>
  <c r="P24" i="22" s="1"/>
  <c r="ES24" i="8"/>
  <c r="EQ23" i="22" s="1"/>
  <c r="EC24" i="8"/>
  <c r="EA23" i="22" s="1"/>
  <c r="DU24" i="8"/>
  <c r="DS23" i="22" s="1"/>
  <c r="DM24" i="8"/>
  <c r="DK23" i="22" s="1"/>
  <c r="CO24" i="8"/>
  <c r="CM23" i="22" s="1"/>
  <c r="BQ24" i="8"/>
  <c r="BO23" i="22" s="1"/>
  <c r="BI24" i="8"/>
  <c r="BG23" i="22" s="1"/>
  <c r="BA24" i="8"/>
  <c r="AY23" i="22" s="1"/>
  <c r="AS24" i="8"/>
  <c r="AQ23" i="22" s="1"/>
  <c r="AK24" i="8"/>
  <c r="AI23" i="22" s="1"/>
  <c r="AC24" i="8"/>
  <c r="AA23" i="22" s="1"/>
  <c r="U24" i="8"/>
  <c r="S23" i="22" s="1"/>
  <c r="M24" i="8"/>
  <c r="K23" i="22" s="1"/>
  <c r="EN23" i="8"/>
  <c r="EL22" i="22" s="1"/>
  <c r="EF23" i="8"/>
  <c r="ED22" i="22" s="1"/>
  <c r="DX23" i="8"/>
  <c r="DV22" i="22" s="1"/>
  <c r="DP23" i="8"/>
  <c r="DN22" i="22" s="1"/>
  <c r="DH23" i="8"/>
  <c r="DF22" i="22" s="1"/>
  <c r="CR23" i="8"/>
  <c r="CP22" i="22" s="1"/>
  <c r="CJ23" i="8"/>
  <c r="CH22" i="22" s="1"/>
  <c r="CB23" i="8"/>
  <c r="BZ22" i="22" s="1"/>
  <c r="BT23" i="8"/>
  <c r="BR22" i="22" s="1"/>
  <c r="BD23" i="8"/>
  <c r="BB22" i="22" s="1"/>
  <c r="AV23" i="8"/>
  <c r="AT22" i="22" s="1"/>
  <c r="AN23" i="8"/>
  <c r="AL22" i="22" s="1"/>
  <c r="AF23" i="8"/>
  <c r="AD22" i="22" s="1"/>
  <c r="X23" i="8"/>
  <c r="V22" i="22" s="1"/>
  <c r="P23" i="8"/>
  <c r="N22" i="22" s="1"/>
  <c r="EA22" i="8"/>
  <c r="DY21" i="22" s="1"/>
  <c r="DS22" i="8"/>
  <c r="DQ21" i="22" s="1"/>
  <c r="DK22" i="8"/>
  <c r="DI21" i="22" s="1"/>
  <c r="CU22" i="8"/>
  <c r="CS21" i="22" s="1"/>
  <c r="EL32" i="8"/>
  <c r="ED32" i="8"/>
  <c r="DV32" i="8"/>
  <c r="DN32" i="8"/>
  <c r="DF32" i="8"/>
  <c r="CX32" i="8"/>
  <c r="CP32" i="8"/>
  <c r="CH32" i="8"/>
  <c r="BZ32" i="8"/>
  <c r="BR32" i="8"/>
  <c r="BJ32" i="8"/>
  <c r="BB32" i="8"/>
  <c r="AT32" i="8"/>
  <c r="AL32" i="8"/>
  <c r="AD32" i="8"/>
  <c r="V32" i="8"/>
  <c r="N32" i="8"/>
  <c r="DY25" i="8"/>
  <c r="DW24" i="22" s="1"/>
  <c r="DQ25" i="8"/>
  <c r="DO24" i="22" s="1"/>
  <c r="CS25" i="8"/>
  <c r="CQ24" i="22" s="1"/>
  <c r="CK25" i="8"/>
  <c r="CI24" i="22" s="1"/>
  <c r="BU25" i="8"/>
  <c r="BS24" i="22" s="1"/>
  <c r="BM25" i="8"/>
  <c r="BK24" i="22" s="1"/>
  <c r="BE25" i="8"/>
  <c r="BC24" i="22" s="1"/>
  <c r="AW25" i="8"/>
  <c r="AU24" i="22" s="1"/>
  <c r="AO25" i="8"/>
  <c r="AM24" i="22" s="1"/>
  <c r="AG25" i="8"/>
  <c r="AE24" i="22" s="1"/>
  <c r="Y25" i="8"/>
  <c r="W24" i="22" s="1"/>
  <c r="Q25" i="8"/>
  <c r="O24" i="22" s="1"/>
  <c r="EB24" i="8"/>
  <c r="DZ23" i="22" s="1"/>
  <c r="DT24" i="8"/>
  <c r="DR23" i="22" s="1"/>
  <c r="DL24" i="8"/>
  <c r="DJ23" i="22" s="1"/>
  <c r="BP24" i="8"/>
  <c r="BN23" i="22" s="1"/>
  <c r="BH24" i="8"/>
  <c r="BF23" i="22" s="1"/>
  <c r="AZ24" i="8"/>
  <c r="AX23" i="22" s="1"/>
  <c r="AR24" i="8"/>
  <c r="AP23" i="22" s="1"/>
  <c r="AJ24" i="8"/>
  <c r="AH23" i="22" s="1"/>
  <c r="AB24" i="8"/>
  <c r="Z23" i="22" s="1"/>
  <c r="T24" i="8"/>
  <c r="R23" i="22" s="1"/>
  <c r="L24" i="8"/>
  <c r="J23" i="22" s="1"/>
  <c r="EE23" i="8"/>
  <c r="EC22" i="22" s="1"/>
  <c r="DW23" i="8"/>
  <c r="DU22" i="22" s="1"/>
  <c r="DO23" i="8"/>
  <c r="DM22" i="22" s="1"/>
  <c r="CY23" i="8"/>
  <c r="CW22" i="22" s="1"/>
  <c r="CQ23" i="8"/>
  <c r="CO22" i="22" s="1"/>
  <c r="CI23" i="8"/>
  <c r="CG22" i="22" s="1"/>
  <c r="BS23" i="8"/>
  <c r="BQ22" i="22" s="1"/>
  <c r="BK23" i="8"/>
  <c r="BI22" i="22" s="1"/>
  <c r="BC23" i="8"/>
  <c r="BA22" i="22" s="1"/>
  <c r="AU23" i="8"/>
  <c r="AS22" i="22" s="1"/>
  <c r="AM23" i="8"/>
  <c r="AK22" i="22" s="1"/>
  <c r="AE23" i="8"/>
  <c r="AC22" i="22" s="1"/>
  <c r="W23" i="8"/>
  <c r="U22" i="22" s="1"/>
  <c r="O23" i="8"/>
  <c r="M22" i="22" s="1"/>
  <c r="DZ22" i="8"/>
  <c r="DX21" i="22" s="1"/>
  <c r="DR22" i="8"/>
  <c r="DP21" i="22" s="1"/>
  <c r="DJ22" i="8"/>
  <c r="DH21" i="22" s="1"/>
  <c r="BV22" i="8"/>
  <c r="BT21" i="22" s="1"/>
  <c r="BF22" i="8"/>
  <c r="BD21" i="22" s="1"/>
  <c r="ES32" i="8"/>
  <c r="EK32" i="8"/>
  <c r="EC32" i="8"/>
  <c r="DU32" i="8"/>
  <c r="DM32" i="8"/>
  <c r="DE32" i="8"/>
  <c r="CW32" i="8"/>
  <c r="CO32" i="8"/>
  <c r="CG32" i="8"/>
  <c r="BY32" i="8"/>
  <c r="BQ32" i="8"/>
  <c r="BI32" i="8"/>
  <c r="BA32" i="8"/>
  <c r="AS32" i="8"/>
  <c r="AK32" i="8"/>
  <c r="AC32" i="8"/>
  <c r="U32" i="8"/>
  <c r="M32" i="8"/>
  <c r="EN25" i="8"/>
  <c r="EL24" i="22" s="1"/>
  <c r="EF25" i="8"/>
  <c r="ED24" i="22" s="1"/>
  <c r="DX25" i="8"/>
  <c r="DV24" i="22" s="1"/>
  <c r="DP25" i="8"/>
  <c r="DN24" i="22" s="1"/>
  <c r="DH25" i="8"/>
  <c r="DF24" i="22" s="1"/>
  <c r="CR25" i="8"/>
  <c r="CP24" i="22" s="1"/>
  <c r="CB25" i="8"/>
  <c r="BZ24" i="22" s="1"/>
  <c r="BT25" i="8"/>
  <c r="BR24" i="22" s="1"/>
  <c r="BD25" i="8"/>
  <c r="BB24" i="22" s="1"/>
  <c r="AV25" i="8"/>
  <c r="AT24" i="22" s="1"/>
  <c r="AN25" i="8"/>
  <c r="AL24" i="22" s="1"/>
  <c r="AF25" i="8"/>
  <c r="AD24" i="22" s="1"/>
  <c r="X25" i="8"/>
  <c r="V24" i="22" s="1"/>
  <c r="P25" i="8"/>
  <c r="N24" i="22" s="1"/>
  <c r="EA24" i="8"/>
  <c r="DY23" i="22" s="1"/>
  <c r="DS24" i="8"/>
  <c r="DQ23" i="22" s="1"/>
  <c r="DK24" i="8"/>
  <c r="DI23" i="22" s="1"/>
  <c r="CU24" i="8"/>
  <c r="CS23" i="22" s="1"/>
  <c r="BO24" i="8"/>
  <c r="BM23" i="22" s="1"/>
  <c r="BG24" i="8"/>
  <c r="BE23" i="22" s="1"/>
  <c r="AY24" i="8"/>
  <c r="AW23" i="22" s="1"/>
  <c r="AQ24" i="8"/>
  <c r="AO23" i="22" s="1"/>
  <c r="AI24" i="8"/>
  <c r="AG23" i="22" s="1"/>
  <c r="AA24" i="8"/>
  <c r="Y23" i="22" s="1"/>
  <c r="S24" i="8"/>
  <c r="Q23" i="22" s="1"/>
  <c r="K24" i="8"/>
  <c r="I23" i="22" s="1"/>
  <c r="ED23" i="8"/>
  <c r="EB22" i="22" s="1"/>
  <c r="DV23" i="8"/>
  <c r="DT22" i="22" s="1"/>
  <c r="DN23" i="8"/>
  <c r="DL22" i="22" s="1"/>
  <c r="CX23" i="8"/>
  <c r="CV22" i="22" s="1"/>
  <c r="CP23" i="8"/>
  <c r="CN22" i="22" s="1"/>
  <c r="CH23" i="8"/>
  <c r="CF22" i="22" s="1"/>
  <c r="EP32" i="8"/>
  <c r="EH32" i="8"/>
  <c r="DZ32" i="8"/>
  <c r="DR32" i="8"/>
  <c r="DJ32" i="8"/>
  <c r="DB32" i="8"/>
  <c r="CT32" i="8"/>
  <c r="CL32" i="8"/>
  <c r="CD32" i="8"/>
  <c r="BV32" i="8"/>
  <c r="BF32" i="8"/>
  <c r="AX32" i="8"/>
  <c r="AP32" i="8"/>
  <c r="AH32" i="8"/>
  <c r="Z32" i="8"/>
  <c r="R32" i="8"/>
  <c r="ES25" i="8"/>
  <c r="EQ24" i="22" s="1"/>
  <c r="EC25" i="8"/>
  <c r="EA24" i="22" s="1"/>
  <c r="DU25" i="8"/>
  <c r="DS24" i="22" s="1"/>
  <c r="DM25" i="8"/>
  <c r="DK24" i="22" s="1"/>
  <c r="CW25" i="8"/>
  <c r="CU24" i="22" s="1"/>
  <c r="CO25" i="8"/>
  <c r="CM24" i="22" s="1"/>
  <c r="BQ25" i="8"/>
  <c r="BO24" i="22" s="1"/>
  <c r="BI25" i="8"/>
  <c r="BG24" i="22" s="1"/>
  <c r="BA25" i="8"/>
  <c r="AY24" i="22" s="1"/>
  <c r="AS25" i="8"/>
  <c r="AQ24" i="22" s="1"/>
  <c r="AK25" i="8"/>
  <c r="AI24" i="22" s="1"/>
  <c r="AC25" i="8"/>
  <c r="AA24" i="22" s="1"/>
  <c r="U25" i="8"/>
  <c r="S24" i="22" s="1"/>
  <c r="M25" i="8"/>
  <c r="K24" i="22" s="1"/>
  <c r="EF24" i="8"/>
  <c r="ED23" i="22" s="1"/>
  <c r="DX24" i="8"/>
  <c r="DV23" i="22" s="1"/>
  <c r="DP24" i="8"/>
  <c r="DN23" i="22" s="1"/>
  <c r="CR24" i="8"/>
  <c r="CP23" i="22" s="1"/>
  <c r="CB24" i="8"/>
  <c r="BZ23" i="22" s="1"/>
  <c r="BT24" i="8"/>
  <c r="BR23" i="22" s="1"/>
  <c r="BD24" i="8"/>
  <c r="BB23" i="22" s="1"/>
  <c r="AV24" i="8"/>
  <c r="AT23" i="22" s="1"/>
  <c r="AN24" i="8"/>
  <c r="AL23" i="22" s="1"/>
  <c r="AF24" i="8"/>
  <c r="AD23" i="22" s="1"/>
  <c r="X24" i="8"/>
  <c r="V23" i="22" s="1"/>
  <c r="P24" i="8"/>
  <c r="N23" i="22" s="1"/>
  <c r="EA23" i="8"/>
  <c r="DY22" i="22" s="1"/>
  <c r="DS23" i="8"/>
  <c r="DQ22" i="22" s="1"/>
  <c r="DK23" i="8"/>
  <c r="DI22" i="22" s="1"/>
  <c r="BO23" i="8"/>
  <c r="BM22" i="22" s="1"/>
  <c r="ER32" i="8"/>
  <c r="DY32" i="8"/>
  <c r="DC32" i="8"/>
  <c r="CF32" i="8"/>
  <c r="BM32" i="8"/>
  <c r="AQ32" i="8"/>
  <c r="T32" i="8"/>
  <c r="DN25" i="8"/>
  <c r="DL24" i="22" s="1"/>
  <c r="CQ25" i="8"/>
  <c r="CO24" i="22" s="1"/>
  <c r="BB25" i="8"/>
  <c r="AZ24" i="22" s="1"/>
  <c r="AE25" i="8"/>
  <c r="AC24" i="22" s="1"/>
  <c r="L25" i="8"/>
  <c r="J24" i="22" s="1"/>
  <c r="DY24" i="8"/>
  <c r="DW23" i="22" s="1"/>
  <c r="CI24" i="8"/>
  <c r="CG23" i="22" s="1"/>
  <c r="BM24" i="8"/>
  <c r="BK23" i="22" s="1"/>
  <c r="AP24" i="8"/>
  <c r="AN23" i="22" s="1"/>
  <c r="W24" i="8"/>
  <c r="U23" i="22" s="1"/>
  <c r="DM23" i="8"/>
  <c r="DK22" i="22" s="1"/>
  <c r="BX23" i="8"/>
  <c r="BV22" i="22" s="1"/>
  <c r="BH23" i="8"/>
  <c r="BF22" i="22" s="1"/>
  <c r="AT23" i="8"/>
  <c r="AR22" i="22" s="1"/>
  <c r="AI23" i="8"/>
  <c r="AG22" i="22" s="1"/>
  <c r="U23" i="8"/>
  <c r="S22" i="22" s="1"/>
  <c r="ES22" i="8"/>
  <c r="EQ21" i="22" s="1"/>
  <c r="EF22" i="8"/>
  <c r="ED21" i="22" s="1"/>
  <c r="DV22" i="8"/>
  <c r="DT21" i="22" s="1"/>
  <c r="DL22" i="8"/>
  <c r="DJ21" i="22" s="1"/>
  <c r="CP22" i="8"/>
  <c r="CN21" i="22" s="1"/>
  <c r="BO22" i="8"/>
  <c r="BM21" i="22" s="1"/>
  <c r="BE22" i="8"/>
  <c r="BC21" i="22" s="1"/>
  <c r="AW22" i="8"/>
  <c r="AU21" i="22" s="1"/>
  <c r="AO22" i="8"/>
  <c r="AM21" i="22" s="1"/>
  <c r="AG22" i="8"/>
  <c r="AE21" i="22" s="1"/>
  <c r="Y22" i="8"/>
  <c r="W21" i="22" s="1"/>
  <c r="Q22" i="8"/>
  <c r="O21" i="22" s="1"/>
  <c r="EB21" i="8"/>
  <c r="DZ20" i="22" s="1"/>
  <c r="DT21" i="8"/>
  <c r="DR20" i="22" s="1"/>
  <c r="DL21" i="8"/>
  <c r="DJ20" i="22" s="1"/>
  <c r="BP21" i="8"/>
  <c r="BN20" i="22" s="1"/>
  <c r="BH21" i="8"/>
  <c r="BF20" i="22" s="1"/>
  <c r="AZ21" i="8"/>
  <c r="AX20" i="22" s="1"/>
  <c r="AR21" i="8"/>
  <c r="AP20" i="22" s="1"/>
  <c r="AJ21" i="8"/>
  <c r="AH20" i="22" s="1"/>
  <c r="AB21" i="8"/>
  <c r="Z20" i="22" s="1"/>
  <c r="T21" i="8"/>
  <c r="R20" i="22" s="1"/>
  <c r="L21" i="8"/>
  <c r="J20" i="22" s="1"/>
  <c r="EE20" i="8"/>
  <c r="EC19" i="22" s="1"/>
  <c r="DW20" i="8"/>
  <c r="DU19" i="22" s="1"/>
  <c r="DO20" i="8"/>
  <c r="DM19" i="22" s="1"/>
  <c r="DG20" i="8"/>
  <c r="DE19" i="22" s="1"/>
  <c r="CY20" i="8"/>
  <c r="CW19" i="22" s="1"/>
  <c r="CQ20" i="8"/>
  <c r="CO19" i="22" s="1"/>
  <c r="CI20" i="8"/>
  <c r="CG19" i="22" s="1"/>
  <c r="BS20" i="8"/>
  <c r="BQ19" i="22" s="1"/>
  <c r="BK20" i="8"/>
  <c r="BI19" i="22" s="1"/>
  <c r="BC20" i="8"/>
  <c r="BA19" i="22" s="1"/>
  <c r="AU20" i="8"/>
  <c r="AS19" i="22" s="1"/>
  <c r="AM20" i="8"/>
  <c r="AK19" i="22" s="1"/>
  <c r="AE20" i="8"/>
  <c r="AC19" i="22" s="1"/>
  <c r="W20" i="8"/>
  <c r="U19" i="22" s="1"/>
  <c r="O20" i="8"/>
  <c r="M19" i="22" s="1"/>
  <c r="EP19" i="8"/>
  <c r="EN18" i="22" s="1"/>
  <c r="DZ19" i="8"/>
  <c r="DX18" i="22" s="1"/>
  <c r="DR19" i="8"/>
  <c r="DP18" i="22" s="1"/>
  <c r="DJ19" i="8"/>
  <c r="DH18" i="22" s="1"/>
  <c r="CL19" i="8"/>
  <c r="CJ18" i="22" s="1"/>
  <c r="BV19" i="8"/>
  <c r="BT18" i="22" s="1"/>
  <c r="BF19" i="8"/>
  <c r="BD18" i="22" s="1"/>
  <c r="AX19" i="8"/>
  <c r="AV18" i="22" s="1"/>
  <c r="AP19" i="8"/>
  <c r="AN18" i="22" s="1"/>
  <c r="AH19" i="8"/>
  <c r="AF18" i="22" s="1"/>
  <c r="Z19" i="8"/>
  <c r="X18" i="22" s="1"/>
  <c r="R19" i="8"/>
  <c r="P18" i="22" s="1"/>
  <c r="ES18" i="8"/>
  <c r="EQ17" i="22" s="1"/>
  <c r="EC18" i="8"/>
  <c r="EA17" i="22" s="1"/>
  <c r="DU18" i="8"/>
  <c r="DS17" i="22" s="1"/>
  <c r="DM18" i="8"/>
  <c r="DK17" i="22" s="1"/>
  <c r="EQ32" i="8"/>
  <c r="DT32" i="8"/>
  <c r="DA32" i="8"/>
  <c r="CE32" i="8"/>
  <c r="BH32" i="8"/>
  <c r="AO32" i="8"/>
  <c r="S32" i="8"/>
  <c r="EE25" i="8"/>
  <c r="EC24" i="22" s="1"/>
  <c r="DL25" i="8"/>
  <c r="DJ24" i="22" s="1"/>
  <c r="CP25" i="8"/>
  <c r="CN24" i="22" s="1"/>
  <c r="BS25" i="8"/>
  <c r="BQ24" i="22" s="1"/>
  <c r="AZ25" i="8"/>
  <c r="AX24" i="22" s="1"/>
  <c r="AD25" i="8"/>
  <c r="AB24" i="22" s="1"/>
  <c r="DW24" i="8"/>
  <c r="DU23" i="22" s="1"/>
  <c r="BK24" i="8"/>
  <c r="BI23" i="22" s="1"/>
  <c r="AO24" i="8"/>
  <c r="AM23" i="22" s="1"/>
  <c r="R24" i="8"/>
  <c r="P23" i="22" s="1"/>
  <c r="DL23" i="8"/>
  <c r="DJ22" i="22" s="1"/>
  <c r="CO23" i="8"/>
  <c r="CM22" i="22" s="1"/>
  <c r="BV23" i="8"/>
  <c r="BT22" i="22" s="1"/>
  <c r="BG23" i="8"/>
  <c r="BE22" i="22" s="1"/>
  <c r="AS23" i="8"/>
  <c r="AQ22" i="22" s="1"/>
  <c r="AH23" i="8"/>
  <c r="AF22" i="22" s="1"/>
  <c r="T23" i="8"/>
  <c r="R22" i="22" s="1"/>
  <c r="EE22" i="8"/>
  <c r="EC21" i="22" s="1"/>
  <c r="DU22" i="8"/>
  <c r="DS21" i="22" s="1"/>
  <c r="CY22" i="8"/>
  <c r="CW21" i="22" s="1"/>
  <c r="BM22" i="8"/>
  <c r="BK21" i="22" s="1"/>
  <c r="BD22" i="8"/>
  <c r="BB21" i="22" s="1"/>
  <c r="AV22" i="8"/>
  <c r="AT21" i="22" s="1"/>
  <c r="AN22" i="8"/>
  <c r="AL21" i="22" s="1"/>
  <c r="AF22" i="8"/>
  <c r="AD21" i="22" s="1"/>
  <c r="X22" i="8"/>
  <c r="V21" i="22" s="1"/>
  <c r="P22" i="8"/>
  <c r="N21" i="22" s="1"/>
  <c r="EA21" i="8"/>
  <c r="DY20" i="22" s="1"/>
  <c r="DS21" i="8"/>
  <c r="DQ20" i="22" s="1"/>
  <c r="DK21" i="8"/>
  <c r="DI20" i="22" s="1"/>
  <c r="DC21" i="8"/>
  <c r="DA20" i="22" s="1"/>
  <c r="CM21" i="8"/>
  <c r="CK20" i="22" s="1"/>
  <c r="BO21" i="8"/>
  <c r="BM20" i="22" s="1"/>
  <c r="BG21" i="8"/>
  <c r="BE20" i="22" s="1"/>
  <c r="AY21" i="8"/>
  <c r="AW20" i="22" s="1"/>
  <c r="AQ21" i="8"/>
  <c r="AO20" i="22" s="1"/>
  <c r="AI21" i="8"/>
  <c r="AG20" i="22" s="1"/>
  <c r="AA21" i="8"/>
  <c r="Y20" i="22" s="1"/>
  <c r="S21" i="8"/>
  <c r="Q20" i="22" s="1"/>
  <c r="K21" i="8"/>
  <c r="I20" i="22" s="1"/>
  <c r="ED20" i="8"/>
  <c r="EB19" i="22" s="1"/>
  <c r="DV20" i="8"/>
  <c r="DT19" i="22" s="1"/>
  <c r="DN20" i="8"/>
  <c r="DL19" i="22" s="1"/>
  <c r="CX20" i="8"/>
  <c r="CV19" i="22" s="1"/>
  <c r="CP20" i="8"/>
  <c r="CN19" i="22" s="1"/>
  <c r="BR20" i="8"/>
  <c r="BP19" i="22" s="1"/>
  <c r="BJ20" i="8"/>
  <c r="BH19" i="22" s="1"/>
  <c r="BB20" i="8"/>
  <c r="AZ19" i="22" s="1"/>
  <c r="AT20" i="8"/>
  <c r="AR19" i="22" s="1"/>
  <c r="AL20" i="8"/>
  <c r="AJ19" i="22" s="1"/>
  <c r="AD20" i="8"/>
  <c r="AB19" i="22" s="1"/>
  <c r="V20" i="8"/>
  <c r="T19" i="22" s="1"/>
  <c r="N20" i="8"/>
  <c r="L19" i="22" s="1"/>
  <c r="DY19" i="8"/>
  <c r="DW18" i="22" s="1"/>
  <c r="DQ19" i="8"/>
  <c r="DO18" i="22" s="1"/>
  <c r="CS19" i="8"/>
  <c r="CQ18" i="22" s="1"/>
  <c r="CK19" i="8"/>
  <c r="CI18" i="22" s="1"/>
  <c r="BU19" i="8"/>
  <c r="BS18" i="22" s="1"/>
  <c r="BM19" i="8"/>
  <c r="BK18" i="22" s="1"/>
  <c r="BE19" i="8"/>
  <c r="BC18" i="22" s="1"/>
  <c r="AW19" i="8"/>
  <c r="AU18" i="22" s="1"/>
  <c r="AO19" i="8"/>
  <c r="AM18" i="22" s="1"/>
  <c r="AG19" i="8"/>
  <c r="AE18" i="22" s="1"/>
  <c r="Y19" i="8"/>
  <c r="W18" i="22" s="1"/>
  <c r="Q19" i="8"/>
  <c r="O18" i="22" s="1"/>
  <c r="EB18" i="8"/>
  <c r="DZ17" i="22" s="1"/>
  <c r="DT18" i="8"/>
  <c r="DR17" i="22" s="1"/>
  <c r="DL18" i="8"/>
  <c r="DJ17" i="22" s="1"/>
  <c r="EO32" i="8"/>
  <c r="DS32" i="8"/>
  <c r="CV32" i="8"/>
  <c r="CC32" i="8"/>
  <c r="BG32" i="8"/>
  <c r="AJ32" i="8"/>
  <c r="Q32" i="8"/>
  <c r="ED25" i="8"/>
  <c r="EB24" i="22" s="1"/>
  <c r="DG25" i="8"/>
  <c r="DE24" i="22" s="1"/>
  <c r="BR25" i="8"/>
  <c r="BP24" i="22" s="1"/>
  <c r="AU25" i="8"/>
  <c r="AS24" i="22" s="1"/>
  <c r="AB25" i="8"/>
  <c r="Z24" i="22" s="1"/>
  <c r="EO24" i="8"/>
  <c r="EM23" i="22" s="1"/>
  <c r="DR24" i="8"/>
  <c r="DP23" i="22" s="1"/>
  <c r="CY24" i="8"/>
  <c r="CW23" i="22" s="1"/>
  <c r="BF24" i="8"/>
  <c r="BD23" i="22" s="1"/>
  <c r="AM24" i="8"/>
  <c r="AK23" i="22" s="1"/>
  <c r="Q24" i="8"/>
  <c r="O23" i="22" s="1"/>
  <c r="EC23" i="8"/>
  <c r="EA22" i="22" s="1"/>
  <c r="BR23" i="8"/>
  <c r="BP22" i="22" s="1"/>
  <c r="BF23" i="8"/>
  <c r="BD22" i="22" s="1"/>
  <c r="AR23" i="8"/>
  <c r="AP22" i="22" s="1"/>
  <c r="AD23" i="8"/>
  <c r="AB22" i="22" s="1"/>
  <c r="S23" i="8"/>
  <c r="Q22" i="22" s="1"/>
  <c r="ED22" i="8"/>
  <c r="EB21" i="22" s="1"/>
  <c r="DT22" i="8"/>
  <c r="DR21" i="22" s="1"/>
  <c r="CX22" i="8"/>
  <c r="CV21" i="22" s="1"/>
  <c r="CN22" i="8"/>
  <c r="CL21" i="22" s="1"/>
  <c r="CE22" i="8"/>
  <c r="CC21" i="22" s="1"/>
  <c r="BU22" i="8"/>
  <c r="BS21" i="22" s="1"/>
  <c r="BC22" i="8"/>
  <c r="BA21" i="22" s="1"/>
  <c r="AU22" i="8"/>
  <c r="AS21" i="22" s="1"/>
  <c r="AM22" i="8"/>
  <c r="AK21" i="22" s="1"/>
  <c r="AE22" i="8"/>
  <c r="AC21" i="22" s="1"/>
  <c r="W22" i="8"/>
  <c r="U21" i="22" s="1"/>
  <c r="O22" i="8"/>
  <c r="M21" i="22" s="1"/>
  <c r="DZ21" i="8"/>
  <c r="DX20" i="22" s="1"/>
  <c r="DR21" i="8"/>
  <c r="DP20" i="22" s="1"/>
  <c r="CT21" i="8"/>
  <c r="CR20" i="22" s="1"/>
  <c r="BV21" i="8"/>
  <c r="BT20" i="22" s="1"/>
  <c r="BF21" i="8"/>
  <c r="BD20" i="22" s="1"/>
  <c r="AX21" i="8"/>
  <c r="AV20" i="22" s="1"/>
  <c r="AP21" i="8"/>
  <c r="AN20" i="22" s="1"/>
  <c r="AH21" i="8"/>
  <c r="AF20" i="22" s="1"/>
  <c r="Z21" i="8"/>
  <c r="X20" i="22" s="1"/>
  <c r="R21" i="8"/>
  <c r="P20" i="22" s="1"/>
  <c r="ES20" i="8"/>
  <c r="EQ19" i="22" s="1"/>
  <c r="EC20" i="8"/>
  <c r="EA19" i="22" s="1"/>
  <c r="DU20" i="8"/>
  <c r="DS19" i="22" s="1"/>
  <c r="DM20" i="8"/>
  <c r="DK19" i="22" s="1"/>
  <c r="CO20" i="8"/>
  <c r="CM19" i="22" s="1"/>
  <c r="BY20" i="8"/>
  <c r="BW19" i="22" s="1"/>
  <c r="BQ20" i="8"/>
  <c r="BO19" i="22" s="1"/>
  <c r="BI20" i="8"/>
  <c r="BG19" i="22" s="1"/>
  <c r="BA20" i="8"/>
  <c r="AY19" i="22" s="1"/>
  <c r="AS20" i="8"/>
  <c r="AQ19" i="22" s="1"/>
  <c r="AK20" i="8"/>
  <c r="AI19" i="22" s="1"/>
  <c r="AC20" i="8"/>
  <c r="AA19" i="22" s="1"/>
  <c r="U20" i="8"/>
  <c r="S19" i="22" s="1"/>
  <c r="M20" i="8"/>
  <c r="K19" i="22" s="1"/>
  <c r="EF19" i="8"/>
  <c r="ED18" i="22" s="1"/>
  <c r="DX19" i="8"/>
  <c r="DV18" i="22" s="1"/>
  <c r="DP19" i="8"/>
  <c r="DN18" i="22" s="1"/>
  <c r="CR19" i="8"/>
  <c r="CP18" i="22" s="1"/>
  <c r="CB19" i="8"/>
  <c r="BZ18" i="22" s="1"/>
  <c r="BT19" i="8"/>
  <c r="BR18" i="22" s="1"/>
  <c r="BD19" i="8"/>
  <c r="BB18" i="22" s="1"/>
  <c r="AV19" i="8"/>
  <c r="AT18" i="22" s="1"/>
  <c r="AN19" i="8"/>
  <c r="AL18" i="22" s="1"/>
  <c r="AF19" i="8"/>
  <c r="AD18" i="22" s="1"/>
  <c r="X19" i="8"/>
  <c r="V18" i="22" s="1"/>
  <c r="P19" i="8"/>
  <c r="N18" i="22" s="1"/>
  <c r="EA18" i="8"/>
  <c r="DY17" i="22" s="1"/>
  <c r="DS18" i="8"/>
  <c r="DQ17" i="22" s="1"/>
  <c r="DK18" i="8"/>
  <c r="DI17" i="22" s="1"/>
  <c r="CE18" i="8"/>
  <c r="CC17" i="22" s="1"/>
  <c r="BO18" i="8"/>
  <c r="BM17" i="22" s="1"/>
  <c r="BG18" i="8"/>
  <c r="BE17" i="22" s="1"/>
  <c r="AY18" i="8"/>
  <c r="AW17" i="22" s="1"/>
  <c r="AQ18" i="8"/>
  <c r="AO17" i="22" s="1"/>
  <c r="AI18" i="8"/>
  <c r="AG17" i="22" s="1"/>
  <c r="AA18" i="8"/>
  <c r="Y17" i="22" s="1"/>
  <c r="S18" i="8"/>
  <c r="Q17" i="22" s="1"/>
  <c r="K18" i="8"/>
  <c r="I17" i="22" s="1"/>
  <c r="ED17" i="8"/>
  <c r="EB16" i="22" s="1"/>
  <c r="DV17" i="8"/>
  <c r="DT16" i="22" s="1"/>
  <c r="DN17" i="8"/>
  <c r="DL16" i="22" s="1"/>
  <c r="CP17" i="8"/>
  <c r="CN16" i="22" s="1"/>
  <c r="BR17" i="8"/>
  <c r="BP16" i="22" s="1"/>
  <c r="BJ17" i="8"/>
  <c r="BH16" i="22" s="1"/>
  <c r="BB17" i="8"/>
  <c r="AZ16" i="22" s="1"/>
  <c r="AT17" i="8"/>
  <c r="AR16" i="22" s="1"/>
  <c r="AL17" i="8"/>
  <c r="AJ16" i="22" s="1"/>
  <c r="AD17" i="8"/>
  <c r="AB16" i="22" s="1"/>
  <c r="V17" i="8"/>
  <c r="T16" i="22" s="1"/>
  <c r="N17" i="8"/>
  <c r="L16" i="22" s="1"/>
  <c r="EO16" i="8"/>
  <c r="EM15" i="22" s="1"/>
  <c r="DY16" i="8"/>
  <c r="DW15" i="22" s="1"/>
  <c r="DQ16" i="8"/>
  <c r="DO15" i="22" s="1"/>
  <c r="CS16" i="8"/>
  <c r="CQ15" i="22" s="1"/>
  <c r="CK16" i="8"/>
  <c r="CI15" i="22" s="1"/>
  <c r="EJ32" i="8"/>
  <c r="DQ32" i="8"/>
  <c r="CU32" i="8"/>
  <c r="BX32" i="8"/>
  <c r="BE32" i="8"/>
  <c r="AI32" i="8"/>
  <c r="L32" i="8"/>
  <c r="EB25" i="8"/>
  <c r="DZ24" i="22" s="1"/>
  <c r="CI25" i="8"/>
  <c r="CG24" i="22" s="1"/>
  <c r="BP25" i="8"/>
  <c r="BN24" i="22" s="1"/>
  <c r="AT25" i="8"/>
  <c r="AR24" i="22" s="1"/>
  <c r="W25" i="8"/>
  <c r="U24" i="22" s="1"/>
  <c r="DQ24" i="8"/>
  <c r="DO23" i="22" s="1"/>
  <c r="BE24" i="8"/>
  <c r="BC23" i="22" s="1"/>
  <c r="AH24" i="8"/>
  <c r="AF23" i="22" s="1"/>
  <c r="O24" i="8"/>
  <c r="M23" i="22" s="1"/>
  <c r="EB23" i="8"/>
  <c r="DZ22" i="22" s="1"/>
  <c r="CL23" i="8"/>
  <c r="CJ22" i="22" s="1"/>
  <c r="BQ23" i="8"/>
  <c r="BO22" i="22" s="1"/>
  <c r="BB23" i="8"/>
  <c r="AZ22" i="22" s="1"/>
  <c r="AQ23" i="8"/>
  <c r="AO22" i="22" s="1"/>
  <c r="AC23" i="8"/>
  <c r="AA22" i="22" s="1"/>
  <c r="R23" i="8"/>
  <c r="P22" i="22" s="1"/>
  <c r="EM22" i="8"/>
  <c r="EK21" i="22" s="1"/>
  <c r="EC22" i="8"/>
  <c r="EA21" i="22" s="1"/>
  <c r="DQ22" i="8"/>
  <c r="DO21" i="22" s="1"/>
  <c r="DG22" i="8"/>
  <c r="DE21" i="22" s="1"/>
  <c r="CC22" i="8"/>
  <c r="CA21" i="22" s="1"/>
  <c r="BT22" i="8"/>
  <c r="BR21" i="22" s="1"/>
  <c r="BK22" i="8"/>
  <c r="BI21" i="22" s="1"/>
  <c r="BB22" i="8"/>
  <c r="AZ21" i="22" s="1"/>
  <c r="AT22" i="8"/>
  <c r="AR21" i="22" s="1"/>
  <c r="AL22" i="8"/>
  <c r="AJ21" i="22" s="1"/>
  <c r="AD22" i="8"/>
  <c r="AB21" i="22" s="1"/>
  <c r="V22" i="8"/>
  <c r="T21" i="22" s="1"/>
  <c r="N22" i="8"/>
  <c r="L21" i="22" s="1"/>
  <c r="DY21" i="8"/>
  <c r="DW20" i="22" s="1"/>
  <c r="DQ21" i="8"/>
  <c r="DO20" i="22" s="1"/>
  <c r="CS21" i="8"/>
  <c r="CQ20" i="22" s="1"/>
  <c r="CK21" i="8"/>
  <c r="CI20" i="22" s="1"/>
  <c r="BU21" i="8"/>
  <c r="BS20" i="22" s="1"/>
  <c r="BM21" i="8"/>
  <c r="BK20" i="22" s="1"/>
  <c r="BE21" i="8"/>
  <c r="BC20" i="22" s="1"/>
  <c r="AW21" i="8"/>
  <c r="AU20" i="22" s="1"/>
  <c r="AO21" i="8"/>
  <c r="AM20" i="22" s="1"/>
  <c r="AG21" i="8"/>
  <c r="AE20" i="22" s="1"/>
  <c r="Y21" i="8"/>
  <c r="W20" i="22" s="1"/>
  <c r="Q21" i="8"/>
  <c r="O20" i="22" s="1"/>
  <c r="EB20" i="8"/>
  <c r="DZ19" i="22" s="1"/>
  <c r="DT20" i="8"/>
  <c r="DR19" i="22" s="1"/>
  <c r="DL20" i="8"/>
  <c r="DJ19" i="22" s="1"/>
  <c r="CF20" i="8"/>
  <c r="CD19" i="22" s="1"/>
  <c r="BX20" i="8"/>
  <c r="BV19" i="22" s="1"/>
  <c r="BP20" i="8"/>
  <c r="BN19" i="22" s="1"/>
  <c r="BH20" i="8"/>
  <c r="BF19" i="22" s="1"/>
  <c r="AZ20" i="8"/>
  <c r="AX19" i="22" s="1"/>
  <c r="AR20" i="8"/>
  <c r="AP19" i="22" s="1"/>
  <c r="AJ20" i="8"/>
  <c r="AH19" i="22" s="1"/>
  <c r="AB20" i="8"/>
  <c r="Z19" i="22" s="1"/>
  <c r="T20" i="8"/>
  <c r="R19" i="22" s="1"/>
  <c r="L20" i="8"/>
  <c r="J19" i="22" s="1"/>
  <c r="EE19" i="8"/>
  <c r="EC18" i="22" s="1"/>
  <c r="DW19" i="8"/>
  <c r="DU18" i="22" s="1"/>
  <c r="DO19" i="8"/>
  <c r="DM18" i="22" s="1"/>
  <c r="CY19" i="8"/>
  <c r="CW18" i="22" s="1"/>
  <c r="CQ19" i="8"/>
  <c r="CO18" i="22" s="1"/>
  <c r="CI19" i="8"/>
  <c r="CG18" i="22" s="1"/>
  <c r="CA19" i="8"/>
  <c r="BY18" i="22" s="1"/>
  <c r="BS19" i="8"/>
  <c r="BQ18" i="22" s="1"/>
  <c r="BK19" i="8"/>
  <c r="BI18" i="22" s="1"/>
  <c r="BC19" i="8"/>
  <c r="BA18" i="22" s="1"/>
  <c r="AU19" i="8"/>
  <c r="AS18" i="22" s="1"/>
  <c r="AM19" i="8"/>
  <c r="AK18" i="22" s="1"/>
  <c r="AE19" i="8"/>
  <c r="AC18" i="22" s="1"/>
  <c r="W19" i="8"/>
  <c r="U18" i="22" s="1"/>
  <c r="O19" i="8"/>
  <c r="M18" i="22" s="1"/>
  <c r="DZ18" i="8"/>
  <c r="DX17" i="22" s="1"/>
  <c r="DR18" i="8"/>
  <c r="DP17" i="22" s="1"/>
  <c r="EB32" i="8"/>
  <c r="DI32" i="8"/>
  <c r="CM32" i="8"/>
  <c r="BP32" i="8"/>
  <c r="AW32" i="8"/>
  <c r="AA32" i="8"/>
  <c r="DT25" i="8"/>
  <c r="DR24" i="22" s="1"/>
  <c r="CX25" i="8"/>
  <c r="CV24" i="22" s="1"/>
  <c r="BH25" i="8"/>
  <c r="BF24" i="22" s="1"/>
  <c r="AL25" i="8"/>
  <c r="AJ24" i="22" s="1"/>
  <c r="O25" i="8"/>
  <c r="M24" i="22" s="1"/>
  <c r="EE24" i="8"/>
  <c r="EC23" i="22" s="1"/>
  <c r="DI24" i="8"/>
  <c r="DG23" i="22" s="1"/>
  <c r="BS24" i="8"/>
  <c r="BQ23" i="22" s="1"/>
  <c r="AW24" i="8"/>
  <c r="AU23" i="22" s="1"/>
  <c r="Z24" i="8"/>
  <c r="X23" i="22" s="1"/>
  <c r="DT23" i="8"/>
  <c r="DR22" i="22" s="1"/>
  <c r="BJ23" i="8"/>
  <c r="BH22" i="22" s="1"/>
  <c r="AY23" i="8"/>
  <c r="AW22" i="22" s="1"/>
  <c r="AK23" i="8"/>
  <c r="AI22" i="22" s="1"/>
  <c r="Z23" i="8"/>
  <c r="X22" i="22" s="1"/>
  <c r="L23" i="8"/>
  <c r="J22" i="22" s="1"/>
  <c r="DX22" i="8"/>
  <c r="DV21" i="22" s="1"/>
  <c r="DN22" i="8"/>
  <c r="DL21" i="22" s="1"/>
  <c r="CR22" i="8"/>
  <c r="CP21" i="22" s="1"/>
  <c r="CI22" i="8"/>
  <c r="CG21" i="22" s="1"/>
  <c r="BQ22" i="8"/>
  <c r="BO21" i="22" s="1"/>
  <c r="BH22" i="8"/>
  <c r="BF21" i="22" s="1"/>
  <c r="AY22" i="8"/>
  <c r="AW21" i="22" s="1"/>
  <c r="AQ22" i="8"/>
  <c r="AO21" i="22" s="1"/>
  <c r="AI22" i="8"/>
  <c r="AG21" i="22" s="1"/>
  <c r="AA22" i="8"/>
  <c r="Y21" i="22" s="1"/>
  <c r="S22" i="8"/>
  <c r="Q21" i="22" s="1"/>
  <c r="K22" i="8"/>
  <c r="I21" i="22" s="1"/>
  <c r="ED21" i="8"/>
  <c r="EB20" i="22" s="1"/>
  <c r="DV21" i="8"/>
  <c r="DT20" i="22" s="1"/>
  <c r="DN21" i="8"/>
  <c r="DL20" i="22" s="1"/>
  <c r="CP21" i="8"/>
  <c r="CN20" i="22" s="1"/>
  <c r="BR21" i="8"/>
  <c r="BP20" i="22" s="1"/>
  <c r="BJ21" i="8"/>
  <c r="BH20" i="22" s="1"/>
  <c r="BB21" i="8"/>
  <c r="AZ20" i="22" s="1"/>
  <c r="AT21" i="8"/>
  <c r="AR20" i="22" s="1"/>
  <c r="AL21" i="8"/>
  <c r="AJ20" i="22" s="1"/>
  <c r="AD21" i="8"/>
  <c r="AB20" i="22" s="1"/>
  <c r="V21" i="8"/>
  <c r="T20" i="22" s="1"/>
  <c r="N21" i="8"/>
  <c r="L20" i="22" s="1"/>
  <c r="DY20" i="8"/>
  <c r="DW19" i="22" s="1"/>
  <c r="DQ20" i="8"/>
  <c r="DO19" i="22" s="1"/>
  <c r="CS20" i="8"/>
  <c r="CQ19" i="22" s="1"/>
  <c r="CK20" i="8"/>
  <c r="CI19" i="22" s="1"/>
  <c r="BU20" i="8"/>
  <c r="BS19" i="22" s="1"/>
  <c r="BM20" i="8"/>
  <c r="BK19" i="22" s="1"/>
  <c r="BE20" i="8"/>
  <c r="BC19" i="22" s="1"/>
  <c r="AW20" i="8"/>
  <c r="AU19" i="22" s="1"/>
  <c r="AO20" i="8"/>
  <c r="AM19" i="22" s="1"/>
  <c r="AG20" i="8"/>
  <c r="AE19" i="22" s="1"/>
  <c r="Y20" i="8"/>
  <c r="W19" i="22" s="1"/>
  <c r="Q20" i="8"/>
  <c r="O19" i="22" s="1"/>
  <c r="EB19" i="8"/>
  <c r="DZ18" i="22" s="1"/>
  <c r="DT19" i="8"/>
  <c r="DR18" i="22" s="1"/>
  <c r="DL19" i="8"/>
  <c r="DJ18" i="22" s="1"/>
  <c r="BX19" i="8"/>
  <c r="BV18" i="22" s="1"/>
  <c r="BP19" i="8"/>
  <c r="BN18" i="22" s="1"/>
  <c r="BH19" i="8"/>
  <c r="BF18" i="22" s="1"/>
  <c r="AZ19" i="8"/>
  <c r="AX18" i="22" s="1"/>
  <c r="AR19" i="8"/>
  <c r="AP18" i="22" s="1"/>
  <c r="AJ19" i="8"/>
  <c r="AH18" i="22" s="1"/>
  <c r="AB19" i="8"/>
  <c r="Z18" i="22" s="1"/>
  <c r="T19" i="8"/>
  <c r="R18" i="22" s="1"/>
  <c r="L19" i="8"/>
  <c r="J18" i="22" s="1"/>
  <c r="EE18" i="8"/>
  <c r="EC17" i="22" s="1"/>
  <c r="DW18" i="8"/>
  <c r="DU17" i="22" s="1"/>
  <c r="DO18" i="8"/>
  <c r="DM17" i="22" s="1"/>
  <c r="CY18" i="8"/>
  <c r="CW17" i="22" s="1"/>
  <c r="CQ18" i="8"/>
  <c r="CO17" i="22" s="1"/>
  <c r="CI18" i="8"/>
  <c r="CG17" i="22" s="1"/>
  <c r="BS18" i="8"/>
  <c r="BQ17" i="22" s="1"/>
  <c r="BK18" i="8"/>
  <c r="BI17" i="22" s="1"/>
  <c r="BC18" i="8"/>
  <c r="BA17" i="22" s="1"/>
  <c r="AU18" i="8"/>
  <c r="AS17" i="22" s="1"/>
  <c r="AM18" i="8"/>
  <c r="AK17" i="22" s="1"/>
  <c r="AE18" i="8"/>
  <c r="AC17" i="22" s="1"/>
  <c r="W18" i="8"/>
  <c r="U17" i="22" s="1"/>
  <c r="O18" i="8"/>
  <c r="M17" i="22" s="1"/>
  <c r="DZ17" i="8"/>
  <c r="DX16" i="22" s="1"/>
  <c r="DR17" i="8"/>
  <c r="DP16" i="22" s="1"/>
  <c r="CD17" i="8"/>
  <c r="CB16" i="22" s="1"/>
  <c r="BV17" i="8"/>
  <c r="BT16" i="22" s="1"/>
  <c r="BF17" i="8"/>
  <c r="BD16" i="22" s="1"/>
  <c r="AX17" i="8"/>
  <c r="AV16" i="22" s="1"/>
  <c r="AP17" i="8"/>
  <c r="AN16" i="22" s="1"/>
  <c r="AH17" i="8"/>
  <c r="AF16" i="22" s="1"/>
  <c r="Z17" i="8"/>
  <c r="X16" i="22" s="1"/>
  <c r="R17" i="8"/>
  <c r="P16" i="22" s="1"/>
  <c r="ES16" i="8"/>
  <c r="EQ15" i="22" s="1"/>
  <c r="EC16" i="8"/>
  <c r="EA15" i="22" s="1"/>
  <c r="DU16" i="8"/>
  <c r="DS15" i="22" s="1"/>
  <c r="DM16" i="8"/>
  <c r="DK15" i="22" s="1"/>
  <c r="CO16" i="8"/>
  <c r="CM15" i="22" s="1"/>
  <c r="DD32" i="8"/>
  <c r="AY32" i="8"/>
  <c r="DW25" i="8"/>
  <c r="DU24" i="22" s="1"/>
  <c r="T25" i="8"/>
  <c r="R24" i="22" s="1"/>
  <c r="CS24" i="8"/>
  <c r="CQ23" i="22" s="1"/>
  <c r="AU24" i="8"/>
  <c r="AS23" i="22" s="1"/>
  <c r="DU23" i="8"/>
  <c r="DS22" i="22" s="1"/>
  <c r="BP23" i="8"/>
  <c r="BN22" i="22" s="1"/>
  <c r="AJ23" i="8"/>
  <c r="AH22" i="22" s="1"/>
  <c r="CH22" i="8"/>
  <c r="CF21" i="22" s="1"/>
  <c r="BI22" i="8"/>
  <c r="BG21" i="22" s="1"/>
  <c r="AK22" i="8"/>
  <c r="AI21" i="22" s="1"/>
  <c r="R22" i="8"/>
  <c r="P21" i="22" s="1"/>
  <c r="EE21" i="8"/>
  <c r="EC20" i="22" s="1"/>
  <c r="BS21" i="8"/>
  <c r="BQ20" i="22" s="1"/>
  <c r="AV21" i="8"/>
  <c r="AT20" i="22" s="1"/>
  <c r="AC21" i="8"/>
  <c r="AA20" i="22" s="1"/>
  <c r="DS20" i="8"/>
  <c r="DQ19" i="22" s="1"/>
  <c r="BG20" i="8"/>
  <c r="BE19" i="22" s="1"/>
  <c r="AN20" i="8"/>
  <c r="AL19" i="22" s="1"/>
  <c r="R20" i="8"/>
  <c r="P19" i="22" s="1"/>
  <c r="ED19" i="8"/>
  <c r="EB18" i="22" s="1"/>
  <c r="DK19" i="8"/>
  <c r="DI18" i="22" s="1"/>
  <c r="BR19" i="8"/>
  <c r="BP18" i="22" s="1"/>
  <c r="AY19" i="8"/>
  <c r="AW18" i="22" s="1"/>
  <c r="AC19" i="8"/>
  <c r="AA18" i="22" s="1"/>
  <c r="DV18" i="8"/>
  <c r="DT17" i="22" s="1"/>
  <c r="CB18" i="8"/>
  <c r="BZ17" i="22" s="1"/>
  <c r="BQ18" i="8"/>
  <c r="BO17" i="22" s="1"/>
  <c r="BF18" i="8"/>
  <c r="BD17" i="22" s="1"/>
  <c r="AV18" i="8"/>
  <c r="AT17" i="22" s="1"/>
  <c r="AK18" i="8"/>
  <c r="AI17" i="22" s="1"/>
  <c r="Z18" i="8"/>
  <c r="X17" i="22" s="1"/>
  <c r="P18" i="8"/>
  <c r="N17" i="22" s="1"/>
  <c r="EN17" i="8"/>
  <c r="EL16" i="22" s="1"/>
  <c r="EC17" i="8"/>
  <c r="EA16" i="22" s="1"/>
  <c r="DS17" i="8"/>
  <c r="DQ16" i="22" s="1"/>
  <c r="CW17" i="8"/>
  <c r="CU16" i="22" s="1"/>
  <c r="CB17" i="8"/>
  <c r="BZ16" i="22" s="1"/>
  <c r="BQ17" i="8"/>
  <c r="BO16" i="22" s="1"/>
  <c r="BG17" i="8"/>
  <c r="BE16" i="22" s="1"/>
  <c r="AV17" i="8"/>
  <c r="AT16" i="22" s="1"/>
  <c r="AK17" i="8"/>
  <c r="AI16" i="22" s="1"/>
  <c r="AA17" i="8"/>
  <c r="Y16" i="22" s="1"/>
  <c r="P17" i="8"/>
  <c r="N16" i="22" s="1"/>
  <c r="ED16" i="8"/>
  <c r="EB15" i="22" s="1"/>
  <c r="DS16" i="8"/>
  <c r="DQ15" i="22" s="1"/>
  <c r="BV16" i="8"/>
  <c r="BT15" i="22" s="1"/>
  <c r="BF16" i="8"/>
  <c r="BD15" i="22" s="1"/>
  <c r="AX16" i="8"/>
  <c r="AV15" i="22" s="1"/>
  <c r="AP16" i="8"/>
  <c r="AN15" i="22" s="1"/>
  <c r="AH16" i="8"/>
  <c r="AF15" i="22" s="1"/>
  <c r="Z16" i="8"/>
  <c r="X15" i="22" s="1"/>
  <c r="R16" i="8"/>
  <c r="P15" i="22" s="1"/>
  <c r="ES15" i="8"/>
  <c r="EQ14" i="22" s="1"/>
  <c r="EC15" i="8"/>
  <c r="EA14" i="22" s="1"/>
  <c r="DU15" i="8"/>
  <c r="DS14" i="22" s="1"/>
  <c r="DM15" i="8"/>
  <c r="DK14" i="22" s="1"/>
  <c r="CW15" i="8"/>
  <c r="CU14" i="22" s="1"/>
  <c r="BY15" i="8"/>
  <c r="BW14" i="22" s="1"/>
  <c r="BQ15" i="8"/>
  <c r="BO14" i="22" s="1"/>
  <c r="BI15" i="8"/>
  <c r="BG14" i="22" s="1"/>
  <c r="BA15" i="8"/>
  <c r="AY14" i="22" s="1"/>
  <c r="AS15" i="8"/>
  <c r="AQ14" i="22" s="1"/>
  <c r="AK15" i="8"/>
  <c r="AI14" i="22" s="1"/>
  <c r="AC15" i="8"/>
  <c r="AA14" i="22" s="1"/>
  <c r="U15" i="8"/>
  <c r="S14" i="22" s="1"/>
  <c r="M15" i="8"/>
  <c r="K14" i="22" s="1"/>
  <c r="EF14" i="8"/>
  <c r="ED13" i="22" s="1"/>
  <c r="DX14" i="8"/>
  <c r="DV13" i="22" s="1"/>
  <c r="DP14" i="8"/>
  <c r="DN13" i="22" s="1"/>
  <c r="CR14" i="8"/>
  <c r="CP13" i="22" s="1"/>
  <c r="CB14" i="8"/>
  <c r="BZ13" i="22" s="1"/>
  <c r="BT14" i="8"/>
  <c r="BR13" i="22" s="1"/>
  <c r="BD14" i="8"/>
  <c r="BB13" i="22" s="1"/>
  <c r="AV14" i="8"/>
  <c r="AT13" i="22" s="1"/>
  <c r="AN14" i="8"/>
  <c r="AL13" i="22" s="1"/>
  <c r="AF14" i="8"/>
  <c r="AD13" i="22" s="1"/>
  <c r="X14" i="8"/>
  <c r="V13" i="22" s="1"/>
  <c r="P14" i="8"/>
  <c r="N13" i="22" s="1"/>
  <c r="EA13" i="8"/>
  <c r="DY12" i="22" s="1"/>
  <c r="DS13" i="8"/>
  <c r="DQ12" i="22" s="1"/>
  <c r="DK13" i="8"/>
  <c r="DI12" i="22" s="1"/>
  <c r="BO13" i="8"/>
  <c r="BM12" i="22" s="1"/>
  <c r="BG13" i="8"/>
  <c r="BE12" i="22" s="1"/>
  <c r="AY13" i="8"/>
  <c r="AW12" i="22" s="1"/>
  <c r="AQ13" i="8"/>
  <c r="AO12" i="22" s="1"/>
  <c r="AI13" i="8"/>
  <c r="AG12" i="22" s="1"/>
  <c r="AA13" i="8"/>
  <c r="Y12" i="22" s="1"/>
  <c r="S13" i="8"/>
  <c r="Q12" i="22" s="1"/>
  <c r="K13" i="8"/>
  <c r="I12" i="22" s="1"/>
  <c r="ED12" i="8"/>
  <c r="EB11" i="22" s="1"/>
  <c r="DV12" i="8"/>
  <c r="DT11" i="22" s="1"/>
  <c r="DN12" i="8"/>
  <c r="DL11" i="22" s="1"/>
  <c r="CP12" i="8"/>
  <c r="CN11" i="22" s="1"/>
  <c r="BR12" i="8"/>
  <c r="BP11" i="22" s="1"/>
  <c r="BJ12" i="8"/>
  <c r="BH11" i="22" s="1"/>
  <c r="BB12" i="8"/>
  <c r="AZ11" i="22" s="1"/>
  <c r="AT12" i="8"/>
  <c r="AR11" i="22" s="1"/>
  <c r="AL12" i="8"/>
  <c r="AJ11" i="22" s="1"/>
  <c r="AD12" i="8"/>
  <c r="AB11" i="22" s="1"/>
  <c r="V12" i="8"/>
  <c r="T11" i="22" s="1"/>
  <c r="N12" i="8"/>
  <c r="L11" i="22" s="1"/>
  <c r="DY11" i="8"/>
  <c r="DW10" i="22" s="1"/>
  <c r="DQ11" i="8"/>
  <c r="DO10" i="22" s="1"/>
  <c r="CS32" i="8"/>
  <c r="AR32" i="8"/>
  <c r="DV25" i="8"/>
  <c r="DT24" i="22" s="1"/>
  <c r="BK25" i="8"/>
  <c r="BI24" i="22" s="1"/>
  <c r="N25" i="8"/>
  <c r="L24" i="22" s="1"/>
  <c r="CQ24" i="8"/>
  <c r="CO23" i="22" s="1"/>
  <c r="AG24" i="8"/>
  <c r="AE23" i="22" s="1"/>
  <c r="DR23" i="8"/>
  <c r="DP22" i="22" s="1"/>
  <c r="AB23" i="8"/>
  <c r="Z22" i="22" s="1"/>
  <c r="CB22" i="8"/>
  <c r="BZ21" i="22" s="1"/>
  <c r="BG22" i="8"/>
  <c r="BE21" i="22" s="1"/>
  <c r="AJ22" i="8"/>
  <c r="AH21" i="22" s="1"/>
  <c r="M22" i="8"/>
  <c r="K21" i="22" s="1"/>
  <c r="EC21" i="8"/>
  <c r="EA20" i="22" s="1"/>
  <c r="BQ21" i="8"/>
  <c r="BO20" i="22" s="1"/>
  <c r="AU21" i="8"/>
  <c r="AS20" i="22" s="1"/>
  <c r="X21" i="8"/>
  <c r="V20" i="22" s="1"/>
  <c r="DR20" i="8"/>
  <c r="DP19" i="22" s="1"/>
  <c r="CB20" i="8"/>
  <c r="BZ19" i="22" s="1"/>
  <c r="BF20" i="8"/>
  <c r="BD19" i="22" s="1"/>
  <c r="AI20" i="8"/>
  <c r="AG19" i="22" s="1"/>
  <c r="P20" i="8"/>
  <c r="N19" i="22" s="1"/>
  <c r="EC19" i="8"/>
  <c r="EA18" i="22" s="1"/>
  <c r="BQ19" i="8"/>
  <c r="BO18" i="22" s="1"/>
  <c r="AT19" i="8"/>
  <c r="AR18" i="22" s="1"/>
  <c r="AA19" i="8"/>
  <c r="Y18" i="22" s="1"/>
  <c r="EN18" i="8"/>
  <c r="EL17" i="22" s="1"/>
  <c r="DQ18" i="8"/>
  <c r="DO17" i="22" s="1"/>
  <c r="CK18" i="8"/>
  <c r="CI17" i="22" s="1"/>
  <c r="BZ18" i="8"/>
  <c r="BX17" i="22" s="1"/>
  <c r="BP18" i="8"/>
  <c r="BN17" i="22" s="1"/>
  <c r="BE18" i="8"/>
  <c r="BC17" i="22" s="1"/>
  <c r="AT18" i="8"/>
  <c r="AR17" i="22" s="1"/>
  <c r="AJ18" i="8"/>
  <c r="AH17" i="22" s="1"/>
  <c r="Y18" i="8"/>
  <c r="W17" i="22" s="1"/>
  <c r="N18" i="8"/>
  <c r="L17" i="22" s="1"/>
  <c r="EB17" i="8"/>
  <c r="DZ16" i="22" s="1"/>
  <c r="DQ17" i="8"/>
  <c r="DO16" i="22" s="1"/>
  <c r="DG17" i="8"/>
  <c r="DE16" i="22" s="1"/>
  <c r="CV17" i="8"/>
  <c r="CT16" i="22" s="1"/>
  <c r="CK17" i="8"/>
  <c r="CI16" i="22" s="1"/>
  <c r="BP17" i="8"/>
  <c r="BN16" i="22" s="1"/>
  <c r="BE17" i="8"/>
  <c r="BC16" i="22" s="1"/>
  <c r="AU17" i="8"/>
  <c r="AS16" i="22" s="1"/>
  <c r="AJ17" i="8"/>
  <c r="AH16" i="22" s="1"/>
  <c r="Y17" i="8"/>
  <c r="W16" i="22" s="1"/>
  <c r="O17" i="8"/>
  <c r="M16" i="22" s="1"/>
  <c r="EB16" i="8"/>
  <c r="DZ15" i="22" s="1"/>
  <c r="DR16" i="8"/>
  <c r="DP15" i="22" s="1"/>
  <c r="DG16" i="8"/>
  <c r="DE15" i="22" s="1"/>
  <c r="BU16" i="8"/>
  <c r="BS15" i="22" s="1"/>
  <c r="BM16" i="8"/>
  <c r="BK15" i="22" s="1"/>
  <c r="BE16" i="8"/>
  <c r="BC15" i="22" s="1"/>
  <c r="AW16" i="8"/>
  <c r="AU15" i="22" s="1"/>
  <c r="AO16" i="8"/>
  <c r="AM15" i="22" s="1"/>
  <c r="AG16" i="8"/>
  <c r="AE15" i="22" s="1"/>
  <c r="Y16" i="8"/>
  <c r="W15" i="22" s="1"/>
  <c r="Q16" i="8"/>
  <c r="O15" i="22" s="1"/>
  <c r="EB15" i="8"/>
  <c r="DZ14" i="22" s="1"/>
  <c r="DT15" i="8"/>
  <c r="DR14" i="22" s="1"/>
  <c r="DL15" i="8"/>
  <c r="DJ14" i="22" s="1"/>
  <c r="BP15" i="8"/>
  <c r="BN14" i="22" s="1"/>
  <c r="BH15" i="8"/>
  <c r="BF14" i="22" s="1"/>
  <c r="AZ15" i="8"/>
  <c r="AX14" i="22" s="1"/>
  <c r="AR15" i="8"/>
  <c r="AP14" i="22" s="1"/>
  <c r="AJ15" i="8"/>
  <c r="AH14" i="22" s="1"/>
  <c r="AB15" i="8"/>
  <c r="Z14" i="22" s="1"/>
  <c r="T15" i="8"/>
  <c r="R14" i="22" s="1"/>
  <c r="L15" i="8"/>
  <c r="J14" i="22" s="1"/>
  <c r="EE14" i="8"/>
  <c r="EC13" i="22" s="1"/>
  <c r="DW14" i="8"/>
  <c r="DU13" i="22" s="1"/>
  <c r="DO14" i="8"/>
  <c r="DM13" i="22" s="1"/>
  <c r="CY14" i="8"/>
  <c r="CW13" i="22" s="1"/>
  <c r="CQ14" i="8"/>
  <c r="CO13" i="22" s="1"/>
  <c r="CI14" i="8"/>
  <c r="CG13" i="22" s="1"/>
  <c r="BS14" i="8"/>
  <c r="BQ13" i="22" s="1"/>
  <c r="BK14" i="8"/>
  <c r="BI13" i="22" s="1"/>
  <c r="BC14" i="8"/>
  <c r="BA13" i="22" s="1"/>
  <c r="AU14" i="8"/>
  <c r="AS13" i="22" s="1"/>
  <c r="AM14" i="8"/>
  <c r="AK13" i="22" s="1"/>
  <c r="AE14" i="8"/>
  <c r="AC13" i="22" s="1"/>
  <c r="W14" i="8"/>
  <c r="U13" i="22" s="1"/>
  <c r="O14" i="8"/>
  <c r="M13" i="22" s="1"/>
  <c r="DZ13" i="8"/>
  <c r="DX12" i="22" s="1"/>
  <c r="DR13" i="8"/>
  <c r="DP12" i="22" s="1"/>
  <c r="CT13" i="8"/>
  <c r="CR12" i="22" s="1"/>
  <c r="CD13" i="8"/>
  <c r="CB12" i="22" s="1"/>
  <c r="BV13" i="8"/>
  <c r="BT12" i="22" s="1"/>
  <c r="BF13" i="8"/>
  <c r="BD12" i="22" s="1"/>
  <c r="AX13" i="8"/>
  <c r="AV12" i="22" s="1"/>
  <c r="AP13" i="8"/>
  <c r="AN12" i="22" s="1"/>
  <c r="AH13" i="8"/>
  <c r="AF12" i="22" s="1"/>
  <c r="Z13" i="8"/>
  <c r="X12" i="22" s="1"/>
  <c r="R13" i="8"/>
  <c r="P12" i="22" s="1"/>
  <c r="ES12" i="8"/>
  <c r="EQ11" i="22" s="1"/>
  <c r="EK12" i="8"/>
  <c r="EI11" i="22" s="1"/>
  <c r="EC12" i="8"/>
  <c r="EA11" i="22" s="1"/>
  <c r="DU12" i="8"/>
  <c r="DS11" i="22" s="1"/>
  <c r="DM12" i="8"/>
  <c r="DK11" i="22" s="1"/>
  <c r="DE12" i="8"/>
  <c r="DC11" i="22" s="1"/>
  <c r="CG12" i="8"/>
  <c r="CE11" i="22" s="1"/>
  <c r="BY12" i="8"/>
  <c r="BW11" i="22" s="1"/>
  <c r="BQ12" i="8"/>
  <c r="BO11" i="22" s="1"/>
  <c r="BI12" i="8"/>
  <c r="BG11" i="22" s="1"/>
  <c r="BA12" i="8"/>
  <c r="AY11" i="22" s="1"/>
  <c r="AS12" i="8"/>
  <c r="AQ11" i="22" s="1"/>
  <c r="AK12" i="8"/>
  <c r="AI11" i="22" s="1"/>
  <c r="AC12" i="8"/>
  <c r="AA11" i="22" s="1"/>
  <c r="U12" i="8"/>
  <c r="S11" i="22" s="1"/>
  <c r="M12" i="8"/>
  <c r="K11" i="22" s="1"/>
  <c r="EF11" i="8"/>
  <c r="ED10" i="22" s="1"/>
  <c r="DX11" i="8"/>
  <c r="DV10" i="22" s="1"/>
  <c r="DP11" i="8"/>
  <c r="DN10" i="22" s="1"/>
  <c r="CR11" i="8"/>
  <c r="CP10" i="22" s="1"/>
  <c r="CB11" i="8"/>
  <c r="BZ10" i="22" s="1"/>
  <c r="BT11" i="8"/>
  <c r="BR10" i="22" s="1"/>
  <c r="CN32" i="8"/>
  <c r="AG32" i="8"/>
  <c r="DO25" i="8"/>
  <c r="DM24" i="22" s="1"/>
  <c r="BJ25" i="8"/>
  <c r="BH24" i="22" s="1"/>
  <c r="CK24" i="8"/>
  <c r="CI23" i="22" s="1"/>
  <c r="AE24" i="8"/>
  <c r="AC23" i="22" s="1"/>
  <c r="BI23" i="8"/>
  <c r="BG22" i="22" s="1"/>
  <c r="AA23" i="8"/>
  <c r="Y22" i="22" s="1"/>
  <c r="EB22" i="8"/>
  <c r="DZ21" i="22" s="1"/>
  <c r="CA22" i="8"/>
  <c r="BY21" i="22" s="1"/>
  <c r="BA22" i="8"/>
  <c r="AY21" i="22" s="1"/>
  <c r="AH22" i="8"/>
  <c r="AF21" i="22" s="1"/>
  <c r="L22" i="8"/>
  <c r="J21" i="22" s="1"/>
  <c r="DX21" i="8"/>
  <c r="DV20" i="22" s="1"/>
  <c r="CI21" i="8"/>
  <c r="CG20" i="22" s="1"/>
  <c r="AS21" i="8"/>
  <c r="AQ20" i="22" s="1"/>
  <c r="W21" i="8"/>
  <c r="U20" i="22" s="1"/>
  <c r="DP20" i="8"/>
  <c r="DN19" i="22" s="1"/>
  <c r="BW20" i="8"/>
  <c r="BU19" i="22" s="1"/>
  <c r="BD20" i="8"/>
  <c r="BB19" i="22" s="1"/>
  <c r="AH20" i="8"/>
  <c r="AF19" i="22" s="1"/>
  <c r="K20" i="8"/>
  <c r="I19" i="22" s="1"/>
  <c r="EA19" i="8"/>
  <c r="DY18" i="22" s="1"/>
  <c r="BO19" i="8"/>
  <c r="BM18" i="22" s="1"/>
  <c r="AS19" i="8"/>
  <c r="AQ18" i="22" s="1"/>
  <c r="V19" i="8"/>
  <c r="T18" i="22" s="1"/>
  <c r="DP18" i="8"/>
  <c r="DN17" i="22" s="1"/>
  <c r="BD18" i="8"/>
  <c r="BB17" i="22" s="1"/>
  <c r="AS18" i="8"/>
  <c r="AQ17" i="22" s="1"/>
  <c r="AH18" i="8"/>
  <c r="AF17" i="22" s="1"/>
  <c r="X18" i="8"/>
  <c r="V17" i="22" s="1"/>
  <c r="M18" i="8"/>
  <c r="K17" i="22" s="1"/>
  <c r="EA17" i="8"/>
  <c r="DY16" i="22" s="1"/>
  <c r="DP17" i="8"/>
  <c r="DN16" i="22" s="1"/>
  <c r="CU17" i="8"/>
  <c r="CS16" i="22" s="1"/>
  <c r="BO17" i="8"/>
  <c r="BM16" i="22" s="1"/>
  <c r="BD17" i="8"/>
  <c r="BB16" i="22" s="1"/>
  <c r="AS17" i="8"/>
  <c r="AQ16" i="22" s="1"/>
  <c r="AI17" i="8"/>
  <c r="AG16" i="22" s="1"/>
  <c r="X17" i="8"/>
  <c r="V16" i="22" s="1"/>
  <c r="M17" i="8"/>
  <c r="K16" i="22" s="1"/>
  <c r="EA16" i="8"/>
  <c r="DY15" i="22" s="1"/>
  <c r="DP16" i="8"/>
  <c r="DN15" i="22" s="1"/>
  <c r="CU16" i="8"/>
  <c r="CS15" i="22" s="1"/>
  <c r="CB16" i="8"/>
  <c r="BZ15" i="22" s="1"/>
  <c r="BT16" i="8"/>
  <c r="BR15" i="22" s="1"/>
  <c r="BD16" i="8"/>
  <c r="BB15" i="22" s="1"/>
  <c r="AV16" i="8"/>
  <c r="AT15" i="22" s="1"/>
  <c r="AN16" i="8"/>
  <c r="AL15" i="22" s="1"/>
  <c r="AF16" i="8"/>
  <c r="AD15" i="22" s="1"/>
  <c r="X16" i="8"/>
  <c r="V15" i="22" s="1"/>
  <c r="P16" i="8"/>
  <c r="N15" i="22" s="1"/>
  <c r="EI15" i="8"/>
  <c r="EG14" i="22" s="1"/>
  <c r="EA15" i="8"/>
  <c r="DY14" i="22" s="1"/>
  <c r="DS15" i="8"/>
  <c r="DQ14" i="22" s="1"/>
  <c r="DK15" i="8"/>
  <c r="DI14" i="22" s="1"/>
  <c r="BO15" i="8"/>
  <c r="BM14" i="22" s="1"/>
  <c r="BG15" i="8"/>
  <c r="BE14" i="22" s="1"/>
  <c r="AY15" i="8"/>
  <c r="AW14" i="22" s="1"/>
  <c r="AQ15" i="8"/>
  <c r="AO14" i="22" s="1"/>
  <c r="AI15" i="8"/>
  <c r="AG14" i="22" s="1"/>
  <c r="AA15" i="8"/>
  <c r="Y14" i="22" s="1"/>
  <c r="S15" i="8"/>
  <c r="Q14" i="22" s="1"/>
  <c r="K15" i="8"/>
  <c r="I14" i="22" s="1"/>
  <c r="ED14" i="8"/>
  <c r="EB13" i="22" s="1"/>
  <c r="DV14" i="8"/>
  <c r="DT13" i="22" s="1"/>
  <c r="DN14" i="8"/>
  <c r="DL13" i="22" s="1"/>
  <c r="CP14" i="8"/>
  <c r="CN13" i="22" s="1"/>
  <c r="BR14" i="8"/>
  <c r="BP13" i="22" s="1"/>
  <c r="BJ14" i="8"/>
  <c r="BH13" i="22" s="1"/>
  <c r="BB14" i="8"/>
  <c r="AZ13" i="22" s="1"/>
  <c r="AT14" i="8"/>
  <c r="AR13" i="22" s="1"/>
  <c r="AL14" i="8"/>
  <c r="AJ13" i="22" s="1"/>
  <c r="AD14" i="8"/>
  <c r="AB13" i="22" s="1"/>
  <c r="V14" i="8"/>
  <c r="T13" i="22" s="1"/>
  <c r="N14" i="8"/>
  <c r="L13" i="22" s="1"/>
  <c r="EG13" i="8"/>
  <c r="EE12" i="22" s="1"/>
  <c r="DY13" i="8"/>
  <c r="DW12" i="22" s="1"/>
  <c r="DQ13" i="8"/>
  <c r="DO12" i="22" s="1"/>
  <c r="CS13" i="8"/>
  <c r="CQ12" i="22" s="1"/>
  <c r="CK13" i="8"/>
  <c r="CI12" i="22" s="1"/>
  <c r="BU13" i="8"/>
  <c r="BS12" i="22" s="1"/>
  <c r="BM13" i="8"/>
  <c r="BK12" i="22" s="1"/>
  <c r="BE13" i="8"/>
  <c r="BC12" i="22" s="1"/>
  <c r="AW13" i="8"/>
  <c r="AU12" i="22" s="1"/>
  <c r="AO13" i="8"/>
  <c r="AM12" i="22" s="1"/>
  <c r="AG13" i="8"/>
  <c r="AE12" i="22" s="1"/>
  <c r="Y13" i="8"/>
  <c r="W12" i="22" s="1"/>
  <c r="Q13" i="8"/>
  <c r="O12" i="22" s="1"/>
  <c r="EB12" i="8"/>
  <c r="DZ11" i="22" s="1"/>
  <c r="DT12" i="8"/>
  <c r="DR11" i="22" s="1"/>
  <c r="DL12" i="8"/>
  <c r="DJ11" i="22" s="1"/>
  <c r="CV12" i="8"/>
  <c r="CT11" i="22" s="1"/>
  <c r="BP12" i="8"/>
  <c r="BN11" i="22" s="1"/>
  <c r="BH12" i="8"/>
  <c r="BF11" i="22" s="1"/>
  <c r="AZ12" i="8"/>
  <c r="AX11" i="22" s="1"/>
  <c r="AR12" i="8"/>
  <c r="AP11" i="22" s="1"/>
  <c r="AJ12" i="8"/>
  <c r="AH11" i="22" s="1"/>
  <c r="AB12" i="8"/>
  <c r="Z11" i="22" s="1"/>
  <c r="T12" i="8"/>
  <c r="R11" i="22" s="1"/>
  <c r="L12" i="8"/>
  <c r="J11" i="22" s="1"/>
  <c r="EE11" i="8"/>
  <c r="EC10" i="22" s="1"/>
  <c r="DW11" i="8"/>
  <c r="DU10" i="22" s="1"/>
  <c r="DO11" i="8"/>
  <c r="DM10" i="22" s="1"/>
  <c r="CY11" i="8"/>
  <c r="CW10" i="22" s="1"/>
  <c r="CQ11" i="8"/>
  <c r="CO10" i="22" s="1"/>
  <c r="CI11" i="8"/>
  <c r="CG10" i="22" s="1"/>
  <c r="CA11" i="8"/>
  <c r="BY10" i="22" s="1"/>
  <c r="BS11" i="8"/>
  <c r="BQ10" i="22" s="1"/>
  <c r="BK11" i="8"/>
  <c r="BI10" i="22" s="1"/>
  <c r="BC11" i="8"/>
  <c r="BA10" i="22" s="1"/>
  <c r="AU11" i="8"/>
  <c r="AS10" i="22" s="1"/>
  <c r="AM11" i="8"/>
  <c r="AK10" i="22" s="1"/>
  <c r="AE11" i="8"/>
  <c r="AC10" i="22" s="1"/>
  <c r="W11" i="8"/>
  <c r="U10" i="22" s="1"/>
  <c r="O11" i="8"/>
  <c r="M10" i="22" s="1"/>
  <c r="DZ10" i="8"/>
  <c r="DX9" i="22" s="1"/>
  <c r="DR10" i="8"/>
  <c r="DP9" i="22" s="1"/>
  <c r="BV10" i="8"/>
  <c r="BT9" i="22" s="1"/>
  <c r="BF10" i="8"/>
  <c r="BD9" i="22" s="1"/>
  <c r="AX10" i="8"/>
  <c r="AV9" i="22" s="1"/>
  <c r="AP10" i="8"/>
  <c r="AN9" i="22" s="1"/>
  <c r="AH10" i="8"/>
  <c r="AF9" i="22" s="1"/>
  <c r="Z10" i="8"/>
  <c r="X9" i="22" s="1"/>
  <c r="R10" i="8"/>
  <c r="P9" i="22" s="1"/>
  <c r="ES9" i="8"/>
  <c r="EQ8" i="22" s="1"/>
  <c r="EC9" i="8"/>
  <c r="EA8" i="22" s="1"/>
  <c r="DU9" i="8"/>
  <c r="DS8" i="22" s="1"/>
  <c r="DM9" i="8"/>
  <c r="DK8" i="22" s="1"/>
  <c r="CO9" i="8"/>
  <c r="CM8" i="22" s="1"/>
  <c r="EI32" i="8"/>
  <c r="CK32" i="8"/>
  <c r="AB32" i="8"/>
  <c r="BC25" i="8"/>
  <c r="BA24" i="22" s="1"/>
  <c r="BV24" i="8"/>
  <c r="BT23" i="22" s="1"/>
  <c r="Y24" i="8"/>
  <c r="W23" i="22" s="1"/>
  <c r="BA23" i="8"/>
  <c r="AY22" i="22" s="1"/>
  <c r="V23" i="8"/>
  <c r="T22" i="22" s="1"/>
  <c r="DY22" i="8"/>
  <c r="DW21" i="22" s="1"/>
  <c r="CV22" i="8"/>
  <c r="CT21" i="22" s="1"/>
  <c r="AZ22" i="8"/>
  <c r="AX21" i="22" s="1"/>
  <c r="AC22" i="8"/>
  <c r="AA21" i="22" s="1"/>
  <c r="ES21" i="8"/>
  <c r="EQ20" i="22" s="1"/>
  <c r="DW21" i="8"/>
  <c r="DU20" i="22" s="1"/>
  <c r="CG21" i="8"/>
  <c r="CE20" i="22" s="1"/>
  <c r="BK21" i="8"/>
  <c r="BI20" i="22" s="1"/>
  <c r="AN21" i="8"/>
  <c r="AL20" i="22" s="1"/>
  <c r="U21" i="8"/>
  <c r="S20" i="22" s="1"/>
  <c r="DK20" i="8"/>
  <c r="DI19" i="22" s="1"/>
  <c r="CR20" i="8"/>
  <c r="CP19" i="22" s="1"/>
  <c r="BV20" i="8"/>
  <c r="BT19" i="22" s="1"/>
  <c r="AY20" i="8"/>
  <c r="AW19" i="22" s="1"/>
  <c r="AF20" i="8"/>
  <c r="AD19" i="22" s="1"/>
  <c r="ES19" i="8"/>
  <c r="EQ18" i="22" s="1"/>
  <c r="DV19" i="8"/>
  <c r="DT18" i="22" s="1"/>
  <c r="BJ19" i="8"/>
  <c r="BH18" i="22" s="1"/>
  <c r="AQ19" i="8"/>
  <c r="AO18" i="22" s="1"/>
  <c r="U19" i="8"/>
  <c r="S18" i="22" s="1"/>
  <c r="DN18" i="8"/>
  <c r="DL17" i="22" s="1"/>
  <c r="CS18" i="8"/>
  <c r="CQ17" i="22" s="1"/>
  <c r="BM18" i="8"/>
  <c r="BK17" i="22" s="1"/>
  <c r="BB18" i="8"/>
  <c r="AZ17" i="22" s="1"/>
  <c r="AR18" i="8"/>
  <c r="AP17" i="22" s="1"/>
  <c r="AG18" i="8"/>
  <c r="AE17" i="22" s="1"/>
  <c r="V18" i="8"/>
  <c r="T17" i="22" s="1"/>
  <c r="L18" i="8"/>
  <c r="J17" i="22" s="1"/>
  <c r="DY17" i="8"/>
  <c r="DW16" i="22" s="1"/>
  <c r="DO17" i="8"/>
  <c r="DM16" i="22" s="1"/>
  <c r="CS17" i="8"/>
  <c r="CQ16" i="22" s="1"/>
  <c r="CI17" i="8"/>
  <c r="CG16" i="22" s="1"/>
  <c r="BM17" i="8"/>
  <c r="BK16" i="22" s="1"/>
  <c r="BC17" i="8"/>
  <c r="BA16" i="22" s="1"/>
  <c r="AR17" i="8"/>
  <c r="AP16" i="22" s="1"/>
  <c r="AG17" i="8"/>
  <c r="AE16" i="22" s="1"/>
  <c r="W17" i="8"/>
  <c r="U16" i="22" s="1"/>
  <c r="L17" i="8"/>
  <c r="J16" i="22" s="1"/>
  <c r="DZ16" i="8"/>
  <c r="DX15" i="22" s="1"/>
  <c r="DO16" i="8"/>
  <c r="DM15" i="22" s="1"/>
  <c r="CI16" i="8"/>
  <c r="CG15" i="22" s="1"/>
  <c r="BS16" i="8"/>
  <c r="BQ15" i="22" s="1"/>
  <c r="BK16" i="8"/>
  <c r="BI15" i="22" s="1"/>
  <c r="BC16" i="8"/>
  <c r="BA15" i="22" s="1"/>
  <c r="AU16" i="8"/>
  <c r="AS15" i="22" s="1"/>
  <c r="AM16" i="8"/>
  <c r="AK15" i="22" s="1"/>
  <c r="AE16" i="8"/>
  <c r="AC15" i="22" s="1"/>
  <c r="W16" i="8"/>
  <c r="U15" i="22" s="1"/>
  <c r="O16" i="8"/>
  <c r="M15" i="22" s="1"/>
  <c r="DZ15" i="8"/>
  <c r="DX14" i="22" s="1"/>
  <c r="DR15" i="8"/>
  <c r="DP14" i="22" s="1"/>
  <c r="BV15" i="8"/>
  <c r="BT14" i="22" s="1"/>
  <c r="BF15" i="8"/>
  <c r="BD14" i="22" s="1"/>
  <c r="AX15" i="8"/>
  <c r="AV14" i="22" s="1"/>
  <c r="AP15" i="8"/>
  <c r="AN14" i="22" s="1"/>
  <c r="AH15" i="8"/>
  <c r="AF14" i="22" s="1"/>
  <c r="Z15" i="8"/>
  <c r="X14" i="22" s="1"/>
  <c r="R15" i="8"/>
  <c r="P14" i="22" s="1"/>
  <c r="ES14" i="8"/>
  <c r="EQ13" i="22" s="1"/>
  <c r="EC14" i="8"/>
  <c r="EA13" i="22" s="1"/>
  <c r="DU14" i="8"/>
  <c r="DS13" i="22" s="1"/>
  <c r="DM14" i="8"/>
  <c r="DK13" i="22" s="1"/>
  <c r="BQ14" i="8"/>
  <c r="BO13" i="22" s="1"/>
  <c r="BI14" i="8"/>
  <c r="BG13" i="22" s="1"/>
  <c r="BA14" i="8"/>
  <c r="AY13" i="22" s="1"/>
  <c r="AS14" i="8"/>
  <c r="AQ13" i="22" s="1"/>
  <c r="AK14" i="8"/>
  <c r="AI13" i="22" s="1"/>
  <c r="AC14" i="8"/>
  <c r="AA13" i="22" s="1"/>
  <c r="U14" i="8"/>
  <c r="S13" i="22" s="1"/>
  <c r="M14" i="8"/>
  <c r="K13" i="22" s="1"/>
  <c r="EN13" i="8"/>
  <c r="EL12" i="22" s="1"/>
  <c r="EF13" i="8"/>
  <c r="ED12" i="22" s="1"/>
  <c r="DX13" i="8"/>
  <c r="DV12" i="22" s="1"/>
  <c r="DP13" i="8"/>
  <c r="DN12" i="22" s="1"/>
  <c r="CR13" i="8"/>
  <c r="CP12" i="22" s="1"/>
  <c r="CB13" i="8"/>
  <c r="BZ12" i="22" s="1"/>
  <c r="BT13" i="8"/>
  <c r="BR12" i="22" s="1"/>
  <c r="BD13" i="8"/>
  <c r="BB12" i="22" s="1"/>
  <c r="AV13" i="8"/>
  <c r="AT12" i="22" s="1"/>
  <c r="AN13" i="8"/>
  <c r="AL12" i="22" s="1"/>
  <c r="AF13" i="8"/>
  <c r="AD12" i="22" s="1"/>
  <c r="X13" i="8"/>
  <c r="V12" i="22" s="1"/>
  <c r="P13" i="8"/>
  <c r="N12" i="22" s="1"/>
  <c r="EQ12" i="8"/>
  <c r="EO11" i="22" s="1"/>
  <c r="EA12" i="8"/>
  <c r="DY11" i="22" s="1"/>
  <c r="DS12" i="8"/>
  <c r="DQ11" i="22" s="1"/>
  <c r="DK12" i="8"/>
  <c r="DI11" i="22" s="1"/>
  <c r="CU12" i="8"/>
  <c r="CS11" i="22" s="1"/>
  <c r="BW12" i="8"/>
  <c r="BU11" i="22" s="1"/>
  <c r="BO12" i="8"/>
  <c r="BM11" i="22" s="1"/>
  <c r="BG12" i="8"/>
  <c r="BE11" i="22" s="1"/>
  <c r="AY12" i="8"/>
  <c r="AW11" i="22" s="1"/>
  <c r="AQ12" i="8"/>
  <c r="AO11" i="22" s="1"/>
  <c r="AI12" i="8"/>
  <c r="AG11" i="22" s="1"/>
  <c r="AA12" i="8"/>
  <c r="Y11" i="22" s="1"/>
  <c r="S12" i="8"/>
  <c r="Q11" i="22" s="1"/>
  <c r="K12" i="8"/>
  <c r="I11" i="22" s="1"/>
  <c r="ED11" i="8"/>
  <c r="EB10" i="22" s="1"/>
  <c r="DV11" i="8"/>
  <c r="DT10" i="22" s="1"/>
  <c r="DN11" i="8"/>
  <c r="DL10" i="22" s="1"/>
  <c r="CX11" i="8"/>
  <c r="CV10" i="22" s="1"/>
  <c r="CP11" i="8"/>
  <c r="CN10" i="22" s="1"/>
  <c r="BR11" i="8"/>
  <c r="BP10" i="22" s="1"/>
  <c r="BJ11" i="8"/>
  <c r="BH10" i="22" s="1"/>
  <c r="BB11" i="8"/>
  <c r="AZ10" i="22" s="1"/>
  <c r="AT11" i="8"/>
  <c r="AR10" i="22" s="1"/>
  <c r="DL32" i="8"/>
  <c r="BO32" i="8"/>
  <c r="AJ25" i="8"/>
  <c r="AH24" i="22" s="1"/>
  <c r="BC24" i="8"/>
  <c r="BA23" i="22" s="1"/>
  <c r="CF23" i="8"/>
  <c r="CD22" i="22" s="1"/>
  <c r="AP23" i="8"/>
  <c r="AN22" i="22" s="1"/>
  <c r="K23" i="8"/>
  <c r="I22" i="22" s="1"/>
  <c r="DO22" i="8"/>
  <c r="DM21" i="22" s="1"/>
  <c r="CK22" i="8"/>
  <c r="CI21" i="22" s="1"/>
  <c r="BP22" i="8"/>
  <c r="BN21" i="22" s="1"/>
  <c r="AR22" i="8"/>
  <c r="AP21" i="22" s="1"/>
  <c r="U22" i="8"/>
  <c r="S21" i="22" s="1"/>
  <c r="DO21" i="8"/>
  <c r="DM20" i="22" s="1"/>
  <c r="CR21" i="8"/>
  <c r="CP20" i="22" s="1"/>
  <c r="BY21" i="8"/>
  <c r="BW20" i="22" s="1"/>
  <c r="BC21" i="8"/>
  <c r="BA20" i="22" s="1"/>
  <c r="AF21" i="8"/>
  <c r="AD20" i="22" s="1"/>
  <c r="M21" i="8"/>
  <c r="K20" i="22" s="1"/>
  <c r="DZ20" i="8"/>
  <c r="DX19" i="22" s="1"/>
  <c r="AQ20" i="8"/>
  <c r="AO19" i="22" s="1"/>
  <c r="X20" i="8"/>
  <c r="V19" i="22" s="1"/>
  <c r="DN19" i="8"/>
  <c r="DL18" i="22" s="1"/>
  <c r="BB19" i="8"/>
  <c r="AZ18" i="22" s="1"/>
  <c r="AI19" i="8"/>
  <c r="AG18" i="22" s="1"/>
  <c r="M19" i="8"/>
  <c r="K18" i="22" s="1"/>
  <c r="DY18" i="8"/>
  <c r="DW17" i="22" s="1"/>
  <c r="CD18" i="8"/>
  <c r="CB17" i="22" s="1"/>
  <c r="BT18" i="8"/>
  <c r="BR17" i="22" s="1"/>
  <c r="BI18" i="8"/>
  <c r="BG17" i="22" s="1"/>
  <c r="AX18" i="8"/>
  <c r="AV17" i="22" s="1"/>
  <c r="AN18" i="8"/>
  <c r="AL17" i="22" s="1"/>
  <c r="AC18" i="8"/>
  <c r="AA17" i="22" s="1"/>
  <c r="R18" i="8"/>
  <c r="P17" i="22" s="1"/>
  <c r="EF17" i="8"/>
  <c r="ED16" i="22" s="1"/>
  <c r="DU17" i="8"/>
  <c r="DS16" i="22" s="1"/>
  <c r="DK17" i="8"/>
  <c r="DI16" i="22" s="1"/>
  <c r="CO17" i="8"/>
  <c r="CM16" i="22" s="1"/>
  <c r="BT17" i="8"/>
  <c r="BR16" i="22" s="1"/>
  <c r="BI17" i="8"/>
  <c r="BG16" i="22" s="1"/>
  <c r="AY17" i="8"/>
  <c r="AW16" i="22" s="1"/>
  <c r="AN17" i="8"/>
  <c r="AL16" i="22" s="1"/>
  <c r="AC17" i="8"/>
  <c r="AA16" i="22" s="1"/>
  <c r="S17" i="8"/>
  <c r="Q16" i="22" s="1"/>
  <c r="EF16" i="8"/>
  <c r="ED15" i="22" s="1"/>
  <c r="DV16" i="8"/>
  <c r="DT15" i="22" s="1"/>
  <c r="DK16" i="8"/>
  <c r="DI15" i="22" s="1"/>
  <c r="CP16" i="8"/>
  <c r="CN15" i="22" s="1"/>
  <c r="CF16" i="8"/>
  <c r="CD15" i="22" s="1"/>
  <c r="BP16" i="8"/>
  <c r="BN15" i="22" s="1"/>
  <c r="BH16" i="8"/>
  <c r="BF15" i="22" s="1"/>
  <c r="AZ16" i="8"/>
  <c r="AX15" i="22" s="1"/>
  <c r="AR16" i="8"/>
  <c r="AP15" i="22" s="1"/>
  <c r="AJ16" i="8"/>
  <c r="AH15" i="22" s="1"/>
  <c r="AB16" i="8"/>
  <c r="Z15" i="22" s="1"/>
  <c r="T16" i="8"/>
  <c r="R15" i="22" s="1"/>
  <c r="L16" i="8"/>
  <c r="J15" i="22" s="1"/>
  <c r="EE15" i="8"/>
  <c r="EC14" i="22" s="1"/>
  <c r="DW15" i="8"/>
  <c r="DU14" i="22" s="1"/>
  <c r="DO15" i="8"/>
  <c r="DM14" i="22" s="1"/>
  <c r="CY15" i="8"/>
  <c r="CW14" i="22" s="1"/>
  <c r="CQ15" i="8"/>
  <c r="CO14" i="22" s="1"/>
  <c r="CI15" i="8"/>
  <c r="CG14" i="22" s="1"/>
  <c r="BS15" i="8"/>
  <c r="BQ14" i="22" s="1"/>
  <c r="BK15" i="8"/>
  <c r="BI14" i="22" s="1"/>
  <c r="BC15" i="8"/>
  <c r="BA14" i="22" s="1"/>
  <c r="AU15" i="8"/>
  <c r="AS14" i="22" s="1"/>
  <c r="AM15" i="8"/>
  <c r="AK14" i="22" s="1"/>
  <c r="AE15" i="8"/>
  <c r="AC14" i="22" s="1"/>
  <c r="W15" i="8"/>
  <c r="U14" i="22" s="1"/>
  <c r="O15" i="8"/>
  <c r="M14" i="22" s="1"/>
  <c r="DZ14" i="8"/>
  <c r="DX13" i="22" s="1"/>
  <c r="DR14" i="8"/>
  <c r="DP13" i="22" s="1"/>
  <c r="CT14" i="8"/>
  <c r="CR13" i="22" s="1"/>
  <c r="BV14" i="8"/>
  <c r="BT13" i="22" s="1"/>
  <c r="BF14" i="8"/>
  <c r="BD13" i="22" s="1"/>
  <c r="AX14" i="8"/>
  <c r="AV13" i="22" s="1"/>
  <c r="AP14" i="8"/>
  <c r="AN13" i="22" s="1"/>
  <c r="AH14" i="8"/>
  <c r="AF13" i="22" s="1"/>
  <c r="Z14" i="8"/>
  <c r="X13" i="22" s="1"/>
  <c r="R14" i="8"/>
  <c r="P13" i="22" s="1"/>
  <c r="ES13" i="8"/>
  <c r="EQ12" i="22" s="1"/>
  <c r="EC13" i="8"/>
  <c r="EA12" i="22" s="1"/>
  <c r="DU13" i="8"/>
  <c r="DS12" i="22" s="1"/>
  <c r="DM13" i="8"/>
  <c r="DK12" i="22" s="1"/>
  <c r="BY13" i="8"/>
  <c r="BW12" i="22" s="1"/>
  <c r="BQ13" i="8"/>
  <c r="BO12" i="22" s="1"/>
  <c r="BI13" i="8"/>
  <c r="BG12" i="22" s="1"/>
  <c r="BA13" i="8"/>
  <c r="AY12" i="22" s="1"/>
  <c r="AS13" i="8"/>
  <c r="AQ12" i="22" s="1"/>
  <c r="AK13" i="8"/>
  <c r="AI12" i="22" s="1"/>
  <c r="AC13" i="8"/>
  <c r="AA12" i="22" s="1"/>
  <c r="U13" i="8"/>
  <c r="S12" i="22" s="1"/>
  <c r="M13" i="8"/>
  <c r="K12" i="22" s="1"/>
  <c r="EF12" i="8"/>
  <c r="ED11" i="22" s="1"/>
  <c r="DX12" i="8"/>
  <c r="DV11" i="22" s="1"/>
  <c r="DP12" i="8"/>
  <c r="DN11" i="22" s="1"/>
  <c r="CR12" i="8"/>
  <c r="CP11" i="22" s="1"/>
  <c r="CJ12" i="8"/>
  <c r="CH11" i="22" s="1"/>
  <c r="CB12" i="8"/>
  <c r="BZ11" i="22" s="1"/>
  <c r="BT12" i="8"/>
  <c r="BR11" i="22" s="1"/>
  <c r="BD12" i="8"/>
  <c r="BB11" i="22" s="1"/>
  <c r="AV12" i="8"/>
  <c r="AT11" i="22" s="1"/>
  <c r="AN12" i="8"/>
  <c r="AL11" i="22" s="1"/>
  <c r="AF12" i="8"/>
  <c r="AD11" i="22" s="1"/>
  <c r="X12" i="8"/>
  <c r="V11" i="22" s="1"/>
  <c r="P12" i="8"/>
  <c r="N11" i="22" s="1"/>
  <c r="EA11" i="8"/>
  <c r="DY10" i="22" s="1"/>
  <c r="DS11" i="8"/>
  <c r="DQ10" i="22" s="1"/>
  <c r="DK11" i="8"/>
  <c r="DI10" i="22" s="1"/>
  <c r="BO11" i="8"/>
  <c r="BM10" i="22" s="1"/>
  <c r="BG11" i="8"/>
  <c r="BE10" i="22" s="1"/>
  <c r="AY11" i="8"/>
  <c r="AW10" i="22" s="1"/>
  <c r="AQ11" i="8"/>
  <c r="AO10" i="22" s="1"/>
  <c r="AI11" i="8"/>
  <c r="AG10" i="22" s="1"/>
  <c r="AA11" i="8"/>
  <c r="Y10" i="22" s="1"/>
  <c r="S11" i="8"/>
  <c r="Q10" i="22" s="1"/>
  <c r="K11" i="8"/>
  <c r="I10" i="22" s="1"/>
  <c r="ED10" i="8"/>
  <c r="EB9" i="22" s="1"/>
  <c r="DV10" i="8"/>
  <c r="DT9" i="22" s="1"/>
  <c r="DN10" i="8"/>
  <c r="DL9" i="22" s="1"/>
  <c r="CP10" i="8"/>
  <c r="CN9" i="22" s="1"/>
  <c r="BR10" i="8"/>
  <c r="BP9" i="22" s="1"/>
  <c r="BJ10" i="8"/>
  <c r="BH9" i="22" s="1"/>
  <c r="BB10" i="8"/>
  <c r="AZ9" i="22" s="1"/>
  <c r="AT10" i="8"/>
  <c r="AR9" i="22" s="1"/>
  <c r="AL10" i="8"/>
  <c r="AJ9" i="22" s="1"/>
  <c r="AD10" i="8"/>
  <c r="AB9" i="22" s="1"/>
  <c r="V10" i="8"/>
  <c r="T9" i="22" s="1"/>
  <c r="N10" i="8"/>
  <c r="L9" i="22" s="1"/>
  <c r="DY9" i="8"/>
  <c r="DW8" i="22" s="1"/>
  <c r="DQ9" i="8"/>
  <c r="DO8" i="22" s="1"/>
  <c r="CS9" i="8"/>
  <c r="CQ8" i="22" s="1"/>
  <c r="CK9" i="8"/>
  <c r="CI8" i="22" s="1"/>
  <c r="BU32" i="8"/>
  <c r="AR25" i="8"/>
  <c r="AP24" i="22" s="1"/>
  <c r="AX24" i="8"/>
  <c r="AV23" i="22" s="1"/>
  <c r="AX23" i="8"/>
  <c r="AV22" i="22" s="1"/>
  <c r="CS22" i="8"/>
  <c r="CQ21" i="22" s="1"/>
  <c r="AP22" i="8"/>
  <c r="AN21" i="22" s="1"/>
  <c r="DP21" i="8"/>
  <c r="DN20" i="22" s="1"/>
  <c r="BI21" i="8"/>
  <c r="BG20" i="22" s="1"/>
  <c r="EQ20" i="8"/>
  <c r="EO19" i="22" s="1"/>
  <c r="AA20" i="8"/>
  <c r="Y19" i="22" s="1"/>
  <c r="DM19" i="8"/>
  <c r="DK18" i="22" s="1"/>
  <c r="BG19" i="8"/>
  <c r="BE18" i="22" s="1"/>
  <c r="EF18" i="8"/>
  <c r="ED17" i="22" s="1"/>
  <c r="BJ18" i="8"/>
  <c r="BH17" i="22" s="1"/>
  <c r="AF18" i="8"/>
  <c r="AD17" i="22" s="1"/>
  <c r="DL17" i="8"/>
  <c r="DJ16" i="22" s="1"/>
  <c r="BH17" i="8"/>
  <c r="BF16" i="22" s="1"/>
  <c r="AE17" i="8"/>
  <c r="AC16" i="22" s="1"/>
  <c r="BJ16" i="8"/>
  <c r="BH15" i="22" s="1"/>
  <c r="AQ16" i="8"/>
  <c r="AO15" i="22" s="1"/>
  <c r="U16" i="8"/>
  <c r="S15" i="22" s="1"/>
  <c r="EG15" i="8"/>
  <c r="EE14" i="22" s="1"/>
  <c r="DN15" i="8"/>
  <c r="DL14" i="22" s="1"/>
  <c r="CR15" i="8"/>
  <c r="CP14" i="22" s="1"/>
  <c r="BU15" i="8"/>
  <c r="BS14" i="22" s="1"/>
  <c r="BB15" i="8"/>
  <c r="AZ14" i="22" s="1"/>
  <c r="AF15" i="8"/>
  <c r="AD14" i="22" s="1"/>
  <c r="ER14" i="8"/>
  <c r="EP13" i="22" s="1"/>
  <c r="DY14" i="8"/>
  <c r="DW13" i="22" s="1"/>
  <c r="BM14" i="8"/>
  <c r="BK13" i="22" s="1"/>
  <c r="AQ14" i="8"/>
  <c r="AO13" i="22" s="1"/>
  <c r="T14" i="8"/>
  <c r="R13" i="22" s="1"/>
  <c r="DN13" i="8"/>
  <c r="DL12" i="22" s="1"/>
  <c r="CQ13" i="8"/>
  <c r="CO12" i="22" s="1"/>
  <c r="BB13" i="8"/>
  <c r="AZ12" i="22" s="1"/>
  <c r="AE13" i="8"/>
  <c r="AC12" i="22" s="1"/>
  <c r="L13" i="8"/>
  <c r="J12" i="22" s="1"/>
  <c r="DY12" i="8"/>
  <c r="DW11" i="22" s="1"/>
  <c r="CI12" i="8"/>
  <c r="CG11" i="22" s="1"/>
  <c r="BM12" i="8"/>
  <c r="BK11" i="22" s="1"/>
  <c r="AP12" i="8"/>
  <c r="AN11" i="22" s="1"/>
  <c r="W12" i="8"/>
  <c r="U11" i="22" s="1"/>
  <c r="DM11" i="8"/>
  <c r="DK10" i="22" s="1"/>
  <c r="CD11" i="8"/>
  <c r="CB10" i="22" s="1"/>
  <c r="BA11" i="8"/>
  <c r="AY10" i="22" s="1"/>
  <c r="AO11" i="8"/>
  <c r="AM10" i="22" s="1"/>
  <c r="AD11" i="8"/>
  <c r="AB10" i="22" s="1"/>
  <c r="T11" i="8"/>
  <c r="R10" i="22" s="1"/>
  <c r="DW10" i="8"/>
  <c r="DU9" i="22" s="1"/>
  <c r="DL10" i="8"/>
  <c r="DJ9" i="22" s="1"/>
  <c r="CQ10" i="8"/>
  <c r="CO9" i="22" s="1"/>
  <c r="BU10" i="8"/>
  <c r="BS9" i="22" s="1"/>
  <c r="BK10" i="8"/>
  <c r="BI9" i="22" s="1"/>
  <c r="AZ10" i="8"/>
  <c r="AX9" i="22" s="1"/>
  <c r="AO10" i="8"/>
  <c r="AM9" i="22" s="1"/>
  <c r="AE10" i="8"/>
  <c r="AC9" i="22" s="1"/>
  <c r="T10" i="8"/>
  <c r="R9" i="22" s="1"/>
  <c r="DW9" i="8"/>
  <c r="DU8" i="22" s="1"/>
  <c r="DL9" i="8"/>
  <c r="DJ8" i="22" s="1"/>
  <c r="CQ9" i="8"/>
  <c r="CO8" i="22" s="1"/>
  <c r="BQ9" i="8"/>
  <c r="BO8" i="22" s="1"/>
  <c r="BI9" i="8"/>
  <c r="BG8" i="22" s="1"/>
  <c r="BA9" i="8"/>
  <c r="AY8" i="22" s="1"/>
  <c r="AS9" i="8"/>
  <c r="AQ8" i="22" s="1"/>
  <c r="AK9" i="8"/>
  <c r="AI8" i="22" s="1"/>
  <c r="AC9" i="8"/>
  <c r="AA8" i="22" s="1"/>
  <c r="U9" i="8"/>
  <c r="S8" i="22" s="1"/>
  <c r="M9" i="8"/>
  <c r="K8" i="22" s="1"/>
  <c r="EF8" i="8"/>
  <c r="ED7" i="22" s="1"/>
  <c r="DX8" i="8"/>
  <c r="DV7" i="22" s="1"/>
  <c r="DP8" i="8"/>
  <c r="DN7" i="22" s="1"/>
  <c r="CR8" i="8"/>
  <c r="CP7" i="22" s="1"/>
  <c r="CJ8" i="8"/>
  <c r="CH7" i="22" s="1"/>
  <c r="CB8" i="8"/>
  <c r="BZ7" i="22" s="1"/>
  <c r="BT8" i="8"/>
  <c r="BR7" i="22" s="1"/>
  <c r="BD8" i="8"/>
  <c r="BB7" i="22" s="1"/>
  <c r="AV8" i="8"/>
  <c r="AT7" i="22" s="1"/>
  <c r="AN8" i="8"/>
  <c r="AL7" i="22" s="1"/>
  <c r="AF8" i="8"/>
  <c r="AD7" i="22" s="1"/>
  <c r="X8" i="8"/>
  <c r="V7" i="22" s="1"/>
  <c r="P8" i="8"/>
  <c r="N7" i="22" s="1"/>
  <c r="EI7" i="8"/>
  <c r="EG6" i="22" s="1"/>
  <c r="EA7" i="8"/>
  <c r="DY6" i="22" s="1"/>
  <c r="DK7" i="8"/>
  <c r="DI6" i="22" s="1"/>
  <c r="BO7" i="8"/>
  <c r="BM6" i="22" s="1"/>
  <c r="BG7" i="8"/>
  <c r="BE6" i="22" s="1"/>
  <c r="AY7" i="8"/>
  <c r="AW6" i="22" s="1"/>
  <c r="AQ7" i="8"/>
  <c r="AO6" i="22" s="1"/>
  <c r="AI7" i="8"/>
  <c r="AG6" i="22" s="1"/>
  <c r="AA7" i="8"/>
  <c r="Y6" i="22" s="1"/>
  <c r="S7" i="8"/>
  <c r="Q6" i="22" s="1"/>
  <c r="K7" i="8"/>
  <c r="I6" i="22" s="1"/>
  <c r="EG32" i="8"/>
  <c r="BR22" i="8"/>
  <c r="BP21" i="22" s="1"/>
  <c r="AK21" i="8"/>
  <c r="AI20" i="22" s="1"/>
  <c r="BV18" i="8"/>
  <c r="BT17" i="22" s="1"/>
  <c r="T18" i="8"/>
  <c r="R17" i="22" s="1"/>
  <c r="CY17" i="8"/>
  <c r="CW16" i="22" s="1"/>
  <c r="Q17" i="8"/>
  <c r="O16" i="22" s="1"/>
  <c r="CR16" i="8"/>
  <c r="CP15" i="22" s="1"/>
  <c r="BA16" i="8"/>
  <c r="AY15" i="22" s="1"/>
  <c r="K16" i="8"/>
  <c r="I15" i="22" s="1"/>
  <c r="AG14" i="8"/>
  <c r="AE13" i="22" s="1"/>
  <c r="DW13" i="8"/>
  <c r="DU12" i="22" s="1"/>
  <c r="AR13" i="8"/>
  <c r="AP12" i="22" s="1"/>
  <c r="CS12" i="8"/>
  <c r="CQ11" i="22" s="1"/>
  <c r="AG12" i="8"/>
  <c r="AE11" i="22" s="1"/>
  <c r="DZ11" i="8"/>
  <c r="DX10" i="22" s="1"/>
  <c r="CL11" i="8"/>
  <c r="CJ10" i="22" s="1"/>
  <c r="BH11" i="8"/>
  <c r="BF10" i="22" s="1"/>
  <c r="AJ11" i="8"/>
  <c r="AH10" i="22" s="1"/>
  <c r="N11" i="8"/>
  <c r="L10" i="22" s="1"/>
  <c r="EB10" i="8"/>
  <c r="DZ9" i="22" s="1"/>
  <c r="CK10" i="8"/>
  <c r="CI9" i="22" s="1"/>
  <c r="BP10" i="8"/>
  <c r="BN9" i="22" s="1"/>
  <c r="Y10" i="8"/>
  <c r="W9" i="22" s="1"/>
  <c r="AZ32" i="8"/>
  <c r="AM25" i="8"/>
  <c r="AK24" i="22" s="1"/>
  <c r="ES23" i="8"/>
  <c r="EQ22" i="22" s="1"/>
  <c r="AL23" i="8"/>
  <c r="AJ22" i="22" s="1"/>
  <c r="CQ22" i="8"/>
  <c r="CO21" i="22" s="1"/>
  <c r="AB22" i="8"/>
  <c r="Z21" i="22" s="1"/>
  <c r="DM21" i="8"/>
  <c r="DK20" i="22" s="1"/>
  <c r="BD21" i="8"/>
  <c r="BB20" i="22" s="1"/>
  <c r="EF20" i="8"/>
  <c r="ED19" i="22" s="1"/>
  <c r="Z20" i="8"/>
  <c r="X19" i="22" s="1"/>
  <c r="BA19" i="8"/>
  <c r="AY18" i="22" s="1"/>
  <c r="ED18" i="8"/>
  <c r="EB17" i="22" s="1"/>
  <c r="BH18" i="8"/>
  <c r="BF17" i="22" s="1"/>
  <c r="AD18" i="8"/>
  <c r="AB17" i="22" s="1"/>
  <c r="BA17" i="8"/>
  <c r="AY16" i="22" s="1"/>
  <c r="AB17" i="8"/>
  <c r="Z16" i="22" s="1"/>
  <c r="BI16" i="8"/>
  <c r="BG15" i="22" s="1"/>
  <c r="AL16" i="8"/>
  <c r="AJ15" i="22" s="1"/>
  <c r="S16" i="8"/>
  <c r="Q15" i="22" s="1"/>
  <c r="EF15" i="8"/>
  <c r="ED14" i="22" s="1"/>
  <c r="CP15" i="8"/>
  <c r="CN14" i="22" s="1"/>
  <c r="BT15" i="8"/>
  <c r="BR14" i="22" s="1"/>
  <c r="AW15" i="8"/>
  <c r="AU14" i="22" s="1"/>
  <c r="AD15" i="8"/>
  <c r="AB14" i="22" s="1"/>
  <c r="DT14" i="8"/>
  <c r="DR13" i="22" s="1"/>
  <c r="BH14" i="8"/>
  <c r="BF13" i="22" s="1"/>
  <c r="AO14" i="8"/>
  <c r="AM13" i="22" s="1"/>
  <c r="S14" i="8"/>
  <c r="Q13" i="22" s="1"/>
  <c r="EE13" i="8"/>
  <c r="EC12" i="22" s="1"/>
  <c r="DL13" i="8"/>
  <c r="DJ12" i="22" s="1"/>
  <c r="CP13" i="8"/>
  <c r="CN12" i="22" s="1"/>
  <c r="BS13" i="8"/>
  <c r="BQ12" i="22" s="1"/>
  <c r="AZ13" i="8"/>
  <c r="AX12" i="22" s="1"/>
  <c r="AD13" i="8"/>
  <c r="AB12" i="22" s="1"/>
  <c r="DW12" i="8"/>
  <c r="DU11" i="22" s="1"/>
  <c r="BK12" i="8"/>
  <c r="BI11" i="22" s="1"/>
  <c r="AO12" i="8"/>
  <c r="AM11" i="22" s="1"/>
  <c r="R12" i="8"/>
  <c r="P11" i="22" s="1"/>
  <c r="DL11" i="8"/>
  <c r="DJ10" i="22" s="1"/>
  <c r="CS11" i="8"/>
  <c r="CQ10" i="22" s="1"/>
  <c r="BM11" i="8"/>
  <c r="BK10" i="22" s="1"/>
  <c r="AZ11" i="8"/>
  <c r="AX10" i="22" s="1"/>
  <c r="AN11" i="8"/>
  <c r="AL10" i="22" s="1"/>
  <c r="AC11" i="8"/>
  <c r="AA10" i="22" s="1"/>
  <c r="R11" i="8"/>
  <c r="P10" i="22" s="1"/>
  <c r="EF10" i="8"/>
  <c r="ED9" i="22" s="1"/>
  <c r="DU10" i="8"/>
  <c r="DS9" i="22" s="1"/>
  <c r="DK10" i="8"/>
  <c r="DI9" i="22" s="1"/>
  <c r="CO10" i="8"/>
  <c r="CM9" i="22" s="1"/>
  <c r="BT10" i="8"/>
  <c r="BR9" i="22" s="1"/>
  <c r="BI10" i="8"/>
  <c r="BG9" i="22" s="1"/>
  <c r="AY10" i="8"/>
  <c r="AW9" i="22" s="1"/>
  <c r="AN10" i="8"/>
  <c r="AL9" i="22" s="1"/>
  <c r="AC10" i="8"/>
  <c r="AA9" i="22" s="1"/>
  <c r="S10" i="8"/>
  <c r="Q9" i="22" s="1"/>
  <c r="EQ9" i="8"/>
  <c r="EO8" i="22" s="1"/>
  <c r="EF9" i="8"/>
  <c r="ED8" i="22" s="1"/>
  <c r="DV9" i="8"/>
  <c r="DT8" i="22" s="1"/>
  <c r="DK9" i="8"/>
  <c r="DI8" i="22" s="1"/>
  <c r="CP9" i="8"/>
  <c r="CN8" i="22" s="1"/>
  <c r="BP9" i="8"/>
  <c r="BN8" i="22" s="1"/>
  <c r="BH9" i="8"/>
  <c r="BF8" i="22" s="1"/>
  <c r="AZ9" i="8"/>
  <c r="AX8" i="22" s="1"/>
  <c r="AR9" i="8"/>
  <c r="AP8" i="22" s="1"/>
  <c r="AJ9" i="8"/>
  <c r="AH8" i="22" s="1"/>
  <c r="AB9" i="8"/>
  <c r="Z8" i="22" s="1"/>
  <c r="T9" i="8"/>
  <c r="R8" i="22" s="1"/>
  <c r="L9" i="8"/>
  <c r="J8" i="22" s="1"/>
  <c r="EE8" i="8"/>
  <c r="EC7" i="22" s="1"/>
  <c r="DW8" i="8"/>
  <c r="DU7" i="22" s="1"/>
  <c r="DO8" i="8"/>
  <c r="DM7" i="22" s="1"/>
  <c r="DG8" i="8"/>
  <c r="DE7" i="22" s="1"/>
  <c r="CY8" i="8"/>
  <c r="CW7" i="22" s="1"/>
  <c r="CQ8" i="8"/>
  <c r="CO7" i="22" s="1"/>
  <c r="CI8" i="8"/>
  <c r="CG7" i="22" s="1"/>
  <c r="CA8" i="8"/>
  <c r="BY7" i="22" s="1"/>
  <c r="BS8" i="8"/>
  <c r="BQ7" i="22" s="1"/>
  <c r="BK8" i="8"/>
  <c r="BI7" i="22" s="1"/>
  <c r="BC8" i="8"/>
  <c r="BA7" i="22" s="1"/>
  <c r="AU8" i="8"/>
  <c r="AS7" i="22" s="1"/>
  <c r="AM8" i="8"/>
  <c r="AK7" i="22" s="1"/>
  <c r="AE8" i="8"/>
  <c r="AC7" i="22" s="1"/>
  <c r="W8" i="8"/>
  <c r="U7" i="22" s="1"/>
  <c r="O8" i="8"/>
  <c r="M7" i="22" s="1"/>
  <c r="EP7" i="8"/>
  <c r="EN6" i="22" s="1"/>
  <c r="DZ7" i="8"/>
  <c r="DX6" i="22" s="1"/>
  <c r="BV7" i="8"/>
  <c r="BT6" i="22" s="1"/>
  <c r="BF7" i="8"/>
  <c r="BD6" i="22" s="1"/>
  <c r="AX7" i="8"/>
  <c r="AV6" i="22" s="1"/>
  <c r="AP7" i="8"/>
  <c r="AN6" i="22" s="1"/>
  <c r="AH7" i="8"/>
  <c r="AF6" i="22" s="1"/>
  <c r="Z7" i="8"/>
  <c r="X6" i="22" s="1"/>
  <c r="R7" i="8"/>
  <c r="P6" i="22" s="1"/>
  <c r="DL14" i="8"/>
  <c r="DJ13" i="22" s="1"/>
  <c r="Y32" i="8"/>
  <c r="V25" i="8"/>
  <c r="T24" i="22" s="1"/>
  <c r="N23" i="8"/>
  <c r="L22" i="22" s="1"/>
  <c r="Z22" i="8"/>
  <c r="X21" i="22" s="1"/>
  <c r="CY21" i="8"/>
  <c r="CW20" i="22" s="1"/>
  <c r="BA21" i="8"/>
  <c r="AY20" i="22" s="1"/>
  <c r="EA20" i="8"/>
  <c r="DY19" i="22" s="1"/>
  <c r="BT20" i="8"/>
  <c r="BR19" i="22" s="1"/>
  <c r="S20" i="8"/>
  <c r="Q19" i="22" s="1"/>
  <c r="CW19" i="8"/>
  <c r="CU18" i="22" s="1"/>
  <c r="AL19" i="8"/>
  <c r="AJ18" i="22" s="1"/>
  <c r="DX18" i="8"/>
  <c r="DV17" i="22" s="1"/>
  <c r="CF18" i="8"/>
  <c r="CD17" i="22" s="1"/>
  <c r="BA18" i="8"/>
  <c r="AY17" i="22" s="1"/>
  <c r="AB18" i="8"/>
  <c r="Z17" i="22" s="1"/>
  <c r="AZ17" i="8"/>
  <c r="AX16" i="22" s="1"/>
  <c r="U17" i="8"/>
  <c r="S16" i="22" s="1"/>
  <c r="EE16" i="8"/>
  <c r="EC15" i="22" s="1"/>
  <c r="BZ16" i="8"/>
  <c r="BX15" i="22" s="1"/>
  <c r="BG16" i="8"/>
  <c r="BE15" i="22" s="1"/>
  <c r="AK16" i="8"/>
  <c r="AI15" i="22" s="1"/>
  <c r="N16" i="8"/>
  <c r="L15" i="22" s="1"/>
  <c r="ED15" i="8"/>
  <c r="EB14" i="22" s="1"/>
  <c r="DH15" i="8"/>
  <c r="DF14" i="22" s="1"/>
  <c r="CK15" i="8"/>
  <c r="CI14" i="22" s="1"/>
  <c r="BR15" i="8"/>
  <c r="BP14" i="22" s="1"/>
  <c r="AV15" i="8"/>
  <c r="AT14" i="22" s="1"/>
  <c r="Y15" i="8"/>
  <c r="W14" i="22" s="1"/>
  <c r="DS14" i="8"/>
  <c r="DQ13" i="22" s="1"/>
  <c r="CV14" i="8"/>
  <c r="CT13" i="22" s="1"/>
  <c r="CC14" i="8"/>
  <c r="CA13" i="22" s="1"/>
  <c r="BG14" i="8"/>
  <c r="BE13" i="22" s="1"/>
  <c r="AJ14" i="8"/>
  <c r="AH13" i="22" s="1"/>
  <c r="Q14" i="8"/>
  <c r="O13" i="22" s="1"/>
  <c r="ED13" i="8"/>
  <c r="EB12" i="22" s="1"/>
  <c r="DG13" i="8"/>
  <c r="DE12" i="22" s="1"/>
  <c r="CN13" i="8"/>
  <c r="CL12" i="22" s="1"/>
  <c r="BR13" i="8"/>
  <c r="BP12" i="22" s="1"/>
  <c r="AU13" i="8"/>
  <c r="AS12" i="22" s="1"/>
  <c r="AB13" i="8"/>
  <c r="Z12" i="22" s="1"/>
  <c r="EO12" i="8"/>
  <c r="EM11" i="22" s="1"/>
  <c r="DR12" i="8"/>
  <c r="DP11" i="22" s="1"/>
  <c r="CY12" i="8"/>
  <c r="CW11" i="22" s="1"/>
  <c r="BF12" i="8"/>
  <c r="BD11" i="22" s="1"/>
  <c r="AM12" i="8"/>
  <c r="AK11" i="22" s="1"/>
  <c r="Q12" i="8"/>
  <c r="O11" i="22" s="1"/>
  <c r="EC11" i="8"/>
  <c r="EA10" i="22" s="1"/>
  <c r="DJ11" i="8"/>
  <c r="DH10" i="22" s="1"/>
  <c r="AX11" i="8"/>
  <c r="AV10" i="22" s="1"/>
  <c r="AL11" i="8"/>
  <c r="AJ10" i="22" s="1"/>
  <c r="AB11" i="8"/>
  <c r="Z10" i="22" s="1"/>
  <c r="Q11" i="8"/>
  <c r="O10" i="22" s="1"/>
  <c r="EE10" i="8"/>
  <c r="EC9" i="22" s="1"/>
  <c r="DT10" i="8"/>
  <c r="DR9" i="22" s="1"/>
  <c r="CY10" i="8"/>
  <c r="CW9" i="22" s="1"/>
  <c r="BS10" i="8"/>
  <c r="BQ9" i="22" s="1"/>
  <c r="BH10" i="8"/>
  <c r="BF9" i="22" s="1"/>
  <c r="AW10" i="8"/>
  <c r="AU9" i="22" s="1"/>
  <c r="AM10" i="8"/>
  <c r="AK9" i="22" s="1"/>
  <c r="AB10" i="8"/>
  <c r="Z9" i="22" s="1"/>
  <c r="Q10" i="8"/>
  <c r="O9" i="22" s="1"/>
  <c r="EE9" i="8"/>
  <c r="EC8" i="22" s="1"/>
  <c r="DT9" i="8"/>
  <c r="DR8" i="22" s="1"/>
  <c r="CY9" i="8"/>
  <c r="CW8" i="22" s="1"/>
  <c r="BO9" i="8"/>
  <c r="BM8" i="22" s="1"/>
  <c r="BG9" i="8"/>
  <c r="BE8" i="22" s="1"/>
  <c r="AY9" i="8"/>
  <c r="AW8" i="22" s="1"/>
  <c r="AQ9" i="8"/>
  <c r="AO8" i="22" s="1"/>
  <c r="AI9" i="8"/>
  <c r="AG8" i="22" s="1"/>
  <c r="AA9" i="8"/>
  <c r="Y8" i="22" s="1"/>
  <c r="S9" i="8"/>
  <c r="Q8" i="22" s="1"/>
  <c r="K9" i="8"/>
  <c r="I8" i="22" s="1"/>
  <c r="ED8" i="8"/>
  <c r="EB7" i="22" s="1"/>
  <c r="DV8" i="8"/>
  <c r="DT7" i="22" s="1"/>
  <c r="DN8" i="8"/>
  <c r="DL7" i="22" s="1"/>
  <c r="CX8" i="8"/>
  <c r="CV7" i="22" s="1"/>
  <c r="CP8" i="8"/>
  <c r="CN7" i="22" s="1"/>
  <c r="CH8" i="8"/>
  <c r="CF7" i="22" s="1"/>
  <c r="BZ8" i="8"/>
  <c r="BX7" i="22" s="1"/>
  <c r="BR8" i="8"/>
  <c r="BP7" i="22" s="1"/>
  <c r="BJ8" i="8"/>
  <c r="BH7" i="22" s="1"/>
  <c r="BB8" i="8"/>
  <c r="AZ7" i="22" s="1"/>
  <c r="AT8" i="8"/>
  <c r="AR7" i="22" s="1"/>
  <c r="AL8" i="8"/>
  <c r="AJ7" i="22" s="1"/>
  <c r="AD8" i="8"/>
  <c r="AB7" i="22" s="1"/>
  <c r="V8" i="8"/>
  <c r="T7" i="22" s="1"/>
  <c r="N8" i="8"/>
  <c r="L7" i="22" s="1"/>
  <c r="DY7" i="8"/>
  <c r="DW6" i="22" s="1"/>
  <c r="DQ7" i="8"/>
  <c r="DO6" i="22" s="1"/>
  <c r="DI7" i="8"/>
  <c r="DG6" i="22" s="1"/>
  <c r="CS7" i="8"/>
  <c r="CQ6" i="22" s="1"/>
  <c r="CK7" i="8"/>
  <c r="CI6" i="22" s="1"/>
  <c r="CC7" i="8"/>
  <c r="CA6" i="22" s="1"/>
  <c r="BU7" i="8"/>
  <c r="BS6" i="22" s="1"/>
  <c r="BM7" i="8"/>
  <c r="BK6" i="22" s="1"/>
  <c r="BE7" i="8"/>
  <c r="BC6" i="22" s="1"/>
  <c r="AW7" i="8"/>
  <c r="AU6" i="22" s="1"/>
  <c r="AO7" i="8"/>
  <c r="AM6" i="22" s="1"/>
  <c r="AG7" i="8"/>
  <c r="AE6" i="22" s="1"/>
  <c r="Y7" i="8"/>
  <c r="W6" i="22" s="1"/>
  <c r="Q7" i="8"/>
  <c r="O6" i="22" s="1"/>
  <c r="V15" i="8"/>
  <c r="T14" i="22" s="1"/>
  <c r="K32" i="8"/>
  <c r="DZ24" i="8"/>
  <c r="DX23" i="22" s="1"/>
  <c r="DZ23" i="8"/>
  <c r="DX22" i="22" s="1"/>
  <c r="M23" i="8"/>
  <c r="K22" i="22" s="1"/>
  <c r="BS22" i="8"/>
  <c r="BQ21" i="22" s="1"/>
  <c r="T22" i="8"/>
  <c r="R21" i="22" s="1"/>
  <c r="AM21" i="8"/>
  <c r="AK20" i="22" s="1"/>
  <c r="DX20" i="8"/>
  <c r="DV19" i="22" s="1"/>
  <c r="BO20" i="8"/>
  <c r="BM19" i="22" s="1"/>
  <c r="CP19" i="8"/>
  <c r="CN18" i="22" s="1"/>
  <c r="AK19" i="8"/>
  <c r="AI18" i="22" s="1"/>
  <c r="DI18" i="8"/>
  <c r="DG17" i="22" s="1"/>
  <c r="AZ18" i="8"/>
  <c r="AX17" i="22" s="1"/>
  <c r="U18" i="8"/>
  <c r="S17" i="22" s="1"/>
  <c r="EE17" i="8"/>
  <c r="EC16" i="22" s="1"/>
  <c r="AW17" i="8"/>
  <c r="AU16" i="22" s="1"/>
  <c r="T17" i="8"/>
  <c r="R16" i="22" s="1"/>
  <c r="DX16" i="8"/>
  <c r="DV15" i="22" s="1"/>
  <c r="CY16" i="8"/>
  <c r="CW15" i="22" s="1"/>
  <c r="BY16" i="8"/>
  <c r="BW15" i="22" s="1"/>
  <c r="BB16" i="8"/>
  <c r="AZ15" i="22" s="1"/>
  <c r="AI16" i="8"/>
  <c r="AG15" i="22" s="1"/>
  <c r="M16" i="8"/>
  <c r="K15" i="22" s="1"/>
  <c r="DY15" i="8"/>
  <c r="DW14" i="22" s="1"/>
  <c r="CJ15" i="8"/>
  <c r="CH14" i="22" s="1"/>
  <c r="BM15" i="8"/>
  <c r="BK14" i="22" s="1"/>
  <c r="AT15" i="8"/>
  <c r="AR14" i="22" s="1"/>
  <c r="X15" i="8"/>
  <c r="V14" i="22" s="1"/>
  <c r="DQ14" i="8"/>
  <c r="DO13" i="22" s="1"/>
  <c r="BE14" i="8"/>
  <c r="BC13" i="22" s="1"/>
  <c r="AI14" i="8"/>
  <c r="AG13" i="22" s="1"/>
  <c r="L14" i="8"/>
  <c r="J13" i="22" s="1"/>
  <c r="EB13" i="8"/>
  <c r="DZ12" i="22" s="1"/>
  <c r="CI13" i="8"/>
  <c r="CG12" i="22" s="1"/>
  <c r="BP13" i="8"/>
  <c r="BN12" i="22" s="1"/>
  <c r="AT13" i="8"/>
  <c r="AR12" i="22" s="1"/>
  <c r="W13" i="8"/>
  <c r="U12" i="22" s="1"/>
  <c r="DQ12" i="8"/>
  <c r="DO11" i="22" s="1"/>
  <c r="BE12" i="8"/>
  <c r="BC11" i="22" s="1"/>
  <c r="AH12" i="8"/>
  <c r="AF11" i="22" s="1"/>
  <c r="O12" i="8"/>
  <c r="M11" i="22" s="1"/>
  <c r="EB11" i="8"/>
  <c r="DZ10" i="22" s="1"/>
  <c r="BI11" i="8"/>
  <c r="BG10" i="22" s="1"/>
  <c r="AW11" i="8"/>
  <c r="AU10" i="22" s="1"/>
  <c r="AK11" i="8"/>
  <c r="AI10" i="22" s="1"/>
  <c r="Z11" i="8"/>
  <c r="X10" i="22" s="1"/>
  <c r="P11" i="8"/>
  <c r="N10" i="22" s="1"/>
  <c r="EC10" i="8"/>
  <c r="EA9" i="22" s="1"/>
  <c r="DS10" i="8"/>
  <c r="DQ9" i="22" s="1"/>
  <c r="CW10" i="8"/>
  <c r="CU9" i="22" s="1"/>
  <c r="CB10" i="8"/>
  <c r="BZ9" i="22" s="1"/>
  <c r="BQ10" i="8"/>
  <c r="BO9" i="22" s="1"/>
  <c r="BG10" i="8"/>
  <c r="BE9" i="22" s="1"/>
  <c r="AV10" i="8"/>
  <c r="AT9" i="22" s="1"/>
  <c r="AK10" i="8"/>
  <c r="AI9" i="22" s="1"/>
  <c r="AA10" i="8"/>
  <c r="Y9" i="22" s="1"/>
  <c r="P10" i="8"/>
  <c r="N9" i="22" s="1"/>
  <c r="EN9" i="8"/>
  <c r="EL8" i="22" s="1"/>
  <c r="ED9" i="8"/>
  <c r="EB8" i="22" s="1"/>
  <c r="DS9" i="8"/>
  <c r="DQ8" i="22" s="1"/>
  <c r="CX9" i="8"/>
  <c r="CV8" i="22" s="1"/>
  <c r="BV9" i="8"/>
  <c r="BT8" i="22" s="1"/>
  <c r="BF9" i="8"/>
  <c r="BD8" i="22" s="1"/>
  <c r="AX9" i="8"/>
  <c r="AV8" i="22" s="1"/>
  <c r="AP9" i="8"/>
  <c r="AN8" i="22" s="1"/>
  <c r="AH9" i="8"/>
  <c r="AF8" i="22" s="1"/>
  <c r="Z9" i="8"/>
  <c r="X8" i="22" s="1"/>
  <c r="R9" i="8"/>
  <c r="P8" i="22" s="1"/>
  <c r="ES8" i="8"/>
  <c r="EQ7" i="22" s="1"/>
  <c r="EC8" i="8"/>
  <c r="EA7" i="22" s="1"/>
  <c r="DU8" i="8"/>
  <c r="DS7" i="22" s="1"/>
  <c r="DM8" i="8"/>
  <c r="DK7" i="22" s="1"/>
  <c r="CO8" i="8"/>
  <c r="CM7" i="22" s="1"/>
  <c r="BY8" i="8"/>
  <c r="BW7" i="22" s="1"/>
  <c r="BQ8" i="8"/>
  <c r="BO7" i="22" s="1"/>
  <c r="BI8" i="8"/>
  <c r="BG7" i="22" s="1"/>
  <c r="BA8" i="8"/>
  <c r="AY7" i="22" s="1"/>
  <c r="AS8" i="8"/>
  <c r="AQ7" i="22" s="1"/>
  <c r="AK8" i="8"/>
  <c r="AI7" i="22" s="1"/>
  <c r="AC8" i="8"/>
  <c r="AA7" i="22" s="1"/>
  <c r="U8" i="8"/>
  <c r="S7" i="22" s="1"/>
  <c r="M8" i="8"/>
  <c r="K7" i="22" s="1"/>
  <c r="EF7" i="8"/>
  <c r="ED6" i="22" s="1"/>
  <c r="DX7" i="8"/>
  <c r="DV6" i="22" s="1"/>
  <c r="CR7" i="8"/>
  <c r="CP6" i="22" s="1"/>
  <c r="CB7" i="8"/>
  <c r="BZ6" i="22" s="1"/>
  <c r="BT7" i="8"/>
  <c r="BR6" i="22" s="1"/>
  <c r="BD7" i="8"/>
  <c r="BB6" i="22" s="1"/>
  <c r="AV7" i="8"/>
  <c r="AT6" i="22" s="1"/>
  <c r="AN7" i="8"/>
  <c r="AL6" i="22" s="1"/>
  <c r="AF7" i="8"/>
  <c r="AD6" i="22" s="1"/>
  <c r="X7" i="8"/>
  <c r="V6" i="22" s="1"/>
  <c r="P7" i="8"/>
  <c r="N6" i="22" s="1"/>
  <c r="DO24" i="8"/>
  <c r="DM23" i="22" s="1"/>
  <c r="CQ21" i="8"/>
  <c r="CO20" i="22" s="1"/>
  <c r="AD19" i="8"/>
  <c r="AB18" i="22" s="1"/>
  <c r="AW18" i="8"/>
  <c r="AU17" i="22" s="1"/>
  <c r="DX17" i="8"/>
  <c r="DV16" i="22" s="1"/>
  <c r="BU17" i="8"/>
  <c r="BS16" i="22" s="1"/>
  <c r="AQ17" i="8"/>
  <c r="AO16" i="22" s="1"/>
  <c r="DW16" i="8"/>
  <c r="DU15" i="22" s="1"/>
  <c r="AD16" i="8"/>
  <c r="AB15" i="22" s="1"/>
  <c r="DX15" i="8"/>
  <c r="DV14" i="22" s="1"/>
  <c r="CH15" i="8"/>
  <c r="CF14" i="22" s="1"/>
  <c r="AO15" i="8"/>
  <c r="AM14" i="22" s="1"/>
  <c r="CS14" i="8"/>
  <c r="CQ13" i="22" s="1"/>
  <c r="AZ14" i="8"/>
  <c r="AX13" i="22" s="1"/>
  <c r="K14" i="8"/>
  <c r="I13" i="22" s="1"/>
  <c r="BK13" i="8"/>
  <c r="BI12" i="22" s="1"/>
  <c r="V13" i="8"/>
  <c r="T12" i="22" s="1"/>
  <c r="DO12" i="8"/>
  <c r="DM11" i="22" s="1"/>
  <c r="BV12" i="8"/>
  <c r="BT11" i="22" s="1"/>
  <c r="BC12" i="8"/>
  <c r="BA11" i="22" s="1"/>
  <c r="ES11" i="8"/>
  <c r="EQ10" i="22" s="1"/>
  <c r="BV11" i="8"/>
  <c r="BT10" i="22" s="1"/>
  <c r="AV11" i="8"/>
  <c r="AT10" i="22" s="1"/>
  <c r="Y11" i="8"/>
  <c r="W10" i="22" s="1"/>
  <c r="EM10" i="8"/>
  <c r="EK9" i="22" s="1"/>
  <c r="DQ10" i="8"/>
  <c r="DO9" i="22" s="1"/>
  <c r="CA10" i="8"/>
  <c r="BY9" i="22" s="1"/>
  <c r="AU10" i="8"/>
  <c r="AS9" i="22" s="1"/>
  <c r="O10" i="8"/>
  <c r="M9" i="22" s="1"/>
  <c r="EB9" i="8"/>
  <c r="DZ8" i="22" s="1"/>
  <c r="DK32" i="8"/>
  <c r="CV25" i="8"/>
  <c r="CT24" i="22" s="1"/>
  <c r="BU24" i="8"/>
  <c r="BS23" i="22" s="1"/>
  <c r="DP22" i="8"/>
  <c r="DN21" i="22" s="1"/>
  <c r="AX22" i="8"/>
  <c r="AV21" i="22" s="1"/>
  <c r="EF21" i="8"/>
  <c r="ED20" i="22" s="1"/>
  <c r="P21" i="8"/>
  <c r="N20" i="22" s="1"/>
  <c r="AV20" i="8"/>
  <c r="AT19" i="22" s="1"/>
  <c r="DU19" i="8"/>
  <c r="DS18" i="22" s="1"/>
  <c r="N19" i="8"/>
  <c r="L18" i="22" s="1"/>
  <c r="CR18" i="8"/>
  <c r="CP17" i="22" s="1"/>
  <c r="BR18" i="8"/>
  <c r="BP17" i="22" s="1"/>
  <c r="AO18" i="8"/>
  <c r="AM17" i="22" s="1"/>
  <c r="ES17" i="8"/>
  <c r="EQ16" i="22" s="1"/>
  <c r="DT17" i="8"/>
  <c r="DR16" i="22" s="1"/>
  <c r="CQ17" i="8"/>
  <c r="CO16" i="22" s="1"/>
  <c r="AM17" i="8"/>
  <c r="AK16" i="22" s="1"/>
  <c r="DN16" i="8"/>
  <c r="DL15" i="22" s="1"/>
  <c r="BQ16" i="8"/>
  <c r="BO15" i="22" s="1"/>
  <c r="AT16" i="8"/>
  <c r="AR15" i="22" s="1"/>
  <c r="AA16" i="8"/>
  <c r="Y15" i="22" s="1"/>
  <c r="EN15" i="8"/>
  <c r="EL14" i="22" s="1"/>
  <c r="DQ15" i="8"/>
  <c r="DO14" i="22" s="1"/>
  <c r="CB15" i="8"/>
  <c r="BZ14" i="22" s="1"/>
  <c r="BE15" i="8"/>
  <c r="BC14" i="22" s="1"/>
  <c r="AL15" i="8"/>
  <c r="AJ14" i="22" s="1"/>
  <c r="P15" i="8"/>
  <c r="N14" i="22" s="1"/>
  <c r="EB14" i="8"/>
  <c r="DZ13" i="22" s="1"/>
  <c r="DI14" i="8"/>
  <c r="DG13" i="22" s="1"/>
  <c r="CM14" i="8"/>
  <c r="CK13" i="22" s="1"/>
  <c r="BP14" i="8"/>
  <c r="BN13" i="22" s="1"/>
  <c r="AW14" i="8"/>
  <c r="AU13" i="22" s="1"/>
  <c r="AA14" i="8"/>
  <c r="Y13" i="22" s="1"/>
  <c r="DT13" i="8"/>
  <c r="DR12" i="22" s="1"/>
  <c r="CA13" i="8"/>
  <c r="BY12" i="22" s="1"/>
  <c r="BH13" i="8"/>
  <c r="BF12" i="22" s="1"/>
  <c r="AL13" i="8"/>
  <c r="AJ12" i="22" s="1"/>
  <c r="O13" i="8"/>
  <c r="M12" i="22" s="1"/>
  <c r="EE12" i="8"/>
  <c r="EC11" i="22" s="1"/>
  <c r="BS12" i="8"/>
  <c r="BQ11" i="22" s="1"/>
  <c r="AW12" i="8"/>
  <c r="AU11" i="22" s="1"/>
  <c r="Z12" i="8"/>
  <c r="X11" i="22" s="1"/>
  <c r="DT11" i="8"/>
  <c r="DR10" i="22" s="1"/>
  <c r="BQ11" i="8"/>
  <c r="BO10" i="22" s="1"/>
  <c r="BE11" i="8"/>
  <c r="BC10" i="22" s="1"/>
  <c r="AR11" i="8"/>
  <c r="AP10" i="22" s="1"/>
  <c r="AG11" i="8"/>
  <c r="AE10" i="22" s="1"/>
  <c r="V11" i="8"/>
  <c r="T10" i="22" s="1"/>
  <c r="L11" i="8"/>
  <c r="J10" i="22" s="1"/>
  <c r="DY10" i="8"/>
  <c r="DW9" i="22" s="1"/>
  <c r="DO10" i="8"/>
  <c r="DM9" i="22" s="1"/>
  <c r="CS10" i="8"/>
  <c r="CQ9" i="22" s="1"/>
  <c r="CI10" i="8"/>
  <c r="CG9" i="22" s="1"/>
  <c r="BM10" i="8"/>
  <c r="BK9" i="22" s="1"/>
  <c r="BC10" i="8"/>
  <c r="BA9" i="22" s="1"/>
  <c r="AR10" i="8"/>
  <c r="AP9" i="22" s="1"/>
  <c r="AG10" i="8"/>
  <c r="AE9" i="22" s="1"/>
  <c r="W10" i="8"/>
  <c r="U9" i="22" s="1"/>
  <c r="L10" i="8"/>
  <c r="J9" i="22" s="1"/>
  <c r="EJ9" i="8"/>
  <c r="EH8" i="22" s="1"/>
  <c r="DZ9" i="8"/>
  <c r="DX8" i="22" s="1"/>
  <c r="DO9" i="8"/>
  <c r="DM8" i="22" s="1"/>
  <c r="CI9" i="8"/>
  <c r="CG8" i="22" s="1"/>
  <c r="BS9" i="8"/>
  <c r="BQ8" i="22" s="1"/>
  <c r="BK9" i="8"/>
  <c r="BI8" i="22" s="1"/>
  <c r="BC9" i="8"/>
  <c r="BA8" i="22" s="1"/>
  <c r="AU9" i="8"/>
  <c r="AS8" i="22" s="1"/>
  <c r="AM9" i="8"/>
  <c r="AK8" i="22" s="1"/>
  <c r="AE9" i="8"/>
  <c r="AC8" i="22" s="1"/>
  <c r="W9" i="8"/>
  <c r="U8" i="22" s="1"/>
  <c r="O9" i="8"/>
  <c r="M8" i="22" s="1"/>
  <c r="DZ8" i="8"/>
  <c r="DX7" i="22" s="1"/>
  <c r="DR8" i="8"/>
  <c r="DP7" i="22" s="1"/>
  <c r="BV8" i="8"/>
  <c r="BT7" i="22" s="1"/>
  <c r="BF8" i="8"/>
  <c r="BD7" i="22" s="1"/>
  <c r="AX8" i="8"/>
  <c r="AV7" i="22" s="1"/>
  <c r="AP8" i="8"/>
  <c r="AN7" i="22" s="1"/>
  <c r="AH8" i="8"/>
  <c r="AF7" i="22" s="1"/>
  <c r="Z8" i="8"/>
  <c r="X7" i="22" s="1"/>
  <c r="R8" i="8"/>
  <c r="P7" i="22" s="1"/>
  <c r="ES7" i="8"/>
  <c r="EQ6" i="22" s="1"/>
  <c r="EC7" i="8"/>
  <c r="EA6" i="22" s="1"/>
  <c r="DM7" i="8"/>
  <c r="DK6" i="22" s="1"/>
  <c r="BQ7" i="8"/>
  <c r="BO6" i="22" s="1"/>
  <c r="BI7" i="8"/>
  <c r="BG6" i="22" s="1"/>
  <c r="BA7" i="8"/>
  <c r="AY6" i="22" s="1"/>
  <c r="AS7" i="8"/>
  <c r="AQ6" i="22" s="1"/>
  <c r="AK7" i="8"/>
  <c r="AI6" i="22" s="1"/>
  <c r="AC7" i="8"/>
  <c r="AA6" i="22" s="1"/>
  <c r="U7" i="8"/>
  <c r="S6" i="22" s="1"/>
  <c r="M7" i="8"/>
  <c r="K6" i="22" s="1"/>
  <c r="BW32" i="8"/>
  <c r="AZ23" i="8"/>
  <c r="AX22" i="22" s="1"/>
  <c r="DM22" i="8"/>
  <c r="DK21" i="22" s="1"/>
  <c r="AS22" i="8"/>
  <c r="AQ21" i="22" s="1"/>
  <c r="DU21" i="8"/>
  <c r="DS20" i="22" s="1"/>
  <c r="BT21" i="8"/>
  <c r="BR20" i="22" s="1"/>
  <c r="O21" i="8"/>
  <c r="M20" i="22" s="1"/>
  <c r="CM20" i="8"/>
  <c r="CK19" i="22" s="1"/>
  <c r="AP20" i="8"/>
  <c r="AN19" i="22" s="1"/>
  <c r="DS19" i="8"/>
  <c r="DQ18" i="22" s="1"/>
  <c r="BI19" i="8"/>
  <c r="BG18" i="22" s="1"/>
  <c r="K19" i="8"/>
  <c r="I18" i="22" s="1"/>
  <c r="CP18" i="8"/>
  <c r="CN17" i="22" s="1"/>
  <c r="AL18" i="8"/>
  <c r="AJ17" i="22" s="1"/>
  <c r="DM17" i="8"/>
  <c r="DK16" i="22" s="1"/>
  <c r="BK17" i="8"/>
  <c r="BI16" i="22" s="1"/>
  <c r="AF17" i="8"/>
  <c r="AD16" i="22" s="1"/>
  <c r="DL16" i="8"/>
  <c r="DJ15" i="22" s="1"/>
  <c r="BO16" i="8"/>
  <c r="BM15" i="22" s="1"/>
  <c r="AS16" i="8"/>
  <c r="AQ15" i="22" s="1"/>
  <c r="V16" i="8"/>
  <c r="T15" i="22" s="1"/>
  <c r="EL15" i="8"/>
  <c r="EJ14" i="22" s="1"/>
  <c r="DP15" i="8"/>
  <c r="DN14" i="22" s="1"/>
  <c r="CS15" i="8"/>
  <c r="CQ14" i="22" s="1"/>
  <c r="BD15" i="8"/>
  <c r="BB14" i="22" s="1"/>
  <c r="AG15" i="8"/>
  <c r="AE14" i="22" s="1"/>
  <c r="N15" i="8"/>
  <c r="L14" i="22" s="1"/>
  <c r="EA14" i="8"/>
  <c r="DY13" i="22" s="1"/>
  <c r="CK14" i="8"/>
  <c r="CI13" i="22" s="1"/>
  <c r="BO14" i="8"/>
  <c r="BM13" i="22" s="1"/>
  <c r="AR14" i="8"/>
  <c r="AP13" i="22" s="1"/>
  <c r="Y14" i="8"/>
  <c r="W13" i="22" s="1"/>
  <c r="EL13" i="8"/>
  <c r="EJ12" i="22" s="1"/>
  <c r="DO13" i="8"/>
  <c r="DM12" i="22" s="1"/>
  <c r="BC13" i="8"/>
  <c r="BA12" i="22" s="1"/>
  <c r="AJ13" i="8"/>
  <c r="AH12" i="22" s="1"/>
  <c r="N13" i="8"/>
  <c r="L12" i="22" s="1"/>
  <c r="DZ12" i="8"/>
  <c r="DX11" i="22" s="1"/>
  <c r="CK12" i="8"/>
  <c r="CI11" i="22" s="1"/>
  <c r="AU12" i="8"/>
  <c r="AS11" i="22" s="1"/>
  <c r="Y12" i="8"/>
  <c r="W11" i="22" s="1"/>
  <c r="DR11" i="8"/>
  <c r="DP10" i="22" s="1"/>
  <c r="BP11" i="8"/>
  <c r="BN10" i="22" s="1"/>
  <c r="BD11" i="8"/>
  <c r="BB10" i="22" s="1"/>
  <c r="AP11" i="8"/>
  <c r="AN10" i="22" s="1"/>
  <c r="AO17" i="8"/>
  <c r="AM16" i="22" s="1"/>
  <c r="BM9" i="8"/>
  <c r="BK8" i="22" s="1"/>
  <c r="DQ8" i="8"/>
  <c r="DO7" i="22" s="1"/>
  <c r="L8" i="8"/>
  <c r="J7" i="22" s="1"/>
  <c r="AT7" i="8"/>
  <c r="AR6" i="22" s="1"/>
  <c r="K17" i="8"/>
  <c r="I16" i="22" s="1"/>
  <c r="BU14" i="8"/>
  <c r="BS13" i="22" s="1"/>
  <c r="AM13" i="8"/>
  <c r="AK12" i="22" s="1"/>
  <c r="AF11" i="8"/>
  <c r="AD10" i="22" s="1"/>
  <c r="DX10" i="8"/>
  <c r="DV9" i="22" s="1"/>
  <c r="CG10" i="8"/>
  <c r="CE9" i="22" s="1"/>
  <c r="AS10" i="8"/>
  <c r="AQ9" i="22" s="1"/>
  <c r="K10" i="8"/>
  <c r="I9" i="22" s="1"/>
  <c r="CH9" i="8"/>
  <c r="CF8" i="22" s="1"/>
  <c r="AO9" i="8"/>
  <c r="AM8" i="22" s="1"/>
  <c r="V9" i="8"/>
  <c r="T8" i="22" s="1"/>
  <c r="DL8" i="8"/>
  <c r="DJ7" i="22" s="1"/>
  <c r="CS8" i="8"/>
  <c r="CQ7" i="22" s="1"/>
  <c r="AZ8" i="8"/>
  <c r="AX7" i="22" s="1"/>
  <c r="AG8" i="8"/>
  <c r="AE7" i="22" s="1"/>
  <c r="K8" i="8"/>
  <c r="I7" i="22" s="1"/>
  <c r="DW7" i="8"/>
  <c r="DU6" i="22" s="1"/>
  <c r="BK7" i="8"/>
  <c r="BI6" i="22" s="1"/>
  <c r="AR7" i="8"/>
  <c r="AP6" i="22" s="1"/>
  <c r="V7" i="8"/>
  <c r="T6" i="22" s="1"/>
  <c r="AM7" i="8"/>
  <c r="AK6" i="22" s="1"/>
  <c r="EA32" i="8"/>
  <c r="AP18" i="8"/>
  <c r="AN17" i="22" s="1"/>
  <c r="CQ16" i="8"/>
  <c r="CO15" i="22" s="1"/>
  <c r="BJ15" i="8"/>
  <c r="BH14" i="22" s="1"/>
  <c r="DM10" i="8"/>
  <c r="DK9" i="22" s="1"/>
  <c r="AJ10" i="8"/>
  <c r="AH9" i="22" s="1"/>
  <c r="BE9" i="8"/>
  <c r="BC8" i="22" s="1"/>
  <c r="P9" i="8"/>
  <c r="N8" i="22" s="1"/>
  <c r="BP8" i="8"/>
  <c r="BN7" i="22" s="1"/>
  <c r="AA8" i="8"/>
  <c r="Y7" i="22" s="1"/>
  <c r="CA7" i="8"/>
  <c r="BY6" i="22" s="1"/>
  <c r="BH7" i="8"/>
  <c r="BF6" i="22" s="1"/>
  <c r="O7" i="8"/>
  <c r="M6" i="22" s="1"/>
  <c r="CY25" i="8"/>
  <c r="CW24" i="22" s="1"/>
  <c r="Q18" i="8"/>
  <c r="O17" i="22" s="1"/>
  <c r="AN15" i="8"/>
  <c r="AL14" i="22" s="1"/>
  <c r="CK11" i="8"/>
  <c r="CI10" i="22" s="1"/>
  <c r="DE10" i="8"/>
  <c r="DC9" i="22" s="1"/>
  <c r="BO10" i="8"/>
  <c r="BM9" i="22" s="1"/>
  <c r="EA9" i="8"/>
  <c r="DY8" i="22" s="1"/>
  <c r="BZ9" i="8"/>
  <c r="BX8" i="22" s="1"/>
  <c r="AG9" i="8"/>
  <c r="AE8" i="22" s="1"/>
  <c r="EA8" i="8"/>
  <c r="DY7" i="22" s="1"/>
  <c r="BO8" i="8"/>
  <c r="BM7" i="22" s="1"/>
  <c r="Y8" i="8"/>
  <c r="W7" i="22" s="1"/>
  <c r="DO7" i="8"/>
  <c r="DM6" i="22" s="1"/>
  <c r="BC7" i="8"/>
  <c r="BA6" i="22" s="1"/>
  <c r="N7" i="8"/>
  <c r="L6" i="22" s="1"/>
  <c r="AI8" i="8"/>
  <c r="AG7" i="22" s="1"/>
  <c r="CB21" i="8"/>
  <c r="BZ20" i="22" s="1"/>
  <c r="BU18" i="8"/>
  <c r="BS17" i="22" s="1"/>
  <c r="DT16" i="8"/>
  <c r="DR15" i="22" s="1"/>
  <c r="AY14" i="8"/>
  <c r="AW13" i="22" s="1"/>
  <c r="T13" i="8"/>
  <c r="R12" i="22" s="1"/>
  <c r="DU11" i="8"/>
  <c r="DS10" i="22" s="1"/>
  <c r="X11" i="8"/>
  <c r="V10" i="22" s="1"/>
  <c r="DP10" i="8"/>
  <c r="DN9" i="22" s="1"/>
  <c r="BY10" i="8"/>
  <c r="BW9" i="22" s="1"/>
  <c r="AQ10" i="8"/>
  <c r="AO9" i="22" s="1"/>
  <c r="DF9" i="8"/>
  <c r="DD8" i="22" s="1"/>
  <c r="BJ9" i="8"/>
  <c r="BH8" i="22" s="1"/>
  <c r="AN9" i="8"/>
  <c r="AL8" i="22" s="1"/>
  <c r="Q9" i="8"/>
  <c r="O8" i="22" s="1"/>
  <c r="DK8" i="8"/>
  <c r="DI7" i="22" s="1"/>
  <c r="BU8" i="8"/>
  <c r="BS7" i="22" s="1"/>
  <c r="AY8" i="8"/>
  <c r="AW7" i="22" s="1"/>
  <c r="AB8" i="8"/>
  <c r="Z7" i="22" s="1"/>
  <c r="DV7" i="8"/>
  <c r="DT6" i="22" s="1"/>
  <c r="CY7" i="8"/>
  <c r="CW6" i="22" s="1"/>
  <c r="BJ7" i="8"/>
  <c r="BH6" i="22" s="1"/>
  <c r="T7" i="8"/>
  <c r="R6" i="22" s="1"/>
  <c r="AE21" i="8"/>
  <c r="AC20" i="22" s="1"/>
  <c r="AB14" i="8"/>
  <c r="Z13" i="22" s="1"/>
  <c r="U11" i="8"/>
  <c r="S10" i="22" s="1"/>
  <c r="CB9" i="8"/>
  <c r="BZ8" i="22" s="1"/>
  <c r="AL9" i="8"/>
  <c r="AJ8" i="22" s="1"/>
  <c r="EB8" i="8"/>
  <c r="DZ7" i="22" s="1"/>
  <c r="CM8" i="8"/>
  <c r="CK7" i="22" s="1"/>
  <c r="AW8" i="8"/>
  <c r="AU7" i="22" s="1"/>
  <c r="CX7" i="8"/>
  <c r="CV6" i="22" s="1"/>
  <c r="AL7" i="8"/>
  <c r="AJ6" i="22" s="1"/>
  <c r="BR16" i="8"/>
  <c r="BP15" i="22" s="1"/>
  <c r="M11" i="8"/>
  <c r="K10" i="22" s="1"/>
  <c r="AI10" i="8"/>
  <c r="AG9" i="22" s="1"/>
  <c r="BD9" i="8"/>
  <c r="BB8" i="22" s="1"/>
  <c r="N9" i="8"/>
  <c r="L8" i="22" s="1"/>
  <c r="CK8" i="8"/>
  <c r="CI7" i="22" s="1"/>
  <c r="AR8" i="8"/>
  <c r="AP7" i="22" s="1"/>
  <c r="AJ7" i="8"/>
  <c r="AH6" i="22" s="1"/>
  <c r="CI7" i="8"/>
  <c r="CG6" i="22" s="1"/>
  <c r="DG24" i="8"/>
  <c r="DE23" i="22" s="1"/>
  <c r="AX20" i="8"/>
  <c r="AV19" i="22" s="1"/>
  <c r="DW17" i="8"/>
  <c r="DU16" i="22" s="1"/>
  <c r="AY16" i="8"/>
  <c r="AW15" i="22" s="1"/>
  <c r="Q15" i="8"/>
  <c r="O14" i="22" s="1"/>
  <c r="DV13" i="8"/>
  <c r="DT12" i="22" s="1"/>
  <c r="CQ12" i="8"/>
  <c r="CO11" i="22" s="1"/>
  <c r="BU11" i="8"/>
  <c r="BS10" i="22" s="1"/>
  <c r="ES10" i="8"/>
  <c r="EQ9" i="22" s="1"/>
  <c r="AF10" i="8"/>
  <c r="AD9" i="22" s="1"/>
  <c r="DX9" i="8"/>
  <c r="DV8" i="22" s="1"/>
  <c r="BU9" i="8"/>
  <c r="BS8" i="22" s="1"/>
  <c r="BB9" i="8"/>
  <c r="AZ8" i="22" s="1"/>
  <c r="AF9" i="8"/>
  <c r="AD8" i="22" s="1"/>
  <c r="DY8" i="8"/>
  <c r="DW7" i="22" s="1"/>
  <c r="BM8" i="8"/>
  <c r="BK7" i="22" s="1"/>
  <c r="AQ8" i="8"/>
  <c r="AO7" i="22" s="1"/>
  <c r="T8" i="8"/>
  <c r="R7" i="22" s="1"/>
  <c r="DN7" i="8"/>
  <c r="DL6" i="22" s="1"/>
  <c r="CQ7" i="8"/>
  <c r="CO6" i="22" s="1"/>
  <c r="BB7" i="8"/>
  <c r="AZ6" i="22" s="1"/>
  <c r="AE7" i="8"/>
  <c r="AC6" i="22" s="1"/>
  <c r="L7" i="8"/>
  <c r="J6" i="22" s="1"/>
  <c r="AO8" i="8"/>
  <c r="AM7" i="22" s="1"/>
  <c r="EE7" i="8"/>
  <c r="EC6" i="22" s="1"/>
  <c r="CP7" i="8"/>
  <c r="CN6" i="22" s="1"/>
  <c r="AZ7" i="8"/>
  <c r="AX6" i="22" s="1"/>
  <c r="DW22" i="8"/>
  <c r="DU21" i="22" s="1"/>
  <c r="BS17" i="8"/>
  <c r="BQ16" i="22" s="1"/>
  <c r="DK14" i="8"/>
  <c r="DI13" i="22" s="1"/>
  <c r="AX12" i="8"/>
  <c r="AV11" i="22" s="1"/>
  <c r="AS11" i="8"/>
  <c r="AQ10" i="22" s="1"/>
  <c r="CR10" i="8"/>
  <c r="CP9" i="22" s="1"/>
  <c r="U10" i="8"/>
  <c r="S9" i="22" s="1"/>
  <c r="DP9" i="8"/>
  <c r="DN8" i="22" s="1"/>
  <c r="BR9" i="8"/>
  <c r="BP8" i="22" s="1"/>
  <c r="AV9" i="8"/>
  <c r="AT8" i="22" s="1"/>
  <c r="EO8" i="8"/>
  <c r="EM7" i="22" s="1"/>
  <c r="DS8" i="8"/>
  <c r="DQ7" i="22" s="1"/>
  <c r="BG8" i="8"/>
  <c r="BE7" i="22" s="1"/>
  <c r="Q8" i="8"/>
  <c r="O7" i="22" s="1"/>
  <c r="ED7" i="8"/>
  <c r="EB6" i="22" s="1"/>
  <c r="BR7" i="8"/>
  <c r="BP6" i="22" s="1"/>
  <c r="AB7" i="8"/>
  <c r="Z6" i="22" s="1"/>
  <c r="BJ22" i="8"/>
  <c r="BH21" i="22" s="1"/>
  <c r="BJ13" i="8"/>
  <c r="BH12" i="22" s="1"/>
  <c r="AH11" i="8"/>
  <c r="AF10" i="22" s="1"/>
  <c r="M10" i="8"/>
  <c r="K9" i="22" s="1"/>
  <c r="X9" i="8"/>
  <c r="V8" i="22" s="1"/>
  <c r="EB7" i="8"/>
  <c r="DZ6" i="22" s="1"/>
  <c r="W7" i="8"/>
  <c r="U6" i="22" s="1"/>
  <c r="CG23" i="8"/>
  <c r="CE22" i="22" s="1"/>
  <c r="CR17" i="8"/>
  <c r="CP16" i="22" s="1"/>
  <c r="AC16" i="8"/>
  <c r="AA15" i="22" s="1"/>
  <c r="CY13" i="8"/>
  <c r="CW12" i="22" s="1"/>
  <c r="BU12" i="8"/>
  <c r="BS11" i="22" s="1"/>
  <c r="BF11" i="8"/>
  <c r="BD10" i="22" s="1"/>
  <c r="BE10" i="8"/>
  <c r="BC9" i="22" s="1"/>
  <c r="X10" i="8"/>
  <c r="V9" i="22" s="1"/>
  <c r="DR9" i="8"/>
  <c r="DP8" i="22" s="1"/>
  <c r="CR9" i="8"/>
  <c r="CP8" i="22" s="1"/>
  <c r="BT9" i="8"/>
  <c r="BR8" i="22" s="1"/>
  <c r="AW9" i="8"/>
  <c r="AU8" i="22" s="1"/>
  <c r="AD9" i="8"/>
  <c r="AB8" i="22" s="1"/>
  <c r="DT8" i="8"/>
  <c r="DR7" i="22" s="1"/>
  <c r="BH8" i="8"/>
  <c r="BF7" i="22" s="1"/>
  <c r="S8" i="8"/>
  <c r="Q7" i="22" s="1"/>
  <c r="DL7" i="8"/>
  <c r="DJ6" i="22" s="1"/>
  <c r="BS7" i="8"/>
  <c r="BQ6" i="22" s="1"/>
  <c r="AD7" i="8"/>
  <c r="AB6" i="22" s="1"/>
  <c r="BD10" i="8"/>
  <c r="BB9" i="22" s="1"/>
  <c r="Y9" i="8"/>
  <c r="W8" i="22" s="1"/>
  <c r="AJ8" i="8"/>
  <c r="AH7" i="22" s="1"/>
  <c r="AU7" i="8"/>
  <c r="AS6" i="22" s="1"/>
  <c r="S19" i="8"/>
  <c r="Q18" i="22" s="1"/>
  <c r="DV15" i="8"/>
  <c r="DT14" i="22" s="1"/>
  <c r="AE12" i="8"/>
  <c r="AC11" i="22" s="1"/>
  <c r="EA10" i="8"/>
  <c r="DY9" i="22" s="1"/>
  <c r="BA10" i="8"/>
  <c r="AY9" i="22" s="1"/>
  <c r="DN9" i="8"/>
  <c r="DL8" i="22" s="1"/>
  <c r="AT9" i="8"/>
  <c r="AR8" i="22" s="1"/>
  <c r="BE8" i="8"/>
  <c r="BC7" i="22" s="1"/>
  <c r="BP7" i="8"/>
  <c r="BN6" i="22" s="1"/>
  <c r="AN4" i="8"/>
  <c r="AL3" i="22"/>
  <c r="CD15" i="12"/>
  <c r="CH21" i="12"/>
  <c r="CD16" i="12"/>
  <c r="CF24" i="12"/>
  <c r="BY26" i="12"/>
  <c r="BS27" i="12"/>
  <c r="CG26" i="12"/>
  <c r="CC9" i="12"/>
  <c r="BW13" i="12"/>
  <c r="BQ19" i="12"/>
  <c r="CV17" i="12"/>
  <c r="DB21" i="12"/>
  <c r="CT27" i="12"/>
  <c r="CU27" i="12"/>
  <c r="CS19" i="12"/>
  <c r="DA23" i="12"/>
  <c r="CS15" i="12"/>
  <c r="CV19" i="12"/>
  <c r="DB19" i="12"/>
  <c r="EC19" i="12"/>
  <c r="EB24" i="12"/>
  <c r="EA10" i="12"/>
  <c r="EH24" i="12"/>
  <c r="EC11" i="12"/>
  <c r="EB22" i="12"/>
  <c r="EA18" i="12"/>
  <c r="EE22" i="12"/>
  <c r="CF9" i="18"/>
  <c r="BQ15" i="18"/>
  <c r="CO15" i="18"/>
  <c r="CE16" i="18"/>
  <c r="CP16" i="18"/>
  <c r="CW14" i="8" s="1"/>
  <c r="CU13" i="22" s="1"/>
  <c r="BQ18" i="18"/>
  <c r="BX16" i="8" s="1"/>
  <c r="BV15" i="22" s="1"/>
  <c r="BT20" i="18"/>
  <c r="CA18" i="8" s="1"/>
  <c r="BY17" i="22" s="1"/>
  <c r="BY13" i="18"/>
  <c r="CF11" i="8" s="1"/>
  <c r="CD10" i="22" s="1"/>
  <c r="CO25" i="18"/>
  <c r="CV23" i="8" s="1"/>
  <c r="CT22" i="22" s="1"/>
  <c r="BV26" i="18"/>
  <c r="CM27" i="18"/>
  <c r="BQ12" i="18"/>
  <c r="BX10" i="8" s="1"/>
  <c r="BV9" i="22" s="1"/>
  <c r="BV20" i="18"/>
  <c r="CC18" i="8" s="1"/>
  <c r="CA17" i="22" s="1"/>
  <c r="BT22" i="18"/>
  <c r="CH24" i="18"/>
  <c r="BY26" i="18"/>
  <c r="CN27" i="18"/>
  <c r="BP13" i="18"/>
  <c r="BW11" i="8" s="1"/>
  <c r="BU10" i="22" s="1"/>
  <c r="CE10" i="18"/>
  <c r="CL8" i="8" s="1"/>
  <c r="CJ7" i="22" s="1"/>
  <c r="BQ11" i="18"/>
  <c r="BQ13" i="18"/>
  <c r="CG14" i="18"/>
  <c r="CG18" i="18"/>
  <c r="BZ20" i="18"/>
  <c r="CG18" i="8" s="1"/>
  <c r="CE17" i="22" s="1"/>
  <c r="BQ26" i="18"/>
  <c r="BZ22" i="18"/>
  <c r="BP26" i="18"/>
  <c r="CG10" i="18"/>
  <c r="BT11" i="18"/>
  <c r="CA9" i="8" s="1"/>
  <c r="BY8" i="22" s="1"/>
  <c r="BR13" i="18"/>
  <c r="BY11" i="8" s="1"/>
  <c r="BW10" i="22" s="1"/>
  <c r="CH14" i="18"/>
  <c r="CE19" i="18"/>
  <c r="CL17" i="8" s="1"/>
  <c r="CJ16" i="22" s="1"/>
  <c r="CA20" i="18"/>
  <c r="BR26" i="18"/>
  <c r="BY24" i="8" s="1"/>
  <c r="BW23" i="22" s="1"/>
  <c r="BS13" i="18"/>
  <c r="BZ11" i="8" s="1"/>
  <c r="BX10" i="22" s="1"/>
  <c r="CC16" i="18"/>
  <c r="CJ14" i="8" s="1"/>
  <c r="CH13" i="22" s="1"/>
  <c r="CN16" i="18"/>
  <c r="BS21" i="18"/>
  <c r="BZ19" i="8" s="1"/>
  <c r="BX18" i="22" s="1"/>
  <c r="BT26" i="18"/>
  <c r="CA24" i="8" s="1"/>
  <c r="BY23" i="22" s="1"/>
  <c r="CT24" i="18"/>
  <c r="CV26" i="18"/>
  <c r="CT21" i="18"/>
  <c r="DA19" i="8" s="1"/>
  <c r="CY18" i="22" s="1"/>
  <c r="CV21" i="18"/>
  <c r="DC16" i="18"/>
  <c r="DJ14" i="8" s="1"/>
  <c r="DH13" i="22" s="1"/>
  <c r="CS24" i="18"/>
  <c r="CZ22" i="8" s="1"/>
  <c r="CX21" i="22" s="1"/>
  <c r="CS21" i="18"/>
  <c r="CZ19" i="8" s="1"/>
  <c r="CX18" i="22" s="1"/>
  <c r="CS9" i="18"/>
  <c r="DB17" i="18"/>
  <c r="DI15" i="8" s="1"/>
  <c r="DG14" i="22" s="1"/>
  <c r="CX21" i="18"/>
  <c r="CX24" i="18"/>
  <c r="CV9" i="18"/>
  <c r="DC7" i="8" s="1"/>
  <c r="DA6" i="22" s="1"/>
  <c r="CT13" i="18"/>
  <c r="CY21" i="18"/>
  <c r="DF19" i="8" s="1"/>
  <c r="DD18" i="22" s="1"/>
  <c r="CY24" i="18"/>
  <c r="DF22" i="8" s="1"/>
  <c r="DD21" i="22" s="1"/>
  <c r="CT26" i="18"/>
  <c r="CS27" i="18"/>
  <c r="DA9" i="18"/>
  <c r="CV13" i="18"/>
  <c r="DA21" i="18"/>
  <c r="CY13" i="18"/>
  <c r="CW26" i="18"/>
  <c r="DD24" i="8" s="1"/>
  <c r="DB23" i="22" s="1"/>
  <c r="DC27" i="18"/>
  <c r="DB18" i="18"/>
  <c r="CW23" i="18"/>
  <c r="DD21" i="8" s="1"/>
  <c r="DB20" i="22" s="1"/>
  <c r="CU24" i="18"/>
  <c r="CS18" i="18"/>
  <c r="CZ16" i="8" s="1"/>
  <c r="CX15" i="22" s="1"/>
  <c r="CY12" i="18"/>
  <c r="CX13" i="18"/>
  <c r="DE11" i="8" s="1"/>
  <c r="DC10" i="22" s="1"/>
  <c r="CT18" i="18"/>
  <c r="DA24" i="18"/>
  <c r="CV18" i="18"/>
  <c r="DC16" i="8" s="1"/>
  <c r="DA15" i="22" s="1"/>
  <c r="CY18" i="18"/>
  <c r="CU25" i="18"/>
  <c r="DA18" i="18"/>
  <c r="EH9" i="18"/>
  <c r="EB10" i="18"/>
  <c r="EB26" i="18"/>
  <c r="EJ10" i="18"/>
  <c r="EQ8" i="8" s="1"/>
  <c r="EO7" i="22" s="1"/>
  <c r="DZ22" i="18"/>
  <c r="EE26" i="18"/>
  <c r="EL24" i="8" s="1"/>
  <c r="EJ23" i="22" s="1"/>
  <c r="DZ27" i="18"/>
  <c r="DI9" i="18"/>
  <c r="DP7" i="8" s="1"/>
  <c r="DN6" i="22" s="1"/>
  <c r="DZ14" i="18"/>
  <c r="EG12" i="8" s="1"/>
  <c r="EE11" i="22" s="1"/>
  <c r="EF17" i="18"/>
  <c r="EA21" i="18"/>
  <c r="EA22" i="18"/>
  <c r="EC27" i="18"/>
  <c r="DK9" i="18"/>
  <c r="EB14" i="18"/>
  <c r="EH17" i="18"/>
  <c r="EO15" i="8" s="1"/>
  <c r="EM14" i="22" s="1"/>
  <c r="EG21" i="18"/>
  <c r="EC22" i="18"/>
  <c r="ED27" i="18"/>
  <c r="DL9" i="18"/>
  <c r="DS7" i="8" s="1"/>
  <c r="DQ6" i="22" s="1"/>
  <c r="DZ11" i="18"/>
  <c r="EC14" i="18"/>
  <c r="EJ12" i="8" s="1"/>
  <c r="EH11" i="22" s="1"/>
  <c r="EJ17" i="18"/>
  <c r="EE22" i="18"/>
  <c r="EK27" i="18"/>
  <c r="ER25" i="8" s="1"/>
  <c r="EP24" i="22" s="1"/>
  <c r="EB11" i="18"/>
  <c r="EE14" i="18"/>
  <c r="EK17" i="18"/>
  <c r="EF22" i="18"/>
  <c r="DN9" i="19"/>
  <c r="EK25" i="19"/>
  <c r="EG13" i="19"/>
  <c r="EA25" i="19"/>
  <c r="EK18" i="19"/>
  <c r="ED21" i="19"/>
  <c r="EH19" i="19"/>
  <c r="EB12" i="19"/>
  <c r="EE21" i="19"/>
  <c r="EF21" i="19"/>
  <c r="EG21" i="19"/>
  <c r="EJ21" i="19"/>
  <c r="DZ22" i="19"/>
  <c r="EA22" i="19"/>
  <c r="EB22" i="19"/>
  <c r="EE22" i="19"/>
  <c r="EK23" i="19"/>
  <c r="DZ23" i="19"/>
  <c r="EB23" i="19"/>
  <c r="EC23" i="19"/>
  <c r="ED23" i="19"/>
  <c r="EE23" i="19"/>
  <c r="EH23" i="19"/>
  <c r="EJ23" i="19"/>
  <c r="DZ24" i="19"/>
  <c r="EE24" i="19"/>
  <c r="EF24" i="19"/>
  <c r="EG24" i="19"/>
  <c r="EH24" i="19"/>
  <c r="EB25" i="19"/>
  <c r="EC25" i="19"/>
  <c r="ED25" i="19"/>
  <c r="EF25" i="19"/>
  <c r="EH25" i="19"/>
  <c r="EI25" i="19"/>
  <c r="DZ25" i="19"/>
  <c r="EJ25" i="19"/>
  <c r="EK26" i="19"/>
  <c r="EA26" i="19"/>
  <c r="EC26" i="19"/>
  <c r="ED26" i="19"/>
  <c r="EE26" i="19"/>
  <c r="EF26" i="19"/>
  <c r="DZ27" i="19"/>
  <c r="EA27" i="19"/>
  <c r="ED27" i="19"/>
  <c r="EF27" i="19"/>
  <c r="EB20" i="19"/>
  <c r="EC20" i="19"/>
  <c r="ED20" i="19"/>
  <c r="EG20" i="19"/>
  <c r="EI20" i="19"/>
  <c r="EA19" i="19"/>
  <c r="ED19" i="19"/>
  <c r="EF19" i="19"/>
  <c r="EG19" i="19"/>
  <c r="EI18" i="19"/>
  <c r="EA18" i="19"/>
  <c r="EC18" i="19"/>
  <c r="ED18" i="19"/>
  <c r="EE18" i="19"/>
  <c r="EF18" i="19"/>
  <c r="EA17" i="19"/>
  <c r="EK17" i="19"/>
  <c r="EB17" i="19"/>
  <c r="EC17" i="19"/>
  <c r="ED17" i="19"/>
  <c r="EF17" i="19"/>
  <c r="EH17" i="19"/>
  <c r="EI17" i="19"/>
  <c r="DZ17" i="19"/>
  <c r="EJ17" i="19"/>
  <c r="ED15" i="19"/>
  <c r="EE15" i="19"/>
  <c r="EF15" i="19"/>
  <c r="EH15" i="19"/>
  <c r="EJ15" i="19"/>
  <c r="DZ15" i="19"/>
  <c r="EK15" i="19"/>
  <c r="EB15" i="19"/>
  <c r="EC15" i="19"/>
  <c r="EC14" i="19"/>
  <c r="EG14" i="19"/>
  <c r="EH14" i="19"/>
  <c r="EH13" i="19"/>
  <c r="EC12" i="19"/>
  <c r="ED12" i="19"/>
  <c r="EE12" i="19"/>
  <c r="EI12" i="19"/>
  <c r="EJ12" i="19"/>
  <c r="EK12" i="19"/>
  <c r="EA12" i="19"/>
  <c r="EI11" i="19"/>
  <c r="DZ11" i="19"/>
  <c r="EA11" i="19"/>
  <c r="EB11" i="19"/>
  <c r="EF11" i="19"/>
  <c r="EG11" i="19"/>
  <c r="EF10" i="19"/>
  <c r="EG10" i="19"/>
  <c r="DL9" i="19"/>
  <c r="EC9" i="19"/>
  <c r="DM9" i="19"/>
  <c r="ED9" i="19"/>
  <c r="EE9" i="19"/>
  <c r="EF9" i="19"/>
  <c r="EH9" i="19"/>
  <c r="DZ9" i="19"/>
  <c r="EI9" i="19"/>
  <c r="DJ9" i="19"/>
  <c r="EA9" i="19"/>
  <c r="EJ9" i="19"/>
  <c r="EB9" i="19"/>
  <c r="EK9" i="19"/>
  <c r="CS12" i="19"/>
  <c r="CY20" i="19"/>
  <c r="CZ23" i="19"/>
  <c r="CT12" i="19"/>
  <c r="CX16" i="19"/>
  <c r="DB23" i="19"/>
  <c r="CU12" i="19"/>
  <c r="CU15" i="19"/>
  <c r="CY16" i="19"/>
  <c r="DA22" i="19"/>
  <c r="DB12" i="19"/>
  <c r="DA16" i="19"/>
  <c r="DC12" i="19"/>
  <c r="CX15" i="19"/>
  <c r="CY9" i="19"/>
  <c r="DB15" i="19"/>
  <c r="CW18" i="19"/>
  <c r="CS26" i="19"/>
  <c r="CT26" i="19"/>
  <c r="CN10" i="19"/>
  <c r="CM23" i="19"/>
  <c r="CN13" i="19"/>
  <c r="CM16" i="19"/>
  <c r="CM24" i="19"/>
  <c r="CM26" i="19"/>
  <c r="CO27" i="19"/>
  <c r="CO13" i="19"/>
  <c r="CO16" i="19"/>
  <c r="CO24" i="19"/>
  <c r="CN19" i="19"/>
  <c r="CN21" i="19"/>
  <c r="BP10" i="19"/>
  <c r="BQ26" i="19"/>
  <c r="CE9" i="19"/>
  <c r="BQ10" i="19"/>
  <c r="BP11" i="19"/>
  <c r="CC17" i="19"/>
  <c r="CC18" i="19"/>
  <c r="CC21" i="19"/>
  <c r="BQ22" i="19"/>
  <c r="CO26" i="19"/>
  <c r="BR10" i="19"/>
  <c r="BR11" i="19"/>
  <c r="CE15" i="19"/>
  <c r="CE18" i="19"/>
  <c r="BS22" i="19"/>
  <c r="BP22" i="19"/>
  <c r="CG9" i="19"/>
  <c r="BS10" i="19"/>
  <c r="CC10" i="19"/>
  <c r="BS11" i="19"/>
  <c r="BP13" i="19"/>
  <c r="CC14" i="19"/>
  <c r="CF15" i="19"/>
  <c r="CO15" i="19"/>
  <c r="CE17" i="19"/>
  <c r="CF18" i="19"/>
  <c r="CN18" i="19"/>
  <c r="BR19" i="19"/>
  <c r="CC20" i="19"/>
  <c r="CF21" i="19"/>
  <c r="CO21" i="19"/>
  <c r="BT22" i="19"/>
  <c r="BQ27" i="19"/>
  <c r="CE10" i="19"/>
  <c r="BT11" i="19"/>
  <c r="BQ13" i="19"/>
  <c r="CG15" i="19"/>
  <c r="CF17" i="19"/>
  <c r="CG18" i="19"/>
  <c r="CO18" i="19"/>
  <c r="BS19" i="19"/>
  <c r="CG21" i="19"/>
  <c r="CE25" i="19"/>
  <c r="BR27" i="19"/>
  <c r="CF10" i="19"/>
  <c r="BR13" i="19"/>
  <c r="CH15" i="19"/>
  <c r="CH18" i="19"/>
  <c r="BT19" i="19"/>
  <c r="CE20" i="19"/>
  <c r="CH21" i="19"/>
  <c r="BS27" i="19"/>
  <c r="CG10" i="19"/>
  <c r="DA20" i="19"/>
  <c r="CS9" i="19"/>
  <c r="DB9" i="19"/>
  <c r="DC10" i="19"/>
  <c r="CV12" i="19"/>
  <c r="CZ13" i="19"/>
  <c r="CW15" i="19"/>
  <c r="CZ16" i="19"/>
  <c r="CT17" i="19"/>
  <c r="DA18" i="19"/>
  <c r="CS20" i="19"/>
  <c r="DB20" i="19"/>
  <c r="CT9" i="19"/>
  <c r="DC9" i="19"/>
  <c r="CS10" i="19"/>
  <c r="CW12" i="19"/>
  <c r="CU17" i="19"/>
  <c r="CT20" i="19"/>
  <c r="DC20" i="19"/>
  <c r="CV27" i="19"/>
  <c r="CU9" i="19"/>
  <c r="CU10" i="19"/>
  <c r="DA11" i="19"/>
  <c r="CX12" i="19"/>
  <c r="CV17" i="19"/>
  <c r="CU20" i="19"/>
  <c r="CT21" i="19"/>
  <c r="DB22" i="19"/>
  <c r="CW26" i="19"/>
  <c r="CX27" i="19"/>
  <c r="DA9" i="19"/>
  <c r="CV9" i="19"/>
  <c r="CV10" i="19"/>
  <c r="DB11" i="19"/>
  <c r="CY12" i="19"/>
  <c r="DC15" i="19"/>
  <c r="CX17" i="19"/>
  <c r="CV20" i="19"/>
  <c r="CV21" i="19"/>
  <c r="DB25" i="19"/>
  <c r="CX26" i="19"/>
  <c r="CY27" i="19"/>
  <c r="CW9" i="19"/>
  <c r="CW10" i="19"/>
  <c r="DA12" i="19"/>
  <c r="CZ17" i="19"/>
  <c r="CU18" i="19"/>
  <c r="CW20" i="19"/>
  <c r="CW21" i="19"/>
  <c r="CY26" i="19"/>
  <c r="CZ27" i="19"/>
  <c r="CX9" i="19"/>
  <c r="CT15" i="19"/>
  <c r="CV18" i="19"/>
  <c r="CX20" i="19"/>
  <c r="CX21" i="19"/>
  <c r="DA26" i="19"/>
  <c r="BT9" i="19"/>
  <c r="BS9" i="19"/>
  <c r="BR9" i="19"/>
  <c r="CC11" i="19"/>
  <c r="BY16" i="19"/>
  <c r="BX16" i="19"/>
  <c r="BW16" i="19"/>
  <c r="BV16" i="19"/>
  <c r="DZ16" i="19"/>
  <c r="CO17" i="19"/>
  <c r="CC19" i="19"/>
  <c r="CA25" i="19"/>
  <c r="BY25" i="19"/>
  <c r="BX25" i="19"/>
  <c r="BZ25" i="19"/>
  <c r="BW25" i="19"/>
  <c r="BV25" i="19"/>
  <c r="CG23" i="20"/>
  <c r="CF23" i="20"/>
  <c r="CE23" i="20"/>
  <c r="CD23" i="20"/>
  <c r="CC23" i="20"/>
  <c r="CH23" i="20"/>
  <c r="CQ24" i="20"/>
  <c r="CP24" i="20"/>
  <c r="CO24" i="20"/>
  <c r="CN24" i="20"/>
  <c r="CH26" i="20"/>
  <c r="CG26" i="20"/>
  <c r="CF26" i="20"/>
  <c r="CE26" i="20"/>
  <c r="CD26" i="20"/>
  <c r="BP12" i="19"/>
  <c r="BP15" i="19"/>
  <c r="CA16" i="19"/>
  <c r="BT17" i="19"/>
  <c r="BS17" i="19"/>
  <c r="BR17" i="19"/>
  <c r="BQ17" i="19"/>
  <c r="CN17" i="19"/>
  <c r="BT20" i="19"/>
  <c r="BR20" i="19"/>
  <c r="BQ20" i="19"/>
  <c r="CO22" i="19"/>
  <c r="CA13" i="20"/>
  <c r="BX13" i="20"/>
  <c r="BW13" i="20"/>
  <c r="BZ13" i="20"/>
  <c r="BY13" i="20"/>
  <c r="CA9" i="19"/>
  <c r="BZ9" i="19"/>
  <c r="EJ10" i="19"/>
  <c r="EB10" i="19"/>
  <c r="EI10" i="19"/>
  <c r="EA10" i="19"/>
  <c r="EH10" i="19"/>
  <c r="DZ10" i="19"/>
  <c r="BY11" i="19"/>
  <c r="BX11" i="19"/>
  <c r="BW11" i="19"/>
  <c r="CT11" i="19"/>
  <c r="CV13" i="19"/>
  <c r="EK13" i="19"/>
  <c r="EC13" i="19"/>
  <c r="EJ13" i="19"/>
  <c r="EB13" i="19"/>
  <c r="EI13" i="19"/>
  <c r="EA13" i="19"/>
  <c r="BW14" i="19"/>
  <c r="CY14" i="19"/>
  <c r="EF14" i="19"/>
  <c r="EE14" i="19"/>
  <c r="ED14" i="19"/>
  <c r="EJ14" i="19"/>
  <c r="BQ15" i="19"/>
  <c r="CG16" i="19"/>
  <c r="CF16" i="19"/>
  <c r="CE16" i="19"/>
  <c r="EG16" i="19"/>
  <c r="BP17" i="19"/>
  <c r="BT18" i="19"/>
  <c r="BS18" i="19"/>
  <c r="BR18" i="19"/>
  <c r="BP20" i="19"/>
  <c r="CO20" i="19"/>
  <c r="CN20" i="19"/>
  <c r="CM20" i="19"/>
  <c r="CG27" i="19"/>
  <c r="CE27" i="19"/>
  <c r="CH27" i="19"/>
  <c r="DZ9" i="20"/>
  <c r="BV13" i="20"/>
  <c r="CX18" i="20"/>
  <c r="CW18" i="20"/>
  <c r="CV18" i="20"/>
  <c r="DC18" i="20"/>
  <c r="CU18" i="20"/>
  <c r="DB18" i="20"/>
  <c r="CT18" i="20"/>
  <c r="DA18" i="20"/>
  <c r="CZ18" i="20"/>
  <c r="ED20" i="20"/>
  <c r="EK20" i="20"/>
  <c r="EC20" i="20"/>
  <c r="EJ20" i="20"/>
  <c r="EB20" i="20"/>
  <c r="EI20" i="20"/>
  <c r="EA20" i="20"/>
  <c r="EH20" i="20"/>
  <c r="DZ20" i="20"/>
  <c r="EG20" i="20"/>
  <c r="EF20" i="20"/>
  <c r="BQ9" i="19"/>
  <c r="CS11" i="19"/>
  <c r="BV14" i="19"/>
  <c r="EF16" i="19"/>
  <c r="CW19" i="19"/>
  <c r="DC19" i="19"/>
  <c r="CU19" i="19"/>
  <c r="DB19" i="19"/>
  <c r="CT19" i="19"/>
  <c r="CY19" i="19"/>
  <c r="CX19" i="19"/>
  <c r="CV19" i="19"/>
  <c r="CS19" i="19"/>
  <c r="BV9" i="19"/>
  <c r="CN9" i="19"/>
  <c r="EC10" i="19"/>
  <c r="BV11" i="19"/>
  <c r="EE11" i="19"/>
  <c r="ED11" i="19"/>
  <c r="EK11" i="19"/>
  <c r="EC11" i="19"/>
  <c r="EJ11" i="19"/>
  <c r="CA12" i="19"/>
  <c r="BZ12" i="19"/>
  <c r="CM12" i="19"/>
  <c r="CW13" i="19"/>
  <c r="DZ13" i="19"/>
  <c r="CO14" i="19"/>
  <c r="CN14" i="19"/>
  <c r="CZ14" i="19"/>
  <c r="DZ14" i="19"/>
  <c r="EK14" i="19"/>
  <c r="CC16" i="19"/>
  <c r="EH16" i="19"/>
  <c r="CA17" i="19"/>
  <c r="BZ17" i="19"/>
  <c r="BY17" i="19"/>
  <c r="BP18" i="19"/>
  <c r="DA19" i="19"/>
  <c r="BS20" i="19"/>
  <c r="CH22" i="19"/>
  <c r="CF22" i="19"/>
  <c r="CE22" i="19"/>
  <c r="CG22" i="19"/>
  <c r="CV24" i="19"/>
  <c r="DB24" i="19"/>
  <c r="CT24" i="19"/>
  <c r="DA24" i="19"/>
  <c r="CS24" i="19"/>
  <c r="CZ24" i="19"/>
  <c r="CY24" i="19"/>
  <c r="CX24" i="19"/>
  <c r="CW24" i="19"/>
  <c r="CY25" i="19"/>
  <c r="CW25" i="19"/>
  <c r="CV25" i="19"/>
  <c r="CZ25" i="19"/>
  <c r="CX25" i="19"/>
  <c r="CU25" i="19"/>
  <c r="CT25" i="19"/>
  <c r="CC27" i="19"/>
  <c r="EI9" i="20"/>
  <c r="CS18" i="20"/>
  <c r="EE20" i="20"/>
  <c r="CQ27" i="20"/>
  <c r="CP27" i="20"/>
  <c r="CO27" i="20"/>
  <c r="CW11" i="19"/>
  <c r="CV11" i="19"/>
  <c r="DC11" i="19"/>
  <c r="CU11" i="19"/>
  <c r="BT12" i="19"/>
  <c r="BS12" i="19"/>
  <c r="BR12" i="19"/>
  <c r="CM17" i="19"/>
  <c r="CF11" i="20"/>
  <c r="CD11" i="20"/>
  <c r="CC11" i="20"/>
  <c r="CH11" i="20"/>
  <c r="CG11" i="20"/>
  <c r="EE15" i="20"/>
  <c r="ED15" i="20"/>
  <c r="EK15" i="20"/>
  <c r="EC15" i="20"/>
  <c r="EJ15" i="20"/>
  <c r="EB15" i="20"/>
  <c r="EI15" i="20"/>
  <c r="EA15" i="20"/>
  <c r="EH15" i="20"/>
  <c r="EG15" i="20"/>
  <c r="EF15" i="20"/>
  <c r="DZ15" i="20"/>
  <c r="BW9" i="19"/>
  <c r="ED10" i="19"/>
  <c r="BZ11" i="19"/>
  <c r="CY11" i="19"/>
  <c r="CN12" i="19"/>
  <c r="ED13" i="19"/>
  <c r="CH14" i="19"/>
  <c r="CG14" i="19"/>
  <c r="CF14" i="19"/>
  <c r="EA14" i="19"/>
  <c r="CH16" i="19"/>
  <c r="BQ18" i="19"/>
  <c r="CC22" i="19"/>
  <c r="DA23" i="19"/>
  <c r="CS23" i="19"/>
  <c r="CY23" i="19"/>
  <c r="CX23" i="19"/>
  <c r="CW23" i="19"/>
  <c r="CV23" i="19"/>
  <c r="CU23" i="19"/>
  <c r="CT23" i="19"/>
  <c r="CU24" i="19"/>
  <c r="BS25" i="19"/>
  <c r="BQ25" i="19"/>
  <c r="BP25" i="19"/>
  <c r="CS25" i="19"/>
  <c r="CF27" i="19"/>
  <c r="CY18" i="20"/>
  <c r="CG11" i="19"/>
  <c r="CF11" i="19"/>
  <c r="CE11" i="19"/>
  <c r="CX14" i="19"/>
  <c r="CW14" i="19"/>
  <c r="CV14" i="19"/>
  <c r="DC14" i="19"/>
  <c r="EE16" i="19"/>
  <c r="ED16" i="19"/>
  <c r="EK16" i="19"/>
  <c r="EC16" i="19"/>
  <c r="EJ16" i="19"/>
  <c r="EB16" i="19"/>
  <c r="CG19" i="19"/>
  <c r="CE19" i="19"/>
  <c r="CS14" i="19"/>
  <c r="BZ14" i="19"/>
  <c r="BY14" i="19"/>
  <c r="BX14" i="19"/>
  <c r="CT14" i="19"/>
  <c r="BT15" i="19"/>
  <c r="BS15" i="19"/>
  <c r="BZ16" i="19"/>
  <c r="EA16" i="19"/>
  <c r="CN22" i="19"/>
  <c r="CM22" i="19"/>
  <c r="BP24" i="19"/>
  <c r="BT24" i="19"/>
  <c r="BS24" i="19"/>
  <c r="BR24" i="19"/>
  <c r="BQ24" i="19"/>
  <c r="CN27" i="20"/>
  <c r="DC13" i="19"/>
  <c r="CU13" i="19"/>
  <c r="DB13" i="19"/>
  <c r="CT13" i="19"/>
  <c r="DA13" i="19"/>
  <c r="CS13" i="19"/>
  <c r="CU14" i="19"/>
  <c r="CH19" i="19"/>
  <c r="EF9" i="20"/>
  <c r="ED9" i="20"/>
  <c r="EK9" i="20"/>
  <c r="EC9" i="20"/>
  <c r="EH9" i="20"/>
  <c r="EG9" i="20"/>
  <c r="EE9" i="20"/>
  <c r="EA9" i="20"/>
  <c r="EB9" i="20"/>
  <c r="CM24" i="20"/>
  <c r="CC26" i="20"/>
  <c r="BX9" i="19"/>
  <c r="EE10" i="19"/>
  <c r="CA11" i="19"/>
  <c r="CO11" i="19"/>
  <c r="CN11" i="19"/>
  <c r="CM11" i="19"/>
  <c r="CZ11" i="19"/>
  <c r="CO12" i="19"/>
  <c r="CE13" i="19"/>
  <c r="CC13" i="19"/>
  <c r="CY13" i="19"/>
  <c r="EE13" i="19"/>
  <c r="BR14" i="19"/>
  <c r="BQ14" i="19"/>
  <c r="BP14" i="19"/>
  <c r="DB14" i="19"/>
  <c r="EB14" i="19"/>
  <c r="CM15" i="19"/>
  <c r="CW16" i="19"/>
  <c r="CV16" i="19"/>
  <c r="DC16" i="19"/>
  <c r="CU16" i="19"/>
  <c r="DB16" i="19"/>
  <c r="CT16" i="19"/>
  <c r="BW17" i="19"/>
  <c r="DA25" i="19"/>
  <c r="BV26" i="19"/>
  <c r="CA26" i="19"/>
  <c r="BZ26" i="19"/>
  <c r="BY26" i="19"/>
  <c r="ED11" i="20"/>
  <c r="EJ11" i="20"/>
  <c r="EB11" i="20"/>
  <c r="EI11" i="20"/>
  <c r="EA11" i="20"/>
  <c r="EK11" i="20"/>
  <c r="EH11" i="20"/>
  <c r="EG11" i="20"/>
  <c r="EE11" i="20"/>
  <c r="EF11" i="20"/>
  <c r="BT16" i="20"/>
  <c r="BS16" i="20"/>
  <c r="BR16" i="20"/>
  <c r="BQ16" i="20"/>
  <c r="BP16" i="20"/>
  <c r="CG9" i="20"/>
  <c r="CF9" i="20"/>
  <c r="CG12" i="20"/>
  <c r="CF12" i="20"/>
  <c r="CA16" i="20"/>
  <c r="BZ16" i="20"/>
  <c r="BY16" i="20"/>
  <c r="BX16" i="20"/>
  <c r="BW16" i="20"/>
  <c r="CZ10" i="19"/>
  <c r="EF12" i="19"/>
  <c r="CY15" i="19"/>
  <c r="EG15" i="19"/>
  <c r="CG17" i="19"/>
  <c r="BY19" i="19"/>
  <c r="BW19" i="19"/>
  <c r="BV19" i="19"/>
  <c r="BZ20" i="19"/>
  <c r="BY20" i="19"/>
  <c r="CX22" i="19"/>
  <c r="CV22" i="19"/>
  <c r="DC22" i="19"/>
  <c r="CU22" i="19"/>
  <c r="EG22" i="19"/>
  <c r="BS23" i="19"/>
  <c r="BR23" i="19"/>
  <c r="ED24" i="19"/>
  <c r="EJ24" i="19"/>
  <c r="EB24" i="19"/>
  <c r="EI24" i="19"/>
  <c r="EA24" i="19"/>
  <c r="EG27" i="19"/>
  <c r="BS9" i="20"/>
  <c r="BQ9" i="20"/>
  <c r="BP9" i="20"/>
  <c r="CC9" i="20"/>
  <c r="CM9" i="20"/>
  <c r="DI9" i="20"/>
  <c r="CT10" i="20"/>
  <c r="BS12" i="20"/>
  <c r="BQ12" i="20"/>
  <c r="BP12" i="20"/>
  <c r="CC12" i="20"/>
  <c r="CM12" i="20"/>
  <c r="CW15" i="20"/>
  <c r="CV15" i="20"/>
  <c r="DC15" i="20"/>
  <c r="CU15" i="20"/>
  <c r="DB15" i="20"/>
  <c r="CT15" i="20"/>
  <c r="DA15" i="20"/>
  <c r="CS15" i="20"/>
  <c r="CZ15" i="20"/>
  <c r="BV16" i="20"/>
  <c r="BT27" i="20"/>
  <c r="BS27" i="20"/>
  <c r="BR27" i="20"/>
  <c r="BQ27" i="20"/>
  <c r="BP27" i="20"/>
  <c r="CQ19" i="20"/>
  <c r="CP19" i="20"/>
  <c r="CO19" i="20"/>
  <c r="CN19" i="20"/>
  <c r="EG12" i="19"/>
  <c r="CZ15" i="19"/>
  <c r="CY17" i="19"/>
  <c r="CW17" i="19"/>
  <c r="DB17" i="19"/>
  <c r="BV18" i="19"/>
  <c r="CA18" i="19"/>
  <c r="EE19" i="19"/>
  <c r="EK19" i="19"/>
  <c r="EC19" i="19"/>
  <c r="EJ19" i="19"/>
  <c r="EB19" i="19"/>
  <c r="EH20" i="19"/>
  <c r="DZ20" i="19"/>
  <c r="EF20" i="19"/>
  <c r="EE20" i="19"/>
  <c r="EK20" i="19"/>
  <c r="EH22" i="19"/>
  <c r="BT26" i="19"/>
  <c r="BS26" i="19"/>
  <c r="BY27" i="19"/>
  <c r="BW27" i="19"/>
  <c r="BV27" i="19"/>
  <c r="CW27" i="19"/>
  <c r="DC27" i="19"/>
  <c r="CU27" i="19"/>
  <c r="DB27" i="19"/>
  <c r="CT27" i="19"/>
  <c r="EH27" i="19"/>
  <c r="CD9" i="20"/>
  <c r="CD12" i="20"/>
  <c r="BT19" i="20"/>
  <c r="BS19" i="20"/>
  <c r="BR19" i="20"/>
  <c r="BQ19" i="20"/>
  <c r="BP19" i="20"/>
  <c r="EF26" i="20"/>
  <c r="EE26" i="20"/>
  <c r="ED26" i="20"/>
  <c r="EK26" i="20"/>
  <c r="EC26" i="20"/>
  <c r="EJ26" i="20"/>
  <c r="EB26" i="20"/>
  <c r="EI26" i="20"/>
  <c r="EH26" i="20"/>
  <c r="EG26" i="20"/>
  <c r="CQ9" i="20"/>
  <c r="CO9" i="20"/>
  <c r="CN9" i="20"/>
  <c r="DM9" i="20"/>
  <c r="DL9" i="20"/>
  <c r="DA10" i="20"/>
  <c r="CS10" i="20"/>
  <c r="CY10" i="20"/>
  <c r="CX10" i="20"/>
  <c r="CQ12" i="20"/>
  <c r="CO12" i="20"/>
  <c r="CN12" i="20"/>
  <c r="CT10" i="19"/>
  <c r="DZ12" i="19"/>
  <c r="CS15" i="19"/>
  <c r="EA15" i="19"/>
  <c r="CS17" i="19"/>
  <c r="DC17" i="19"/>
  <c r="BW18" i="19"/>
  <c r="BZ19" i="19"/>
  <c r="DZ19" i="19"/>
  <c r="BW20" i="19"/>
  <c r="EA20" i="19"/>
  <c r="EK21" i="19"/>
  <c r="EC21" i="19"/>
  <c r="EI21" i="19"/>
  <c r="EA21" i="19"/>
  <c r="EH21" i="19"/>
  <c r="DZ21" i="19"/>
  <c r="BZ22" i="19"/>
  <c r="BX22" i="19"/>
  <c r="BW22" i="19"/>
  <c r="CT22" i="19"/>
  <c r="BQ23" i="19"/>
  <c r="CF24" i="19"/>
  <c r="CC24" i="19"/>
  <c r="EC24" i="19"/>
  <c r="BP26" i="19"/>
  <c r="BX27" i="19"/>
  <c r="CS27" i="19"/>
  <c r="BT9" i="20"/>
  <c r="CE9" i="20"/>
  <c r="CY9" i="20"/>
  <c r="CW9" i="20"/>
  <c r="CV9" i="20"/>
  <c r="DC9" i="20"/>
  <c r="DK9" i="20"/>
  <c r="BS10" i="20"/>
  <c r="BR10" i="20"/>
  <c r="CV10" i="20"/>
  <c r="CV11" i="20"/>
  <c r="DB11" i="20"/>
  <c r="CT11" i="20"/>
  <c r="DA11" i="20"/>
  <c r="CS11" i="20"/>
  <c r="BT12" i="20"/>
  <c r="CE12" i="20"/>
  <c r="CY12" i="20"/>
  <c r="CW12" i="20"/>
  <c r="CV12" i="20"/>
  <c r="DC12" i="20"/>
  <c r="BT14" i="20"/>
  <c r="BS14" i="20"/>
  <c r="BR14" i="20"/>
  <c r="BQ14" i="20"/>
  <c r="CY15" i="20"/>
  <c r="EF18" i="20"/>
  <c r="EE18" i="20"/>
  <c r="ED18" i="20"/>
  <c r="EK18" i="20"/>
  <c r="EC18" i="20"/>
  <c r="EJ18" i="20"/>
  <c r="EB18" i="20"/>
  <c r="EI18" i="20"/>
  <c r="EH18" i="20"/>
  <c r="EG18" i="20"/>
  <c r="BZ26" i="20"/>
  <c r="BY26" i="20"/>
  <c r="BX26" i="20"/>
  <c r="BW26" i="20"/>
  <c r="BV26" i="20"/>
  <c r="DZ26" i="20"/>
  <c r="EF22" i="19"/>
  <c r="ED22" i="19"/>
  <c r="EK22" i="19"/>
  <c r="EC22" i="19"/>
  <c r="EJ22" i="19"/>
  <c r="CC23" i="19"/>
  <c r="CH23" i="19"/>
  <c r="CG25" i="19"/>
  <c r="CF25" i="19"/>
  <c r="CO25" i="19"/>
  <c r="CN25" i="19"/>
  <c r="EE27" i="19"/>
  <c r="EK27" i="19"/>
  <c r="EC27" i="19"/>
  <c r="EJ27" i="19"/>
  <c r="EB27" i="19"/>
  <c r="CA9" i="20"/>
  <c r="BY9" i="20"/>
  <c r="BX9" i="20"/>
  <c r="CH9" i="20"/>
  <c r="DN9" i="20"/>
  <c r="CC10" i="20"/>
  <c r="CH10" i="20"/>
  <c r="CQ10" i="20"/>
  <c r="CP10" i="20"/>
  <c r="CW10" i="20"/>
  <c r="CA12" i="20"/>
  <c r="BY12" i="20"/>
  <c r="BX12" i="20"/>
  <c r="CH12" i="20"/>
  <c r="CY13" i="20"/>
  <c r="CV13" i="20"/>
  <c r="DC13" i="20"/>
  <c r="CU13" i="20"/>
  <c r="DB13" i="20"/>
  <c r="CZ13" i="20"/>
  <c r="CX13" i="20"/>
  <c r="CH18" i="20"/>
  <c r="CG18" i="20"/>
  <c r="CF18" i="20"/>
  <c r="CE18" i="20"/>
  <c r="CD18" i="20"/>
  <c r="CX26" i="20"/>
  <c r="CW26" i="20"/>
  <c r="CV26" i="20"/>
  <c r="DC26" i="20"/>
  <c r="CU26" i="20"/>
  <c r="DB26" i="20"/>
  <c r="CT26" i="20"/>
  <c r="DA26" i="20"/>
  <c r="CZ26" i="20"/>
  <c r="EA26" i="20"/>
  <c r="CY18" i="19"/>
  <c r="EG18" i="19"/>
  <c r="CZ21" i="19"/>
  <c r="EF23" i="19"/>
  <c r="EG26" i="19"/>
  <c r="BZ10" i="20"/>
  <c r="EF12" i="20"/>
  <c r="EE23" i="20"/>
  <c r="ED23" i="20"/>
  <c r="EK23" i="20"/>
  <c r="EC23" i="20"/>
  <c r="EJ23" i="20"/>
  <c r="EB23" i="20"/>
  <c r="EI23" i="20"/>
  <c r="EA23" i="20"/>
  <c r="EE17" i="19"/>
  <c r="DZ18" i="19"/>
  <c r="EH18" i="19"/>
  <c r="CM19" i="19"/>
  <c r="CS21" i="19"/>
  <c r="DA21" i="19"/>
  <c r="EG23" i="19"/>
  <c r="EE25" i="19"/>
  <c r="CZ26" i="19"/>
  <c r="DZ26" i="19"/>
  <c r="EH26" i="19"/>
  <c r="CF13" i="20"/>
  <c r="CE13" i="20"/>
  <c r="CQ13" i="20"/>
  <c r="CN13" i="20"/>
  <c r="CM13" i="20"/>
  <c r="CA21" i="20"/>
  <c r="BZ21" i="20"/>
  <c r="BY21" i="20"/>
  <c r="BX21" i="20"/>
  <c r="BW21" i="20"/>
  <c r="CQ21" i="20"/>
  <c r="CP21" i="20"/>
  <c r="CO21" i="20"/>
  <c r="CN21" i="20"/>
  <c r="CM21" i="20"/>
  <c r="CW23" i="20"/>
  <c r="CV23" i="20"/>
  <c r="DC23" i="20"/>
  <c r="CU23" i="20"/>
  <c r="DB23" i="20"/>
  <c r="CT23" i="20"/>
  <c r="DA23" i="20"/>
  <c r="CS23" i="20"/>
  <c r="DZ23" i="20"/>
  <c r="BT24" i="20"/>
  <c r="BS24" i="20"/>
  <c r="BR24" i="20"/>
  <c r="BQ24" i="20"/>
  <c r="BP24" i="20"/>
  <c r="BZ18" i="20"/>
  <c r="BY18" i="20"/>
  <c r="BX18" i="20"/>
  <c r="BW18" i="20"/>
  <c r="BV18" i="20"/>
  <c r="BV21" i="20"/>
  <c r="CY21" i="20"/>
  <c r="CX21" i="20"/>
  <c r="CW21" i="20"/>
  <c r="CV21" i="20"/>
  <c r="DC21" i="20"/>
  <c r="CU21" i="20"/>
  <c r="CX23" i="20"/>
  <c r="EF23" i="20"/>
  <c r="CA24" i="20"/>
  <c r="BZ24" i="20"/>
  <c r="BY24" i="20"/>
  <c r="BX24" i="20"/>
  <c r="CT18" i="19"/>
  <c r="EB18" i="19"/>
  <c r="CU21" i="19"/>
  <c r="EA23" i="19"/>
  <c r="EB26" i="19"/>
  <c r="ED12" i="20"/>
  <c r="EI12" i="20"/>
  <c r="EA12" i="20"/>
  <c r="EJ12" i="20"/>
  <c r="CG15" i="20"/>
  <c r="CF15" i="20"/>
  <c r="CE15" i="20"/>
  <c r="CD15" i="20"/>
  <c r="CC15" i="20"/>
  <c r="CQ16" i="20"/>
  <c r="CP16" i="20"/>
  <c r="CO16" i="20"/>
  <c r="CN16" i="20"/>
  <c r="CA18" i="20"/>
  <c r="CH21" i="20"/>
  <c r="CG21" i="20"/>
  <c r="CF21" i="20"/>
  <c r="CE21" i="20"/>
  <c r="CS21" i="20"/>
  <c r="BT22" i="20"/>
  <c r="BS22" i="20"/>
  <c r="BR22" i="20"/>
  <c r="CY23" i="20"/>
  <c r="EG23" i="20"/>
  <c r="BV24" i="20"/>
  <c r="BZ14" i="20"/>
  <c r="CH14" i="20"/>
  <c r="CX14" i="20"/>
  <c r="ED16" i="20"/>
  <c r="CA17" i="20"/>
  <c r="CQ17" i="20"/>
  <c r="CY17" i="20"/>
  <c r="EG17" i="20"/>
  <c r="CG19" i="20"/>
  <c r="CW19" i="20"/>
  <c r="EE19" i="20"/>
  <c r="BT20" i="20"/>
  <c r="CZ20" i="20"/>
  <c r="BZ22" i="20"/>
  <c r="CH22" i="20"/>
  <c r="CX22" i="20"/>
  <c r="ED24" i="20"/>
  <c r="CA25" i="20"/>
  <c r="CQ25" i="20"/>
  <c r="CY25" i="20"/>
  <c r="EG25" i="20"/>
  <c r="BY27" i="20"/>
  <c r="CG27" i="20"/>
  <c r="CW27" i="20"/>
  <c r="EE27" i="20"/>
  <c r="BP13" i="20"/>
  <c r="ED13" i="20"/>
  <c r="CA14" i="20"/>
  <c r="CY14" i="20"/>
  <c r="EG14" i="20"/>
  <c r="BV15" i="20"/>
  <c r="EE16" i="20"/>
  <c r="CZ17" i="20"/>
  <c r="DZ17" i="20"/>
  <c r="EH17" i="20"/>
  <c r="CM18" i="20"/>
  <c r="CH19" i="20"/>
  <c r="CX19" i="20"/>
  <c r="EF19" i="20"/>
  <c r="CC20" i="20"/>
  <c r="CS20" i="20"/>
  <c r="DA20" i="20"/>
  <c r="BP21" i="20"/>
  <c r="CA22" i="20"/>
  <c r="CY22" i="20"/>
  <c r="EG22" i="20"/>
  <c r="BV23" i="20"/>
  <c r="CW24" i="20"/>
  <c r="EE24" i="20"/>
  <c r="CZ25" i="20"/>
  <c r="DZ25" i="20"/>
  <c r="EH25" i="20"/>
  <c r="CM26" i="20"/>
  <c r="BZ27" i="20"/>
  <c r="CH27" i="20"/>
  <c r="CX27" i="20"/>
  <c r="EF27" i="20"/>
  <c r="CZ14" i="20"/>
  <c r="EF16" i="20"/>
  <c r="CY19" i="20"/>
  <c r="EG19" i="20"/>
  <c r="CZ22" i="20"/>
  <c r="EF24" i="20"/>
  <c r="EI25" i="20"/>
  <c r="BP26" i="20"/>
  <c r="CN26" i="20"/>
  <c r="CY27" i="20"/>
  <c r="EG27" i="20"/>
  <c r="DA14" i="20"/>
  <c r="EG16" i="20"/>
  <c r="CZ19" i="20"/>
  <c r="DZ19" i="20"/>
  <c r="EH19" i="20"/>
  <c r="CM20" i="20"/>
  <c r="CC22" i="20"/>
  <c r="CS22" i="20"/>
  <c r="DA22" i="20"/>
  <c r="EG24" i="20"/>
  <c r="BV25" i="20"/>
  <c r="CT25" i="20"/>
  <c r="DB25" i="20"/>
  <c r="EB25" i="20"/>
  <c r="EJ25" i="20"/>
  <c r="BQ26" i="20"/>
  <c r="CO26" i="20"/>
  <c r="CZ27" i="20"/>
  <c r="DZ27" i="20"/>
  <c r="EH27" i="20"/>
  <c r="CT14" i="20"/>
  <c r="EB14" i="20"/>
  <c r="DZ16" i="20"/>
  <c r="CU17" i="20"/>
  <c r="EC17" i="20"/>
  <c r="CS19" i="20"/>
  <c r="EA19" i="20"/>
  <c r="CT22" i="20"/>
  <c r="EB22" i="20"/>
  <c r="DZ24" i="20"/>
  <c r="CU25" i="20"/>
  <c r="EC25" i="20"/>
  <c r="CS27" i="20"/>
  <c r="EA27" i="20"/>
  <c r="EI27" i="20"/>
  <c r="EJ27" i="20"/>
  <c r="EK27" i="20"/>
  <c r="EF25" i="18"/>
  <c r="BW9" i="18"/>
  <c r="CD7" i="8" s="1"/>
  <c r="CB6" i="22" s="1"/>
  <c r="CU9" i="18"/>
  <c r="EC9" i="18"/>
  <c r="CS10" i="18"/>
  <c r="CZ8" i="8" s="1"/>
  <c r="CX7" i="22" s="1"/>
  <c r="DB10" i="18"/>
  <c r="DI8" i="8" s="1"/>
  <c r="DG7" i="22" s="1"/>
  <c r="EI10" i="18"/>
  <c r="EP8" i="8" s="1"/>
  <c r="EN7" i="22" s="1"/>
  <c r="BR11" i="18"/>
  <c r="CO11" i="18"/>
  <c r="CV9" i="8" s="1"/>
  <c r="CT8" i="22" s="1"/>
  <c r="EA11" i="18"/>
  <c r="EK11" i="18"/>
  <c r="BS12" i="18"/>
  <c r="BZ13" i="18"/>
  <c r="CW13" i="18"/>
  <c r="BT14" i="18"/>
  <c r="CS14" i="18"/>
  <c r="EA14" i="18"/>
  <c r="EH12" i="8" s="1"/>
  <c r="EF11" i="22" s="1"/>
  <c r="EK14" i="18"/>
  <c r="BS15" i="18"/>
  <c r="BZ13" i="8" s="1"/>
  <c r="BX12" i="22" s="1"/>
  <c r="CV15" i="18"/>
  <c r="BW16" i="18"/>
  <c r="CH16" i="18"/>
  <c r="CO14" i="8" s="1"/>
  <c r="CM13" i="22" s="1"/>
  <c r="CX14" i="8"/>
  <c r="CV13" i="22" s="1"/>
  <c r="CO17" i="18"/>
  <c r="CV15" i="8" s="1"/>
  <c r="CT14" i="22" s="1"/>
  <c r="DC17" i="18"/>
  <c r="EC17" i="18"/>
  <c r="BT18" i="18"/>
  <c r="CW18" i="18"/>
  <c r="EA18" i="18"/>
  <c r="EH16" i="8" s="1"/>
  <c r="EF15" i="22" s="1"/>
  <c r="EI19" i="18"/>
  <c r="CW21" i="18"/>
  <c r="ED22" i="18"/>
  <c r="BV23" i="18"/>
  <c r="CY23" i="18"/>
  <c r="DF21" i="8" s="1"/>
  <c r="DD20" i="22" s="1"/>
  <c r="BZ24" i="18"/>
  <c r="DB24" i="18"/>
  <c r="BW25" i="18"/>
  <c r="CT25" i="18"/>
  <c r="EH25" i="18"/>
  <c r="EO23" i="8" s="1"/>
  <c r="EM22" i="22" s="1"/>
  <c r="BX26" i="18"/>
  <c r="DA26" i="18"/>
  <c r="ED26" i="18"/>
  <c r="CU27" i="18"/>
  <c r="EA27" i="18"/>
  <c r="CY15" i="18"/>
  <c r="EB18" i="18"/>
  <c r="CM9" i="18"/>
  <c r="EJ9" i="18"/>
  <c r="CU10" i="18"/>
  <c r="CC13" i="18"/>
  <c r="BY14" i="18"/>
  <c r="CZ14" i="18"/>
  <c r="DG12" i="8" s="1"/>
  <c r="DE11" i="22" s="1"/>
  <c r="BZ16" i="18"/>
  <c r="CS16" i="18"/>
  <c r="CG17" i="18"/>
  <c r="ED18" i="18"/>
  <c r="CS19" i="18"/>
  <c r="DZ19" i="18"/>
  <c r="EG17" i="8" s="1"/>
  <c r="EE16" i="22" s="1"/>
  <c r="CC21" i="18"/>
  <c r="BX23" i="18"/>
  <c r="CE21" i="8" s="1"/>
  <c r="CC20" i="22" s="1"/>
  <c r="BP24" i="18"/>
  <c r="BW22" i="8" s="1"/>
  <c r="BU21" i="22" s="1"/>
  <c r="CW25" i="18"/>
  <c r="DZ25" i="18"/>
  <c r="EJ25" i="18"/>
  <c r="EI26" i="18"/>
  <c r="CT10" i="18"/>
  <c r="DA8" i="8" s="1"/>
  <c r="CY7" i="22" s="1"/>
  <c r="BX16" i="18"/>
  <c r="CC9" i="18"/>
  <c r="CN9" i="18"/>
  <c r="DC9" i="18"/>
  <c r="EK9" i="18"/>
  <c r="ER7" i="8" s="1"/>
  <c r="EP6" i="22" s="1"/>
  <c r="CV10" i="18"/>
  <c r="EE11" i="18"/>
  <c r="BX12" i="18"/>
  <c r="CE10" i="8" s="1"/>
  <c r="CC9" i="22" s="1"/>
  <c r="CN12" i="18"/>
  <c r="CU10" i="8" s="1"/>
  <c r="CS9" i="22" s="1"/>
  <c r="DA13" i="18"/>
  <c r="BV15" i="18"/>
  <c r="CA16" i="18"/>
  <c r="CU16" i="18"/>
  <c r="BV17" i="18"/>
  <c r="CH17" i="18"/>
  <c r="CT17" i="18"/>
  <c r="DA15" i="8" s="1"/>
  <c r="CY14" i="22" s="1"/>
  <c r="EE18" i="18"/>
  <c r="CU19" i="18"/>
  <c r="EA19" i="18"/>
  <c r="EH17" i="8" s="1"/>
  <c r="EF16" i="22" s="1"/>
  <c r="DZ20" i="18"/>
  <c r="CM22" i="18"/>
  <c r="BP23" i="18"/>
  <c r="BY23" i="18"/>
  <c r="CN23" i="18"/>
  <c r="BR24" i="18"/>
  <c r="CC24" i="18"/>
  <c r="CX25" i="18"/>
  <c r="EA25" i="18"/>
  <c r="EK25" i="18"/>
  <c r="ER23" i="8" s="1"/>
  <c r="EP22" i="22" s="1"/>
  <c r="CC26" i="18"/>
  <c r="EJ26" i="18"/>
  <c r="CC27" i="18"/>
  <c r="EH27" i="18"/>
  <c r="DC10" i="18"/>
  <c r="DJ8" i="8" s="1"/>
  <c r="DH7" i="22" s="1"/>
  <c r="CE17" i="18"/>
  <c r="BW23" i="18"/>
  <c r="EI25" i="18"/>
  <c r="CE9" i="18"/>
  <c r="CO9" i="18"/>
  <c r="CV7" i="8" s="1"/>
  <c r="CT6" i="22" s="1"/>
  <c r="CW10" i="18"/>
  <c r="DD8" i="8" s="1"/>
  <c r="DB7" i="22" s="1"/>
  <c r="EF11" i="18"/>
  <c r="BY12" i="18"/>
  <c r="CO12" i="18"/>
  <c r="CF13" i="18"/>
  <c r="CS13" i="18"/>
  <c r="DB13" i="18"/>
  <c r="CM14" i="18"/>
  <c r="EF14" i="18"/>
  <c r="EM12" i="8" s="1"/>
  <c r="EK11" i="22" s="1"/>
  <c r="BX15" i="18"/>
  <c r="CN15" i="18"/>
  <c r="CU13" i="8" s="1"/>
  <c r="CS12" i="22" s="1"/>
  <c r="CV16" i="18"/>
  <c r="BW17" i="18"/>
  <c r="CU17" i="18"/>
  <c r="EI17" i="18"/>
  <c r="EP15" i="8" s="1"/>
  <c r="EN14" i="22" s="1"/>
  <c r="BP18" i="18"/>
  <c r="BW16" i="8" s="1"/>
  <c r="BU15" i="22" s="1"/>
  <c r="CC18" i="18"/>
  <c r="EI18" i="18"/>
  <c r="EP16" i="8" s="1"/>
  <c r="EN15" i="22" s="1"/>
  <c r="CM19" i="18"/>
  <c r="DA19" i="18"/>
  <c r="EC19" i="18"/>
  <c r="EB20" i="18"/>
  <c r="BP21" i="18"/>
  <c r="BW19" i="8" s="1"/>
  <c r="BU18" i="22" s="1"/>
  <c r="CF21" i="18"/>
  <c r="DB21" i="18"/>
  <c r="DI19" i="8" s="1"/>
  <c r="DG18" i="22" s="1"/>
  <c r="CN22" i="18"/>
  <c r="CU20" i="8" s="1"/>
  <c r="CS19" i="22" s="1"/>
  <c r="EI22" i="18"/>
  <c r="BQ23" i="18"/>
  <c r="CA23" i="18"/>
  <c r="CH21" i="8" s="1"/>
  <c r="CF20" i="22" s="1"/>
  <c r="CO23" i="18"/>
  <c r="CV21" i="8" s="1"/>
  <c r="CT20" i="22" s="1"/>
  <c r="BS24" i="18"/>
  <c r="CM24" i="18"/>
  <c r="CV24" i="18"/>
  <c r="CM25" i="18"/>
  <c r="DB25" i="18"/>
  <c r="EB25" i="18"/>
  <c r="CS26" i="18"/>
  <c r="CE27" i="18"/>
  <c r="EI27" i="18"/>
  <c r="CP9" i="18"/>
  <c r="CW7" i="8" s="1"/>
  <c r="CU6" i="22" s="1"/>
  <c r="CX10" i="18"/>
  <c r="DE8" i="8" s="1"/>
  <c r="DC7" i="22" s="1"/>
  <c r="CA12" i="18"/>
  <c r="CH10" i="8" s="1"/>
  <c r="CF9" i="22" s="1"/>
  <c r="CG13" i="18"/>
  <c r="CN11" i="8" s="1"/>
  <c r="CL10" i="22" s="1"/>
  <c r="BY15" i="18"/>
  <c r="CX16" i="18"/>
  <c r="DE14" i="8" s="1"/>
  <c r="DC13" i="22" s="1"/>
  <c r="BY17" i="18"/>
  <c r="CW17" i="18"/>
  <c r="EJ18" i="18"/>
  <c r="DC19" i="18"/>
  <c r="ED19" i="18"/>
  <c r="EH20" i="18"/>
  <c r="EO18" i="8" s="1"/>
  <c r="EM17" i="22" s="1"/>
  <c r="CG21" i="18"/>
  <c r="CO22" i="18"/>
  <c r="BS23" i="18"/>
  <c r="CE24" i="18"/>
  <c r="DC25" i="18"/>
  <c r="EC25" i="18"/>
  <c r="CF26" i="18"/>
  <c r="DA10" i="18"/>
  <c r="BX9" i="18"/>
  <c r="CP11" i="18"/>
  <c r="EK19" i="18"/>
  <c r="ER17" i="8" s="1"/>
  <c r="EP16" i="22" s="1"/>
  <c r="DZ9" i="18"/>
  <c r="CY10" i="18"/>
  <c r="EA10" i="18"/>
  <c r="EH8" i="8" s="1"/>
  <c r="EF7" i="22" s="1"/>
  <c r="EI11" i="18"/>
  <c r="BP12" i="18"/>
  <c r="BW10" i="8" s="1"/>
  <c r="BU9" i="22" s="1"/>
  <c r="BV13" i="18"/>
  <c r="CH13" i="18"/>
  <c r="CU13" i="18"/>
  <c r="DB11" i="8" s="1"/>
  <c r="CZ10" i="22" s="1"/>
  <c r="BQ14" i="18"/>
  <c r="CP14" i="18"/>
  <c r="EI14" i="18"/>
  <c r="EP12" i="8" s="1"/>
  <c r="EN11" i="22" s="1"/>
  <c r="BP15" i="18"/>
  <c r="CA15" i="18"/>
  <c r="CX13" i="8"/>
  <c r="CV12" i="22" s="1"/>
  <c r="CY16" i="18"/>
  <c r="BZ17" i="18"/>
  <c r="CX17" i="18"/>
  <c r="CF18" i="18"/>
  <c r="CC19" i="18"/>
  <c r="EF19" i="18"/>
  <c r="EJ20" i="18"/>
  <c r="BR21" i="18"/>
  <c r="CH21" i="18"/>
  <c r="CP22" i="18"/>
  <c r="BT23" i="18"/>
  <c r="CG23" i="18"/>
  <c r="BW24" i="18"/>
  <c r="CF24" i="18"/>
  <c r="CP24" i="18"/>
  <c r="ED24" i="18"/>
  <c r="CG25" i="18"/>
  <c r="CP25" i="18"/>
  <c r="EE25" i="18"/>
  <c r="CG26" i="18"/>
  <c r="EA26" i="18"/>
  <c r="CO9" i="12"/>
  <c r="CG11" i="12"/>
  <c r="BX13" i="12"/>
  <c r="CN14" i="12"/>
  <c r="CE15" i="12"/>
  <c r="BW18" i="12"/>
  <c r="BP24" i="12"/>
  <c r="BT27" i="12"/>
  <c r="DB11" i="12"/>
  <c r="CT15" i="12"/>
  <c r="CY17" i="12"/>
  <c r="CY19" i="12"/>
  <c r="DC21" i="12"/>
  <c r="DB23" i="12"/>
  <c r="EB9" i="12"/>
  <c r="EK14" i="12"/>
  <c r="EC22" i="12"/>
  <c r="EC25" i="12"/>
  <c r="EA27" i="12"/>
  <c r="CP14" i="12"/>
  <c r="CA18" i="12"/>
  <c r="BQ24" i="12"/>
  <c r="CU15" i="12"/>
  <c r="DC17" i="12"/>
  <c r="DA19" i="12"/>
  <c r="CS27" i="12"/>
  <c r="ED25" i="12"/>
  <c r="EB27" i="12"/>
  <c r="CN16" i="12"/>
  <c r="BR24" i="12"/>
  <c r="EK22" i="12"/>
  <c r="EF25" i="12"/>
  <c r="EC27" i="12"/>
  <c r="CD9" i="12"/>
  <c r="CF16" i="12"/>
  <c r="CO16" i="12"/>
  <c r="CF18" i="12"/>
  <c r="BR19" i="12"/>
  <c r="CG27" i="12"/>
  <c r="CY15" i="12"/>
  <c r="CS23" i="12"/>
  <c r="CS25" i="12"/>
  <c r="EB13" i="12"/>
  <c r="EH25" i="12"/>
  <c r="ED27" i="12"/>
  <c r="CE9" i="12"/>
  <c r="CG16" i="12"/>
  <c r="CP16" i="12"/>
  <c r="CM22" i="12"/>
  <c r="CN24" i="12"/>
  <c r="CS11" i="12"/>
  <c r="DA15" i="12"/>
  <c r="CT23" i="12"/>
  <c r="CU25" i="12"/>
  <c r="CY27" i="12"/>
  <c r="DL9" i="12"/>
  <c r="EF27" i="12"/>
  <c r="CF9" i="12"/>
  <c r="CD10" i="12"/>
  <c r="BY11" i="12"/>
  <c r="BZ19" i="12"/>
  <c r="BZ22" i="12"/>
  <c r="CN22" i="12"/>
  <c r="CO24" i="12"/>
  <c r="CE26" i="12"/>
  <c r="BQ27" i="12"/>
  <c r="CT11" i="12"/>
  <c r="CT19" i="12"/>
  <c r="CS21" i="12"/>
  <c r="CU23" i="12"/>
  <c r="DB25" i="12"/>
  <c r="DA27" i="12"/>
  <c r="DM9" i="12"/>
  <c r="EI10" i="12"/>
  <c r="EB14" i="12"/>
  <c r="EA26" i="12"/>
  <c r="EI27" i="12"/>
  <c r="CE10" i="12"/>
  <c r="BZ11" i="12"/>
  <c r="CC15" i="12"/>
  <c r="CU11" i="12"/>
  <c r="CU21" i="12"/>
  <c r="CY23" i="12"/>
  <c r="DC25" i="12"/>
  <c r="DB27" i="12"/>
  <c r="EG12" i="18"/>
  <c r="EN10" i="8" s="1"/>
  <c r="EL9" i="22" s="1"/>
  <c r="BT16" i="18"/>
  <c r="BQ16" i="18"/>
  <c r="BX14" i="8" s="1"/>
  <c r="BV13" i="22" s="1"/>
  <c r="CZ12" i="18"/>
  <c r="EH12" i="18"/>
  <c r="EE13" i="18"/>
  <c r="EL11" i="8" s="1"/>
  <c r="EJ10" i="22" s="1"/>
  <c r="ED13" i="18"/>
  <c r="EK13" i="18"/>
  <c r="ER11" i="8" s="1"/>
  <c r="EP10" i="22" s="1"/>
  <c r="EC13" i="18"/>
  <c r="EH13" i="18"/>
  <c r="DZ13" i="18"/>
  <c r="BP16" i="18"/>
  <c r="BQ9" i="18"/>
  <c r="BY9" i="18"/>
  <c r="CG9" i="18"/>
  <c r="CN7" i="8" s="1"/>
  <c r="CL6" i="22" s="1"/>
  <c r="CW9" i="18"/>
  <c r="DM9" i="18"/>
  <c r="DT7" i="8" s="1"/>
  <c r="DR6" i="22" s="1"/>
  <c r="ED9" i="18"/>
  <c r="BW10" i="18"/>
  <c r="CD8" i="8" s="1"/>
  <c r="CB7" i="22" s="1"/>
  <c r="CM10" i="18"/>
  <c r="CT8" i="8" s="1"/>
  <c r="CR7" i="22" s="1"/>
  <c r="EC10" i="18"/>
  <c r="EJ8" i="8" s="1"/>
  <c r="EH7" i="22" s="1"/>
  <c r="EK10" i="18"/>
  <c r="BV11" i="18"/>
  <c r="CT11" i="18"/>
  <c r="DA9" i="8" s="1"/>
  <c r="CY8" i="22" s="1"/>
  <c r="DB11" i="18"/>
  <c r="CC12" i="18"/>
  <c r="CJ10" i="8" s="1"/>
  <c r="CH9" i="22" s="1"/>
  <c r="CS12" i="18"/>
  <c r="DA12" i="18"/>
  <c r="EA12" i="18"/>
  <c r="EI12" i="18"/>
  <c r="EP10" i="8" s="1"/>
  <c r="EN9" i="22" s="1"/>
  <c r="CP13" i="18"/>
  <c r="EA13" i="18"/>
  <c r="EH11" i="8" s="1"/>
  <c r="EF10" i="22" s="1"/>
  <c r="CV14" i="18"/>
  <c r="DC12" i="8" s="1"/>
  <c r="DA11" i="22" s="1"/>
  <c r="DC14" i="18"/>
  <c r="DJ12" i="8" s="1"/>
  <c r="DH11" i="22" s="1"/>
  <c r="CU14" i="18"/>
  <c r="DB12" i="8" s="1"/>
  <c r="CZ11" i="22" s="1"/>
  <c r="DB14" i="18"/>
  <c r="CT14" i="18"/>
  <c r="CY14" i="18"/>
  <c r="DF12" i="8" s="1"/>
  <c r="DD11" i="22" s="1"/>
  <c r="DC15" i="18"/>
  <c r="CU15" i="18"/>
  <c r="DB15" i="18"/>
  <c r="DI13" i="8" s="1"/>
  <c r="DG12" i="22" s="1"/>
  <c r="CT15" i="18"/>
  <c r="DA13" i="8" s="1"/>
  <c r="CY12" i="22" s="1"/>
  <c r="DA15" i="18"/>
  <c r="CS15" i="18"/>
  <c r="CZ13" i="8" s="1"/>
  <c r="CX12" i="22" s="1"/>
  <c r="CX15" i="18"/>
  <c r="DE13" i="8" s="1"/>
  <c r="DC12" i="22" s="1"/>
  <c r="EK15" i="18"/>
  <c r="EC15" i="18"/>
  <c r="EJ13" i="8" s="1"/>
  <c r="EH12" i="22" s="1"/>
  <c r="EJ15" i="18"/>
  <c r="EB15" i="18"/>
  <c r="EI15" i="18"/>
  <c r="EA15" i="18"/>
  <c r="EF15" i="18"/>
  <c r="BR16" i="18"/>
  <c r="ED16" i="18"/>
  <c r="CZ11" i="18"/>
  <c r="DG9" i="8" s="1"/>
  <c r="DE8" i="22" s="1"/>
  <c r="CC11" i="18"/>
  <c r="CJ9" i="8" s="1"/>
  <c r="CH8" i="22" s="1"/>
  <c r="DA11" i="18"/>
  <c r="DH9" i="8" s="1"/>
  <c r="DF8" i="22" s="1"/>
  <c r="DZ12" i="18"/>
  <c r="EG10" i="8" s="1"/>
  <c r="EE9" i="22" s="1"/>
  <c r="CP18" i="18"/>
  <c r="CM18" i="18"/>
  <c r="CG22" i="18"/>
  <c r="CF22" i="18"/>
  <c r="CE22" i="18"/>
  <c r="CL20" i="8" s="1"/>
  <c r="CJ19" i="22" s="1"/>
  <c r="CC22" i="18"/>
  <c r="CJ20" i="8" s="1"/>
  <c r="CH19" i="22" s="1"/>
  <c r="CP26" i="18"/>
  <c r="CO26" i="18"/>
  <c r="CV24" i="8" s="1"/>
  <c r="CT23" i="22" s="1"/>
  <c r="CM26" i="18"/>
  <c r="BR9" i="18"/>
  <c r="BZ9" i="18"/>
  <c r="CH9" i="18"/>
  <c r="CO7" i="8" s="1"/>
  <c r="CM6" i="22" s="1"/>
  <c r="CX9" i="18"/>
  <c r="DE7" i="8" s="1"/>
  <c r="DC6" i="22" s="1"/>
  <c r="DN9" i="18"/>
  <c r="DU7" i="8" s="1"/>
  <c r="DS6" i="22" s="1"/>
  <c r="EE9" i="18"/>
  <c r="EL7" i="8" s="1"/>
  <c r="EJ6" i="22" s="1"/>
  <c r="BP10" i="18"/>
  <c r="BW8" i="8" s="1"/>
  <c r="BU7" i="22" s="1"/>
  <c r="BX10" i="18"/>
  <c r="CE8" i="8" s="1"/>
  <c r="CC7" i="22" s="1"/>
  <c r="CN10" i="18"/>
  <c r="ED10" i="18"/>
  <c r="BW11" i="18"/>
  <c r="CE11" i="18"/>
  <c r="CM11" i="18"/>
  <c r="CU11" i="18"/>
  <c r="DB9" i="8" s="1"/>
  <c r="CZ8" i="22" s="1"/>
  <c r="DC11" i="18"/>
  <c r="BV12" i="18"/>
  <c r="CT12" i="18"/>
  <c r="DB12" i="18"/>
  <c r="DI10" i="8" s="1"/>
  <c r="DG9" i="22" s="1"/>
  <c r="EB12" i="18"/>
  <c r="EJ12" i="18"/>
  <c r="EQ10" i="8" s="1"/>
  <c r="EO9" i="22" s="1"/>
  <c r="EB13" i="18"/>
  <c r="EI11" i="8" s="1"/>
  <c r="EG10" i="22" s="1"/>
  <c r="BS16" i="18"/>
  <c r="EF16" i="18"/>
  <c r="CO18" i="18"/>
  <c r="CW22" i="18"/>
  <c r="CV22" i="18"/>
  <c r="DC22" i="18"/>
  <c r="CU22" i="18"/>
  <c r="DB22" i="18"/>
  <c r="CT22" i="18"/>
  <c r="DA20" i="8" s="1"/>
  <c r="CY19" i="22" s="1"/>
  <c r="DA22" i="18"/>
  <c r="CS22" i="18"/>
  <c r="CY22" i="18"/>
  <c r="BP9" i="18"/>
  <c r="BV10" i="18"/>
  <c r="CC8" i="8" s="1"/>
  <c r="CA7" i="22" s="1"/>
  <c r="BS9" i="18"/>
  <c r="BZ7" i="8" s="1"/>
  <c r="BX6" i="22" s="1"/>
  <c r="CA9" i="18"/>
  <c r="CH7" i="8" s="1"/>
  <c r="CF6" i="22" s="1"/>
  <c r="CY9" i="18"/>
  <c r="DF7" i="8" s="1"/>
  <c r="DD6" i="22" s="1"/>
  <c r="EF9" i="18"/>
  <c r="EM7" i="8" s="1"/>
  <c r="EK6" i="22" s="1"/>
  <c r="BQ10" i="18"/>
  <c r="BX8" i="8" s="1"/>
  <c r="BV7" i="22" s="1"/>
  <c r="BY10" i="18"/>
  <c r="CO10" i="18"/>
  <c r="EE10" i="18"/>
  <c r="BP11" i="18"/>
  <c r="BW9" i="8" s="1"/>
  <c r="BU8" i="22" s="1"/>
  <c r="BX11" i="18"/>
  <c r="CE9" i="8" s="1"/>
  <c r="CC8" i="22" s="1"/>
  <c r="CF11" i="18"/>
  <c r="CM9" i="8" s="1"/>
  <c r="CK8" i="22" s="1"/>
  <c r="CN11" i="18"/>
  <c r="CU9" i="8" s="1"/>
  <c r="CS8" i="22" s="1"/>
  <c r="CV11" i="18"/>
  <c r="DC9" i="8" s="1"/>
  <c r="DA8" i="22" s="1"/>
  <c r="ED11" i="18"/>
  <c r="BW12" i="18"/>
  <c r="CD10" i="8" s="1"/>
  <c r="CB9" i="22" s="1"/>
  <c r="CE12" i="18"/>
  <c r="CM12" i="18"/>
  <c r="CU12" i="18"/>
  <c r="DC12" i="18"/>
  <c r="EC12" i="18"/>
  <c r="EK12" i="18"/>
  <c r="BX13" i="18"/>
  <c r="CE11" i="8" s="1"/>
  <c r="CC10" i="22" s="1"/>
  <c r="EF13" i="18"/>
  <c r="BX14" i="18"/>
  <c r="BW14" i="18"/>
  <c r="BV14" i="18"/>
  <c r="CC12" i="8" s="1"/>
  <c r="CA11" i="22" s="1"/>
  <c r="CA14" i="18"/>
  <c r="CW14" i="18"/>
  <c r="CW15" i="18"/>
  <c r="ED15" i="18"/>
  <c r="EG16" i="18"/>
  <c r="CP20" i="18"/>
  <c r="CO20" i="18"/>
  <c r="CN20" i="18"/>
  <c r="CM20" i="18"/>
  <c r="CX22" i="18"/>
  <c r="BT27" i="18"/>
  <c r="CA25" i="8" s="1"/>
  <c r="BY24" i="22" s="1"/>
  <c r="BS27" i="18"/>
  <c r="BZ25" i="8" s="1"/>
  <c r="BX24" i="22" s="1"/>
  <c r="BR27" i="18"/>
  <c r="BQ27" i="18"/>
  <c r="BP27" i="18"/>
  <c r="CE15" i="18"/>
  <c r="CC15" i="18"/>
  <c r="CH15" i="18"/>
  <c r="CO13" i="18"/>
  <c r="CV11" i="8" s="1"/>
  <c r="CT10" i="22" s="1"/>
  <c r="CN13" i="18"/>
  <c r="CM13" i="18"/>
  <c r="CT11" i="8" s="1"/>
  <c r="CR10" i="22" s="1"/>
  <c r="CF15" i="18"/>
  <c r="CM13" i="8" s="1"/>
  <c r="CK12" i="22" s="1"/>
  <c r="EC16" i="18"/>
  <c r="CZ9" i="18"/>
  <c r="DG7" i="8" s="1"/>
  <c r="DE6" i="22" s="1"/>
  <c r="EG9" i="18"/>
  <c r="BZ10" i="18"/>
  <c r="CG8" i="8" s="1"/>
  <c r="CE7" i="22" s="1"/>
  <c r="CP10" i="18"/>
  <c r="EF10" i="18"/>
  <c r="BY11" i="18"/>
  <c r="CG11" i="18"/>
  <c r="CN9" i="8" s="1"/>
  <c r="CL8" i="22" s="1"/>
  <c r="CW11" i="18"/>
  <c r="DD9" i="8" s="1"/>
  <c r="DB8" i="22" s="1"/>
  <c r="CF12" i="18"/>
  <c r="CV12" i="18"/>
  <c r="ED12" i="18"/>
  <c r="EG13" i="18"/>
  <c r="EN11" i="8" s="1"/>
  <c r="EL10" i="22" s="1"/>
  <c r="CA18" i="18"/>
  <c r="CH16" i="8" s="1"/>
  <c r="CF15" i="22" s="1"/>
  <c r="BZ18" i="18"/>
  <c r="CG16" i="8" s="1"/>
  <c r="CE15" i="22" s="1"/>
  <c r="BW18" i="18"/>
  <c r="CY20" i="18"/>
  <c r="CX20" i="18"/>
  <c r="CW20" i="18"/>
  <c r="CV20" i="18"/>
  <c r="DC20" i="18"/>
  <c r="CU20" i="18"/>
  <c r="DA20" i="18"/>
  <c r="DH18" i="8" s="1"/>
  <c r="DF17" i="22" s="1"/>
  <c r="CS20" i="18"/>
  <c r="ED23" i="18"/>
  <c r="EK23" i="18"/>
  <c r="EC23" i="18"/>
  <c r="EJ23" i="18"/>
  <c r="EB23" i="18"/>
  <c r="EI23" i="18"/>
  <c r="EP21" i="8" s="1"/>
  <c r="EN20" i="22" s="1"/>
  <c r="EA23" i="18"/>
  <c r="EH21" i="8" s="1"/>
  <c r="EF20" i="22" s="1"/>
  <c r="EH23" i="18"/>
  <c r="DZ23" i="18"/>
  <c r="EF23" i="18"/>
  <c r="CA27" i="18"/>
  <c r="BZ27" i="18"/>
  <c r="CG25" i="8" s="1"/>
  <c r="CE24" i="22" s="1"/>
  <c r="BY27" i="18"/>
  <c r="CF25" i="8" s="1"/>
  <c r="CD24" i="22" s="1"/>
  <c r="BX27" i="18"/>
  <c r="BV27" i="18"/>
  <c r="EJ16" i="18"/>
  <c r="EB16" i="18"/>
  <c r="EI14" i="8" s="1"/>
  <c r="EG13" i="22" s="1"/>
  <c r="EI16" i="18"/>
  <c r="EA16" i="18"/>
  <c r="EH16" i="18"/>
  <c r="DZ16" i="18"/>
  <c r="EE16" i="18"/>
  <c r="EG10" i="18"/>
  <c r="BZ11" i="18"/>
  <c r="CG9" i="8" s="1"/>
  <c r="CE8" i="22" s="1"/>
  <c r="CX11" i="18"/>
  <c r="DE9" i="8" s="1"/>
  <c r="DC8" i="22" s="1"/>
  <c r="CG12" i="18"/>
  <c r="CN10" i="8" s="1"/>
  <c r="CL9" i="22" s="1"/>
  <c r="CW12" i="18"/>
  <c r="EE12" i="18"/>
  <c r="EI13" i="18"/>
  <c r="BT17" i="18"/>
  <c r="BS17" i="18"/>
  <c r="BZ15" i="8" s="1"/>
  <c r="BX14" i="22" s="1"/>
  <c r="BP17" i="18"/>
  <c r="CN17" i="18"/>
  <c r="BV18" i="18"/>
  <c r="CC16" i="8" s="1"/>
  <c r="CA15" i="22" s="1"/>
  <c r="BT19" i="18"/>
  <c r="BS19" i="18"/>
  <c r="BR19" i="18"/>
  <c r="BQ19" i="18"/>
  <c r="BP19" i="18"/>
  <c r="CT20" i="18"/>
  <c r="DA18" i="8" s="1"/>
  <c r="CY17" i="22" s="1"/>
  <c r="BZ21" i="18"/>
  <c r="BY21" i="18"/>
  <c r="BX21" i="18"/>
  <c r="BW21" i="18"/>
  <c r="BV21" i="18"/>
  <c r="EE23" i="18"/>
  <c r="BW27" i="18"/>
  <c r="CS11" i="18"/>
  <c r="CZ9" i="8" s="1"/>
  <c r="CX8" i="22" s="1"/>
  <c r="CT9" i="18"/>
  <c r="DA7" i="8" s="1"/>
  <c r="CY6" i="22" s="1"/>
  <c r="EA9" i="18"/>
  <c r="DZ10" i="18"/>
  <c r="CA13" i="18"/>
  <c r="EJ13" i="18"/>
  <c r="EQ11" i="8" s="1"/>
  <c r="EO10" i="22" s="1"/>
  <c r="CF14" i="18"/>
  <c r="CE14" i="18"/>
  <c r="CL12" i="8" s="1"/>
  <c r="CJ11" i="22" s="1"/>
  <c r="DA14" i="18"/>
  <c r="EH15" i="18"/>
  <c r="BQ17" i="18"/>
  <c r="CM17" i="18"/>
  <c r="BX18" i="18"/>
  <c r="CA19" i="18"/>
  <c r="BZ19" i="18"/>
  <c r="BY19" i="18"/>
  <c r="CF17" i="8" s="1"/>
  <c r="CD16" i="22" s="1"/>
  <c r="BX19" i="18"/>
  <c r="BV19" i="18"/>
  <c r="CC17" i="8" s="1"/>
  <c r="CA16" i="22" s="1"/>
  <c r="CH20" i="18"/>
  <c r="CG20" i="18"/>
  <c r="CF20" i="18"/>
  <c r="CE20" i="18"/>
  <c r="CC20" i="18"/>
  <c r="CZ20" i="18"/>
  <c r="CA21" i="18"/>
  <c r="EF21" i="18"/>
  <c r="EE21" i="18"/>
  <c r="EL19" i="8" s="1"/>
  <c r="EJ18" i="22" s="1"/>
  <c r="ED21" i="18"/>
  <c r="EK21" i="18"/>
  <c r="EC21" i="18"/>
  <c r="EJ21" i="18"/>
  <c r="EB21" i="18"/>
  <c r="EI19" i="8" s="1"/>
  <c r="EG18" i="22" s="1"/>
  <c r="EH21" i="18"/>
  <c r="DZ21" i="18"/>
  <c r="EG23" i="18"/>
  <c r="BT25" i="18"/>
  <c r="BS25" i="18"/>
  <c r="BR25" i="18"/>
  <c r="BY23" i="8" s="1"/>
  <c r="BW22" i="22" s="1"/>
  <c r="BP25" i="18"/>
  <c r="CZ13" i="18"/>
  <c r="BS14" i="18"/>
  <c r="EG14" i="18"/>
  <c r="BZ15" i="18"/>
  <c r="CP15" i="18"/>
  <c r="BY16" i="18"/>
  <c r="CG16" i="18"/>
  <c r="CW16" i="18"/>
  <c r="DD14" i="8" s="1"/>
  <c r="DB13" i="22" s="1"/>
  <c r="BX17" i="18"/>
  <c r="CE15" i="8" s="1"/>
  <c r="CC14" i="22" s="1"/>
  <c r="CF17" i="18"/>
  <c r="CM15" i="8" s="1"/>
  <c r="CK14" i="22" s="1"/>
  <c r="CV17" i="18"/>
  <c r="ED17" i="18"/>
  <c r="CE18" i="18"/>
  <c r="CL16" i="8" s="1"/>
  <c r="CJ15" i="22" s="1"/>
  <c r="CU18" i="18"/>
  <c r="DC18" i="18"/>
  <c r="DJ16" i="8" s="1"/>
  <c r="DH15" i="22" s="1"/>
  <c r="EC18" i="18"/>
  <c r="EJ16" i="8" s="1"/>
  <c r="EH15" i="22" s="1"/>
  <c r="EK18" i="18"/>
  <c r="CT19" i="18"/>
  <c r="DB19" i="18"/>
  <c r="EB19" i="18"/>
  <c r="EJ19" i="18"/>
  <c r="EA20" i="18"/>
  <c r="EH18" i="8" s="1"/>
  <c r="EF17" i="22" s="1"/>
  <c r="EI20" i="18"/>
  <c r="CZ21" i="18"/>
  <c r="BS22" i="18"/>
  <c r="CA22" i="18"/>
  <c r="EG22" i="18"/>
  <c r="CH23" i="18"/>
  <c r="CP23" i="18"/>
  <c r="CW21" i="8" s="1"/>
  <c r="CU20" i="22" s="1"/>
  <c r="CX23" i="18"/>
  <c r="DE21" i="8" s="1"/>
  <c r="DC20" i="22" s="1"/>
  <c r="BQ24" i="18"/>
  <c r="BY24" i="18"/>
  <c r="CF22" i="8" s="1"/>
  <c r="CD21" i="22" s="1"/>
  <c r="CW24" i="18"/>
  <c r="EE24" i="18"/>
  <c r="BX25" i="18"/>
  <c r="CF25" i="18"/>
  <c r="CN25" i="18"/>
  <c r="CV25" i="18"/>
  <c r="ED25" i="18"/>
  <c r="EK23" i="8" s="1"/>
  <c r="EI22" i="22" s="1"/>
  <c r="BW26" i="18"/>
  <c r="CE26" i="18"/>
  <c r="CU26" i="18"/>
  <c r="DC26" i="18"/>
  <c r="EC26" i="18"/>
  <c r="EK26" i="18"/>
  <c r="CT27" i="18"/>
  <c r="DB27" i="18"/>
  <c r="EB27" i="18"/>
  <c r="EJ27" i="18"/>
  <c r="CF19" i="18"/>
  <c r="CM17" i="8" s="1"/>
  <c r="CK16" i="22" s="1"/>
  <c r="CV19" i="18"/>
  <c r="EC20" i="18"/>
  <c r="EK20" i="18"/>
  <c r="CZ23" i="18"/>
  <c r="EG24" i="18"/>
  <c r="CF27" i="18"/>
  <c r="CV27" i="18"/>
  <c r="CZ16" i="18"/>
  <c r="DG14" i="8" s="1"/>
  <c r="DE13" i="22" s="1"/>
  <c r="CY17" i="18"/>
  <c r="DF15" i="8" s="1"/>
  <c r="DD14" i="22" s="1"/>
  <c r="CX18" i="18"/>
  <c r="EF18" i="18"/>
  <c r="CG19" i="18"/>
  <c r="CW19" i="18"/>
  <c r="EE19" i="18"/>
  <c r="BP20" i="18"/>
  <c r="ED20" i="18"/>
  <c r="EK18" i="8" s="1"/>
  <c r="EI17" i="22" s="1"/>
  <c r="CM21" i="18"/>
  <c r="CU21" i="18"/>
  <c r="BV22" i="18"/>
  <c r="EB22" i="18"/>
  <c r="CC23" i="18"/>
  <c r="CS23" i="18"/>
  <c r="DA23" i="18"/>
  <c r="DZ24" i="18"/>
  <c r="EH24" i="18"/>
  <c r="CY25" i="18"/>
  <c r="BZ26" i="18"/>
  <c r="CX26" i="18"/>
  <c r="EF26" i="18"/>
  <c r="CG27" i="18"/>
  <c r="CW27" i="18"/>
  <c r="DD25" i="8" s="1"/>
  <c r="DB24" i="22" s="1"/>
  <c r="EE27" i="18"/>
  <c r="DA16" i="18"/>
  <c r="CZ17" i="18"/>
  <c r="EG18" i="18"/>
  <c r="EN16" i="8" s="1"/>
  <c r="EL15" i="22" s="1"/>
  <c r="CX19" i="18"/>
  <c r="DE17" i="8" s="1"/>
  <c r="DC16" i="22" s="1"/>
  <c r="BQ20" i="18"/>
  <c r="EE20" i="18"/>
  <c r="CN21" i="18"/>
  <c r="CU19" i="8" s="1"/>
  <c r="CS18" i="22" s="1"/>
  <c r="BW22" i="18"/>
  <c r="CT23" i="18"/>
  <c r="DA21" i="8" s="1"/>
  <c r="CY20" i="22" s="1"/>
  <c r="DB23" i="18"/>
  <c r="EA24" i="18"/>
  <c r="EI24" i="18"/>
  <c r="CZ25" i="18"/>
  <c r="CY26" i="18"/>
  <c r="EG26" i="18"/>
  <c r="CX27" i="18"/>
  <c r="EF27" i="18"/>
  <c r="CT16" i="18"/>
  <c r="CS17" i="18"/>
  <c r="DZ18" i="18"/>
  <c r="EG16" i="8" s="1"/>
  <c r="EE15" i="22" s="1"/>
  <c r="CY19" i="18"/>
  <c r="BR20" i="18"/>
  <c r="EF20" i="18"/>
  <c r="CO21" i="18"/>
  <c r="BX22" i="18"/>
  <c r="CE23" i="18"/>
  <c r="CU23" i="18"/>
  <c r="DC23" i="18"/>
  <c r="EB24" i="18"/>
  <c r="EJ24" i="18"/>
  <c r="EQ22" i="8" s="1"/>
  <c r="EO21" i="22" s="1"/>
  <c r="CS25" i="18"/>
  <c r="DZ26" i="18"/>
  <c r="CY27" i="18"/>
  <c r="DF25" i="8" s="1"/>
  <c r="DD24" i="22" s="1"/>
  <c r="EC24" i="18"/>
  <c r="BZ10" i="12"/>
  <c r="BQ14" i="12"/>
  <c r="BP16" i="12"/>
  <c r="BP17" i="12"/>
  <c r="CO19" i="12"/>
  <c r="BW21" i="12"/>
  <c r="CG22" i="12"/>
  <c r="CG23" i="12"/>
  <c r="CP25" i="12"/>
  <c r="BV27" i="12"/>
  <c r="CS9" i="12"/>
  <c r="DA9" i="12"/>
  <c r="CZ13" i="12"/>
  <c r="DC13" i="12"/>
  <c r="EG15" i="12"/>
  <c r="EH15" i="12"/>
  <c r="EF15" i="12"/>
  <c r="EE15" i="12"/>
  <c r="DZ15" i="12"/>
  <c r="BP11" i="12"/>
  <c r="CD12" i="12"/>
  <c r="CG14" i="12"/>
  <c r="BW24" i="12"/>
  <c r="BW9" i="12"/>
  <c r="CN11" i="12"/>
  <c r="CC14" i="12"/>
  <c r="BX9" i="12"/>
  <c r="CH9" i="12"/>
  <c r="BV10" i="12"/>
  <c r="CF10" i="12"/>
  <c r="BR11" i="12"/>
  <c r="CO11" i="12"/>
  <c r="BY13" i="12"/>
  <c r="BR14" i="12"/>
  <c r="CH14" i="12"/>
  <c r="CF15" i="12"/>
  <c r="BQ16" i="12"/>
  <c r="CE16" i="12"/>
  <c r="BQ17" i="12"/>
  <c r="BX18" i="12"/>
  <c r="BS19" i="12"/>
  <c r="CF19" i="12"/>
  <c r="BX21" i="12"/>
  <c r="BQ22" i="12"/>
  <c r="CC22" i="12"/>
  <c r="CO22" i="12"/>
  <c r="CC23" i="12"/>
  <c r="CM23" i="12"/>
  <c r="BY24" i="12"/>
  <c r="CG24" i="12"/>
  <c r="CP24" i="12"/>
  <c r="BZ25" i="12"/>
  <c r="CC26" i="12"/>
  <c r="CN26" i="12"/>
  <c r="BW27" i="12"/>
  <c r="CT9" i="12"/>
  <c r="DB9" i="12"/>
  <c r="CV11" i="12"/>
  <c r="CS13" i="12"/>
  <c r="DA17" i="12"/>
  <c r="CV21" i="12"/>
  <c r="CV25" i="12"/>
  <c r="DK9" i="12"/>
  <c r="DJ9" i="12"/>
  <c r="EG16" i="12"/>
  <c r="EH16" i="12"/>
  <c r="EF16" i="12"/>
  <c r="EE16" i="12"/>
  <c r="EC16" i="12"/>
  <c r="EK16" i="12"/>
  <c r="EA16" i="12"/>
  <c r="EJ16" i="12"/>
  <c r="DZ16" i="12"/>
  <c r="CN19" i="12"/>
  <c r="CZ9" i="12"/>
  <c r="BP9" i="12"/>
  <c r="BY9" i="12"/>
  <c r="CM9" i="12"/>
  <c r="BW10" i="12"/>
  <c r="BS11" i="12"/>
  <c r="CF11" i="12"/>
  <c r="CP11" i="12"/>
  <c r="BS14" i="12"/>
  <c r="BT15" i="12"/>
  <c r="CC16" i="12"/>
  <c r="CM16" i="12"/>
  <c r="BS17" i="12"/>
  <c r="CG19" i="12"/>
  <c r="BY21" i="12"/>
  <c r="BR22" i="12"/>
  <c r="CH22" i="12"/>
  <c r="CP22" i="12"/>
  <c r="CD23" i="12"/>
  <c r="BT24" i="12"/>
  <c r="BZ24" i="12"/>
  <c r="CH24" i="12"/>
  <c r="BV25" i="12"/>
  <c r="BP26" i="12"/>
  <c r="CD26" i="12"/>
  <c r="BP27" i="12"/>
  <c r="BX27" i="12"/>
  <c r="CU9" i="12"/>
  <c r="DC9" i="12"/>
  <c r="CT13" i="12"/>
  <c r="CZ15" i="12"/>
  <c r="DC15" i="12"/>
  <c r="DI9" i="12"/>
  <c r="EB16" i="12"/>
  <c r="EH19" i="12"/>
  <c r="EJ19" i="12"/>
  <c r="EI19" i="12"/>
  <c r="EF19" i="12"/>
  <c r="ED19" i="12"/>
  <c r="EB19" i="12"/>
  <c r="EA19" i="12"/>
  <c r="BT16" i="12"/>
  <c r="BZ9" i="12"/>
  <c r="BX10" i="12"/>
  <c r="BT11" i="12"/>
  <c r="CD13" i="12"/>
  <c r="BT14" i="12"/>
  <c r="BS16" i="12"/>
  <c r="CP17" i="12"/>
  <c r="BX19" i="12"/>
  <c r="BS20" i="12"/>
  <c r="CE23" i="12"/>
  <c r="CA24" i="12"/>
  <c r="BZ26" i="12"/>
  <c r="BY27" i="12"/>
  <c r="CV9" i="12"/>
  <c r="CY10" i="12"/>
  <c r="CU13" i="12"/>
  <c r="CY16" i="12"/>
  <c r="BV21" i="12"/>
  <c r="BQ9" i="12"/>
  <c r="CA9" i="12"/>
  <c r="BY10" i="12"/>
  <c r="BX11" i="12"/>
  <c r="BS12" i="12"/>
  <c r="CM12" i="12"/>
  <c r="CE13" i="12"/>
  <c r="CM13" i="12"/>
  <c r="BY14" i="12"/>
  <c r="BW15" i="12"/>
  <c r="BW16" i="12"/>
  <c r="BZ17" i="12"/>
  <c r="CC18" i="12"/>
  <c r="CN18" i="12"/>
  <c r="BV19" i="12"/>
  <c r="BT20" i="12"/>
  <c r="CM20" i="12"/>
  <c r="CD21" i="12"/>
  <c r="BT23" i="12"/>
  <c r="CF23" i="12"/>
  <c r="BP25" i="12"/>
  <c r="CC25" i="12"/>
  <c r="BV26" i="12"/>
  <c r="BZ27" i="12"/>
  <c r="CW9" i="12"/>
  <c r="CW10" i="12"/>
  <c r="CV13" i="12"/>
  <c r="CZ17" i="12"/>
  <c r="CT17" i="12"/>
  <c r="CY18" i="12"/>
  <c r="EJ17" i="12"/>
  <c r="ED17" i="12"/>
  <c r="EC17" i="12"/>
  <c r="EA17" i="12"/>
  <c r="EK17" i="12"/>
  <c r="DZ17" i="12"/>
  <c r="EH17" i="12"/>
  <c r="EF17" i="12"/>
  <c r="BR17" i="12"/>
  <c r="BR9" i="12"/>
  <c r="CP9" i="12"/>
  <c r="CA10" i="12"/>
  <c r="BV11" i="12"/>
  <c r="BT12" i="12"/>
  <c r="BQ13" i="12"/>
  <c r="CF13" i="12"/>
  <c r="CN13" i="12"/>
  <c r="BZ14" i="12"/>
  <c r="CO14" i="12"/>
  <c r="CG15" i="12"/>
  <c r="BX16" i="12"/>
  <c r="BV17" i="12"/>
  <c r="BP18" i="12"/>
  <c r="CD18" i="12"/>
  <c r="CM18" i="12"/>
  <c r="BW19" i="12"/>
  <c r="BV20" i="12"/>
  <c r="BQ21" i="12"/>
  <c r="CE21" i="12"/>
  <c r="CM21" i="12"/>
  <c r="BY22" i="12"/>
  <c r="BP23" i="12"/>
  <c r="CH23" i="12"/>
  <c r="CC24" i="12"/>
  <c r="BQ25" i="12"/>
  <c r="BW26" i="12"/>
  <c r="CA27" i="12"/>
  <c r="CO27" i="12"/>
  <c r="CX9" i="12"/>
  <c r="CZ11" i="12"/>
  <c r="DC11" i="12"/>
  <c r="CY13" i="12"/>
  <c r="CS17" i="12"/>
  <c r="CY20" i="12"/>
  <c r="CY22" i="12"/>
  <c r="CY24" i="12"/>
  <c r="CY26" i="12"/>
  <c r="EF9" i="12"/>
  <c r="EE9" i="12"/>
  <c r="ED9" i="12"/>
  <c r="EK9" i="12"/>
  <c r="EC9" i="12"/>
  <c r="EI9" i="12"/>
  <c r="EH9" i="12"/>
  <c r="DZ9" i="12"/>
  <c r="EH11" i="12"/>
  <c r="EJ11" i="12"/>
  <c r="EI11" i="12"/>
  <c r="EF11" i="12"/>
  <c r="ED11" i="12"/>
  <c r="EB11" i="12"/>
  <c r="EA11" i="12"/>
  <c r="EE17" i="12"/>
  <c r="EG23" i="12"/>
  <c r="EH23" i="12"/>
  <c r="EF23" i="12"/>
  <c r="EE23" i="12"/>
  <c r="DZ23" i="12"/>
  <c r="BS9" i="12"/>
  <c r="BV9" i="12"/>
  <c r="CC10" i="12"/>
  <c r="CN10" i="12"/>
  <c r="BW11" i="12"/>
  <c r="BV12" i="12"/>
  <c r="BV13" i="12"/>
  <c r="CG13" i="12"/>
  <c r="CO13" i="12"/>
  <c r="CA14" i="12"/>
  <c r="CM15" i="12"/>
  <c r="BY16" i="12"/>
  <c r="CA17" i="12"/>
  <c r="BZ18" i="12"/>
  <c r="CE18" i="12"/>
  <c r="BP19" i="12"/>
  <c r="BY19" i="12"/>
  <c r="CD20" i="12"/>
  <c r="CF21" i="12"/>
  <c r="CN21" i="12"/>
  <c r="BW23" i="12"/>
  <c r="CD24" i="12"/>
  <c r="CM24" i="12"/>
  <c r="BR25" i="12"/>
  <c r="BX26" i="12"/>
  <c r="CF27" i="12"/>
  <c r="CP27" i="12"/>
  <c r="CY9" i="12"/>
  <c r="CY12" i="12"/>
  <c r="DA13" i="12"/>
  <c r="CU17" i="12"/>
  <c r="CZ21" i="12"/>
  <c r="DA21" i="12"/>
  <c r="CT21" i="12"/>
  <c r="CZ25" i="12"/>
  <c r="CT25" i="12"/>
  <c r="DA25" i="12"/>
  <c r="EI17" i="12"/>
  <c r="EG24" i="12"/>
  <c r="EF24" i="12"/>
  <c r="EE24" i="12"/>
  <c r="ED24" i="12"/>
  <c r="EC24" i="12"/>
  <c r="EJ24" i="12"/>
  <c r="EA24" i="12"/>
  <c r="EI24" i="12"/>
  <c r="DZ24" i="12"/>
  <c r="DC23" i="12"/>
  <c r="EF20" i="12"/>
  <c r="EH27" i="12"/>
  <c r="EK27" i="12"/>
  <c r="EI21" i="12"/>
  <c r="EJ13" i="12"/>
  <c r="EJ21" i="12"/>
  <c r="EJ25" i="12"/>
  <c r="EI25" i="12"/>
  <c r="CZ19" i="12"/>
  <c r="DC19" i="12"/>
  <c r="CV23" i="12"/>
  <c r="CZ27" i="12"/>
  <c r="DC27" i="12"/>
  <c r="ED14" i="12"/>
  <c r="EH18" i="12"/>
  <c r="ED22" i="12"/>
  <c r="DZ25" i="12"/>
  <c r="EK25" i="12"/>
  <c r="EA25" i="12"/>
  <c r="EH26" i="12"/>
  <c r="EG20" i="12"/>
  <c r="EB10" i="12"/>
  <c r="EJ10" i="12"/>
  <c r="EE11" i="12"/>
  <c r="DZ12" i="12"/>
  <c r="EH12" i="12"/>
  <c r="EC13" i="12"/>
  <c r="EK13" i="12"/>
  <c r="EF14" i="12"/>
  <c r="EA15" i="12"/>
  <c r="EI15" i="12"/>
  <c r="ED16" i="12"/>
  <c r="EG17" i="12"/>
  <c r="EB18" i="12"/>
  <c r="EJ18" i="12"/>
  <c r="EE19" i="12"/>
  <c r="DZ20" i="12"/>
  <c r="EH20" i="12"/>
  <c r="EC21" i="12"/>
  <c r="EK21" i="12"/>
  <c r="EF22" i="12"/>
  <c r="EA23" i="12"/>
  <c r="EI23" i="12"/>
  <c r="EG25" i="12"/>
  <c r="EB26" i="12"/>
  <c r="EJ26" i="12"/>
  <c r="EE27" i="12"/>
  <c r="EG12" i="12"/>
  <c r="EC10" i="12"/>
  <c r="EK10" i="12"/>
  <c r="EA12" i="12"/>
  <c r="EI12" i="12"/>
  <c r="ED13" i="12"/>
  <c r="EG14" i="12"/>
  <c r="EB15" i="12"/>
  <c r="EJ15" i="12"/>
  <c r="EC18" i="12"/>
  <c r="EK18" i="12"/>
  <c r="EA20" i="12"/>
  <c r="EI20" i="12"/>
  <c r="ED21" i="12"/>
  <c r="EG22" i="12"/>
  <c r="EB23" i="12"/>
  <c r="EJ23" i="12"/>
  <c r="EC26" i="12"/>
  <c r="EK26" i="12"/>
  <c r="ED10" i="12"/>
  <c r="EG11" i="12"/>
  <c r="EB12" i="12"/>
  <c r="EJ12" i="12"/>
  <c r="EE13" i="12"/>
  <c r="DZ14" i="12"/>
  <c r="EH14" i="12"/>
  <c r="EC15" i="12"/>
  <c r="EK15" i="12"/>
  <c r="ED18" i="12"/>
  <c r="EG19" i="12"/>
  <c r="EB20" i="12"/>
  <c r="EJ20" i="12"/>
  <c r="EE21" i="12"/>
  <c r="DZ22" i="12"/>
  <c r="EH22" i="12"/>
  <c r="EC23" i="12"/>
  <c r="EK23" i="12"/>
  <c r="ED26" i="12"/>
  <c r="EG27" i="12"/>
  <c r="EE10" i="12"/>
  <c r="DZ11" i="12"/>
  <c r="EC12" i="12"/>
  <c r="EK12" i="12"/>
  <c r="EF13" i="12"/>
  <c r="EA14" i="12"/>
  <c r="EI14" i="12"/>
  <c r="ED15" i="12"/>
  <c r="EB17" i="12"/>
  <c r="EE18" i="12"/>
  <c r="DZ19" i="12"/>
  <c r="EC20" i="12"/>
  <c r="EK20" i="12"/>
  <c r="EF21" i="12"/>
  <c r="EA22" i="12"/>
  <c r="EI22" i="12"/>
  <c r="ED23" i="12"/>
  <c r="EB25" i="12"/>
  <c r="EE26" i="12"/>
  <c r="DZ27" i="12"/>
  <c r="EF10" i="12"/>
  <c r="ED12" i="12"/>
  <c r="EG13" i="12"/>
  <c r="EF18" i="12"/>
  <c r="ED20" i="12"/>
  <c r="EG21" i="12"/>
  <c r="EF26" i="12"/>
  <c r="EG10" i="12"/>
  <c r="EE12" i="12"/>
  <c r="DZ13" i="12"/>
  <c r="EH13" i="12"/>
  <c r="EG18" i="12"/>
  <c r="EE20" i="12"/>
  <c r="DZ21" i="12"/>
  <c r="EH21" i="12"/>
  <c r="EG26" i="12"/>
  <c r="DZ10" i="12"/>
  <c r="EA13" i="12"/>
  <c r="DZ18" i="12"/>
  <c r="EA21" i="12"/>
  <c r="DZ26" i="12"/>
  <c r="CZ12" i="12"/>
  <c r="CZ14" i="12"/>
  <c r="CZ18" i="12"/>
  <c r="CZ20" i="12"/>
  <c r="CS10" i="12"/>
  <c r="DA10" i="12"/>
  <c r="CW11" i="12"/>
  <c r="CS12" i="12"/>
  <c r="DA12" i="12"/>
  <c r="CW13" i="12"/>
  <c r="CS14" i="12"/>
  <c r="DA14" i="12"/>
  <c r="CW15" i="12"/>
  <c r="CS16" i="12"/>
  <c r="DA16" i="12"/>
  <c r="CW17" i="12"/>
  <c r="CS18" i="12"/>
  <c r="DA18" i="12"/>
  <c r="CW19" i="12"/>
  <c r="CS20" i="12"/>
  <c r="DA20" i="12"/>
  <c r="CW21" i="12"/>
  <c r="CS22" i="12"/>
  <c r="DA22" i="12"/>
  <c r="CW23" i="12"/>
  <c r="CS24" i="12"/>
  <c r="DA24" i="12"/>
  <c r="CW25" i="12"/>
  <c r="CS26" i="12"/>
  <c r="DA26" i="12"/>
  <c r="CW27" i="12"/>
  <c r="CZ10" i="12"/>
  <c r="CZ16" i="12"/>
  <c r="CZ22" i="12"/>
  <c r="CZ24" i="12"/>
  <c r="CZ26" i="12"/>
  <c r="CT10" i="12"/>
  <c r="DB10" i="12"/>
  <c r="CX11" i="12"/>
  <c r="CT12" i="12"/>
  <c r="DB12" i="12"/>
  <c r="CX13" i="12"/>
  <c r="CT14" i="12"/>
  <c r="DB14" i="12"/>
  <c r="CX15" i="12"/>
  <c r="CT16" i="12"/>
  <c r="DB16" i="12"/>
  <c r="CX17" i="12"/>
  <c r="CT18" i="12"/>
  <c r="DB18" i="12"/>
  <c r="CX19" i="12"/>
  <c r="CT20" i="12"/>
  <c r="DB20" i="12"/>
  <c r="CX21" i="12"/>
  <c r="CT22" i="12"/>
  <c r="DB22" i="12"/>
  <c r="CX23" i="12"/>
  <c r="CT24" i="12"/>
  <c r="DB24" i="12"/>
  <c r="CX25" i="12"/>
  <c r="CT26" i="12"/>
  <c r="DB26" i="12"/>
  <c r="CX27" i="12"/>
  <c r="CU10" i="12"/>
  <c r="DC10" i="12"/>
  <c r="CU12" i="12"/>
  <c r="DC12" i="12"/>
  <c r="CU14" i="12"/>
  <c r="DC14" i="12"/>
  <c r="CU16" i="12"/>
  <c r="DC16" i="12"/>
  <c r="CU18" i="12"/>
  <c r="DC18" i="12"/>
  <c r="CU20" i="12"/>
  <c r="DC20" i="12"/>
  <c r="CU22" i="12"/>
  <c r="DC22" i="12"/>
  <c r="CU24" i="12"/>
  <c r="DC24" i="12"/>
  <c r="CU26" i="12"/>
  <c r="DC26" i="12"/>
  <c r="CV10" i="12"/>
  <c r="CV12" i="12"/>
  <c r="CV14" i="12"/>
  <c r="CV16" i="12"/>
  <c r="CV18" i="12"/>
  <c r="CV20" i="12"/>
  <c r="CV22" i="12"/>
  <c r="CV24" i="12"/>
  <c r="CV26" i="12"/>
  <c r="CW14" i="12"/>
  <c r="CW16" i="12"/>
  <c r="CW18" i="12"/>
  <c r="CW20" i="12"/>
  <c r="CW22" i="12"/>
  <c r="CW24" i="12"/>
  <c r="CW26" i="12"/>
  <c r="CX10" i="12"/>
  <c r="CX12" i="12"/>
  <c r="CX14" i="12"/>
  <c r="CX16" i="12"/>
  <c r="CX18" i="12"/>
  <c r="CX20" i="12"/>
  <c r="CX22" i="12"/>
  <c r="CX24" i="12"/>
  <c r="CX26" i="12"/>
  <c r="BQ10" i="12"/>
  <c r="BX15" i="12"/>
  <c r="CD17" i="12"/>
  <c r="BQ18" i="12"/>
  <c r="CO18" i="12"/>
  <c r="BW20" i="12"/>
  <c r="CE20" i="12"/>
  <c r="BR21" i="12"/>
  <c r="BX23" i="12"/>
  <c r="CN23" i="12"/>
  <c r="CD25" i="12"/>
  <c r="BQ26" i="12"/>
  <c r="CO26" i="12"/>
  <c r="BR10" i="12"/>
  <c r="CH10" i="12"/>
  <c r="CP10" i="12"/>
  <c r="CC11" i="12"/>
  <c r="BP12" i="12"/>
  <c r="BX12" i="12"/>
  <c r="CF12" i="12"/>
  <c r="CN12" i="12"/>
  <c r="BS13" i="12"/>
  <c r="CA13" i="12"/>
  <c r="BV14" i="12"/>
  <c r="CD14" i="12"/>
  <c r="BQ15" i="12"/>
  <c r="BY15" i="12"/>
  <c r="CO15" i="12"/>
  <c r="BW17" i="12"/>
  <c r="CE17" i="12"/>
  <c r="CM17" i="12"/>
  <c r="BR18" i="12"/>
  <c r="CH18" i="12"/>
  <c r="CP18" i="12"/>
  <c r="CC19" i="12"/>
  <c r="BP20" i="12"/>
  <c r="BX20" i="12"/>
  <c r="CF20" i="12"/>
  <c r="CN20" i="12"/>
  <c r="BS21" i="12"/>
  <c r="CA21" i="12"/>
  <c r="BV22" i="12"/>
  <c r="CD22" i="12"/>
  <c r="BQ23" i="12"/>
  <c r="BY23" i="12"/>
  <c r="CO23" i="12"/>
  <c r="BW25" i="12"/>
  <c r="CE25" i="12"/>
  <c r="CM25" i="12"/>
  <c r="BR26" i="12"/>
  <c r="CH26" i="12"/>
  <c r="CP26" i="12"/>
  <c r="CC27" i="12"/>
  <c r="CM10" i="12"/>
  <c r="BP13" i="12"/>
  <c r="BY12" i="12"/>
  <c r="CP15" i="12"/>
  <c r="BX17" i="12"/>
  <c r="CF17" i="12"/>
  <c r="CD19" i="12"/>
  <c r="BQ20" i="12"/>
  <c r="BY20" i="12"/>
  <c r="CG20" i="12"/>
  <c r="CO20" i="12"/>
  <c r="BT21" i="12"/>
  <c r="BW22" i="12"/>
  <c r="CE22" i="12"/>
  <c r="BR23" i="12"/>
  <c r="BZ23" i="12"/>
  <c r="CP23" i="12"/>
  <c r="BX25" i="12"/>
  <c r="CF25" i="12"/>
  <c r="CN25" i="12"/>
  <c r="BS26" i="12"/>
  <c r="CD27" i="12"/>
  <c r="CO10" i="12"/>
  <c r="CE12" i="12"/>
  <c r="CN15" i="12"/>
  <c r="BS10" i="12"/>
  <c r="CO12" i="12"/>
  <c r="CE14" i="12"/>
  <c r="BR15" i="12"/>
  <c r="BS18" i="12"/>
  <c r="BT10" i="12"/>
  <c r="CE11" i="12"/>
  <c r="CM11" i="12"/>
  <c r="BR12" i="12"/>
  <c r="BZ12" i="12"/>
  <c r="CH12" i="12"/>
  <c r="CP12" i="12"/>
  <c r="CC13" i="12"/>
  <c r="BP14" i="12"/>
  <c r="BX14" i="12"/>
  <c r="CF14" i="12"/>
  <c r="BS15" i="12"/>
  <c r="CA15" i="12"/>
  <c r="BV16" i="12"/>
  <c r="BY17" i="12"/>
  <c r="CG17" i="12"/>
  <c r="CO17" i="12"/>
  <c r="BT18" i="12"/>
  <c r="CE19" i="12"/>
  <c r="CM19" i="12"/>
  <c r="BR20" i="12"/>
  <c r="BZ20" i="12"/>
  <c r="CH20" i="12"/>
  <c r="CP20" i="12"/>
  <c r="CC21" i="12"/>
  <c r="BP22" i="12"/>
  <c r="BX22" i="12"/>
  <c r="CF22" i="12"/>
  <c r="BS23" i="12"/>
  <c r="CA23" i="12"/>
  <c r="BV24" i="12"/>
  <c r="BY25" i="12"/>
  <c r="CG25" i="12"/>
  <c r="CO25" i="12"/>
  <c r="BT26" i="12"/>
  <c r="CE27" i="12"/>
  <c r="CM27" i="12"/>
  <c r="BW12" i="12"/>
  <c r="BR13" i="12"/>
  <c r="CD11" i="12"/>
  <c r="BQ12" i="12"/>
  <c r="CG12" i="12"/>
  <c r="BT13" i="12"/>
  <c r="BW14" i="12"/>
  <c r="BZ15" i="12"/>
  <c r="CN17" i="12"/>
  <c r="CA12" i="12"/>
  <c r="CH17" i="12"/>
  <c r="CA20" i="12"/>
  <c r="CH25" i="12"/>
  <c r="CN27" i="12"/>
  <c r="CC12" i="12"/>
  <c r="BV15" i="12"/>
  <c r="CM26" i="12"/>
  <c r="D35" i="1" l="1"/>
  <c r="C36" i="1"/>
  <c r="D17" i="1"/>
  <c r="D11" i="1"/>
  <c r="C6" i="1"/>
  <c r="F9" i="17"/>
  <c r="DE24" i="8"/>
  <c r="DC23" i="22" s="1"/>
  <c r="EI20" i="8"/>
  <c r="EG19" i="22" s="1"/>
  <c r="DA25" i="8"/>
  <c r="CY24" i="22" s="1"/>
  <c r="DB16" i="8"/>
  <c r="CZ15" i="22" s="1"/>
  <c r="CF14" i="8"/>
  <c r="CD13" i="22" s="1"/>
  <c r="EJ19" i="8"/>
  <c r="EH18" i="22" s="1"/>
  <c r="CL18" i="8"/>
  <c r="CJ17" i="22" s="1"/>
  <c r="CH17" i="8"/>
  <c r="CF16" i="22" s="1"/>
  <c r="CC19" i="8"/>
  <c r="CA18" i="22" s="1"/>
  <c r="BY17" i="8"/>
  <c r="BW16" i="22" s="1"/>
  <c r="CA15" i="8"/>
  <c r="BY14" i="22" s="1"/>
  <c r="EL14" i="8"/>
  <c r="EJ13" i="22" s="1"/>
  <c r="CE25" i="8"/>
  <c r="CC24" i="22" s="1"/>
  <c r="DB18" i="8"/>
  <c r="CZ17" i="22" s="1"/>
  <c r="EM8" i="8"/>
  <c r="EK7" i="22" s="1"/>
  <c r="CU11" i="8"/>
  <c r="CS10" i="22" s="1"/>
  <c r="EM11" i="8"/>
  <c r="EK10" i="22" s="1"/>
  <c r="BW7" i="8"/>
  <c r="BU6" i="22" s="1"/>
  <c r="DC20" i="8"/>
  <c r="DA19" i="22" s="1"/>
  <c r="EK8" i="8"/>
  <c r="EI7" i="22" s="1"/>
  <c r="CN23" i="8"/>
  <c r="CL22" i="22" s="1"/>
  <c r="CO19" i="8"/>
  <c r="CM18" i="22" s="1"/>
  <c r="DF14" i="8"/>
  <c r="DD13" i="22" s="1"/>
  <c r="CO11" i="8"/>
  <c r="CM10" i="22" s="1"/>
  <c r="CW9" i="8"/>
  <c r="CU8" i="22" s="1"/>
  <c r="BZ21" i="8"/>
  <c r="BX20" i="22" s="1"/>
  <c r="CF15" i="8"/>
  <c r="CD14" i="22" s="1"/>
  <c r="EP25" i="8"/>
  <c r="EN24" i="22" s="1"/>
  <c r="CL7" i="8"/>
  <c r="CJ6" i="22" s="1"/>
  <c r="CJ24" i="8"/>
  <c r="CH23" i="22" s="1"/>
  <c r="BW21" i="8"/>
  <c r="BU20" i="22" s="1"/>
  <c r="CO15" i="8"/>
  <c r="CM14" i="22" s="1"/>
  <c r="EP24" i="8"/>
  <c r="EN23" i="22" s="1"/>
  <c r="DB8" i="8"/>
  <c r="CZ7" i="22" s="1"/>
  <c r="DH24" i="8"/>
  <c r="DF23" i="22" s="1"/>
  <c r="CC21" i="8"/>
  <c r="CA20" i="22" s="1"/>
  <c r="EJ15" i="8"/>
  <c r="EH14" i="22" s="1"/>
  <c r="ER12" i="8"/>
  <c r="EP11" i="22" s="1"/>
  <c r="EH9" i="8"/>
  <c r="EF8" i="22" s="1"/>
  <c r="EM20" i="8"/>
  <c r="EK19" i="22" s="1"/>
  <c r="EG9" i="8"/>
  <c r="EE8" i="22" s="1"/>
  <c r="EJ25" i="8"/>
  <c r="EH24" i="22" s="1"/>
  <c r="EG20" i="8"/>
  <c r="EE19" i="22" s="1"/>
  <c r="DI16" i="8"/>
  <c r="DG15" i="22" s="1"/>
  <c r="DA24" i="8"/>
  <c r="CY23" i="22" s="1"/>
  <c r="CZ7" i="8"/>
  <c r="CX6" i="22" s="1"/>
  <c r="CO12" i="8"/>
  <c r="CM11" i="22" s="1"/>
  <c r="CO22" i="8"/>
  <c r="CM21" i="22" s="1"/>
  <c r="DC23" i="8"/>
  <c r="DA22" i="22" s="1"/>
  <c r="BX18" i="8"/>
  <c r="BV17" i="22" s="1"/>
  <c r="CG17" i="8"/>
  <c r="CE16" i="22" s="1"/>
  <c r="CF9" i="8"/>
  <c r="CD8" i="22" s="1"/>
  <c r="CE12" i="8"/>
  <c r="CC11" i="22" s="1"/>
  <c r="CW23" i="8"/>
  <c r="CU22" i="22" s="1"/>
  <c r="EQ24" i="8"/>
  <c r="EO23" i="22" s="1"/>
  <c r="CA16" i="8"/>
  <c r="BY15" i="22" s="1"/>
  <c r="DA22" i="8"/>
  <c r="CY21" i="22" s="1"/>
  <c r="EP22" i="8"/>
  <c r="EN21" i="22" s="1"/>
  <c r="DB21" i="8"/>
  <c r="CZ20" i="22" s="1"/>
  <c r="EH22" i="8"/>
  <c r="EF21" i="22" s="1"/>
  <c r="CG24" i="8"/>
  <c r="CE23" i="22" s="1"/>
  <c r="CC20" i="8"/>
  <c r="CA19" i="22" s="1"/>
  <c r="EM16" i="8"/>
  <c r="EK15" i="22" s="1"/>
  <c r="ER18" i="8"/>
  <c r="EP17" i="22" s="1"/>
  <c r="ER24" i="8"/>
  <c r="EP23" i="22" s="1"/>
  <c r="CU23" i="8"/>
  <c r="CS22" i="22" s="1"/>
  <c r="EQ17" i="8"/>
  <c r="EO16" i="22" s="1"/>
  <c r="CW13" i="8"/>
  <c r="CU12" i="22" s="1"/>
  <c r="BZ23" i="8"/>
  <c r="BX22" i="22" s="1"/>
  <c r="ER19" i="8"/>
  <c r="EP18" i="22" s="1"/>
  <c r="CM18" i="8"/>
  <c r="CK17" i="22" s="1"/>
  <c r="CH11" i="8"/>
  <c r="CF10" i="22" s="1"/>
  <c r="CD19" i="8"/>
  <c r="CB18" i="22" s="1"/>
  <c r="BZ17" i="8"/>
  <c r="BX16" i="22" s="1"/>
  <c r="EP11" i="8"/>
  <c r="EN10" i="22" s="1"/>
  <c r="EI21" i="8"/>
  <c r="EG20" i="22" s="1"/>
  <c r="DJ18" i="8"/>
  <c r="DH17" i="22" s="1"/>
  <c r="CW8" i="8"/>
  <c r="CU7" i="22" s="1"/>
  <c r="EK13" i="8"/>
  <c r="EI12" i="22" s="1"/>
  <c r="EK9" i="8"/>
  <c r="EI8" i="22" s="1"/>
  <c r="DF20" i="8"/>
  <c r="DD19" i="22" s="1"/>
  <c r="DA10" i="8"/>
  <c r="CY9" i="22" s="1"/>
  <c r="BY7" i="8"/>
  <c r="BW6" i="22" s="1"/>
  <c r="CN20" i="8"/>
  <c r="CL19" i="22" s="1"/>
  <c r="EK14" i="8"/>
  <c r="EI13" i="22" s="1"/>
  <c r="EK22" i="8"/>
  <c r="EI21" i="22" s="1"/>
  <c r="BY19" i="8"/>
  <c r="BW18" i="22" s="1"/>
  <c r="CC11" i="8"/>
  <c r="CA10" i="22" s="1"/>
  <c r="CE7" i="8"/>
  <c r="CC6" i="22" s="1"/>
  <c r="CV20" i="8"/>
  <c r="CT19" i="22" s="1"/>
  <c r="CL25" i="8"/>
  <c r="CJ24" i="22" s="1"/>
  <c r="EI18" i="8"/>
  <c r="EG17" i="22" s="1"/>
  <c r="DB15" i="8"/>
  <c r="CZ14" i="22" s="1"/>
  <c r="CZ11" i="8"/>
  <c r="CX10" i="22" s="1"/>
  <c r="EP23" i="8"/>
  <c r="EN22" i="22" s="1"/>
  <c r="CT20" i="8"/>
  <c r="CR19" i="22" s="1"/>
  <c r="EQ23" i="8"/>
  <c r="EO22" i="22" s="1"/>
  <c r="EQ7" i="8"/>
  <c r="EO6" i="22" s="1"/>
  <c r="CE24" i="8"/>
  <c r="CC23" i="22" s="1"/>
  <c r="EK20" i="8"/>
  <c r="EI19" i="22" s="1"/>
  <c r="DJ15" i="8"/>
  <c r="DH14" i="22" s="1"/>
  <c r="EM23" i="8"/>
  <c r="EK22" i="22" s="1"/>
  <c r="ER15" i="8"/>
  <c r="EP14" i="22" s="1"/>
  <c r="EH20" i="8"/>
  <c r="EF19" i="22" s="1"/>
  <c r="DH22" i="8"/>
  <c r="DF21" i="22" s="1"/>
  <c r="CN12" i="8"/>
  <c r="CL11" i="22" s="1"/>
  <c r="CA20" i="8"/>
  <c r="BY19" i="22" s="1"/>
  <c r="CN16" i="8"/>
  <c r="CL15" i="22" s="1"/>
  <c r="CE16" i="8"/>
  <c r="CC15" i="22" s="1"/>
  <c r="CJ21" i="8"/>
  <c r="CH20" i="22" s="1"/>
  <c r="EL21" i="8"/>
  <c r="EJ20" i="22" s="1"/>
  <c r="EN8" i="8"/>
  <c r="EL7" i="22" s="1"/>
  <c r="CX18" i="8"/>
  <c r="CV17" i="22" s="1"/>
  <c r="DD15" i="8"/>
  <c r="DB14" i="22" s="1"/>
  <c r="EK24" i="8"/>
  <c r="EI23" i="22" s="1"/>
  <c r="ER9" i="8"/>
  <c r="EP8" i="22" s="1"/>
  <c r="DF16" i="8"/>
  <c r="DD15" i="22" s="1"/>
  <c r="CF24" i="8"/>
  <c r="CD23" i="22" s="1"/>
  <c r="EJ22" i="8"/>
  <c r="EH21" i="22" s="1"/>
  <c r="CL21" i="8"/>
  <c r="CJ20" i="22" s="1"/>
  <c r="DA14" i="8"/>
  <c r="CY13" i="22" s="1"/>
  <c r="DI21" i="8"/>
  <c r="DG20" i="22" s="1"/>
  <c r="DG15" i="8"/>
  <c r="DE14" i="22" s="1"/>
  <c r="DF23" i="8"/>
  <c r="DD22" i="22" s="1"/>
  <c r="DB19" i="8"/>
  <c r="CZ18" i="22" s="1"/>
  <c r="DE16" i="8"/>
  <c r="DC15" i="22" s="1"/>
  <c r="EJ18" i="8"/>
  <c r="EH17" i="22" s="1"/>
  <c r="EJ24" i="8"/>
  <c r="EH23" i="22" s="1"/>
  <c r="CM23" i="8"/>
  <c r="CK22" i="22" s="1"/>
  <c r="CO21" i="8"/>
  <c r="CM20" i="22" s="1"/>
  <c r="EI17" i="8"/>
  <c r="EG16" i="22" s="1"/>
  <c r="EK15" i="8"/>
  <c r="EI14" i="22" s="1"/>
  <c r="CG13" i="8"/>
  <c r="CE12" i="22" s="1"/>
  <c r="CA23" i="8"/>
  <c r="BY22" i="22" s="1"/>
  <c r="EK19" i="8"/>
  <c r="EI18" i="22" s="1"/>
  <c r="CN18" i="8"/>
  <c r="CL17" i="22" s="1"/>
  <c r="CT15" i="8"/>
  <c r="CR14" i="22" s="1"/>
  <c r="CE19" i="8"/>
  <c r="CC18" i="22" s="1"/>
  <c r="CA17" i="8"/>
  <c r="BY16" i="22" s="1"/>
  <c r="EO14" i="8"/>
  <c r="EM13" i="22" s="1"/>
  <c r="CO13" i="8"/>
  <c r="CM12" i="22" s="1"/>
  <c r="DE20" i="8"/>
  <c r="DC19" i="22" s="1"/>
  <c r="ER10" i="8"/>
  <c r="EP9" i="22" s="1"/>
  <c r="CZ20" i="8"/>
  <c r="CX19" i="22" s="1"/>
  <c r="CV16" i="8"/>
  <c r="CT15" i="22" s="1"/>
  <c r="CC10" i="8"/>
  <c r="CA9" i="22" s="1"/>
  <c r="CT24" i="8"/>
  <c r="CR23" i="22" s="1"/>
  <c r="CT16" i="8"/>
  <c r="CR15" i="22" s="1"/>
  <c r="BY14" i="8"/>
  <c r="BW13" i="22" s="1"/>
  <c r="DA12" i="8"/>
  <c r="CY11" i="22" s="1"/>
  <c r="EO10" i="8"/>
  <c r="EM9" i="22" s="1"/>
  <c r="CW22" i="8"/>
  <c r="CU21" i="22" s="1"/>
  <c r="EQ18" i="8"/>
  <c r="EO17" i="22" s="1"/>
  <c r="CH13" i="8"/>
  <c r="CF12" i="22" s="1"/>
  <c r="DH8" i="8"/>
  <c r="DF7" i="22" s="1"/>
  <c r="CN19" i="8"/>
  <c r="CL18" i="22" s="1"/>
  <c r="CZ24" i="8"/>
  <c r="CX23" i="22" s="1"/>
  <c r="EJ17" i="8"/>
  <c r="EH16" i="22" s="1"/>
  <c r="CD15" i="8"/>
  <c r="CB14" i="22" s="1"/>
  <c r="CM11" i="8"/>
  <c r="CK10" i="22" s="1"/>
  <c r="CD21" i="8"/>
  <c r="CB20" i="22" s="1"/>
  <c r="EH23" i="8"/>
  <c r="EF22" i="22" s="1"/>
  <c r="CX19" i="8"/>
  <c r="CV18" i="22" s="1"/>
  <c r="DB14" i="8"/>
  <c r="CZ13" i="22" s="1"/>
  <c r="EG23" i="8"/>
  <c r="EE22" i="22" s="1"/>
  <c r="CT7" i="8"/>
  <c r="CR6" i="22" s="1"/>
  <c r="CZ12" i="8"/>
  <c r="CX11" i="22" s="1"/>
  <c r="BY9" i="8"/>
  <c r="BW8" i="22" s="1"/>
  <c r="EL12" i="8"/>
  <c r="EJ11" i="22" s="1"/>
  <c r="EK25" i="8"/>
  <c r="EI24" i="22" s="1"/>
  <c r="EH19" i="8"/>
  <c r="EF18" i="22" s="1"/>
  <c r="EI24" i="8"/>
  <c r="EG23" i="22" s="1"/>
  <c r="DA16" i="8"/>
  <c r="CY15" i="22" s="1"/>
  <c r="CU14" i="8"/>
  <c r="CS13" i="22" s="1"/>
  <c r="BX11" i="8"/>
  <c r="BV10" i="22" s="1"/>
  <c r="EK10" i="8"/>
  <c r="EI9" i="22" s="1"/>
  <c r="CF8" i="8"/>
  <c r="CD7" i="22" s="1"/>
  <c r="CC9" i="8"/>
  <c r="CA8" i="22" s="1"/>
  <c r="CZ15" i="8"/>
  <c r="CX14" i="22" s="1"/>
  <c r="EK11" i="8"/>
  <c r="EI10" i="22" s="1"/>
  <c r="DD13" i="8"/>
  <c r="DB12" i="22" s="1"/>
  <c r="DI11" i="8"/>
  <c r="DG10" i="22" s="1"/>
  <c r="EK16" i="8"/>
  <c r="EI15" i="22" s="1"/>
  <c r="EQ21" i="8"/>
  <c r="EO20" i="22" s="1"/>
  <c r="EM24" i="8"/>
  <c r="EK23" i="22" s="1"/>
  <c r="DI25" i="8"/>
  <c r="DG24" i="22" s="1"/>
  <c r="EQ19" i="8"/>
  <c r="EO18" i="22" s="1"/>
  <c r="DB13" i="8"/>
  <c r="CZ12" i="22" s="1"/>
  <c r="CT22" i="8"/>
  <c r="CR21" i="22" s="1"/>
  <c r="DJ21" i="8"/>
  <c r="DH20" i="22" s="1"/>
  <c r="CE20" i="8"/>
  <c r="CC19" i="22" s="1"/>
  <c r="EM25" i="8"/>
  <c r="EK24" i="22" s="1"/>
  <c r="DH14" i="8"/>
  <c r="DF13" i="22" s="1"/>
  <c r="EO22" i="8"/>
  <c r="EM21" i="22" s="1"/>
  <c r="CT19" i="8"/>
  <c r="CR18" i="22" s="1"/>
  <c r="DC17" i="8"/>
  <c r="DA16" i="22" s="1"/>
  <c r="DJ24" i="8"/>
  <c r="DH23" i="22" s="1"/>
  <c r="CE23" i="8"/>
  <c r="CC22" i="22" s="1"/>
  <c r="EN20" i="8"/>
  <c r="EL19" i="22" s="1"/>
  <c r="DI17" i="8"/>
  <c r="DG16" i="22" s="1"/>
  <c r="DC15" i="8"/>
  <c r="DA14" i="22" s="1"/>
  <c r="EN12" i="8"/>
  <c r="EL11" i="22" s="1"/>
  <c r="EN21" i="8"/>
  <c r="EL20" i="22" s="1"/>
  <c r="CO18" i="8"/>
  <c r="CM17" i="22" s="1"/>
  <c r="BX15" i="8"/>
  <c r="BV14" i="22" s="1"/>
  <c r="EH7" i="8"/>
  <c r="EF6" i="22" s="1"/>
  <c r="CF19" i="8"/>
  <c r="CD18" i="22" s="1"/>
  <c r="EH14" i="8"/>
  <c r="EF13" i="22" s="1"/>
  <c r="CH25" i="8"/>
  <c r="CF24" i="22" s="1"/>
  <c r="EJ21" i="8"/>
  <c r="EH20" i="22" s="1"/>
  <c r="DD18" i="8"/>
  <c r="DB17" i="22" s="1"/>
  <c r="CJ13" i="8"/>
  <c r="CH12" i="22" s="1"/>
  <c r="CT18" i="8"/>
  <c r="CR17" i="22" s="1"/>
  <c r="DD12" i="8"/>
  <c r="DB11" i="22" s="1"/>
  <c r="EM14" i="8"/>
  <c r="EK13" i="22" s="1"/>
  <c r="DJ9" i="8"/>
  <c r="DH8" i="22" s="1"/>
  <c r="CW16" i="8"/>
  <c r="CU15" i="22" s="1"/>
  <c r="EM13" i="8"/>
  <c r="EK12" i="22" s="1"/>
  <c r="DI12" i="8"/>
  <c r="DG11" i="22" s="1"/>
  <c r="DH10" i="8"/>
  <c r="DF9" i="22" s="1"/>
  <c r="DG10" i="8"/>
  <c r="DE9" i="22" s="1"/>
  <c r="EM17" i="8"/>
  <c r="EK16" i="22" s="1"/>
  <c r="BW13" i="8"/>
  <c r="BU12" i="22" s="1"/>
  <c r="CM24" i="8"/>
  <c r="CK23" i="22" s="1"/>
  <c r="EI23" i="8"/>
  <c r="EG22" i="22" s="1"/>
  <c r="BX21" i="8"/>
  <c r="BV20" i="22" s="1"/>
  <c r="DH17" i="8"/>
  <c r="DF16" i="22" s="1"/>
  <c r="DC14" i="8"/>
  <c r="DA13" i="22" s="1"/>
  <c r="CV10" i="8"/>
  <c r="CT9" i="22" s="1"/>
  <c r="CL15" i="8"/>
  <c r="CJ14" i="22" s="1"/>
  <c r="DE23" i="8"/>
  <c r="DC22" i="22" s="1"/>
  <c r="CH14" i="8"/>
  <c r="CF13" i="22" s="1"/>
  <c r="DJ7" i="8"/>
  <c r="DH6" i="22" s="1"/>
  <c r="DD23" i="8"/>
  <c r="DB22" i="22" s="1"/>
  <c r="CZ14" i="8"/>
  <c r="CX13" i="22" s="1"/>
  <c r="EI16" i="8"/>
  <c r="EG15" i="22" s="1"/>
  <c r="DA23" i="8"/>
  <c r="CY22" i="22" s="1"/>
  <c r="EP17" i="8"/>
  <c r="EN16" i="22" s="1"/>
  <c r="CA12" i="8"/>
  <c r="BY11" i="22" s="1"/>
  <c r="EJ20" i="8"/>
  <c r="EH19" i="22" s="1"/>
  <c r="EM15" i="8"/>
  <c r="EK14" i="22" s="1"/>
  <c r="DF11" i="8"/>
  <c r="DD10" i="22" s="1"/>
  <c r="DA11" i="8"/>
  <c r="CY10" i="22" s="1"/>
  <c r="BX9" i="8"/>
  <c r="BV8" i="22" s="1"/>
  <c r="CL14" i="8"/>
  <c r="CJ13" i="22" s="1"/>
  <c r="EI10" i="8"/>
  <c r="EG9" i="22" s="1"/>
  <c r="BX7" i="8"/>
  <c r="BV6" i="22" s="1"/>
  <c r="DC8" i="8"/>
  <c r="DA7" i="22" s="1"/>
  <c r="ER13" i="8"/>
  <c r="EP12" i="22" s="1"/>
  <c r="DD10" i="8"/>
  <c r="DB9" i="22" s="1"/>
  <c r="EG18" i="8"/>
  <c r="EE17" i="22" s="1"/>
  <c r="EH10" i="8"/>
  <c r="EF9" i="22" s="1"/>
  <c r="DJ13" i="8"/>
  <c r="DH12" i="22" s="1"/>
  <c r="EN14" i="8"/>
  <c r="EL13" i="22" s="1"/>
  <c r="DD20" i="8"/>
  <c r="DB19" i="22" s="1"/>
  <c r="EI22" i="8"/>
  <c r="EG21" i="22" s="1"/>
  <c r="BX22" i="8"/>
  <c r="BV21" i="22" s="1"/>
  <c r="BW23" i="8"/>
  <c r="BU22" i="22" s="1"/>
  <c r="BX17" i="8"/>
  <c r="BV16" i="22" s="1"/>
  <c r="CC25" i="8"/>
  <c r="CA24" i="22" s="1"/>
  <c r="CW20" i="8"/>
  <c r="CU19" i="22" s="1"/>
  <c r="CM19" i="8"/>
  <c r="CK18" i="22" s="1"/>
  <c r="CT12" i="8"/>
  <c r="CR11" i="22" s="1"/>
  <c r="CF21" i="8"/>
  <c r="CD20" i="22" s="1"/>
  <c r="DB7" i="8"/>
  <c r="CZ6" i="22" s="1"/>
  <c r="EG24" i="8"/>
  <c r="EE23" i="22" s="1"/>
  <c r="CV19" i="8"/>
  <c r="CT18" i="22" s="1"/>
  <c r="DE25" i="8"/>
  <c r="DC24" i="22" s="1"/>
  <c r="CD20" i="8"/>
  <c r="CB19" i="22" s="1"/>
  <c r="EG22" i="8"/>
  <c r="EE21" i="22" s="1"/>
  <c r="DB24" i="8"/>
  <c r="CZ23" i="22" s="1"/>
  <c r="EL22" i="8"/>
  <c r="EJ21" i="22" s="1"/>
  <c r="CH20" i="8"/>
  <c r="CF19" i="22" s="1"/>
  <c r="DA17" i="8"/>
  <c r="CY16" i="22" s="1"/>
  <c r="EG19" i="8"/>
  <c r="EE18" i="22" s="1"/>
  <c r="EM19" i="8"/>
  <c r="EK18" i="22" s="1"/>
  <c r="EO13" i="8"/>
  <c r="EM12" i="22" s="1"/>
  <c r="CG19" i="8"/>
  <c r="CE18" i="22" s="1"/>
  <c r="CU15" i="8"/>
  <c r="CS14" i="22" s="1"/>
  <c r="EP14" i="8"/>
  <c r="EN13" i="22" s="1"/>
  <c r="ER21" i="8"/>
  <c r="EP20" i="22" s="1"/>
  <c r="DE18" i="8"/>
  <c r="DC17" i="22" s="1"/>
  <c r="CM10" i="8"/>
  <c r="CK9" i="22" s="1"/>
  <c r="CL13" i="8"/>
  <c r="CJ12" i="22" s="1"/>
  <c r="CU18" i="8"/>
  <c r="CS17" i="22" s="1"/>
  <c r="CH12" i="8"/>
  <c r="CF11" i="22" s="1"/>
  <c r="DJ10" i="8"/>
  <c r="DH9" i="22" s="1"/>
  <c r="BZ14" i="8"/>
  <c r="BX13" i="22" s="1"/>
  <c r="CW24" i="8"/>
  <c r="CU23" i="22" s="1"/>
  <c r="CX16" i="8"/>
  <c r="CV15" i="22" s="1"/>
  <c r="EH13" i="8"/>
  <c r="EF12" i="22" s="1"/>
  <c r="DH13" i="8"/>
  <c r="DF12" i="22" s="1"/>
  <c r="CZ10" i="8"/>
  <c r="CX9" i="22" s="1"/>
  <c r="EG11" i="8"/>
  <c r="EE10" i="22" s="1"/>
  <c r="EH24" i="8"/>
  <c r="EF23" i="22" s="1"/>
  <c r="CD22" i="8"/>
  <c r="CB21" i="22" s="1"/>
  <c r="CJ17" i="8"/>
  <c r="CH16" i="22" s="1"/>
  <c r="EJ23" i="8"/>
  <c r="EH22" i="22" s="1"/>
  <c r="EK17" i="8"/>
  <c r="EI16" i="22" s="1"/>
  <c r="CX10" i="8"/>
  <c r="CV9" i="22" s="1"/>
  <c r="DI23" i="8"/>
  <c r="DG22" i="22" s="1"/>
  <c r="EP20" i="8"/>
  <c r="EN19" i="22" s="1"/>
  <c r="CT17" i="8"/>
  <c r="CR16" i="22" s="1"/>
  <c r="CF10" i="8"/>
  <c r="CD9" i="22" s="1"/>
  <c r="CC13" i="8"/>
  <c r="CA12" i="22" s="1"/>
  <c r="CU7" i="8"/>
  <c r="CS6" i="22" s="1"/>
  <c r="DF13" i="8"/>
  <c r="DD12" i="22" s="1"/>
  <c r="CD23" i="8"/>
  <c r="CB22" i="22" s="1"/>
  <c r="CX17" i="8"/>
  <c r="CV16" i="22" s="1"/>
  <c r="DD11" i="8"/>
  <c r="DB10" i="22" s="1"/>
  <c r="EN19" i="8"/>
  <c r="EL18" i="22" s="1"/>
  <c r="EO7" i="8"/>
  <c r="EM6" i="22" s="1"/>
  <c r="DF10" i="8"/>
  <c r="DD9" i="22" s="1"/>
  <c r="DH19" i="8"/>
  <c r="DF18" i="22" s="1"/>
  <c r="DC19" i="8"/>
  <c r="DA18" i="22" s="1"/>
  <c r="BW24" i="8"/>
  <c r="BU23" i="22" s="1"/>
  <c r="CT25" i="8"/>
  <c r="CR24" i="22" s="1"/>
  <c r="CV8" i="8"/>
  <c r="CT7" i="22" s="1"/>
  <c r="CN8" i="8"/>
  <c r="CL7" i="22" s="1"/>
  <c r="EL9" i="8"/>
  <c r="EJ8" i="22" s="1"/>
  <c r="CC15" i="8"/>
  <c r="CA14" i="22" s="1"/>
  <c r="DD7" i="8"/>
  <c r="DB6" i="22" s="1"/>
  <c r="EI8" i="8"/>
  <c r="EG7" i="22" s="1"/>
  <c r="EP9" i="8"/>
  <c r="EN8" i="22" s="1"/>
  <c r="CJ22" i="8"/>
  <c r="CH21" i="22" s="1"/>
  <c r="EL10" i="8"/>
  <c r="EJ9" i="22" s="1"/>
  <c r="CZ17" i="8"/>
  <c r="CX16" i="22" s="1"/>
  <c r="CN15" i="8"/>
  <c r="CL14" i="22" s="1"/>
  <c r="BZ22" i="8"/>
  <c r="BX21" i="22" s="1"/>
  <c r="DC18" i="8"/>
  <c r="DA17" i="22" s="1"/>
  <c r="DF17" i="8"/>
  <c r="DD16" i="22" s="1"/>
  <c r="DD17" i="8"/>
  <c r="DB16" i="22" s="1"/>
  <c r="EP18" i="8"/>
  <c r="EN17" i="22" s="1"/>
  <c r="CM12" i="8"/>
  <c r="CK11" i="22" s="1"/>
  <c r="DJ20" i="8"/>
  <c r="DH19" i="22" s="1"/>
  <c r="CX21" i="8"/>
  <c r="CV20" i="22" s="1"/>
  <c r="CZ23" i="8"/>
  <c r="CX22" i="22" s="1"/>
  <c r="EM18" i="8"/>
  <c r="EK17" i="22" s="1"/>
  <c r="EN24" i="8"/>
  <c r="EL23" i="22" s="1"/>
  <c r="DH21" i="8"/>
  <c r="DF20" i="22" s="1"/>
  <c r="BW18" i="8"/>
  <c r="BU17" i="22" s="1"/>
  <c r="DC25" i="8"/>
  <c r="DA24" i="22" s="1"/>
  <c r="EQ25" i="8"/>
  <c r="EO24" i="22" s="1"/>
  <c r="CL24" i="8"/>
  <c r="CJ23" i="22" s="1"/>
  <c r="DD22" i="8"/>
  <c r="DB21" i="22" s="1"/>
  <c r="BZ20" i="8"/>
  <c r="BX19" i="22" s="1"/>
  <c r="ER16" i="8"/>
  <c r="EP15" i="22" s="1"/>
  <c r="BZ12" i="8"/>
  <c r="BX11" i="22" s="1"/>
  <c r="EO19" i="8"/>
  <c r="EM18" i="22" s="1"/>
  <c r="CH19" i="8"/>
  <c r="CF18" i="22" s="1"/>
  <c r="CE17" i="8"/>
  <c r="CC16" i="22" s="1"/>
  <c r="DH12" i="8"/>
  <c r="DF11" i="22" s="1"/>
  <c r="CX15" i="8"/>
  <c r="CV14" i="22" s="1"/>
  <c r="EG21" i="8"/>
  <c r="EE20" i="22" s="1"/>
  <c r="EK21" i="8"/>
  <c r="EI20" i="22" s="1"/>
  <c r="DF18" i="8"/>
  <c r="DD17" i="22" s="1"/>
  <c r="EJ14" i="8"/>
  <c r="EH13" i="22" s="1"/>
  <c r="BW25" i="8"/>
  <c r="BU24" i="22" s="1"/>
  <c r="CV18" i="8"/>
  <c r="CT17" i="22" s="1"/>
  <c r="DB10" i="8"/>
  <c r="CZ9" i="22" s="1"/>
  <c r="DI20" i="8"/>
  <c r="DG19" i="22" s="1"/>
  <c r="CT9" i="8"/>
  <c r="CR8" i="22" s="1"/>
  <c r="CX24" i="8"/>
  <c r="CV23" i="22" s="1"/>
  <c r="EP13" i="8"/>
  <c r="EN12" i="22" s="1"/>
  <c r="EK7" i="8"/>
  <c r="EI6" i="22" s="1"/>
  <c r="EO11" i="8"/>
  <c r="EM10" i="22" s="1"/>
  <c r="CA14" i="8"/>
  <c r="BY13" i="22" s="1"/>
  <c r="CN24" i="8"/>
  <c r="CL23" i="22" s="1"/>
  <c r="CN21" i="8"/>
  <c r="CL20" i="22" s="1"/>
  <c r="CM16" i="8"/>
  <c r="CK15" i="22" s="1"/>
  <c r="CW12" i="8"/>
  <c r="CU11" i="22" s="1"/>
  <c r="DF8" i="8"/>
  <c r="DD7" i="22" s="1"/>
  <c r="DJ23" i="8"/>
  <c r="DH22" i="22" s="1"/>
  <c r="DJ17" i="8"/>
  <c r="DH16" i="22" s="1"/>
  <c r="CT23" i="8"/>
  <c r="CR22" i="22" s="1"/>
  <c r="CE13" i="8"/>
  <c r="CC12" i="22" s="1"/>
  <c r="EM9" i="8"/>
  <c r="EK8" i="22" s="1"/>
  <c r="EO25" i="8"/>
  <c r="EM24" i="22" s="1"/>
  <c r="BY22" i="8"/>
  <c r="BW21" i="22" s="1"/>
  <c r="DB17" i="8"/>
  <c r="CZ16" i="22" s="1"/>
  <c r="DH11" i="8"/>
  <c r="DF10" i="22" s="1"/>
  <c r="CJ7" i="8"/>
  <c r="CH6" i="22" s="1"/>
  <c r="EH25" i="8"/>
  <c r="EF24" i="22" s="1"/>
  <c r="DI22" i="8"/>
  <c r="DG21" i="22" s="1"/>
  <c r="CD14" i="8"/>
  <c r="CB13" i="22" s="1"/>
  <c r="CG11" i="8"/>
  <c r="CE10" i="22" s="1"/>
  <c r="EL20" i="8"/>
  <c r="EJ19" i="22" s="1"/>
  <c r="DH16" i="8"/>
  <c r="DF15" i="22" s="1"/>
  <c r="DC11" i="8"/>
  <c r="DA10" i="22" s="1"/>
  <c r="DE22" i="8"/>
  <c r="DC21" i="22" s="1"/>
  <c r="CC24" i="8"/>
  <c r="CA23" i="22" s="1"/>
  <c r="BX13" i="8"/>
  <c r="BV12" i="22" s="1"/>
  <c r="CN14" i="8"/>
  <c r="CL13" i="22" s="1"/>
  <c r="CU8" i="8"/>
  <c r="CS7" i="22" s="1"/>
  <c r="ER8" i="8"/>
  <c r="EP7" i="22" s="1"/>
  <c r="DC10" i="8"/>
  <c r="DA9" i="22" s="1"/>
  <c r="DH20" i="8"/>
  <c r="DF19" i="22" s="1"/>
  <c r="CF7" i="8"/>
  <c r="CD6" i="22" s="1"/>
  <c r="EM21" i="8"/>
  <c r="EK20" i="22" s="1"/>
  <c r="CV13" i="8"/>
  <c r="CT12" i="22" s="1"/>
  <c r="CN17" i="8"/>
  <c r="CL16" i="22" s="1"/>
  <c r="CG7" i="8"/>
  <c r="CE6" i="22" s="1"/>
  <c r="CW11" i="8"/>
  <c r="CU10" i="22" s="1"/>
  <c r="EL25" i="8"/>
  <c r="EJ24" i="22" s="1"/>
  <c r="EN7" i="8"/>
  <c r="EL6" i="22" s="1"/>
  <c r="CG14" i="8"/>
  <c r="CE13" i="22" s="1"/>
  <c r="DG21" i="8"/>
  <c r="DE20" i="22" s="1"/>
  <c r="CM22" i="8"/>
  <c r="CK21" i="22" s="1"/>
  <c r="EN22" i="8"/>
  <c r="EL21" i="22" s="1"/>
  <c r="CZ25" i="8"/>
  <c r="CX24" i="22" s="1"/>
  <c r="CJ18" i="8"/>
  <c r="CH17" i="22" s="1"/>
  <c r="BY25" i="8"/>
  <c r="BW24" i="22" s="1"/>
  <c r="CL10" i="8"/>
  <c r="CJ9" i="22" s="1"/>
  <c r="CD9" i="8"/>
  <c r="CB8" i="22" s="1"/>
  <c r="EQ13" i="8"/>
  <c r="EO12" i="22" s="1"/>
  <c r="CG15" i="8"/>
  <c r="CE14" i="22" s="1"/>
  <c r="CJ11" i="8"/>
  <c r="CH10" i="22" s="1"/>
  <c r="DR7" i="8"/>
  <c r="DP6" i="22" s="1"/>
  <c r="BY18" i="8"/>
  <c r="BW17" i="22" s="1"/>
  <c r="DF24" i="8"/>
  <c r="DD23" i="22" s="1"/>
  <c r="EL18" i="8"/>
  <c r="EJ17" i="22" s="1"/>
  <c r="CN25" i="8"/>
  <c r="CL24" i="22" s="1"/>
  <c r="CZ21" i="8"/>
  <c r="CX20" i="22" s="1"/>
  <c r="EL17" i="8"/>
  <c r="EJ16" i="22" s="1"/>
  <c r="CM25" i="8"/>
  <c r="CK24" i="22" s="1"/>
  <c r="EI25" i="8"/>
  <c r="EG24" i="22" s="1"/>
  <c r="CD24" i="8"/>
  <c r="CB23" i="22" s="1"/>
  <c r="DG19" i="8"/>
  <c r="DE18" i="22" s="1"/>
  <c r="DG11" i="8"/>
  <c r="DE10" i="22" s="1"/>
  <c r="DG18" i="8"/>
  <c r="DE17" i="22" s="1"/>
  <c r="CD25" i="8"/>
  <c r="CB24" i="22" s="1"/>
  <c r="BW17" i="8"/>
  <c r="BU16" i="22" s="1"/>
  <c r="BW15" i="8"/>
  <c r="BU14" i="22" s="1"/>
  <c r="EQ14" i="8"/>
  <c r="EO13" i="22" s="1"/>
  <c r="EO21" i="8"/>
  <c r="EM20" i="22" s="1"/>
  <c r="CZ18" i="8"/>
  <c r="CX17" i="22" s="1"/>
  <c r="CD16" i="8"/>
  <c r="CB15" i="22" s="1"/>
  <c r="BX25" i="8"/>
  <c r="BV24" i="22" s="1"/>
  <c r="CW18" i="8"/>
  <c r="CU17" i="22" s="1"/>
  <c r="CD12" i="8"/>
  <c r="CB11" i="22" s="1"/>
  <c r="CT10" i="8"/>
  <c r="CR9" i="22" s="1"/>
  <c r="DB20" i="8"/>
  <c r="CZ19" i="22" s="1"/>
  <c r="EI13" i="8"/>
  <c r="EG12" i="22" s="1"/>
  <c r="DI9" i="8"/>
  <c r="DG8" i="22" s="1"/>
  <c r="EJ11" i="8"/>
  <c r="EH10" i="22" s="1"/>
  <c r="EL23" i="8"/>
  <c r="EJ22" i="22" s="1"/>
  <c r="CA21" i="8"/>
  <c r="BY20" i="22" s="1"/>
  <c r="DE15" i="8"/>
  <c r="DC14" i="22" s="1"/>
  <c r="BX12" i="8"/>
  <c r="BV11" i="22" s="1"/>
  <c r="EG7" i="8"/>
  <c r="EE6" i="22" s="1"/>
  <c r="CL22" i="8"/>
  <c r="CJ21" i="22" s="1"/>
  <c r="EQ16" i="8"/>
  <c r="EO15" i="22" s="1"/>
  <c r="DC22" i="8"/>
  <c r="DA21" i="22" s="1"/>
  <c r="CJ16" i="8"/>
  <c r="CH15" i="22" s="1"/>
  <c r="CJ25" i="8"/>
  <c r="CH24" i="22" s="1"/>
  <c r="CU21" i="8"/>
  <c r="CS20" i="22" s="1"/>
  <c r="EL16" i="8"/>
  <c r="EJ15" i="22" s="1"/>
  <c r="CE14" i="8"/>
  <c r="CC13" i="22" s="1"/>
  <c r="CJ19" i="8"/>
  <c r="CH18" i="22" s="1"/>
  <c r="CF12" i="8"/>
  <c r="CD11" i="22" s="1"/>
  <c r="DB25" i="8"/>
  <c r="CZ24" i="22" s="1"/>
  <c r="CG22" i="8"/>
  <c r="CE21" i="22" s="1"/>
  <c r="DD16" i="8"/>
  <c r="DB15" i="22" s="1"/>
  <c r="DC13" i="8"/>
  <c r="DA12" i="22" s="1"/>
  <c r="EI12" i="8"/>
  <c r="EG11" i="22" s="1"/>
  <c r="EG25" i="8"/>
  <c r="EE24" i="22" s="1"/>
  <c r="DB23" i="8"/>
  <c r="CZ22" i="22" s="1"/>
  <c r="DB22" i="8"/>
  <c r="CZ21" i="22" s="1"/>
  <c r="DH7" i="8"/>
  <c r="DF6" i="22" s="1"/>
  <c r="DE19" i="8"/>
  <c r="DC18" i="22" s="1"/>
  <c r="DC24" i="8"/>
  <c r="DA23" i="22" s="1"/>
  <c r="CH18" i="8"/>
  <c r="CF17" i="22" s="1"/>
  <c r="BX24" i="8"/>
  <c r="BV23" i="22" s="1"/>
  <c r="CU25" i="8"/>
  <c r="CS24" i="22" s="1"/>
  <c r="CM7" i="8"/>
  <c r="CK6" i="22" s="1"/>
  <c r="CL9" i="8"/>
  <c r="CJ8" i="22" s="1"/>
  <c r="EG14" i="8"/>
  <c r="EE13" i="22" s="1"/>
  <c r="CF13" i="8"/>
  <c r="CD12" i="22" s="1"/>
  <c r="EJ7" i="8"/>
  <c r="EH6" i="22" s="1"/>
  <c r="EI9" i="8"/>
  <c r="EG8" i="22" s="1"/>
  <c r="EG8" i="8"/>
  <c r="EE7" i="22" s="1"/>
  <c r="EJ10" i="8"/>
  <c r="EH9" i="22" s="1"/>
  <c r="EL8" i="8"/>
  <c r="EJ7" i="22" s="1"/>
  <c r="BW14" i="8"/>
  <c r="BU13" i="22" s="1"/>
  <c r="BZ10" i="8"/>
  <c r="BX9" i="22" s="1"/>
  <c r="EQ15" i="8"/>
  <c r="EO14" i="22" s="1"/>
  <c r="CX12" i="8"/>
  <c r="CV11" i="22" s="1"/>
  <c r="DD19" i="8"/>
  <c r="DB18" i="22" s="1"/>
  <c r="CG20" i="8"/>
  <c r="CE19" i="22" s="1"/>
  <c r="DG23" i="8"/>
  <c r="DE22" i="22" s="1"/>
  <c r="DJ25" i="8"/>
  <c r="DH24" i="22" s="1"/>
  <c r="F166" i="17"/>
  <c r="F158" i="17"/>
  <c r="F150" i="17"/>
  <c r="F142" i="17"/>
  <c r="DT2" i="8" s="1"/>
  <c r="DT29" i="8" s="1"/>
  <c r="F134" i="17"/>
  <c r="F126" i="17"/>
  <c r="F118" i="17"/>
  <c r="F110" i="17"/>
  <c r="F102" i="17"/>
  <c r="F94" i="17"/>
  <c r="F86" i="17"/>
  <c r="F78" i="17"/>
  <c r="F70" i="17"/>
  <c r="F62" i="17"/>
  <c r="F28" i="17"/>
  <c r="H28" i="17" s="1"/>
  <c r="F20" i="17"/>
  <c r="H20" i="17" s="1"/>
  <c r="F12" i="17"/>
  <c r="F165" i="17"/>
  <c r="F157" i="17"/>
  <c r="F149" i="17"/>
  <c r="F141" i="17"/>
  <c r="F133" i="17"/>
  <c r="F125" i="17"/>
  <c r="F117" i="17"/>
  <c r="F109" i="17"/>
  <c r="F101" i="17"/>
  <c r="F93" i="17"/>
  <c r="F85" i="17"/>
  <c r="F77" i="17"/>
  <c r="F69" i="17"/>
  <c r="F35" i="17"/>
  <c r="F27" i="17"/>
  <c r="H27" i="17" s="1"/>
  <c r="F19" i="17"/>
  <c r="H19" i="17" s="1"/>
  <c r="F11" i="17"/>
  <c r="F164" i="17"/>
  <c r="F156" i="17"/>
  <c r="F148" i="17"/>
  <c r="F140" i="17"/>
  <c r="F132" i="17"/>
  <c r="F124" i="17"/>
  <c r="F116" i="17"/>
  <c r="CQ2" i="22" s="1"/>
  <c r="F108" i="17"/>
  <c r="F100" i="17"/>
  <c r="F92" i="17"/>
  <c r="F84" i="17"/>
  <c r="F76" i="17"/>
  <c r="F68" i="17"/>
  <c r="F34" i="17"/>
  <c r="F26" i="17"/>
  <c r="H26" i="17" s="1"/>
  <c r="F18" i="17"/>
  <c r="F10" i="17"/>
  <c r="F163" i="17"/>
  <c r="F155" i="17"/>
  <c r="F147" i="17"/>
  <c r="F139" i="17"/>
  <c r="F131" i="17"/>
  <c r="F123" i="17"/>
  <c r="F115" i="17"/>
  <c r="F107" i="17"/>
  <c r="F99" i="17"/>
  <c r="F91" i="17"/>
  <c r="F83" i="17"/>
  <c r="F75" i="17"/>
  <c r="F67" i="17"/>
  <c r="F33" i="17"/>
  <c r="F25" i="17"/>
  <c r="H25" i="17" s="1"/>
  <c r="F17" i="17"/>
  <c r="F162" i="17"/>
  <c r="F154" i="17"/>
  <c r="F146" i="17"/>
  <c r="F138" i="17"/>
  <c r="F130" i="17"/>
  <c r="F122" i="17"/>
  <c r="F114" i="17"/>
  <c r="F106" i="17"/>
  <c r="F98" i="17"/>
  <c r="F90" i="17"/>
  <c r="F82" i="17"/>
  <c r="F74" i="17"/>
  <c r="F66" i="17"/>
  <c r="F32" i="17"/>
  <c r="F24" i="17"/>
  <c r="H24" i="17" s="1"/>
  <c r="F16" i="17"/>
  <c r="F8" i="17"/>
  <c r="F152" i="17"/>
  <c r="F144" i="17"/>
  <c r="F128" i="17"/>
  <c r="F112" i="17"/>
  <c r="F96" i="17"/>
  <c r="F80" i="17"/>
  <c r="F64" i="17"/>
  <c r="AS2" i="8" s="1"/>
  <c r="AS29" i="8" s="1"/>
  <c r="F22" i="17"/>
  <c r="H22" i="17" s="1"/>
  <c r="F151" i="17"/>
  <c r="F135" i="17"/>
  <c r="F119" i="17"/>
  <c r="F103" i="17"/>
  <c r="F79" i="17"/>
  <c r="F63" i="17"/>
  <c r="F21" i="17"/>
  <c r="H21" i="17" s="1"/>
  <c r="F161" i="17"/>
  <c r="F153" i="17"/>
  <c r="F145" i="17"/>
  <c r="F137" i="17"/>
  <c r="F129" i="17"/>
  <c r="F121" i="17"/>
  <c r="F113" i="17"/>
  <c r="F105" i="17"/>
  <c r="F97" i="17"/>
  <c r="F89" i="17"/>
  <c r="F81" i="17"/>
  <c r="F73" i="17"/>
  <c r="F65" i="17"/>
  <c r="F31" i="17"/>
  <c r="F23" i="17"/>
  <c r="H23" i="17" s="1"/>
  <c r="F15" i="17"/>
  <c r="F160" i="17"/>
  <c r="F136" i="17"/>
  <c r="F120" i="17"/>
  <c r="F104" i="17"/>
  <c r="F88" i="17"/>
  <c r="F30" i="17"/>
  <c r="F14" i="17"/>
  <c r="F159" i="17"/>
  <c r="F143" i="17"/>
  <c r="DU2" i="8" s="1"/>
  <c r="DU29" i="8" s="1"/>
  <c r="F127" i="17"/>
  <c r="F111" i="17"/>
  <c r="F95" i="17"/>
  <c r="F87" i="17"/>
  <c r="F71" i="17"/>
  <c r="F29" i="17"/>
  <c r="H29" i="17" s="1"/>
  <c r="F13" i="17"/>
  <c r="AA27" i="12"/>
  <c r="Z27" i="12"/>
  <c r="Y27" i="12"/>
  <c r="X27" i="12"/>
  <c r="W27" i="12"/>
  <c r="U27" i="12"/>
  <c r="AA26" i="12"/>
  <c r="Z26" i="12"/>
  <c r="Y26" i="12"/>
  <c r="X26" i="12"/>
  <c r="W26" i="12"/>
  <c r="U26" i="12"/>
  <c r="AA25" i="12"/>
  <c r="Z25" i="12"/>
  <c r="Y25" i="12"/>
  <c r="X25" i="12"/>
  <c r="W25" i="12"/>
  <c r="U25" i="12"/>
  <c r="AA24" i="12"/>
  <c r="Z24" i="12"/>
  <c r="Y24" i="12"/>
  <c r="X24" i="12"/>
  <c r="W24" i="12"/>
  <c r="U24" i="12"/>
  <c r="AA23" i="12"/>
  <c r="Z23" i="12"/>
  <c r="Y23" i="12"/>
  <c r="X23" i="12"/>
  <c r="W23" i="12"/>
  <c r="U23" i="12"/>
  <c r="AA22" i="12"/>
  <c r="Z22" i="12"/>
  <c r="Y22" i="12"/>
  <c r="X22" i="12"/>
  <c r="W22" i="12"/>
  <c r="U22" i="12"/>
  <c r="AA21" i="12"/>
  <c r="Z21" i="12"/>
  <c r="Y21" i="12"/>
  <c r="X21" i="12"/>
  <c r="W21" i="12"/>
  <c r="U21" i="12"/>
  <c r="AA20" i="12"/>
  <c r="Z20" i="12"/>
  <c r="Y20" i="12"/>
  <c r="X20" i="12"/>
  <c r="W20" i="12"/>
  <c r="U20" i="12"/>
  <c r="AA19" i="12"/>
  <c r="Z19" i="12"/>
  <c r="Y19" i="12"/>
  <c r="X19" i="12"/>
  <c r="W19" i="12"/>
  <c r="U19" i="12"/>
  <c r="AA18" i="12"/>
  <c r="Z18" i="12"/>
  <c r="Y18" i="12"/>
  <c r="X18" i="12"/>
  <c r="W18" i="12"/>
  <c r="U18" i="12"/>
  <c r="AA17" i="12"/>
  <c r="Z17" i="12"/>
  <c r="Y17" i="12"/>
  <c r="X17" i="12"/>
  <c r="W17" i="12"/>
  <c r="U17" i="12"/>
  <c r="AA16" i="12"/>
  <c r="Z16" i="12"/>
  <c r="Y16" i="12"/>
  <c r="X16" i="12"/>
  <c r="W16" i="12"/>
  <c r="U16" i="12"/>
  <c r="AA15" i="12"/>
  <c r="Z15" i="12"/>
  <c r="Y15" i="12"/>
  <c r="X15" i="12"/>
  <c r="W15" i="12"/>
  <c r="U15" i="12"/>
  <c r="AA14" i="12"/>
  <c r="Z14" i="12"/>
  <c r="Y14" i="12"/>
  <c r="X14" i="12"/>
  <c r="W14" i="12"/>
  <c r="U14" i="12"/>
  <c r="AA13" i="12"/>
  <c r="Z13" i="12"/>
  <c r="Y13" i="12"/>
  <c r="X13" i="12"/>
  <c r="W13" i="12"/>
  <c r="U13" i="12"/>
  <c r="AA12" i="12"/>
  <c r="Z12" i="12"/>
  <c r="Y12" i="12"/>
  <c r="X12" i="12"/>
  <c r="W12" i="12"/>
  <c r="U12" i="12"/>
  <c r="AA11" i="12"/>
  <c r="Z11" i="12"/>
  <c r="Y11" i="12"/>
  <c r="X11" i="12"/>
  <c r="W11" i="12"/>
  <c r="U11" i="12"/>
  <c r="AA10" i="12"/>
  <c r="Z10" i="12"/>
  <c r="Y10" i="12"/>
  <c r="X10" i="12"/>
  <c r="W10" i="12"/>
  <c r="U10" i="12"/>
  <c r="AA9" i="12"/>
  <c r="Z9" i="12"/>
  <c r="Y9" i="12"/>
  <c r="X9" i="12"/>
  <c r="U9" i="12"/>
  <c r="S27" i="12"/>
  <c r="R27" i="12"/>
  <c r="S26" i="12"/>
  <c r="R26" i="12"/>
  <c r="S25" i="12"/>
  <c r="R25" i="12"/>
  <c r="S24" i="12"/>
  <c r="R24" i="12"/>
  <c r="S23" i="12"/>
  <c r="R23" i="12"/>
  <c r="S22" i="12"/>
  <c r="R22" i="12"/>
  <c r="S21" i="12"/>
  <c r="R21" i="12"/>
  <c r="S20" i="12"/>
  <c r="R20" i="12"/>
  <c r="S19" i="12"/>
  <c r="R19" i="12"/>
  <c r="S18" i="12"/>
  <c r="R18" i="12"/>
  <c r="S17" i="12"/>
  <c r="R17" i="12"/>
  <c r="S16" i="12"/>
  <c r="R16" i="12"/>
  <c r="S15" i="12"/>
  <c r="R15" i="12"/>
  <c r="S14" i="12"/>
  <c r="R14" i="12"/>
  <c r="S13" i="12"/>
  <c r="R13" i="12"/>
  <c r="S12" i="12"/>
  <c r="R12" i="12"/>
  <c r="S11" i="12"/>
  <c r="R11" i="12"/>
  <c r="S10" i="12"/>
  <c r="R10" i="12"/>
  <c r="S9" i="12"/>
  <c r="R9" i="12"/>
  <c r="N9" i="12"/>
  <c r="P27" i="12"/>
  <c r="O27" i="12"/>
  <c r="N27" i="12"/>
  <c r="P26" i="12"/>
  <c r="O26" i="12"/>
  <c r="N26" i="12"/>
  <c r="P25" i="12"/>
  <c r="O25" i="12"/>
  <c r="N25" i="12"/>
  <c r="P24" i="12"/>
  <c r="O24" i="12"/>
  <c r="N24" i="12"/>
  <c r="P23" i="12"/>
  <c r="O23" i="12"/>
  <c r="N23" i="12"/>
  <c r="P22" i="12"/>
  <c r="O22" i="12"/>
  <c r="N22" i="12"/>
  <c r="P21" i="12"/>
  <c r="O21" i="12"/>
  <c r="N21" i="12"/>
  <c r="P20" i="12"/>
  <c r="O20" i="12"/>
  <c r="N20" i="12"/>
  <c r="P19" i="12"/>
  <c r="O19" i="12"/>
  <c r="N19" i="12"/>
  <c r="P18" i="12"/>
  <c r="O18" i="12"/>
  <c r="N18" i="12"/>
  <c r="P17" i="12"/>
  <c r="O17" i="12"/>
  <c r="N17" i="12"/>
  <c r="P16" i="12"/>
  <c r="O16" i="12"/>
  <c r="N16" i="12"/>
  <c r="P15" i="12"/>
  <c r="O15" i="12"/>
  <c r="N15" i="12"/>
  <c r="P14" i="12"/>
  <c r="O14" i="12"/>
  <c r="N14" i="12"/>
  <c r="P13" i="12"/>
  <c r="O13" i="12"/>
  <c r="N13" i="12"/>
  <c r="P12" i="12"/>
  <c r="O12" i="12"/>
  <c r="N12" i="12"/>
  <c r="P11" i="12"/>
  <c r="O11" i="12"/>
  <c r="N11" i="12"/>
  <c r="P10" i="12"/>
  <c r="O10" i="12"/>
  <c r="N10" i="12"/>
  <c r="P9" i="12"/>
  <c r="O9" i="12"/>
  <c r="L27" i="12"/>
  <c r="K27" i="12"/>
  <c r="J27" i="12"/>
  <c r="I27" i="12"/>
  <c r="H27" i="12"/>
  <c r="G27" i="12"/>
  <c r="F27" i="12"/>
  <c r="E27" i="12"/>
  <c r="L26" i="12"/>
  <c r="K26" i="12"/>
  <c r="J26" i="12"/>
  <c r="I26" i="12"/>
  <c r="H26" i="12"/>
  <c r="G26" i="12"/>
  <c r="F26" i="12"/>
  <c r="E26" i="12"/>
  <c r="L25" i="12"/>
  <c r="K25" i="12"/>
  <c r="J25" i="12"/>
  <c r="I25" i="12"/>
  <c r="H25" i="12"/>
  <c r="G25" i="12"/>
  <c r="F25" i="12"/>
  <c r="E25" i="12"/>
  <c r="L24" i="12"/>
  <c r="K24" i="12"/>
  <c r="J24" i="12"/>
  <c r="I24" i="12"/>
  <c r="H24" i="12"/>
  <c r="G24" i="12"/>
  <c r="F24" i="12"/>
  <c r="E24" i="12"/>
  <c r="L23" i="12"/>
  <c r="K23" i="12"/>
  <c r="J23" i="12"/>
  <c r="I23" i="12"/>
  <c r="H23" i="12"/>
  <c r="G23" i="12"/>
  <c r="F23" i="12"/>
  <c r="E23" i="12"/>
  <c r="L22" i="12"/>
  <c r="K22" i="12"/>
  <c r="J22" i="12"/>
  <c r="I22" i="12"/>
  <c r="H22" i="12"/>
  <c r="G22" i="12"/>
  <c r="F22" i="12"/>
  <c r="E22" i="12"/>
  <c r="L21" i="12"/>
  <c r="K21" i="12"/>
  <c r="J21" i="12"/>
  <c r="I21" i="12"/>
  <c r="H21" i="12"/>
  <c r="G21" i="12"/>
  <c r="F21" i="12"/>
  <c r="E21" i="12"/>
  <c r="L20" i="12"/>
  <c r="K20" i="12"/>
  <c r="J20" i="12"/>
  <c r="I20" i="12"/>
  <c r="H20" i="12"/>
  <c r="G20" i="12"/>
  <c r="F20" i="12"/>
  <c r="E20" i="12"/>
  <c r="L19" i="12"/>
  <c r="K19" i="12"/>
  <c r="J19" i="12"/>
  <c r="I19" i="12"/>
  <c r="H19" i="12"/>
  <c r="G19" i="12"/>
  <c r="F19" i="12"/>
  <c r="E19" i="12"/>
  <c r="L18" i="12"/>
  <c r="K18" i="12"/>
  <c r="J18" i="12"/>
  <c r="I18" i="12"/>
  <c r="H18" i="12"/>
  <c r="G18" i="12"/>
  <c r="F18" i="12"/>
  <c r="E18" i="12"/>
  <c r="L17" i="12"/>
  <c r="K17" i="12"/>
  <c r="J17" i="12"/>
  <c r="I17" i="12"/>
  <c r="H17" i="12"/>
  <c r="G17" i="12"/>
  <c r="F17" i="12"/>
  <c r="E17" i="12"/>
  <c r="L16" i="12"/>
  <c r="K16" i="12"/>
  <c r="J16" i="12"/>
  <c r="I16" i="12"/>
  <c r="H16" i="12"/>
  <c r="G16" i="12"/>
  <c r="F16" i="12"/>
  <c r="E16" i="12"/>
  <c r="L15" i="12"/>
  <c r="K15" i="12"/>
  <c r="J15" i="12"/>
  <c r="I15" i="12"/>
  <c r="H15" i="12"/>
  <c r="G15" i="12"/>
  <c r="F15" i="12"/>
  <c r="E15" i="12"/>
  <c r="L14" i="12"/>
  <c r="K14" i="12"/>
  <c r="J14" i="12"/>
  <c r="I14" i="12"/>
  <c r="H14" i="12"/>
  <c r="G14" i="12"/>
  <c r="F14" i="12"/>
  <c r="E14" i="12"/>
  <c r="L13" i="12"/>
  <c r="K13" i="12"/>
  <c r="J13" i="12"/>
  <c r="I13" i="12"/>
  <c r="H13" i="12"/>
  <c r="G13" i="12"/>
  <c r="F13" i="12"/>
  <c r="E13" i="12"/>
  <c r="L12" i="12"/>
  <c r="K12" i="12"/>
  <c r="J12" i="12"/>
  <c r="I12" i="12"/>
  <c r="H12" i="12"/>
  <c r="G12" i="12"/>
  <c r="F12" i="12"/>
  <c r="E12" i="12"/>
  <c r="L11" i="12"/>
  <c r="K11" i="12"/>
  <c r="J11" i="12"/>
  <c r="I11" i="12"/>
  <c r="H11" i="12"/>
  <c r="G11" i="12"/>
  <c r="F11" i="12"/>
  <c r="E11" i="12"/>
  <c r="L10" i="12"/>
  <c r="K10" i="12"/>
  <c r="J10" i="12"/>
  <c r="I10" i="12"/>
  <c r="H10" i="12"/>
  <c r="G10" i="12"/>
  <c r="F10" i="12"/>
  <c r="E10" i="12"/>
  <c r="L9" i="12"/>
  <c r="K9" i="12"/>
  <c r="J9" i="12"/>
  <c r="I9" i="12"/>
  <c r="H9" i="12"/>
  <c r="G9" i="12"/>
  <c r="F9" i="12"/>
  <c r="E9" i="12"/>
  <c r="I6" i="7"/>
  <c r="I5" i="7"/>
  <c r="AE59" i="1"/>
  <c r="CS2" i="8" l="1"/>
  <c r="CS29" i="8" s="1"/>
  <c r="DO2" i="8"/>
  <c r="DO29" i="8" s="1"/>
  <c r="DM2" i="22"/>
  <c r="BJ2" i="8"/>
  <c r="BJ29" i="8" s="1"/>
  <c r="BH2" i="22"/>
  <c r="BK2" i="8"/>
  <c r="BK29" i="8" s="1"/>
  <c r="BI2" i="22"/>
  <c r="BD2" i="8"/>
  <c r="BD29" i="8" s="1"/>
  <c r="BB2" i="22"/>
  <c r="DQ2" i="8"/>
  <c r="DQ29" i="8" s="1"/>
  <c r="DO2" i="22"/>
  <c r="CU2" i="8"/>
  <c r="CU29" i="8" s="1"/>
  <c r="CS2" i="22"/>
  <c r="DN2" i="8"/>
  <c r="DN29" i="8" s="1"/>
  <c r="DL2" i="22"/>
  <c r="BR2" i="8"/>
  <c r="BR29" i="8" s="1"/>
  <c r="BP2" i="22"/>
  <c r="EE2" i="8"/>
  <c r="EE29" i="8" s="1"/>
  <c r="EC2" i="22"/>
  <c r="EC2" i="8"/>
  <c r="EC29" i="8" s="1"/>
  <c r="EA2" i="22"/>
  <c r="ED2" i="8"/>
  <c r="ED29" i="8" s="1"/>
  <c r="EB2" i="22"/>
  <c r="BS2" i="8"/>
  <c r="BS29" i="8" s="1"/>
  <c r="BQ2" i="22"/>
  <c r="EG2" i="8"/>
  <c r="EG29" i="8" s="1"/>
  <c r="EE2" i="22"/>
  <c r="BL2" i="8"/>
  <c r="BL29" i="8" s="1"/>
  <c r="BJ2" i="22"/>
  <c r="DY2" i="8"/>
  <c r="DY29" i="8" s="1"/>
  <c r="DW2" i="22"/>
  <c r="BE2" i="8"/>
  <c r="BE29" i="8" s="1"/>
  <c r="BC2" i="22"/>
  <c r="DR2" i="8"/>
  <c r="DR29" i="8" s="1"/>
  <c r="DP2" i="22"/>
  <c r="AX2" i="8"/>
  <c r="AX29" i="8" s="1"/>
  <c r="AV2" i="22"/>
  <c r="DK2" i="8"/>
  <c r="DK29" i="8" s="1"/>
  <c r="DI2" i="22"/>
  <c r="AO2" i="8"/>
  <c r="AO29" i="8" s="1"/>
  <c r="AM2" i="22"/>
  <c r="DD2" i="8"/>
  <c r="DD29" i="8" s="1"/>
  <c r="DB2" i="22"/>
  <c r="DE2" i="8"/>
  <c r="DE29" i="8" s="1"/>
  <c r="DC2" i="22"/>
  <c r="AW2" i="8"/>
  <c r="AW29" i="8" s="1"/>
  <c r="AU2" i="22"/>
  <c r="Q2" i="8"/>
  <c r="Q29" i="8" s="1"/>
  <c r="O2" i="22"/>
  <c r="EL2" i="8"/>
  <c r="EL29" i="8" s="1"/>
  <c r="EJ2" i="22"/>
  <c r="EM2" i="8"/>
  <c r="EM29" i="8" s="1"/>
  <c r="EK2" i="22"/>
  <c r="BZ2" i="8"/>
  <c r="BZ29" i="8" s="1"/>
  <c r="BX2" i="22"/>
  <c r="EN2" i="8"/>
  <c r="EN29" i="8" s="1"/>
  <c r="EL2" i="22"/>
  <c r="AA2" i="8"/>
  <c r="AA29" i="8" s="1"/>
  <c r="Y2" i="22"/>
  <c r="L2" i="8"/>
  <c r="J2" i="22"/>
  <c r="CA2" i="8"/>
  <c r="CA29" i="8" s="1"/>
  <c r="BY2" i="22"/>
  <c r="EO2" i="8"/>
  <c r="EO29" i="8" s="1"/>
  <c r="EM2" i="22"/>
  <c r="BT2" i="8"/>
  <c r="BT29" i="8" s="1"/>
  <c r="BR2" i="22"/>
  <c r="EH2" i="8"/>
  <c r="EH29" i="8" s="1"/>
  <c r="EF2" i="22"/>
  <c r="BM2" i="8"/>
  <c r="BM29" i="8" s="1"/>
  <c r="BK2" i="22"/>
  <c r="DZ2" i="8"/>
  <c r="DZ29" i="8" s="1"/>
  <c r="DX2" i="22"/>
  <c r="BF2" i="8"/>
  <c r="BF29" i="8" s="1"/>
  <c r="BD2" i="22"/>
  <c r="DS2" i="8"/>
  <c r="DS29" i="8" s="1"/>
  <c r="DQ2" i="22"/>
  <c r="AY2" i="8"/>
  <c r="AY29" i="8" s="1"/>
  <c r="AW2" i="22"/>
  <c r="DL2" i="8"/>
  <c r="DL29" i="8" s="1"/>
  <c r="DJ2" i="22"/>
  <c r="CW2" i="8"/>
  <c r="CW29" i="8" s="1"/>
  <c r="CU2" i="22"/>
  <c r="AN2" i="8"/>
  <c r="AN29" i="8" s="1"/>
  <c r="AL2" i="22"/>
  <c r="AH2" i="8"/>
  <c r="AH29" i="8" s="1"/>
  <c r="AF2" i="22"/>
  <c r="R2" i="8"/>
  <c r="R29" i="8" s="1"/>
  <c r="P2" i="22"/>
  <c r="S2" i="8"/>
  <c r="S29" i="8" s="1"/>
  <c r="Q2" i="22"/>
  <c r="CH2" i="8"/>
  <c r="CH29" i="8" s="1"/>
  <c r="CF2" i="22"/>
  <c r="Z2" i="8"/>
  <c r="Z29" i="8" s="1"/>
  <c r="X2" i="22"/>
  <c r="AQ2" i="22"/>
  <c r="U2" i="8"/>
  <c r="U29" i="8" s="1"/>
  <c r="S2" i="22"/>
  <c r="CI2" i="8"/>
  <c r="CI29" i="8" s="1"/>
  <c r="CG2" i="22"/>
  <c r="M2" i="8"/>
  <c r="M29" i="8" s="1"/>
  <c r="K2" i="22"/>
  <c r="CB2" i="8"/>
  <c r="CB29" i="8" s="1"/>
  <c r="BZ2" i="22"/>
  <c r="EP2" i="8"/>
  <c r="EP29" i="8" s="1"/>
  <c r="EN2" i="22"/>
  <c r="BU2" i="8"/>
  <c r="BU29" i="8" s="1"/>
  <c r="BS2" i="22"/>
  <c r="EI2" i="8"/>
  <c r="EI29" i="8" s="1"/>
  <c r="EG2" i="22"/>
  <c r="BN2" i="8"/>
  <c r="BN29" i="8" s="1"/>
  <c r="BL2" i="22"/>
  <c r="EA2" i="8"/>
  <c r="EA29" i="8" s="1"/>
  <c r="DY2" i="22"/>
  <c r="BG2" i="8"/>
  <c r="BG29" i="8" s="1"/>
  <c r="BE2" i="22"/>
  <c r="CG2" i="8"/>
  <c r="CG29" i="8" s="1"/>
  <c r="CE2" i="22"/>
  <c r="DV2" i="8"/>
  <c r="DV29" i="8" s="1"/>
  <c r="DT2" i="22"/>
  <c r="DC2" i="8"/>
  <c r="DC29" i="8" s="1"/>
  <c r="DA2" i="22"/>
  <c r="AZ2" i="8"/>
  <c r="AZ29" i="8" s="1"/>
  <c r="AX2" i="22"/>
  <c r="AI2" i="8"/>
  <c r="AI29" i="8" s="1"/>
  <c r="AG2" i="22"/>
  <c r="AB2" i="8"/>
  <c r="AB29" i="8" s="1"/>
  <c r="Z2" i="22"/>
  <c r="CP2" i="8"/>
  <c r="CP29" i="8" s="1"/>
  <c r="CN2" i="22"/>
  <c r="AP2" i="8"/>
  <c r="AP29" i="8" s="1"/>
  <c r="AN2" i="22"/>
  <c r="BI2" i="8"/>
  <c r="BI29" i="8" s="1"/>
  <c r="BG2" i="22"/>
  <c r="AC2" i="8"/>
  <c r="AC29" i="8" s="1"/>
  <c r="AA2" i="22"/>
  <c r="CQ2" i="8"/>
  <c r="CQ29" i="8" s="1"/>
  <c r="CO2" i="22"/>
  <c r="V2" i="8"/>
  <c r="V29" i="8" s="1"/>
  <c r="T2" i="22"/>
  <c r="CJ2" i="8"/>
  <c r="CJ29" i="8" s="1"/>
  <c r="CH2" i="22"/>
  <c r="N2" i="8"/>
  <c r="N29" i="8" s="1"/>
  <c r="L2" i="22"/>
  <c r="CC2" i="8"/>
  <c r="CC29" i="8" s="1"/>
  <c r="CA2" i="22"/>
  <c r="EQ2" i="8"/>
  <c r="EQ29" i="8" s="1"/>
  <c r="EO2" i="22"/>
  <c r="BV2" i="8"/>
  <c r="BV29" i="8" s="1"/>
  <c r="BT2" i="22"/>
  <c r="EJ2" i="8"/>
  <c r="EJ29" i="8" s="1"/>
  <c r="EH2" i="22"/>
  <c r="BO2" i="8"/>
  <c r="BM2" i="22"/>
  <c r="EB2" i="8"/>
  <c r="EB29" i="8" s="1"/>
  <c r="DZ2" i="22"/>
  <c r="BB2" i="8"/>
  <c r="BB29" i="8" s="1"/>
  <c r="AZ2" i="22"/>
  <c r="DM2" i="8"/>
  <c r="DM29" i="8" s="1"/>
  <c r="DK2" i="22"/>
  <c r="AG2" i="8"/>
  <c r="AG29" i="8" s="1"/>
  <c r="AE2" i="22"/>
  <c r="BP2" i="8"/>
  <c r="BP29" i="8" s="1"/>
  <c r="BN2" i="22"/>
  <c r="BA2" i="8"/>
  <c r="BA29" i="8" s="1"/>
  <c r="AY2" i="22"/>
  <c r="AJ2" i="8"/>
  <c r="AJ29" i="8" s="1"/>
  <c r="AH2" i="22"/>
  <c r="CX2" i="8"/>
  <c r="CX29" i="8" s="1"/>
  <c r="CV2" i="22"/>
  <c r="BH2" i="8"/>
  <c r="BH29" i="8" s="1"/>
  <c r="BF2" i="22"/>
  <c r="BY2" i="8"/>
  <c r="BY29" i="8" s="1"/>
  <c r="BW2" i="22"/>
  <c r="AK2" i="8"/>
  <c r="AK29" i="8" s="1"/>
  <c r="AI2" i="22"/>
  <c r="CZ2" i="8"/>
  <c r="CZ29" i="8" s="1"/>
  <c r="CX2" i="22"/>
  <c r="AD2" i="8"/>
  <c r="AD29" i="8" s="1"/>
  <c r="AB2" i="22"/>
  <c r="CR2" i="8"/>
  <c r="CR29" i="8" s="1"/>
  <c r="CP2" i="22"/>
  <c r="W2" i="8"/>
  <c r="W29" i="8" s="1"/>
  <c r="U2" i="22"/>
  <c r="CK2" i="8"/>
  <c r="CK29" i="8" s="1"/>
  <c r="CI2" i="22"/>
  <c r="O2" i="8"/>
  <c r="O29" i="8" s="1"/>
  <c r="M2" i="22"/>
  <c r="CD2" i="8"/>
  <c r="CD29" i="8" s="1"/>
  <c r="CB2" i="22"/>
  <c r="ER2" i="8"/>
  <c r="ER29" i="8" s="1"/>
  <c r="EP2" i="22"/>
  <c r="BW2" i="8"/>
  <c r="BW29" i="8" s="1"/>
  <c r="BU2" i="22"/>
  <c r="EK2" i="8"/>
  <c r="EK29" i="8" s="1"/>
  <c r="EI2" i="22"/>
  <c r="CV2" i="8"/>
  <c r="CV29" i="8" s="1"/>
  <c r="CT2" i="22"/>
  <c r="DW2" i="8"/>
  <c r="DW29" i="8" s="1"/>
  <c r="DU2" i="22"/>
  <c r="DX2" i="8"/>
  <c r="DX29" i="8" s="1"/>
  <c r="DV2" i="22"/>
  <c r="DJ2" i="8"/>
  <c r="DJ29" i="8" s="1"/>
  <c r="DH2" i="22"/>
  <c r="BX2" i="8"/>
  <c r="BX29" i="8" s="1"/>
  <c r="BV2" i="22"/>
  <c r="BQ2" i="8"/>
  <c r="BQ29" i="8" s="1"/>
  <c r="BO2" i="22"/>
  <c r="AT2" i="8"/>
  <c r="AT29" i="8" s="1"/>
  <c r="AR2" i="22"/>
  <c r="DG2" i="8"/>
  <c r="DG29" i="8" s="1"/>
  <c r="DE2" i="22"/>
  <c r="CF2" i="8"/>
  <c r="CF29" i="8" s="1"/>
  <c r="CD2" i="22"/>
  <c r="CO2" i="8"/>
  <c r="CO29" i="8" s="1"/>
  <c r="CM2" i="22"/>
  <c r="AU2" i="8"/>
  <c r="AU29" i="8" s="1"/>
  <c r="AS2" i="22"/>
  <c r="DH2" i="8"/>
  <c r="DH29" i="8" s="1"/>
  <c r="DF2" i="22"/>
  <c r="DA2" i="8"/>
  <c r="DA29" i="8" s="1"/>
  <c r="CY2" i="22"/>
  <c r="AE2" i="8"/>
  <c r="AE29" i="8" s="1"/>
  <c r="AC2" i="22"/>
  <c r="X2" i="8"/>
  <c r="X29" i="8" s="1"/>
  <c r="V2" i="22"/>
  <c r="CL2" i="8"/>
  <c r="CL29" i="8" s="1"/>
  <c r="CJ2" i="22"/>
  <c r="P2" i="8"/>
  <c r="P29" i="8" s="1"/>
  <c r="N2" i="22"/>
  <c r="CE2" i="8"/>
  <c r="CE29" i="8" s="1"/>
  <c r="CC2" i="22"/>
  <c r="ES2" i="8"/>
  <c r="ES29" i="8" s="1"/>
  <c r="EQ2" i="22"/>
  <c r="CN2" i="8"/>
  <c r="CN29" i="8" s="1"/>
  <c r="CL2" i="22"/>
  <c r="DF2" i="8"/>
  <c r="DF29" i="8" s="1"/>
  <c r="DD2" i="22"/>
  <c r="BC2" i="8"/>
  <c r="BC29" i="8" s="1"/>
  <c r="BA2" i="22"/>
  <c r="DP2" i="8"/>
  <c r="DP29" i="8" s="1"/>
  <c r="DN2" i="22"/>
  <c r="AV2" i="8"/>
  <c r="AV29" i="8" s="1"/>
  <c r="AT2" i="22"/>
  <c r="DI2" i="8"/>
  <c r="DI29" i="8" s="1"/>
  <c r="DG2" i="22"/>
  <c r="AM2" i="8"/>
  <c r="AM29" i="8" s="1"/>
  <c r="AK2" i="22"/>
  <c r="DB2" i="8"/>
  <c r="DB29" i="8" s="1"/>
  <c r="CZ2" i="22"/>
  <c r="AF2" i="8"/>
  <c r="AF29" i="8" s="1"/>
  <c r="AD2" i="22"/>
  <c r="CT2" i="8"/>
  <c r="CT29" i="8" s="1"/>
  <c r="CR2" i="22"/>
  <c r="Y2" i="8"/>
  <c r="Y29" i="8" s="1"/>
  <c r="W2" i="22"/>
  <c r="CM2" i="8"/>
  <c r="CM29" i="8" s="1"/>
  <c r="CK2" i="22"/>
  <c r="AE58" i="1"/>
  <c r="AE57" i="1"/>
  <c r="BO29" i="8" l="1"/>
  <c r="ET7" i="8"/>
  <c r="ET14" i="8"/>
  <c r="ET22" i="8"/>
  <c r="ET25" i="8"/>
  <c r="ET15" i="8"/>
  <c r="ET23" i="8"/>
  <c r="ET20" i="8"/>
  <c r="ET8" i="8"/>
  <c r="ET16" i="8"/>
  <c r="ET24" i="8"/>
  <c r="ET9" i="8"/>
  <c r="ET17" i="8"/>
  <c r="ET10" i="8"/>
  <c r="ET18" i="8"/>
  <c r="ET12" i="8"/>
  <c r="ET21" i="8"/>
  <c r="ET11" i="8"/>
  <c r="ET19" i="8"/>
  <c r="ET13" i="8"/>
  <c r="L29" i="8"/>
  <c r="ET2" i="8"/>
  <c r="Q8" i="1"/>
  <c r="U8" i="1" l="1"/>
  <c r="P8" i="1"/>
  <c r="C74" i="1" l="1"/>
  <c r="EW26" i="8" l="1"/>
  <c r="EV26" i="8"/>
  <c r="EU26" i="8"/>
  <c r="D74" i="1" l="1"/>
  <c r="I4" i="8" l="1"/>
  <c r="H4" i="8"/>
  <c r="D38" i="1" l="1"/>
  <c r="D13" i="1"/>
  <c r="D20" i="1"/>
  <c r="D21" i="1"/>
  <c r="D16" i="1"/>
  <c r="D19" i="1"/>
  <c r="D29" i="1"/>
  <c r="D24" i="1"/>
  <c r="D27" i="1"/>
  <c r="D14" i="1"/>
  <c r="D22" i="1"/>
  <c r="D25" i="1"/>
  <c r="D28" i="1"/>
  <c r="D15" i="1"/>
  <c r="D18" i="1"/>
  <c r="D23" i="1"/>
  <c r="D26" i="1"/>
  <c r="D31" i="1" l="1"/>
  <c r="C39" i="1"/>
  <c r="D39" i="1" s="1"/>
  <c r="J38" i="1" l="1"/>
  <c r="S11" i="1"/>
  <c r="S12" i="1" l="1"/>
  <c r="S13" i="1" s="1"/>
  <c r="S14" i="1" s="1"/>
  <c r="S15" i="1" s="1"/>
  <c r="S16" i="1" s="1"/>
  <c r="S17" i="1" s="1"/>
  <c r="S18" i="1" s="1"/>
  <c r="S19" i="1" s="1"/>
  <c r="S20" i="1" s="1"/>
  <c r="S21" i="1" s="1"/>
  <c r="S22" i="1" s="1"/>
  <c r="S23" i="1" s="1"/>
  <c r="S24" i="1" s="1"/>
  <c r="S25" i="1" s="1"/>
  <c r="S26" i="1" s="1"/>
  <c r="S27" i="1" s="1"/>
  <c r="S28" i="1" s="1"/>
  <c r="S29" i="1" s="1"/>
  <c r="L136" i="17"/>
  <c r="DN3" i="8" s="1"/>
  <c r="L31" i="17"/>
  <c r="AJ3" i="8" s="1"/>
  <c r="L138" i="17"/>
  <c r="DP3" i="8" s="1"/>
  <c r="L65" i="17"/>
  <c r="AT3" i="8" s="1"/>
  <c r="L70" i="17"/>
  <c r="AY3" i="8" s="1"/>
  <c r="L91" i="17"/>
  <c r="BT3" i="8" s="1"/>
  <c r="L94" i="17"/>
  <c r="BW3" i="8" s="1"/>
  <c r="L89" i="17"/>
  <c r="BR3" i="8" s="1"/>
  <c r="L119" i="17"/>
  <c r="CV3" i="8" s="1"/>
  <c r="L93" i="17"/>
  <c r="BV3" i="8" s="1"/>
  <c r="L98" i="17"/>
  <c r="CA3" i="8" s="1"/>
  <c r="L78" i="17"/>
  <c r="BG3" i="8" s="1"/>
  <c r="L88" i="17"/>
  <c r="BQ3" i="8" s="1"/>
  <c r="L106" i="17"/>
  <c r="CI3" i="8" s="1"/>
  <c r="L32" i="17"/>
  <c r="AK3" i="8" s="1"/>
  <c r="L84" i="17" l="1"/>
  <c r="BM3" i="8" s="1"/>
  <c r="L15" i="17"/>
  <c r="S3" i="8" s="1"/>
  <c r="L24" i="17"/>
  <c r="AC3" i="8" s="1"/>
  <c r="L83" i="17"/>
  <c r="BL3" i="8" s="1"/>
  <c r="L130" i="17"/>
  <c r="DH3" i="8" s="1"/>
  <c r="L11" i="17"/>
  <c r="O3" i="8" s="1"/>
  <c r="L150" i="17"/>
  <c r="EB3" i="8" s="1"/>
  <c r="L63" i="17"/>
  <c r="AP3" i="8" s="1"/>
  <c r="L166" i="17"/>
  <c r="ES3" i="8" s="1"/>
  <c r="L64" i="17"/>
  <c r="AS3" i="8" s="1"/>
  <c r="L165" i="17"/>
  <c r="ER3" i="8" s="1"/>
  <c r="L9" i="17"/>
  <c r="M3" i="8" s="1"/>
  <c r="L69" i="17"/>
  <c r="AX3" i="8" s="1"/>
  <c r="L35" i="17"/>
  <c r="AN3" i="8" s="1"/>
  <c r="L82" i="17"/>
  <c r="BK3" i="8" s="1"/>
  <c r="L109" i="17"/>
  <c r="CL3" i="8" s="1"/>
  <c r="L107" i="17"/>
  <c r="CJ3" i="8" s="1"/>
  <c r="L19" i="17"/>
  <c r="X3" i="8" s="1"/>
  <c r="L30" i="17"/>
  <c r="AI3" i="8" s="1"/>
  <c r="L128" i="17"/>
  <c r="DF3" i="8" s="1"/>
  <c r="L148" i="17"/>
  <c r="DZ3" i="8" s="1"/>
  <c r="L163" i="17"/>
  <c r="EP3" i="8" s="1"/>
  <c r="L152" i="17"/>
  <c r="ED3" i="8" s="1"/>
  <c r="L26" i="17"/>
  <c r="AE3" i="8" s="1"/>
  <c r="L85" i="17"/>
  <c r="BN3" i="8" s="1"/>
  <c r="L127" i="17"/>
  <c r="DE3" i="8" s="1"/>
  <c r="L161" i="17"/>
  <c r="EN3" i="8" s="1"/>
  <c r="L129" i="17"/>
  <c r="DG3" i="8" s="1"/>
  <c r="L147" i="17"/>
  <c r="DY3" i="8" s="1"/>
  <c r="L155" i="17"/>
  <c r="EH3" i="8" s="1"/>
  <c r="L34" i="17"/>
  <c r="AM3" i="8" s="1"/>
  <c r="L75" i="17"/>
  <c r="BD3" i="8" s="1"/>
  <c r="L118" i="17"/>
  <c r="CU3" i="8" s="1"/>
  <c r="L76" i="17"/>
  <c r="BE3" i="8" s="1"/>
  <c r="L99" i="17"/>
  <c r="CB3" i="8" s="1"/>
  <c r="L97" i="17"/>
  <c r="BZ3" i="8" s="1"/>
  <c r="L92" i="17"/>
  <c r="BU3" i="8" s="1"/>
  <c r="L62" i="17"/>
  <c r="AO3" i="8" s="1"/>
  <c r="L160" i="17"/>
  <c r="EM3" i="8" s="1"/>
  <c r="L115" i="17"/>
  <c r="CR3" i="8" s="1"/>
  <c r="L27" i="17"/>
  <c r="AF3" i="8" s="1"/>
  <c r="L67" i="17"/>
  <c r="AV3" i="8" s="1"/>
  <c r="L123" i="17"/>
  <c r="DA3" i="8" s="1"/>
  <c r="L162" i="17"/>
  <c r="EO3" i="8" s="1"/>
  <c r="L159" i="17"/>
  <c r="EL3" i="8" s="1"/>
  <c r="L21" i="17"/>
  <c r="Z3" i="8" s="1"/>
  <c r="L134" i="17"/>
  <c r="DL3" i="8" s="1"/>
  <c r="L18" i="17"/>
  <c r="W3" i="8" s="1"/>
  <c r="L121" i="17"/>
  <c r="CX3" i="8" s="1"/>
  <c r="L13" i="17"/>
  <c r="Q3" i="8" s="1"/>
  <c r="L86" i="17"/>
  <c r="BO3" i="8" s="1"/>
  <c r="L151" i="17"/>
  <c r="EC3" i="8" s="1"/>
  <c r="L153" i="17"/>
  <c r="EE3" i="8" s="1"/>
  <c r="L124" i="17"/>
  <c r="DB3" i="8" s="1"/>
  <c r="L29" i="17"/>
  <c r="AH3" i="8" s="1"/>
  <c r="L125" i="17"/>
  <c r="DC3" i="8" s="1"/>
  <c r="L139" i="17"/>
  <c r="DQ3" i="8" s="1"/>
  <c r="L140" i="17"/>
  <c r="DR3" i="8" s="1"/>
  <c r="L133" i="17"/>
  <c r="DK3" i="8" s="1"/>
  <c r="L17" i="17"/>
  <c r="V3" i="8" s="1"/>
  <c r="L131" i="17"/>
  <c r="DI3" i="8" s="1"/>
  <c r="L25" i="17"/>
  <c r="AD3" i="8" s="1"/>
  <c r="L117" i="17"/>
  <c r="CT3" i="8" s="1"/>
  <c r="L20" i="17"/>
  <c r="Y3" i="8" s="1"/>
  <c r="L8" i="17"/>
  <c r="L3" i="8" s="1"/>
  <c r="L154" i="17"/>
  <c r="EG3" i="8" s="1"/>
  <c r="L14" i="17"/>
  <c r="R3" i="8" s="1"/>
  <c r="L164" i="17"/>
  <c r="EQ3" i="8" s="1"/>
  <c r="L156" i="17"/>
  <c r="EI3" i="8" s="1"/>
  <c r="L68" i="17"/>
  <c r="AW3" i="8" s="1"/>
  <c r="L135" i="17"/>
  <c r="DM3" i="8" s="1"/>
  <c r="L87" i="17"/>
  <c r="BP3" i="8" s="1"/>
  <c r="L16" i="17"/>
  <c r="U3" i="8" s="1"/>
  <c r="L113" i="17"/>
  <c r="CP3" i="8" s="1"/>
  <c r="L79" i="17"/>
  <c r="BH3" i="8" s="1"/>
  <c r="L122" i="17"/>
  <c r="CZ3" i="8" s="1"/>
  <c r="L80" i="17"/>
  <c r="BI3" i="8" s="1"/>
  <c r="L71" i="17"/>
  <c r="AZ3" i="8" s="1"/>
  <c r="L72" i="17"/>
  <c r="BA3" i="8" s="1"/>
  <c r="L108" i="17"/>
  <c r="CK3" i="8" s="1"/>
  <c r="L100" i="17"/>
  <c r="CC3" i="8" s="1"/>
  <c r="L142" i="17"/>
  <c r="DT3" i="8" s="1"/>
  <c r="L74" i="17"/>
  <c r="BC3" i="8" s="1"/>
  <c r="L143" i="17"/>
  <c r="DU3" i="8" s="1"/>
  <c r="L77" i="17"/>
  <c r="BF3" i="8" s="1"/>
  <c r="L73" i="17"/>
  <c r="BB3" i="8" s="1"/>
  <c r="L23" i="17"/>
  <c r="AB3" i="8" s="1"/>
  <c r="L103" i="17"/>
  <c r="CF3" i="8" s="1"/>
  <c r="L111" i="17"/>
  <c r="CN3" i="8" s="1"/>
  <c r="L90" i="17"/>
  <c r="BS3" i="8" s="1"/>
  <c r="L105" i="17"/>
  <c r="CH3" i="8" s="1"/>
  <c r="L28" i="17"/>
  <c r="AG3" i="8" s="1"/>
  <c r="L144" i="17"/>
  <c r="DV3" i="8" s="1"/>
  <c r="L158" i="17"/>
  <c r="EK3" i="8" s="1"/>
  <c r="L132" i="17"/>
  <c r="DJ3" i="8" s="1"/>
  <c r="L10" i="17"/>
  <c r="N3" i="8" s="1"/>
  <c r="L145" i="17"/>
  <c r="DW3" i="8" s="1"/>
  <c r="L120" i="17"/>
  <c r="CW3" i="8" s="1"/>
  <c r="L114" i="17"/>
  <c r="CQ3" i="8" s="1"/>
  <c r="L157" i="17"/>
  <c r="EJ3" i="8" s="1"/>
  <c r="L149" i="17"/>
  <c r="EA3" i="8" s="1"/>
  <c r="L141" i="17"/>
  <c r="DS3" i="8" s="1"/>
  <c r="L137" i="17"/>
  <c r="DO3" i="8" s="1"/>
  <c r="L110" i="17"/>
  <c r="CM3" i="8" s="1"/>
  <c r="L112" i="17"/>
  <c r="CO3" i="8" s="1"/>
  <c r="L104" i="17"/>
  <c r="CG3" i="8" s="1"/>
  <c r="L102" i="17"/>
  <c r="CE3" i="8" s="1"/>
  <c r="L95" i="17"/>
  <c r="BX3" i="8" s="1"/>
  <c r="L101" i="17"/>
  <c r="CD3" i="8" s="1"/>
  <c r="L116" i="17"/>
  <c r="CS3" i="8" s="1"/>
  <c r="L22" i="17"/>
  <c r="AA3" i="8" s="1"/>
  <c r="L96" i="17"/>
  <c r="BY3" i="8" s="1"/>
  <c r="L81" i="17"/>
  <c r="BJ3" i="8" s="1"/>
  <c r="L33" i="17"/>
  <c r="L66" i="17"/>
  <c r="AU3" i="8" s="1"/>
  <c r="L146" i="17"/>
  <c r="DX3" i="8" s="1"/>
  <c r="L126" i="17"/>
  <c r="DD3" i="8" s="1"/>
  <c r="L12" i="17"/>
  <c r="P3" i="8" s="1"/>
  <c r="BC33" i="18"/>
  <c r="BC5" i="20"/>
  <c r="BC5" i="19"/>
  <c r="BC33" i="19" s="1"/>
  <c r="BB5" i="18"/>
  <c r="BB33" i="18" s="1"/>
  <c r="BB5" i="19"/>
  <c r="BB33" i="19" s="1"/>
  <c r="BB5" i="20"/>
  <c r="BB6" i="20"/>
  <c r="BB6" i="18"/>
  <c r="BB34" i="18" s="1"/>
  <c r="BC6" i="20"/>
  <c r="BC34" i="18"/>
  <c r="BD33" i="18"/>
  <c r="BD5" i="19"/>
  <c r="BD33" i="19" s="1"/>
  <c r="BD5" i="20"/>
  <c r="BD34" i="18"/>
  <c r="BD6" i="20"/>
  <c r="BG13" i="12"/>
  <c r="BG16" i="12"/>
  <c r="BG12" i="12"/>
  <c r="BG14" i="12"/>
  <c r="BG23" i="12"/>
  <c r="BG22" i="12"/>
  <c r="BG18" i="12"/>
  <c r="BG10" i="12"/>
  <c r="BG25" i="12"/>
  <c r="BG19" i="12"/>
  <c r="BG20" i="12"/>
  <c r="BG26" i="12"/>
  <c r="BG11" i="12"/>
  <c r="BG15" i="12"/>
  <c r="BG21" i="12"/>
  <c r="BG24" i="12"/>
  <c r="BG27" i="12"/>
  <c r="BG17" i="12"/>
  <c r="BG6" i="20"/>
  <c r="BG10" i="20" s="1"/>
  <c r="BG6" i="18"/>
  <c r="BN18" i="8"/>
  <c r="BL17" i="22" s="1"/>
  <c r="BN14" i="8" l="1"/>
  <c r="BL13" i="22" s="1"/>
  <c r="BG18" i="20"/>
  <c r="BG14" i="20"/>
  <c r="BG17" i="20"/>
  <c r="BG12" i="20"/>
  <c r="BG20" i="20"/>
  <c r="BG27" i="20"/>
  <c r="BG22" i="20"/>
  <c r="BN46" i="8"/>
  <c r="BG13" i="20"/>
  <c r="BG19" i="20"/>
  <c r="BG15" i="20"/>
  <c r="BG24" i="20"/>
  <c r="BG9" i="20"/>
  <c r="BN12" i="8"/>
  <c r="BL11" i="22" s="1"/>
  <c r="BN16" i="8"/>
  <c r="BL15" i="22" s="1"/>
  <c r="BN44" i="8"/>
  <c r="BN33" i="8"/>
  <c r="BN38" i="8"/>
  <c r="BN13" i="8"/>
  <c r="BL12" i="22" s="1"/>
  <c r="BN32" i="8"/>
  <c r="BN41" i="8"/>
  <c r="BN22" i="8"/>
  <c r="BL21" i="22" s="1"/>
  <c r="BN25" i="8"/>
  <c r="BL24" i="22" s="1"/>
  <c r="BN48" i="8"/>
  <c r="BN19" i="8"/>
  <c r="BL18" i="22" s="1"/>
  <c r="BN11" i="8"/>
  <c r="BL10" i="22" s="1"/>
  <c r="BN47" i="8"/>
  <c r="BN43" i="8"/>
  <c r="BN50" i="8"/>
  <c r="BN8" i="8"/>
  <c r="BL7" i="22" s="1"/>
  <c r="BN49" i="8"/>
  <c r="BN7" i="8"/>
  <c r="BL6" i="22" s="1"/>
  <c r="BN15" i="8"/>
  <c r="BL14" i="22" s="1"/>
  <c r="BN35" i="8"/>
  <c r="BN42" i="8"/>
  <c r="BN17" i="8"/>
  <c r="BL16" i="22" s="1"/>
  <c r="BN9" i="8"/>
  <c r="BL8" i="22" s="1"/>
  <c r="BN20" i="8"/>
  <c r="BL19" i="22" s="1"/>
  <c r="BN37" i="8"/>
  <c r="BN36" i="8"/>
  <c r="BN23" i="8"/>
  <c r="BL22" i="22" s="1"/>
  <c r="BN10" i="8"/>
  <c r="BL9" i="22" s="1"/>
  <c r="BN24" i="8"/>
  <c r="BL23" i="22" s="1"/>
  <c r="BN34" i="8"/>
  <c r="BG34" i="18"/>
  <c r="BG11" i="20"/>
  <c r="BG16" i="20"/>
  <c r="BG21" i="20"/>
  <c r="BN39" i="8"/>
  <c r="BG25" i="20"/>
  <c r="BG26" i="20"/>
  <c r="BN45" i="8"/>
  <c r="BN21" i="8"/>
  <c r="BL20" i="22" s="1"/>
  <c r="BG23" i="20"/>
  <c r="BN40" i="8"/>
  <c r="BE36" i="19"/>
  <c r="BL37" i="8"/>
  <c r="BL10" i="8"/>
  <c r="BJ9" i="22" s="1"/>
  <c r="BE16" i="12"/>
  <c r="BE23" i="12"/>
  <c r="BE19" i="12"/>
  <c r="BE10" i="12"/>
  <c r="BE13" i="12"/>
  <c r="BE20" i="12"/>
  <c r="BE15" i="12"/>
  <c r="BE17" i="12"/>
  <c r="BE18" i="12"/>
  <c r="BE26" i="12"/>
  <c r="BE14" i="12"/>
  <c r="BE11" i="12"/>
  <c r="BE21" i="12"/>
  <c r="BE25" i="12"/>
  <c r="BE22" i="12"/>
  <c r="BE12" i="12"/>
  <c r="BE24" i="12"/>
  <c r="BE19" i="20"/>
  <c r="BE10" i="20"/>
  <c r="BE9" i="20"/>
  <c r="BE11" i="20"/>
  <c r="BE6" i="20"/>
  <c r="BE23" i="20" s="1"/>
  <c r="BE6" i="18"/>
  <c r="BL22" i="8" s="1"/>
  <c r="BJ21" i="22" s="1"/>
  <c r="D37" i="8" l="1"/>
  <c r="L73" i="1" s="1"/>
  <c r="BL18" i="8"/>
  <c r="BJ17" i="22" s="1"/>
  <c r="D17" i="22" s="1"/>
  <c r="M22" i="1" s="1"/>
  <c r="BL39" i="8"/>
  <c r="F39" i="8" s="1"/>
  <c r="BE36" i="18"/>
  <c r="BL14" i="8"/>
  <c r="BJ13" i="22" s="1"/>
  <c r="BL44" i="8"/>
  <c r="D44" i="8" s="1"/>
  <c r="L80" i="1" s="1"/>
  <c r="BL47" i="8"/>
  <c r="D47" i="8" s="1"/>
  <c r="D22" i="8"/>
  <c r="I6" i="8" s="1"/>
  <c r="X4" i="1" s="1"/>
  <c r="F22" i="8"/>
  <c r="N26" i="1" s="1"/>
  <c r="F37" i="8"/>
  <c r="F10" i="8"/>
  <c r="BE14" i="20"/>
  <c r="BE25" i="20"/>
  <c r="D9" i="22"/>
  <c r="M14" i="1" s="1"/>
  <c r="D10" i="8"/>
  <c r="D14" i="8"/>
  <c r="F14" i="8"/>
  <c r="D21" i="22"/>
  <c r="BE15" i="20"/>
  <c r="BE21" i="20"/>
  <c r="BE18" i="20"/>
  <c r="BE17" i="20"/>
  <c r="BE13" i="20"/>
  <c r="BE12" i="20"/>
  <c r="BE20" i="20"/>
  <c r="BE26" i="20"/>
  <c r="BE24" i="20"/>
  <c r="BE27" i="20"/>
  <c r="BE16" i="20"/>
  <c r="BE22" i="20"/>
  <c r="D13" i="22"/>
  <c r="M18" i="1" s="1"/>
  <c r="BE34" i="18"/>
  <c r="BL13" i="8"/>
  <c r="BJ12" i="22" s="1"/>
  <c r="BL16" i="8"/>
  <c r="BJ15" i="22" s="1"/>
  <c r="BL38" i="8"/>
  <c r="BL19" i="8"/>
  <c r="BJ18" i="22" s="1"/>
  <c r="BL15" i="8"/>
  <c r="BJ14" i="22" s="1"/>
  <c r="BL35" i="8"/>
  <c r="BL9" i="8"/>
  <c r="BJ8" i="22" s="1"/>
  <c r="BL36" i="8"/>
  <c r="BL32" i="8"/>
  <c r="BL12" i="8"/>
  <c r="BJ11" i="22" s="1"/>
  <c r="BL17" i="8"/>
  <c r="BJ16" i="22" s="1"/>
  <c r="BL41" i="8"/>
  <c r="BL45" i="8"/>
  <c r="BL40" i="8"/>
  <c r="BL11" i="8"/>
  <c r="BJ10" i="22" s="1"/>
  <c r="BL42" i="8"/>
  <c r="BL24" i="8"/>
  <c r="BJ23" i="22" s="1"/>
  <c r="BL50" i="8"/>
  <c r="BL23" i="8"/>
  <c r="BJ22" i="22" s="1"/>
  <c r="BL43" i="8"/>
  <c r="BL8" i="8"/>
  <c r="BJ7" i="22" s="1"/>
  <c r="BL20" i="8"/>
  <c r="BJ19" i="22" s="1"/>
  <c r="BL46" i="8"/>
  <c r="BL21" i="8"/>
  <c r="BJ20" i="22" s="1"/>
  <c r="BL34" i="8"/>
  <c r="BE9" i="19"/>
  <c r="BL49" i="8"/>
  <c r="BL48" i="8"/>
  <c r="BL7" i="8"/>
  <c r="BJ6" i="22" s="1"/>
  <c r="BL33" i="8"/>
  <c r="BL25" i="8"/>
  <c r="BJ24" i="22" s="1"/>
  <c r="D39" i="8" l="1"/>
  <c r="L75" i="1" s="1"/>
  <c r="D18" i="8"/>
  <c r="L22" i="1" s="1"/>
  <c r="F18" i="8"/>
  <c r="N22" i="1" s="1"/>
  <c r="F44" i="8"/>
  <c r="F47" i="8"/>
  <c r="I31" i="8"/>
  <c r="I32" i="8" s="1"/>
  <c r="I33" i="8" s="1"/>
  <c r="I34" i="8" s="1"/>
  <c r="I35" i="8" s="1"/>
  <c r="I36" i="8" s="1"/>
  <c r="I37" i="8" s="1"/>
  <c r="I38" i="8" s="1"/>
  <c r="I39" i="8" s="1"/>
  <c r="I40" i="8" s="1"/>
  <c r="I41" i="8" s="1"/>
  <c r="I42" i="8" s="1"/>
  <c r="I43" i="8" s="1"/>
  <c r="I44" i="8" s="1"/>
  <c r="I45" i="8" s="1"/>
  <c r="I46" i="8" s="1"/>
  <c r="I47" i="8" s="1"/>
  <c r="I48" i="8" s="1"/>
  <c r="I49" i="8" s="1"/>
  <c r="I50" i="8" s="1"/>
  <c r="I51" i="8" s="1"/>
  <c r="L83" i="1"/>
  <c r="X61" i="1" s="1"/>
  <c r="R68" i="1" s="1"/>
  <c r="L26" i="1"/>
  <c r="I7" i="8"/>
  <c r="I8" i="8" s="1"/>
  <c r="I9" i="8" s="1"/>
  <c r="I10" i="8" s="1"/>
  <c r="I11" i="8" s="1"/>
  <c r="I12" i="8" s="1"/>
  <c r="I13" i="8" s="1"/>
  <c r="I14" i="8" s="1"/>
  <c r="I15" i="8" s="1"/>
  <c r="I16" i="8" s="1"/>
  <c r="I17" i="8" s="1"/>
  <c r="I18" i="8" s="1"/>
  <c r="I19" i="8" s="1"/>
  <c r="I20" i="8" s="1"/>
  <c r="I21" i="8" s="1"/>
  <c r="I22" i="8" s="1"/>
  <c r="I23" i="8" s="1"/>
  <c r="I24" i="8" s="1"/>
  <c r="I25" i="8" s="1"/>
  <c r="I26" i="8" s="1"/>
  <c r="X63" i="1"/>
  <c r="N14" i="1"/>
  <c r="D7" i="8"/>
  <c r="F7" i="8"/>
  <c r="F33" i="8"/>
  <c r="D33" i="8"/>
  <c r="L69" i="1" s="1"/>
  <c r="M26" i="1"/>
  <c r="X5" i="1" s="1"/>
  <c r="G5" i="22"/>
  <c r="G6" i="22" s="1"/>
  <c r="G7" i="22" s="1"/>
  <c r="G8" i="22" s="1"/>
  <c r="G9" i="22" s="1"/>
  <c r="G10" i="22" s="1"/>
  <c r="G11" i="22" s="1"/>
  <c r="G12" i="22" s="1"/>
  <c r="G13" i="22" s="1"/>
  <c r="G14" i="22" s="1"/>
  <c r="G15" i="22" s="1"/>
  <c r="G16" i="22" s="1"/>
  <c r="G17" i="22" s="1"/>
  <c r="G18" i="22" s="1"/>
  <c r="G19" i="22" s="1"/>
  <c r="G20" i="22" s="1"/>
  <c r="G21" i="22" s="1"/>
  <c r="G22" i="22" s="1"/>
  <c r="G23" i="22" s="1"/>
  <c r="G24" i="22" s="1"/>
  <c r="G25" i="22" s="1"/>
  <c r="F42" i="8"/>
  <c r="D42" i="8"/>
  <c r="L78" i="1" s="1"/>
  <c r="D6" i="22"/>
  <c r="F11" i="8"/>
  <c r="D10" i="22"/>
  <c r="M15" i="1" s="1"/>
  <c r="D11" i="8"/>
  <c r="D19" i="22"/>
  <c r="M24" i="1" s="1"/>
  <c r="F20" i="8"/>
  <c r="D20" i="8"/>
  <c r="F35" i="8"/>
  <c r="D35" i="8"/>
  <c r="L71" i="1" s="1"/>
  <c r="D49" i="8"/>
  <c r="L85" i="1" s="1"/>
  <c r="F49" i="8"/>
  <c r="F45" i="8"/>
  <c r="D45" i="8"/>
  <c r="L81" i="1" s="1"/>
  <c r="F43" i="8"/>
  <c r="D43" i="8"/>
  <c r="L79" i="1" s="1"/>
  <c r="D41" i="8"/>
  <c r="F41" i="8"/>
  <c r="D19" i="8"/>
  <c r="F19" i="8"/>
  <c r="D18" i="22"/>
  <c r="M23" i="1" s="1"/>
  <c r="D21" i="8"/>
  <c r="F21" i="8"/>
  <c r="D20" i="22"/>
  <c r="M25" i="1" s="1"/>
  <c r="F36" i="8"/>
  <c r="D36" i="8"/>
  <c r="L72" i="1" s="1"/>
  <c r="F46" i="8"/>
  <c r="D46" i="8"/>
  <c r="L82" i="1" s="1"/>
  <c r="D8" i="22"/>
  <c r="M13" i="1" s="1"/>
  <c r="F9" i="8"/>
  <c r="D9" i="8"/>
  <c r="F48" i="8"/>
  <c r="D48" i="8"/>
  <c r="L84" i="1" s="1"/>
  <c r="D40" i="8"/>
  <c r="L76" i="1" s="1"/>
  <c r="F40" i="8"/>
  <c r="D7" i="22"/>
  <c r="M12" i="1" s="1"/>
  <c r="F8" i="8"/>
  <c r="D8" i="8"/>
  <c r="D14" i="22"/>
  <c r="M19" i="1" s="1"/>
  <c r="F15" i="8"/>
  <c r="D15" i="8"/>
  <c r="D22" i="22"/>
  <c r="M27" i="1" s="1"/>
  <c r="F23" i="8"/>
  <c r="D23" i="8"/>
  <c r="D17" i="8"/>
  <c r="D16" i="22"/>
  <c r="M21" i="1" s="1"/>
  <c r="F17" i="8"/>
  <c r="D38" i="8"/>
  <c r="L74" i="1" s="1"/>
  <c r="F38" i="8"/>
  <c r="N18" i="1"/>
  <c r="F50" i="8"/>
  <c r="D50" i="8"/>
  <c r="L86" i="1" s="1"/>
  <c r="F12" i="8"/>
  <c r="D12" i="8"/>
  <c r="D11" i="22"/>
  <c r="M16" i="1" s="1"/>
  <c r="D16" i="8"/>
  <c r="D15" i="22"/>
  <c r="F16" i="8"/>
  <c r="L18" i="1"/>
  <c r="Y6" i="1"/>
  <c r="X6" i="1"/>
  <c r="F25" i="8"/>
  <c r="D25" i="8"/>
  <c r="D24" i="22"/>
  <c r="M29" i="1" s="1"/>
  <c r="F34" i="8"/>
  <c r="D34" i="8"/>
  <c r="L70" i="1" s="1"/>
  <c r="F24" i="8"/>
  <c r="D23" i="22"/>
  <c r="M28" i="1" s="1"/>
  <c r="D24" i="8"/>
  <c r="D32" i="8"/>
  <c r="L68" i="1" s="1"/>
  <c r="F32" i="8"/>
  <c r="D13" i="8"/>
  <c r="D12" i="22"/>
  <c r="M17" i="1" s="1"/>
  <c r="F13" i="8"/>
  <c r="L14" i="1"/>
  <c r="U11" i="1"/>
  <c r="U12" i="1" s="1"/>
  <c r="U13" i="1" s="1"/>
  <c r="U14" i="1" s="1"/>
  <c r="U15" i="1" s="1"/>
  <c r="U16" i="1" s="1"/>
  <c r="U17" i="1" s="1"/>
  <c r="U18" i="1" s="1"/>
  <c r="U19" i="1" s="1"/>
  <c r="U20" i="1" s="1"/>
  <c r="U21" i="1" s="1"/>
  <c r="U22" i="1" s="1"/>
  <c r="U23" i="1" s="1"/>
  <c r="U24" i="1" s="1"/>
  <c r="U25" i="1" s="1"/>
  <c r="U26" i="1" s="1"/>
  <c r="U27" i="1" s="1"/>
  <c r="U28" i="1" s="1"/>
  <c r="U29" i="1" s="1"/>
  <c r="Q11" i="1"/>
  <c r="Q12" i="1" s="1"/>
  <c r="Q13" i="1" s="1"/>
  <c r="Q14" i="1" s="1"/>
  <c r="Q15" i="1" s="1"/>
  <c r="Q16" i="1" s="1"/>
  <c r="Q17" i="1" s="1"/>
  <c r="Q18" i="1" s="1"/>
  <c r="Q19" i="1" s="1"/>
  <c r="Q20" i="1" s="1"/>
  <c r="Q21" i="1" s="1"/>
  <c r="Q22" i="1" s="1"/>
  <c r="Q23" i="1" s="1"/>
  <c r="Q24" i="1" s="1"/>
  <c r="Q25" i="1" s="1"/>
  <c r="Q26" i="1" s="1"/>
  <c r="Q27" i="1" s="1"/>
  <c r="Q28" i="1" s="1"/>
  <c r="Q29" i="1" s="1"/>
  <c r="H31" i="8" l="1"/>
  <c r="H32" i="8" s="1"/>
  <c r="H33" i="8" s="1"/>
  <c r="H34" i="8" s="1"/>
  <c r="H35" i="8" s="1"/>
  <c r="H36" i="8" s="1"/>
  <c r="H37" i="8" s="1"/>
  <c r="H38" i="8" s="1"/>
  <c r="H39" i="8" s="1"/>
  <c r="H40" i="8" s="1"/>
  <c r="H41" i="8" s="1"/>
  <c r="H42" i="8" s="1"/>
  <c r="H43" i="8" s="1"/>
  <c r="H44" i="8" s="1"/>
  <c r="H45" i="8" s="1"/>
  <c r="H46" i="8" s="1"/>
  <c r="H47" i="8" s="1"/>
  <c r="H48" i="8" s="1"/>
  <c r="H49" i="8" s="1"/>
  <c r="H50" i="8" s="1"/>
  <c r="H51" i="8" s="1"/>
  <c r="L77" i="1"/>
  <c r="R69" i="1"/>
  <c r="R70" i="1" s="1"/>
  <c r="R71" i="1" s="1"/>
  <c r="R72" i="1" s="1"/>
  <c r="R73" i="1" s="1"/>
  <c r="R74" i="1" s="1"/>
  <c r="R75" i="1" s="1"/>
  <c r="R76" i="1" s="1"/>
  <c r="R77" i="1" s="1"/>
  <c r="R78" i="1" s="1"/>
  <c r="R79" i="1" s="1"/>
  <c r="R80" i="1" s="1"/>
  <c r="R81" i="1" s="1"/>
  <c r="R82" i="1" s="1"/>
  <c r="R83" i="1" s="1"/>
  <c r="R84" i="1" s="1"/>
  <c r="R85" i="1" s="1"/>
  <c r="R86" i="1" s="1"/>
  <c r="D52" i="8"/>
  <c r="L28" i="1"/>
  <c r="L16" i="1"/>
  <c r="N21" i="1"/>
  <c r="N24" i="1"/>
  <c r="N29" i="1"/>
  <c r="N16" i="1"/>
  <c r="L12" i="1"/>
  <c r="N28" i="1"/>
  <c r="L21" i="1"/>
  <c r="N12" i="1"/>
  <c r="L15" i="1"/>
  <c r="N17" i="1"/>
  <c r="L27" i="1"/>
  <c r="N23" i="1"/>
  <c r="N20" i="1"/>
  <c r="S6" i="1" s="1"/>
  <c r="N27" i="1"/>
  <c r="L23" i="1"/>
  <c r="N15" i="1"/>
  <c r="L17" i="1"/>
  <c r="F5" i="22"/>
  <c r="F6" i="22" s="1"/>
  <c r="F7" i="22" s="1"/>
  <c r="F8" i="22" s="1"/>
  <c r="F9" i="22" s="1"/>
  <c r="F10" i="22" s="1"/>
  <c r="F11" i="22" s="1"/>
  <c r="F12" i="22" s="1"/>
  <c r="F13" i="22" s="1"/>
  <c r="F14" i="22" s="1"/>
  <c r="F15" i="22" s="1"/>
  <c r="F16" i="22" s="1"/>
  <c r="F17" i="22" s="1"/>
  <c r="F18" i="22" s="1"/>
  <c r="F19" i="22" s="1"/>
  <c r="F20" i="22" s="1"/>
  <c r="F21" i="22" s="1"/>
  <c r="F22" i="22" s="1"/>
  <c r="F23" i="22" s="1"/>
  <c r="F24" i="22" s="1"/>
  <c r="F25" i="22" s="1"/>
  <c r="M20" i="1"/>
  <c r="S5" i="1" s="1"/>
  <c r="M11" i="1"/>
  <c r="D26" i="22"/>
  <c r="L29" i="1"/>
  <c r="L20" i="1"/>
  <c r="H6" i="8"/>
  <c r="L19" i="1"/>
  <c r="L13" i="1"/>
  <c r="N25" i="1"/>
  <c r="D27" i="8"/>
  <c r="L11" i="1"/>
  <c r="N19" i="1"/>
  <c r="N13" i="1"/>
  <c r="L25" i="1"/>
  <c r="L24" i="1"/>
  <c r="N11" i="1"/>
  <c r="L31" i="1" l="1"/>
  <c r="AA5" i="1" s="1"/>
  <c r="C92" i="1"/>
  <c r="C90" i="1" s="1"/>
  <c r="L89" i="1"/>
  <c r="AA61" i="1" s="1"/>
  <c r="M38" i="1"/>
  <c r="L38" i="1"/>
  <c r="R11" i="1" s="1"/>
  <c r="R12" i="1" s="1"/>
  <c r="R13" i="1" s="1"/>
  <c r="R14" i="1" s="1"/>
  <c r="R15" i="1" s="1"/>
  <c r="R16" i="1" s="1"/>
  <c r="R17" i="1" s="1"/>
  <c r="R18" i="1" s="1"/>
  <c r="R19" i="1" s="1"/>
  <c r="R20" i="1" s="1"/>
  <c r="R21" i="1" s="1"/>
  <c r="R22" i="1" s="1"/>
  <c r="R23" i="1" s="1"/>
  <c r="R24" i="1" s="1"/>
  <c r="R25" i="1" s="1"/>
  <c r="R26" i="1" s="1"/>
  <c r="R27" i="1" s="1"/>
  <c r="R28" i="1" s="1"/>
  <c r="R29" i="1" s="1"/>
  <c r="N38" i="1"/>
  <c r="S61" i="1"/>
  <c r="Q68" i="1" s="1"/>
  <c r="Q69" i="1" s="1"/>
  <c r="Q70" i="1" s="1"/>
  <c r="Q71" i="1" s="1"/>
  <c r="Q72" i="1" s="1"/>
  <c r="Q73" i="1" s="1"/>
  <c r="Q74" i="1" s="1"/>
  <c r="Q75" i="1" s="1"/>
  <c r="Q76" i="1" s="1"/>
  <c r="Q77" i="1" s="1"/>
  <c r="Q78" i="1" s="1"/>
  <c r="Q79" i="1" s="1"/>
  <c r="Q80" i="1" s="1"/>
  <c r="Q81" i="1" s="1"/>
  <c r="Q82" i="1" s="1"/>
  <c r="Q83" i="1" s="1"/>
  <c r="Q84" i="1" s="1"/>
  <c r="Q85" i="1" s="1"/>
  <c r="Q86" i="1" s="1"/>
  <c r="F92" i="1"/>
  <c r="F90" i="1" s="1"/>
  <c r="F84" i="1"/>
  <c r="F86" i="1" s="1"/>
  <c r="C84" i="1"/>
  <c r="C86" i="1" s="1"/>
  <c r="S4" i="1"/>
  <c r="P11" i="1" s="1"/>
  <c r="P12" i="1" s="1"/>
  <c r="P13" i="1" s="1"/>
  <c r="P14" i="1" s="1"/>
  <c r="P15" i="1" s="1"/>
  <c r="P16" i="1" s="1"/>
  <c r="P17" i="1" s="1"/>
  <c r="P18" i="1" s="1"/>
  <c r="P19" i="1" s="1"/>
  <c r="P20" i="1" s="1"/>
  <c r="P21" i="1" s="1"/>
  <c r="P22" i="1" s="1"/>
  <c r="P23" i="1" s="1"/>
  <c r="P24" i="1" s="1"/>
  <c r="P25" i="1" s="1"/>
  <c r="P26" i="1" s="1"/>
  <c r="P27" i="1" s="1"/>
  <c r="P28" i="1" s="1"/>
  <c r="P29" i="1" s="1"/>
  <c r="H7" i="8"/>
  <c r="H8" i="8" s="1"/>
  <c r="H9" i="8" s="1"/>
  <c r="H10" i="8" s="1"/>
  <c r="H11" i="8" s="1"/>
  <c r="H12" i="8" s="1"/>
  <c r="H13" i="8" s="1"/>
  <c r="H14" i="8" s="1"/>
  <c r="H15" i="8" s="1"/>
  <c r="H16" i="8" s="1"/>
  <c r="H17" i="8" s="1"/>
  <c r="H18" i="8" s="1"/>
  <c r="H19" i="8" s="1"/>
  <c r="H20" i="8" s="1"/>
  <c r="H21" i="8" s="1"/>
  <c r="H22" i="8" s="1"/>
  <c r="H23" i="8" s="1"/>
  <c r="H24" i="8" s="1"/>
  <c r="H25" i="8" s="1"/>
  <c r="H26" i="8" s="1"/>
  <c r="N31" i="1"/>
  <c r="AA6" i="1" s="1"/>
  <c r="M31" i="1"/>
  <c r="AA4" i="1" s="1"/>
  <c r="BE5" i="19"/>
  <c r="BE33" i="19" s="1"/>
  <c r="BE5" i="18"/>
  <c r="BE33" i="18" s="1"/>
  <c r="BE5" i="20"/>
  <c r="BG5" i="19"/>
  <c r="BG33" i="19" s="1"/>
  <c r="BG5" i="18"/>
  <c r="BG33" i="18" s="1"/>
  <c r="BG5" i="20"/>
  <c r="G53" i="17"/>
  <c r="D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 Bartlett</author>
    <author>Sam Franzen</author>
  </authors>
  <commentList>
    <comment ref="B6" authorId="0" shapeId="0" xr:uid="{51BCCBF4-9626-499F-911D-85C8FEAEC6E0}">
      <text>
        <r>
          <rPr>
            <sz val="9"/>
            <color indexed="81"/>
            <rFont val="Tahoma"/>
            <family val="2"/>
          </rPr>
          <t>This is the heading that we propose to use across all relevant systems/documents/processes</t>
        </r>
      </text>
    </comment>
    <comment ref="C8" authorId="0" shapeId="0" xr:uid="{7022A8E4-B8E0-40ED-AEAE-CFCE3C010D06}">
      <text>
        <r>
          <rPr>
            <sz val="9"/>
            <color indexed="81"/>
            <rFont val="Tahoma"/>
            <family val="2"/>
          </rPr>
          <t>Purchase price including Planning Risk discounts (Actual price to be paid)</t>
        </r>
      </text>
    </comment>
    <comment ref="C9" authorId="0" shapeId="0" xr:uid="{1A380A4A-6837-43BB-8AA1-6FAB492E134D}">
      <text>
        <r>
          <rPr>
            <sz val="9"/>
            <color indexed="81"/>
            <rFont val="Tahoma"/>
            <family val="2"/>
          </rPr>
          <t>Purchasers Agent and Legal fees</t>
        </r>
      </text>
    </comment>
    <comment ref="C10" authorId="0" shapeId="0" xr:uid="{98E86BA9-C2D2-48C6-825B-EE5D5C5668B8}">
      <text>
        <r>
          <rPr>
            <sz val="9"/>
            <color indexed="81"/>
            <rFont val="Tahoma"/>
            <family val="2"/>
          </rPr>
          <t>SDLT rates as appropriate</t>
        </r>
      </text>
    </comment>
    <comment ref="C11" authorId="0" shapeId="0" xr:uid="{AF0FD7D4-A127-46B5-8820-C7C688173CA8}">
      <text>
        <r>
          <rPr>
            <sz val="9"/>
            <color indexed="81"/>
            <rFont val="Tahoma"/>
            <family val="2"/>
          </rPr>
          <t>Easements, Wayleaves</t>
        </r>
      </text>
    </comment>
    <comment ref="C16" authorId="0" shapeId="0" xr:uid="{5EDE3D4D-AC2A-4075-B981-11BC766B427D}">
      <text>
        <r>
          <rPr>
            <sz val="9"/>
            <color indexed="81"/>
            <rFont val="Tahoma"/>
            <family val="2"/>
          </rPr>
          <t>Costs for securing Outline Planning Permission</t>
        </r>
      </text>
    </comment>
    <comment ref="C17" authorId="0" shapeId="0" xr:uid="{FF916335-5388-4A3C-B628-5999B1F2579E}">
      <text>
        <r>
          <rPr>
            <sz val="9"/>
            <color indexed="81"/>
            <rFont val="Tahoma"/>
            <family val="2"/>
          </rPr>
          <t>Costs for securing Reserved Matters planning</t>
        </r>
      </text>
    </comment>
    <comment ref="C18" authorId="0" shapeId="0" xr:uid="{818D3B97-0A0C-4CC9-8D10-92443F7CB1D7}">
      <text>
        <r>
          <rPr>
            <sz val="9"/>
            <color indexed="81"/>
            <rFont val="Tahoma"/>
            <family val="2"/>
          </rPr>
          <t>Pre-app, allocation promotion, SPD/planning brief, design incl B4Life, Listed Buildings surveys, fees associated with S278,38 or 104, highway, noise, and desk top archaeology surveys.</t>
        </r>
      </text>
    </comment>
    <comment ref="C35" authorId="0" shapeId="0" xr:uid="{96C8D044-A2AB-46A4-BB2D-98D8BE6C1775}">
      <text>
        <r>
          <rPr>
            <sz val="9"/>
            <color indexed="81"/>
            <rFont val="Tahoma"/>
            <family val="2"/>
          </rPr>
          <t>All fees for professionals typically involved with standard house building  e.g. Architect, QS, engineer, PM, Highway Design, and NHBC/equivalent costs</t>
        </r>
      </text>
    </comment>
    <comment ref="C40" authorId="0" shapeId="0" xr:uid="{DFC875B1-C862-4702-A438-8E10E4BB42D8}">
      <text>
        <r>
          <rPr>
            <sz val="9"/>
            <color indexed="81"/>
            <rFont val="Tahoma"/>
            <family val="2"/>
          </rPr>
          <t>Marketing cost per unit or % of private GDV</t>
        </r>
      </text>
    </comment>
    <comment ref="C41" authorId="0" shapeId="0" xr:uid="{978C12E7-167F-4CA8-92EA-38652DE4F280}">
      <text>
        <r>
          <rPr>
            <sz val="9"/>
            <color indexed="81"/>
            <rFont val="Tahoma"/>
            <family val="2"/>
          </rPr>
          <t>Disposal Fees as a percentage of private GDV</t>
        </r>
      </text>
    </comment>
    <comment ref="C42" authorId="0" shapeId="0" xr:uid="{3BC6ABC1-B984-4EDD-95D7-E58489E06FBB}">
      <text>
        <r>
          <rPr>
            <sz val="9"/>
            <color indexed="81"/>
            <rFont val="Tahoma"/>
            <family val="2"/>
          </rPr>
          <t>Disposal Fees as a percentage of private GDV</t>
        </r>
      </text>
    </comment>
    <comment ref="C53" authorId="0" shapeId="0" xr:uid="{AF83C242-E394-40F6-A320-0B386359FE97}">
      <text>
        <r>
          <rPr>
            <sz val="9"/>
            <color indexed="81"/>
            <rFont val="Tahoma"/>
            <family val="2"/>
          </rPr>
          <t xml:space="preserve">A systemised approach based on volumetric construction involving the production of three-dimensional units in controlled factory conditions prior to final installation. Volumetric units can be brought to final site in a variety of forms ranging from a basic structure only to one with all internal and external finishes and services installed, all ready for installation.
</t>
        </r>
      </text>
    </comment>
    <comment ref="C54" authorId="0" shapeId="0" xr:uid="{5FC7ABF5-266F-494E-8DB9-028535246D77}">
      <text>
        <r>
          <rPr>
            <sz val="9"/>
            <color indexed="81"/>
            <rFont val="Tahoma"/>
            <family val="2"/>
          </rPr>
          <t xml:space="preserve">A systemised approach using flat panel units used for basic floor, wall and roof structures of varying materials which are produced in a factory environment and assembled at the final workface to produce a three-dimensional structure. The most common approach is to use open panels, or frames, which consist of a skeletal structure only, with services, insulation, external cladding and internal finishing being installed on-site. More complex panels - typically referred to as closed panels - involve more factory-based fabrication and include lining materials and insulation. These may also include services, windows, doors, internal wall finishes and external claddings. The system includes structural performance for primary walls and all floors(note-this excludes unitised or composite external walling systems that are not load bearing included in category 5)
</t>
        </r>
      </text>
    </comment>
    <comment ref="C55" authorId="0" shapeId="0" xr:uid="{91A44A28-F36B-4422-AEBB-E34414914DC8}">
      <text>
        <r>
          <rPr>
            <sz val="9"/>
            <color indexed="81"/>
            <rFont val="Tahoma"/>
            <family val="2"/>
          </rPr>
          <t>Use of pre-manufactured structural members made of framed or mass engineered timber, cold rolled or hot rolled steel or pre-caste concrete. Members to include load bearing beams, columns, walls, core structures</t>
        </r>
      </text>
    </comment>
    <comment ref="C56" authorId="0" shapeId="0" xr:uid="{937B7F81-262F-42FF-A2BA-CCABA51DED0E}">
      <text>
        <r>
          <rPr>
            <sz val="9"/>
            <color indexed="81"/>
            <rFont val="Tahoma"/>
            <family val="2"/>
          </rPr>
          <t xml:space="preserve">The remote, site based or final workface based on printing of parts of buildings through various materials based on digital design and manufacturing techniques. </t>
        </r>
      </text>
    </comment>
    <comment ref="C57" authorId="0" shapeId="0" xr:uid="{D00D1F45-FEFA-4DB9-9DB6-D5A2F75993EA}">
      <text>
        <r>
          <rPr>
            <sz val="9"/>
            <color indexed="81"/>
            <rFont val="Tahoma"/>
            <family val="2"/>
          </rPr>
          <t xml:space="preserve">A series of different pre-manufacturing approaches that includes unitised non-structural walling systems, roofing finish cassettes or assemblies (where not part of a wider structural building system), non-load bearing mini-volumetric units (sometimes referred to as 'pods') utility cupboards, risers, plant rooms as well as pre-formed wiring looms, mechanical engineering composites, would fall into this category.
</t>
        </r>
      </text>
    </comment>
    <comment ref="C58" authorId="0" shapeId="0" xr:uid="{8B314622-6661-4CD7-B656-D05FFE8AE036}">
      <text>
        <r>
          <rPr>
            <sz val="9"/>
            <color indexed="81"/>
            <rFont val="Tahoma"/>
            <family val="2"/>
          </rPr>
          <t xml:space="preserve">Includes traditional single building products manufactured in large format, pre-cut configurations or with easy jointing features to reduce extent of site labour required to install.
</t>
        </r>
      </text>
    </comment>
    <comment ref="C59" authorId="0" shapeId="0" xr:uid="{A2454F73-C8F6-453B-ABE9-C9E1322DB643}">
      <text>
        <r>
          <rPr>
            <sz val="9"/>
            <color indexed="81"/>
            <rFont val="Tahoma"/>
            <family val="2"/>
          </rPr>
          <t xml:space="preserve">This category is intended to encompass approaches utilising innovative site-based construction techniques that harness site process improvements falling outside the five main pre-manufacturing  categories 1-5 or materials innovation in Category 6. This category would also include factory standard workface encapsulation measures, lean construction techniques, physical and digital worker augmentation, workface robotics, exoskeletons and other wearables, drones, verification tools and adoption of new technology led plant and machinery.
</t>
        </r>
      </text>
    </comment>
    <comment ref="C62" authorId="0" shapeId="0" xr:uid="{820ABF15-BFE9-41C9-9A21-D6FDD42238F6}">
      <text>
        <r>
          <rPr>
            <sz val="9"/>
            <color indexed="81"/>
            <rFont val="Tahoma"/>
            <family val="2"/>
          </rPr>
          <t>includes demolition to slab and or below ground, substructures. Planning costs for demolition should be included in planning fees.</t>
        </r>
      </text>
    </comment>
    <comment ref="C63" authorId="0" shapeId="0" xr:uid="{B29ABBA3-ADEE-4577-B494-9F4E040E70F4}">
      <text>
        <r>
          <rPr>
            <sz val="9"/>
            <color indexed="81"/>
            <rFont val="Tahoma"/>
            <family val="2"/>
          </rPr>
          <t>Including cut and fill and ground stabilisation, preparing sub-surfaces, site clearance, including all works to existing trees and TPOs etc.</t>
        </r>
      </text>
    </comment>
    <comment ref="C64" authorId="0" shapeId="0" xr:uid="{A962EA3C-FC9B-4541-AF51-A33C9025FF42}">
      <text>
        <r>
          <rPr>
            <sz val="9"/>
            <color indexed="81"/>
            <rFont val="Tahoma"/>
            <family val="2"/>
          </rPr>
          <t>Remediation and decontamination including monitoring costs</t>
        </r>
      </text>
    </comment>
    <comment ref="C65" authorId="0" shapeId="0" xr:uid="{54A62B59-6F53-49DA-A485-8563E23FF880}">
      <text>
        <r>
          <rPr>
            <sz val="9"/>
            <color indexed="81"/>
            <rFont val="Tahoma"/>
            <family val="2"/>
          </rPr>
          <t>Incl site investigations, topo survey, noise surveys, UXO, building condition survey</t>
        </r>
      </text>
    </comment>
    <comment ref="C69" authorId="0" shapeId="0" xr:uid="{13A52AD6-6F73-4117-9335-3ECF317EB559}">
      <text>
        <r>
          <rPr>
            <sz val="9"/>
            <color indexed="81"/>
            <rFont val="Tahoma"/>
            <family val="2"/>
          </rPr>
          <t>Including Transport and Highway Assessments</t>
        </r>
      </text>
    </comment>
    <comment ref="C71" authorId="0" shapeId="0" xr:uid="{C9AD5FD1-11B1-4429-902C-D51B81793773}">
      <text>
        <r>
          <rPr>
            <sz val="9"/>
            <color indexed="81"/>
            <rFont val="Tahoma"/>
            <family val="2"/>
          </rPr>
          <t>Means works undertaken by developer</t>
        </r>
      </text>
    </comment>
    <comment ref="C72" authorId="0" shapeId="0" xr:uid="{AE318A69-C309-42AD-B97D-971338A3CC51}">
      <text>
        <r>
          <rPr>
            <sz val="9"/>
            <color indexed="81"/>
            <rFont val="Tahoma"/>
            <family val="2"/>
          </rPr>
          <t>incl. contribution to strategic infrastructure; works undertaken by others</t>
        </r>
      </text>
    </comment>
    <comment ref="C80" authorId="0" shapeId="0" xr:uid="{D1C94933-6468-4ED1-97B3-E3493DD75272}">
      <text>
        <r>
          <rPr>
            <sz val="9"/>
            <color indexed="81"/>
            <rFont val="Tahoma"/>
            <family val="2"/>
          </rPr>
          <t>Works to be carried out by the developer on Public Transport not included in S106 Costs</t>
        </r>
      </text>
    </comment>
    <comment ref="C84" authorId="0" shapeId="0" xr:uid="{4B069F40-9162-46C7-ADA8-A17A8F53DF80}">
      <text>
        <r>
          <rPr>
            <sz val="9"/>
            <color indexed="81"/>
            <rFont val="Tahoma"/>
            <family val="2"/>
          </rPr>
          <t>Infrastructure not serving individual plots directly i.e. not local infrastructure included under externals. Including standard sewers. Will include fees, contingencies and prelims</t>
        </r>
      </text>
    </comment>
    <comment ref="C86" authorId="0" shapeId="0" xr:uid="{1B7918AB-5D1D-4BF4-9036-22095709B2CE}">
      <text>
        <r>
          <rPr>
            <sz val="9"/>
            <color indexed="81"/>
            <rFont val="Tahoma"/>
            <family val="2"/>
          </rPr>
          <t>Additional junctions or junctions works over and above standard</t>
        </r>
      </text>
    </comment>
    <comment ref="C91" authorId="0" shapeId="0" xr:uid="{4A8AEB89-98F4-4A19-A968-DFD7284B464A}">
      <text>
        <r>
          <rPr>
            <sz val="9"/>
            <color indexed="81"/>
            <rFont val="Tahoma"/>
            <family val="2"/>
          </rPr>
          <t>compensation for depreciation in the value of an interest in land which is attributable to the use of public works i.e construction of a highway </t>
        </r>
      </text>
    </comment>
    <comment ref="D115" authorId="0" shapeId="0" xr:uid="{2178B339-8D10-4CC4-BC13-219C6FA04219}">
      <text>
        <r>
          <rPr>
            <sz val="9"/>
            <color indexed="81"/>
            <rFont val="Tahoma"/>
            <family val="2"/>
          </rPr>
          <t xml:space="preserve">(likely to be removed in due course as costs become standard and are reflected within base build costs)
</t>
        </r>
      </text>
    </comment>
    <comment ref="B152" authorId="1" shapeId="0" xr:uid="{2A61EF4C-E344-4E1D-BCA6-576386CC2D88}">
      <text>
        <r>
          <rPr>
            <b/>
            <sz val="9"/>
            <color indexed="81"/>
            <rFont val="Tahoma"/>
            <family val="2"/>
          </rPr>
          <t>Sam Franzen:</t>
        </r>
        <r>
          <rPr>
            <sz val="9"/>
            <color indexed="81"/>
            <rFont val="Tahoma"/>
            <family val="2"/>
          </rPr>
          <t xml:space="preserve">
Exclude if CIL is already paid. If there is no risk of CIL being greater than expected (CIL already agreed), then use filter columns opposite to remove CIL risk from the calculation. </t>
        </r>
      </text>
    </comment>
    <comment ref="B154" authorId="0" shapeId="0" xr:uid="{3CAA8CE9-B8A2-46F9-A617-9873B77F97FF}">
      <text>
        <r>
          <rPr>
            <sz val="9"/>
            <color indexed="81"/>
            <rFont val="Tahoma"/>
            <family val="2"/>
          </rPr>
          <t>Section 106 should only be used for funding towards S106 works carried out by others. If HE are directly building works required by S106 and hold the construction risk then the cost of said works should be included in the approrpiate infrastructure budget line.  All should include refs to indexation and timing.</t>
        </r>
      </text>
    </comment>
    <comment ref="C171" authorId="0" shapeId="0" xr:uid="{182EF265-2285-426E-8E3E-FB7580F14C1F}">
      <text>
        <r>
          <rPr>
            <sz val="9"/>
            <color indexed="81"/>
            <rFont val="Tahoma"/>
            <family val="2"/>
          </rPr>
          <t xml:space="preserve">Can be applied to any site works cost.  Different rates can be applied to different items.  Supporting reports etc. should identify whether individual costs elements include contingency allowances or whether these should be added globally.  Nb overarching Contingency and Risk framework under preparation which will provide further guidance here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 Bartlett</author>
  </authors>
  <commentList>
    <comment ref="AB2" authorId="0" shapeId="0" xr:uid="{3B65C7AC-F93C-4C3A-BBC1-9433374284AC}">
      <text>
        <r>
          <rPr>
            <sz val="9"/>
            <color indexed="81"/>
            <rFont val="Tahoma"/>
            <family val="2"/>
          </rPr>
          <t>Site preparation works, Roads, paths, paving’s and surfacing, Soft landscaping, planting and irrigation systems, fencing, external drainage and utilities and minor building works and ancillary building works</t>
        </r>
      </text>
    </comment>
    <comment ref="E3" authorId="0" shapeId="0" xr:uid="{707B76FA-DA64-4F8B-9E69-469547A5C2E7}">
      <text>
        <r>
          <rPr>
            <sz val="9"/>
            <color indexed="81"/>
            <rFont val="Tahoma"/>
            <family val="2"/>
          </rPr>
          <t>Purchase price including Planning Risk discounts (Actual price to be paid)</t>
        </r>
      </text>
    </comment>
    <comment ref="F3" authorId="0" shapeId="0" xr:uid="{3EFBC1A4-8D69-4BFC-8D7B-28EB0F1A6700}">
      <text>
        <r>
          <rPr>
            <sz val="9"/>
            <color indexed="81"/>
            <rFont val="Tahoma"/>
            <family val="2"/>
          </rPr>
          <t>Purchasers Agent and Legal fees</t>
        </r>
      </text>
    </comment>
    <comment ref="G3" authorId="0" shapeId="0" xr:uid="{926ED981-EA28-4B4C-8F58-CCDB9F3AEA58}">
      <text>
        <r>
          <rPr>
            <sz val="9"/>
            <color indexed="81"/>
            <rFont val="Tahoma"/>
            <family val="2"/>
          </rPr>
          <t>SDLT rates as appropriate</t>
        </r>
      </text>
    </comment>
    <comment ref="H3" authorId="0" shapeId="0" xr:uid="{F6C54680-6F68-4D1B-8ED1-F71F7D7252B1}">
      <text>
        <r>
          <rPr>
            <sz val="9"/>
            <color indexed="81"/>
            <rFont val="Tahoma"/>
            <family val="2"/>
          </rPr>
          <t>Easements, Wayleaves</t>
        </r>
      </text>
    </comment>
    <comment ref="M3" authorId="0" shapeId="0" xr:uid="{3BD30D57-D18C-4510-A498-CE061E19A98D}">
      <text>
        <r>
          <rPr>
            <sz val="9"/>
            <color indexed="81"/>
            <rFont val="Tahoma"/>
            <family val="2"/>
          </rPr>
          <t>Costs for securing Outline Planning Permission</t>
        </r>
      </text>
    </comment>
    <comment ref="N3" authorId="0" shapeId="0" xr:uid="{9E538DDF-D53D-4AE6-8A98-CA9C7654FCBC}">
      <text>
        <r>
          <rPr>
            <sz val="9"/>
            <color indexed="81"/>
            <rFont val="Tahoma"/>
            <family val="2"/>
          </rPr>
          <t>Costs for securing Outline Planning Permission</t>
        </r>
      </text>
    </comment>
    <comment ref="O3" authorId="0" shapeId="0" xr:uid="{DE3FE25D-07C5-46EB-87AA-7FC6173F1337}">
      <text>
        <r>
          <rPr>
            <sz val="9"/>
            <color indexed="81"/>
            <rFont val="Tahoma"/>
            <family val="2"/>
          </rPr>
          <t>Costs for securing Reserved Matters planning</t>
        </r>
      </text>
    </comment>
    <comment ref="P3" authorId="0" shapeId="0" xr:uid="{71B8BCB1-BF69-4CEF-AA36-DF1EE97BF276}">
      <text>
        <r>
          <rPr>
            <sz val="9"/>
            <color indexed="81"/>
            <rFont val="Tahoma"/>
            <family val="2"/>
          </rPr>
          <t>Pre-app, allocation promotion, SPD/planning brief, design incl B4Life, Listed Buildings surveys, fees associated with S278,38 or 104, highway, noise, and desk top archaeology surveys.</t>
        </r>
      </text>
    </comment>
    <comment ref="AH3" authorId="0" shapeId="0" xr:uid="{5FCAF279-6F8F-4E88-B705-5ED49AB9135B}">
      <text>
        <r>
          <rPr>
            <sz val="9"/>
            <color indexed="81"/>
            <rFont val="Tahoma"/>
            <family val="2"/>
          </rPr>
          <t>includes demolition to slab and or below ground, substructures. Planning costs for demolition should be included in planning fees.</t>
        </r>
      </text>
    </comment>
    <comment ref="AI3" authorId="0" shapeId="0" xr:uid="{BF5B9F38-890E-4673-A88A-222ED1ECEA51}">
      <text>
        <r>
          <rPr>
            <sz val="9"/>
            <color indexed="81"/>
            <rFont val="Tahoma"/>
            <family val="2"/>
          </rPr>
          <t>Including cut and fill and ground stabilisation, preparing sub-surfaces, site clearance, including all works to existing trees and TPOs etc.</t>
        </r>
      </text>
    </comment>
    <comment ref="AJ3" authorId="0" shapeId="0" xr:uid="{EE8A1A82-6E92-4963-9038-D6A100C992E4}">
      <text>
        <r>
          <rPr>
            <sz val="9"/>
            <color indexed="81"/>
            <rFont val="Tahoma"/>
            <family val="2"/>
          </rPr>
          <t>Remediation and decontamination including monitoring costs</t>
        </r>
      </text>
    </comment>
    <comment ref="AM3" authorId="0" shapeId="0" xr:uid="{D1106DA3-6B1E-4969-ACD1-87B3BA5B4452}">
      <text>
        <r>
          <rPr>
            <sz val="9"/>
            <color indexed="81"/>
            <rFont val="Tahoma"/>
            <family val="2"/>
          </rPr>
          <t>Incl site investigations, topo survey, noise surveys, UXO, building condition survey</t>
        </r>
      </text>
    </comment>
    <comment ref="AQ3" authorId="0" shapeId="0" xr:uid="{DC85E2CA-301F-4231-A58D-AF79856CFC79}">
      <text>
        <r>
          <rPr>
            <sz val="9"/>
            <color indexed="81"/>
            <rFont val="Tahoma"/>
            <family val="2"/>
          </rPr>
          <t>Including Transport and Highway Assessments</t>
        </r>
      </text>
    </comment>
    <comment ref="AS3" authorId="0" shapeId="0" xr:uid="{2B0F44FC-7177-4C3E-82F6-659A9D1CAEC5}">
      <text>
        <r>
          <rPr>
            <sz val="9"/>
            <color indexed="81"/>
            <rFont val="Tahoma"/>
            <family val="2"/>
          </rPr>
          <t>Means works undertaken by developer</t>
        </r>
      </text>
    </comment>
    <comment ref="AT3" authorId="0" shapeId="0" xr:uid="{D7DF13D7-FDA1-4F58-A9A5-0E5F2D5E5E9A}">
      <text>
        <r>
          <rPr>
            <sz val="9"/>
            <color indexed="81"/>
            <rFont val="Tahoma"/>
            <family val="2"/>
          </rPr>
          <t>incl. contribution to strategic infrastructure; works undertaken by others</t>
        </r>
      </text>
    </comment>
    <comment ref="BB3" authorId="0" shapeId="0" xr:uid="{8B7AEC0B-C4FB-447C-B33F-E106467F29F5}">
      <text>
        <r>
          <rPr>
            <sz val="9"/>
            <color indexed="81"/>
            <rFont val="Tahoma"/>
            <family val="2"/>
          </rPr>
          <t>Works to be carried out by the developer on Public Transport not included in S106 Costs</t>
        </r>
      </text>
    </comment>
    <comment ref="BF3" authorId="0" shapeId="0" xr:uid="{683E4343-69C9-4215-9FD2-983D30861D71}">
      <text>
        <r>
          <rPr>
            <sz val="9"/>
            <color indexed="81"/>
            <rFont val="Tahoma"/>
            <family val="2"/>
          </rPr>
          <t>Infrastructure not serving individual plots directly i.e. not local infrastructure included under externals. Including standard sewers. Will include fees, contingencies and prelims</t>
        </r>
      </text>
    </comment>
    <comment ref="BH3" authorId="0" shapeId="0" xr:uid="{141A0B20-5FA5-4933-AC55-AA3BEB2E1B5B}">
      <text>
        <r>
          <rPr>
            <sz val="9"/>
            <color indexed="81"/>
            <rFont val="Tahoma"/>
            <family val="2"/>
          </rPr>
          <t>Additional junctions or junctions works over and above standard</t>
        </r>
      </text>
    </comment>
    <comment ref="BM3" authorId="0" shapeId="0" xr:uid="{2C357532-3FC7-426F-B85F-AA9CC99E3E0B}">
      <text>
        <r>
          <rPr>
            <sz val="9"/>
            <color indexed="81"/>
            <rFont val="Tahoma"/>
            <family val="2"/>
          </rPr>
          <t>compensation for depreciation in the value of an interest in land which is attributable to the use of public works i.e construction of a highway </t>
        </r>
      </text>
    </comment>
    <comment ref="CK4" authorId="0" shapeId="0" xr:uid="{AD9F5BD8-A622-41E7-8E59-DCF329EE0702}">
      <text>
        <r>
          <rPr>
            <sz val="9"/>
            <color indexed="81"/>
            <rFont val="Tahoma"/>
            <family val="2"/>
          </rPr>
          <t xml:space="preserve">(likely to be removed in due course as costs become standard and are reflected within base build costs)
</t>
        </r>
      </text>
    </comment>
    <comment ref="D5" authorId="0" shapeId="0" xr:uid="{A96B32B7-5DA4-4CD7-B5F5-D30F91DBE621}">
      <text>
        <r>
          <rPr>
            <b/>
            <sz val="9"/>
            <color indexed="81"/>
            <rFont val="Tahoma"/>
            <family val="2"/>
          </rPr>
          <t>From EW Rail "L&amp;P"</t>
        </r>
      </text>
    </comment>
    <comment ref="M5" authorId="0" shapeId="0" xr:uid="{3BB216A8-E4EB-4368-95B9-89E4242CE145}">
      <text>
        <r>
          <rPr>
            <b/>
            <sz val="9"/>
            <color indexed="81"/>
            <rFont val="Tahoma"/>
            <family val="2"/>
          </rPr>
          <t>From BusConnects "Prelims"</t>
        </r>
      </text>
    </comment>
    <comment ref="AB5" authorId="0" shapeId="0" xr:uid="{A6F4ACB2-4DF2-4DDF-99F3-4B18CB636D95}">
      <text>
        <r>
          <rPr>
            <b/>
            <sz val="9"/>
            <color indexed="81"/>
            <rFont val="Tahoma"/>
            <family val="2"/>
          </rPr>
          <t>From EW Rail "civils"</t>
        </r>
      </text>
    </comment>
    <comment ref="AD5" authorId="0" shapeId="0" xr:uid="{2AD03E46-B749-4A5C-91B9-7A8B2F0BEC78}">
      <text>
        <r>
          <rPr>
            <b/>
            <sz val="9"/>
            <color indexed="81"/>
            <rFont val="Tahoma"/>
            <family val="2"/>
          </rPr>
          <t>From Busconnects "Management"</t>
        </r>
      </text>
    </comment>
    <comment ref="AH5" authorId="0" shapeId="0" xr:uid="{3BBED5A5-27F6-4249-97E6-B14D6B336960}">
      <text>
        <r>
          <rPr>
            <b/>
            <sz val="9"/>
            <color indexed="81"/>
            <rFont val="Tahoma"/>
            <family val="2"/>
          </rPr>
          <t>EW Rail "Temp Works"</t>
        </r>
      </text>
    </comment>
    <comment ref="AQ5" authorId="0" shapeId="0" xr:uid="{3E36CD16-C9A0-46E8-947C-9EF49536DC2E}">
      <text>
        <r>
          <rPr>
            <b/>
            <sz val="9"/>
            <color indexed="81"/>
            <rFont val="Tahoma"/>
            <family val="2"/>
          </rPr>
          <t>Mr Bartlett:</t>
        </r>
        <r>
          <rPr>
            <sz val="9"/>
            <color indexed="81"/>
            <rFont val="Tahoma"/>
            <family val="2"/>
          </rPr>
          <t xml:space="preserve">
BusConnects Design - change to SW Design?</t>
        </r>
      </text>
    </comment>
    <comment ref="AR5" authorId="0" shapeId="0" xr:uid="{94F897FB-F871-4AE1-9D96-A191AE471640}">
      <text>
        <r>
          <rPr>
            <b/>
            <sz val="9"/>
            <color indexed="81"/>
            <rFont val="Tahoma"/>
            <family val="2"/>
          </rPr>
          <t>Mr Bartlett:</t>
        </r>
        <r>
          <rPr>
            <sz val="9"/>
            <color indexed="81"/>
            <rFont val="Tahoma"/>
            <family val="2"/>
          </rPr>
          <t xml:space="preserve">
BusConnects Design - change to SW Design?</t>
        </r>
      </text>
    </comment>
    <comment ref="AT5" authorId="0" shapeId="0" xr:uid="{A9E9D53D-1D0F-49D0-A4B0-9AFB6CAA83E2}">
      <text>
        <r>
          <rPr>
            <b/>
            <sz val="9"/>
            <color indexed="81"/>
            <rFont val="Tahoma"/>
            <family val="2"/>
          </rPr>
          <t>BusConnects roads</t>
        </r>
      </text>
    </comment>
    <comment ref="BB5" authorId="0" shapeId="0" xr:uid="{E8EACDA6-233C-49C1-B347-13ADBFDADB41}">
      <text>
        <r>
          <rPr>
            <b/>
            <sz val="9"/>
            <color indexed="81"/>
            <rFont val="Tahoma"/>
            <family val="2"/>
          </rPr>
          <t>As rail</t>
        </r>
      </text>
    </comment>
    <comment ref="BC5" authorId="0" shapeId="0" xr:uid="{FB016B06-47E3-428D-B56F-7D4CE5E8D371}">
      <text>
        <r>
          <rPr>
            <b/>
            <sz val="9"/>
            <color indexed="81"/>
            <rFont val="Tahoma"/>
            <family val="2"/>
          </rPr>
          <t>EW Rail "Track"</t>
        </r>
      </text>
    </comment>
    <comment ref="BD5" authorId="0" shapeId="0" xr:uid="{84A26EF6-BD95-4EC0-81C5-0F2EE8FA2941}">
      <text>
        <r>
          <rPr>
            <b/>
            <sz val="9"/>
            <color indexed="81"/>
            <rFont val="Tahoma"/>
            <family val="2"/>
          </rPr>
          <t>EW Rail "Stations"</t>
        </r>
      </text>
    </comment>
    <comment ref="BI5" authorId="0" shapeId="0" xr:uid="{84880625-87BD-4A97-8236-7C419CA50228}">
      <text>
        <r>
          <rPr>
            <b/>
            <sz val="9"/>
            <color indexed="81"/>
            <rFont val="Tahoma"/>
            <family val="2"/>
          </rPr>
          <t>EW Rail "Civils"</t>
        </r>
      </text>
    </comment>
    <comment ref="BJ5" authorId="0" shapeId="0" xr:uid="{CA6A05F3-50A4-4A06-B9B9-D40243B77423}">
      <text>
        <r>
          <rPr>
            <b/>
            <sz val="9"/>
            <color indexed="81"/>
            <rFont val="Tahoma"/>
            <family val="2"/>
          </rPr>
          <t>EW Rail "Bridges"</t>
        </r>
      </text>
    </comment>
    <comment ref="BK5" authorId="0" shapeId="0" xr:uid="{643D7059-65CF-49E5-B129-6395CBDA5984}">
      <text>
        <r>
          <rPr>
            <b/>
            <sz val="9"/>
            <color indexed="81"/>
            <rFont val="Tahoma"/>
            <family val="2"/>
          </rPr>
          <t>EW Rail "Tunnels"</t>
        </r>
      </text>
    </comment>
    <comment ref="CM5" authorId="0" shapeId="0" xr:uid="{D8228E14-A890-49C7-83A4-529F6A6F9BA5}">
      <text>
        <r>
          <rPr>
            <b/>
            <sz val="9"/>
            <color indexed="81"/>
            <rFont val="Tahoma"/>
            <family val="2"/>
          </rPr>
          <t>Data from Sydney Water</t>
        </r>
      </text>
    </comment>
    <comment ref="DO5" authorId="0" shapeId="0" xr:uid="{77763B78-6DFD-498E-9869-EFB6E2BABDE6}">
      <text>
        <r>
          <rPr>
            <b/>
            <sz val="9"/>
            <color indexed="81"/>
            <rFont val="Tahoma"/>
            <family val="2"/>
          </rPr>
          <t>Use margin from SW work?</t>
        </r>
      </text>
    </comment>
    <comment ref="D33" authorId="0" shapeId="0" xr:uid="{42EF6C48-6E49-4CD5-9C49-21A0C67E3936}">
      <text>
        <r>
          <rPr>
            <b/>
            <sz val="9"/>
            <color indexed="81"/>
            <rFont val="Tahoma"/>
            <family val="2"/>
          </rPr>
          <t>From EW Rail "L&amp;P"</t>
        </r>
      </text>
    </comment>
    <comment ref="M33" authorId="0" shapeId="0" xr:uid="{AD1472A8-0F3C-4919-B9C5-0E029AEF4939}">
      <text>
        <r>
          <rPr>
            <b/>
            <sz val="9"/>
            <color indexed="81"/>
            <rFont val="Tahoma"/>
            <family val="2"/>
          </rPr>
          <t>From EW Rail "Prelims etc"</t>
        </r>
      </text>
    </comment>
    <comment ref="Q33" authorId="0" shapeId="0" xr:uid="{C9E14F17-7622-4EE6-8036-524218081F9B}">
      <text>
        <r>
          <rPr>
            <b/>
            <sz val="9"/>
            <color indexed="81"/>
            <rFont val="Tahoma"/>
            <family val="2"/>
          </rPr>
          <t>From BusConnects "Building"</t>
        </r>
      </text>
    </comment>
    <comment ref="T33" authorId="0" shapeId="0" xr:uid="{ECCFC144-B2D1-48D8-8931-F04B9E0080DB}">
      <text>
        <r>
          <rPr>
            <b/>
            <sz val="9"/>
            <color indexed="81"/>
            <rFont val="Tahoma"/>
            <family val="2"/>
          </rPr>
          <t>From BusConnects "Building"</t>
        </r>
      </text>
    </comment>
    <comment ref="V33" authorId="0" shapeId="0" xr:uid="{C1C52395-B494-466F-BD59-680CE8CB71AF}">
      <text>
        <r>
          <rPr>
            <b/>
            <sz val="9"/>
            <color indexed="81"/>
            <rFont val="Tahoma"/>
            <family val="2"/>
          </rPr>
          <t>From BusConnects "Building"</t>
        </r>
      </text>
    </comment>
    <comment ref="AB33" authorId="0" shapeId="0" xr:uid="{44E5ABA8-DBC3-4464-B9D5-90CCF8438434}">
      <text>
        <r>
          <rPr>
            <b/>
            <sz val="9"/>
            <color indexed="81"/>
            <rFont val="Tahoma"/>
            <family val="2"/>
          </rPr>
          <t>From EW Rail "civils"</t>
        </r>
      </text>
    </comment>
    <comment ref="AD33" authorId="0" shapeId="0" xr:uid="{44570298-546F-4132-B499-CB24EA74ED2A}">
      <text>
        <r>
          <rPr>
            <b/>
            <sz val="9"/>
            <color indexed="81"/>
            <rFont val="Tahoma"/>
            <family val="2"/>
          </rPr>
          <t>From EW Rail "Prelims etc"</t>
        </r>
      </text>
    </comment>
    <comment ref="AH33" authorId="0" shapeId="0" xr:uid="{F2A36F42-8886-440E-8D39-6E3187A47CAF}">
      <text>
        <r>
          <rPr>
            <b/>
            <sz val="9"/>
            <color indexed="81"/>
            <rFont val="Tahoma"/>
            <family val="2"/>
          </rPr>
          <t>EW Rail "Temp Works"</t>
        </r>
      </text>
    </comment>
    <comment ref="AQ33" authorId="0" shapeId="0" xr:uid="{B87364A3-25E5-4BC4-9085-897337CD02AB}">
      <text>
        <r>
          <rPr>
            <b/>
            <sz val="9"/>
            <color indexed="81"/>
            <rFont val="Tahoma"/>
            <family val="2"/>
          </rPr>
          <t>From EW Rail "Prelims etc"</t>
        </r>
      </text>
    </comment>
    <comment ref="AR33" authorId="0" shapeId="0" xr:uid="{CFA778DF-26DB-4935-9871-1A071C760946}">
      <text>
        <r>
          <rPr>
            <b/>
            <sz val="9"/>
            <color indexed="81"/>
            <rFont val="Tahoma"/>
            <family val="2"/>
          </rPr>
          <t>From EW Rail "Prelims etc"</t>
        </r>
      </text>
    </comment>
    <comment ref="AT33" authorId="0" shapeId="0" xr:uid="{9EFC2931-DE11-4B7D-B741-EB941319F661}">
      <text>
        <r>
          <rPr>
            <b/>
            <sz val="9"/>
            <color indexed="81"/>
            <rFont val="Tahoma"/>
            <family val="2"/>
          </rPr>
          <t>BusConnects roads</t>
        </r>
      </text>
    </comment>
    <comment ref="BB33" authorId="0" shapeId="0" xr:uid="{B8857676-2B53-41F2-9B4B-10F5EF8FF93D}">
      <text>
        <r>
          <rPr>
            <b/>
            <sz val="9"/>
            <color indexed="81"/>
            <rFont val="Tahoma"/>
            <family val="2"/>
          </rPr>
          <t>As rail</t>
        </r>
      </text>
    </comment>
    <comment ref="BC33" authorId="0" shapeId="0" xr:uid="{6FF24219-F2A9-420E-8FA0-95620F3C86D1}">
      <text>
        <r>
          <rPr>
            <b/>
            <sz val="9"/>
            <color indexed="81"/>
            <rFont val="Tahoma"/>
            <family val="2"/>
          </rPr>
          <t>EW Rail "Track"</t>
        </r>
      </text>
    </comment>
    <comment ref="BD33" authorId="0" shapeId="0" xr:uid="{2F4DCAAF-C145-4E9E-8E5C-8EAD0DDB16C4}">
      <text>
        <r>
          <rPr>
            <b/>
            <sz val="9"/>
            <color indexed="81"/>
            <rFont val="Tahoma"/>
            <family val="2"/>
          </rPr>
          <t>EW Rail "Stations"</t>
        </r>
      </text>
    </comment>
    <comment ref="BI33" authorId="0" shapeId="0" xr:uid="{47DDBE82-5805-42D1-914C-20FB7C47E009}">
      <text>
        <r>
          <rPr>
            <b/>
            <sz val="9"/>
            <color indexed="81"/>
            <rFont val="Tahoma"/>
            <family val="2"/>
          </rPr>
          <t>EW Rail "Civils"</t>
        </r>
      </text>
    </comment>
    <comment ref="BJ33" authorId="0" shapeId="0" xr:uid="{D7229AED-2057-4C25-B208-29E5E33EF5B8}">
      <text>
        <r>
          <rPr>
            <b/>
            <sz val="9"/>
            <color indexed="81"/>
            <rFont val="Tahoma"/>
            <family val="2"/>
          </rPr>
          <t>EW Rail "Bridges"</t>
        </r>
      </text>
    </comment>
    <comment ref="BK33" authorId="0" shapeId="0" xr:uid="{2E9BD58A-06A5-4480-8F46-9CD29ED10F94}">
      <text>
        <r>
          <rPr>
            <b/>
            <sz val="9"/>
            <color indexed="81"/>
            <rFont val="Tahoma"/>
            <family val="2"/>
          </rPr>
          <t>EW Rail "Tunnels"</t>
        </r>
      </text>
    </comment>
    <comment ref="CM33" authorId="0" shapeId="0" xr:uid="{8A6F9280-7F51-436B-8136-5B4C6779E319}">
      <text>
        <r>
          <rPr>
            <b/>
            <sz val="9"/>
            <color indexed="81"/>
            <rFont val="Tahoma"/>
            <family val="2"/>
          </rPr>
          <t>Data from Sydney Water</t>
        </r>
      </text>
    </comment>
    <comment ref="DO33" authorId="0" shapeId="0" xr:uid="{06D214DB-E094-4F5C-A4C9-D45C14D2D0F4}">
      <text>
        <r>
          <rPr>
            <b/>
            <sz val="9"/>
            <color indexed="81"/>
            <rFont val="Tahoma"/>
            <family val="2"/>
          </rPr>
          <t>Use margin from SW work?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 Bartlett</author>
  </authors>
  <commentList>
    <comment ref="AB2" authorId="0" shapeId="0" xr:uid="{2D6C04EC-6DFF-41CA-8003-01C58348AA8A}">
      <text>
        <r>
          <rPr>
            <sz val="9"/>
            <color indexed="81"/>
            <rFont val="Tahoma"/>
            <family val="2"/>
          </rPr>
          <t>Site preparation works, Roads, paths, paving’s and surfacing, Soft landscaping, planting and irrigation systems, fencing, external drainage and utilities and minor building works and ancillary building works</t>
        </r>
      </text>
    </comment>
    <comment ref="E3" authorId="0" shapeId="0" xr:uid="{CC850DCC-C181-4600-A80E-3EA52E875BC0}">
      <text>
        <r>
          <rPr>
            <sz val="9"/>
            <color indexed="81"/>
            <rFont val="Tahoma"/>
            <family val="2"/>
          </rPr>
          <t>Purchase price including Planning Risk discounts (Actual price to be paid)</t>
        </r>
      </text>
    </comment>
    <comment ref="F3" authorId="0" shapeId="0" xr:uid="{9DA272CE-02D7-40D4-B0AB-7A04D36E60BF}">
      <text>
        <r>
          <rPr>
            <sz val="9"/>
            <color indexed="81"/>
            <rFont val="Tahoma"/>
            <family val="2"/>
          </rPr>
          <t>Purchasers Agent and Legal fees</t>
        </r>
      </text>
    </comment>
    <comment ref="G3" authorId="0" shapeId="0" xr:uid="{CD548DAC-6EA5-4424-8CF6-22EF96CEE059}">
      <text>
        <r>
          <rPr>
            <sz val="9"/>
            <color indexed="81"/>
            <rFont val="Tahoma"/>
            <family val="2"/>
          </rPr>
          <t>SDLT rates as appropriate</t>
        </r>
      </text>
    </comment>
    <comment ref="H3" authorId="0" shapeId="0" xr:uid="{BC59BE23-C67D-4FFA-8BA3-053D3DCD51D9}">
      <text>
        <r>
          <rPr>
            <sz val="9"/>
            <color indexed="81"/>
            <rFont val="Tahoma"/>
            <family val="2"/>
          </rPr>
          <t>Easements, Wayleaves</t>
        </r>
      </text>
    </comment>
    <comment ref="M3" authorId="0" shapeId="0" xr:uid="{65476F23-E6FF-42FA-88BF-4C5CB53144FF}">
      <text>
        <r>
          <rPr>
            <sz val="9"/>
            <color indexed="81"/>
            <rFont val="Tahoma"/>
            <family val="2"/>
          </rPr>
          <t>Costs for securing Outline Planning Permission</t>
        </r>
      </text>
    </comment>
    <comment ref="N3" authorId="0" shapeId="0" xr:uid="{2AC093FC-ED54-4EDA-84FF-EF83C41E3487}">
      <text>
        <r>
          <rPr>
            <sz val="9"/>
            <color indexed="81"/>
            <rFont val="Tahoma"/>
            <family val="2"/>
          </rPr>
          <t>Costs for securing Outline Planning Permission</t>
        </r>
      </text>
    </comment>
    <comment ref="O3" authorId="0" shapeId="0" xr:uid="{61FBCA17-00EF-4B1F-8318-979094C4894E}">
      <text>
        <r>
          <rPr>
            <sz val="9"/>
            <color indexed="81"/>
            <rFont val="Tahoma"/>
            <family val="2"/>
          </rPr>
          <t>Costs for securing Reserved Matters planning</t>
        </r>
      </text>
    </comment>
    <comment ref="P3" authorId="0" shapeId="0" xr:uid="{042F084A-B89B-4A37-9288-94C8506C00C3}">
      <text>
        <r>
          <rPr>
            <sz val="9"/>
            <color indexed="81"/>
            <rFont val="Tahoma"/>
            <family val="2"/>
          </rPr>
          <t>Pre-app, allocation promotion, SPD/planning brief, design incl B4Life, Listed Buildings surveys, fees associated with S278,38 or 104, highway, noise, and desk top archaeology surveys.</t>
        </r>
      </text>
    </comment>
    <comment ref="AH3" authorId="0" shapeId="0" xr:uid="{6EF565F5-AC51-4C3F-BDFF-396DC7BCAC79}">
      <text>
        <r>
          <rPr>
            <sz val="9"/>
            <color indexed="81"/>
            <rFont val="Tahoma"/>
            <family val="2"/>
          </rPr>
          <t>includes demolition to slab and or below ground, substructures. Planning costs for demolition should be included in planning fees.</t>
        </r>
      </text>
    </comment>
    <comment ref="AI3" authorId="0" shapeId="0" xr:uid="{AC51C3F0-5DA7-4113-A0BE-8ACE9D68C1AE}">
      <text>
        <r>
          <rPr>
            <sz val="9"/>
            <color indexed="81"/>
            <rFont val="Tahoma"/>
            <family val="2"/>
          </rPr>
          <t>Including cut and fill and ground stabilisation, preparing sub-surfaces, site clearance, including all works to existing trees and TPOs etc.</t>
        </r>
      </text>
    </comment>
    <comment ref="AJ3" authorId="0" shapeId="0" xr:uid="{E6477C54-A45A-473B-B43B-034E44F44B8D}">
      <text>
        <r>
          <rPr>
            <sz val="9"/>
            <color indexed="81"/>
            <rFont val="Tahoma"/>
            <family val="2"/>
          </rPr>
          <t>Remediation and decontamination including monitoring costs</t>
        </r>
      </text>
    </comment>
    <comment ref="AM3" authorId="0" shapeId="0" xr:uid="{BD7B6A00-B755-42D7-AD3C-E3DD79B96E4B}">
      <text>
        <r>
          <rPr>
            <sz val="9"/>
            <color indexed="81"/>
            <rFont val="Tahoma"/>
            <family val="2"/>
          </rPr>
          <t>Incl site investigations, topo survey, noise surveys, UXO, building condition survey</t>
        </r>
      </text>
    </comment>
    <comment ref="AQ3" authorId="0" shapeId="0" xr:uid="{56E1BC13-4518-493B-8A64-0F3B38F7864E}">
      <text>
        <r>
          <rPr>
            <sz val="9"/>
            <color indexed="81"/>
            <rFont val="Tahoma"/>
            <family val="2"/>
          </rPr>
          <t>Including Transport and Highway Assessments</t>
        </r>
      </text>
    </comment>
    <comment ref="AS3" authorId="0" shapeId="0" xr:uid="{312C825F-B7E3-4687-BE28-2A6BAD83AC07}">
      <text>
        <r>
          <rPr>
            <sz val="9"/>
            <color indexed="81"/>
            <rFont val="Tahoma"/>
            <family val="2"/>
          </rPr>
          <t>Means works undertaken by developer</t>
        </r>
      </text>
    </comment>
    <comment ref="AT3" authorId="0" shapeId="0" xr:uid="{AB84CFEA-1247-47F9-A602-C9E04B66A869}">
      <text>
        <r>
          <rPr>
            <sz val="9"/>
            <color indexed="81"/>
            <rFont val="Tahoma"/>
            <family val="2"/>
          </rPr>
          <t>incl. contribution to strategic infrastructure; works undertaken by others</t>
        </r>
      </text>
    </comment>
    <comment ref="BB3" authorId="0" shapeId="0" xr:uid="{FC8DF10A-9683-4608-91B3-D7E02C96EF17}">
      <text>
        <r>
          <rPr>
            <sz val="9"/>
            <color indexed="81"/>
            <rFont val="Tahoma"/>
            <family val="2"/>
          </rPr>
          <t>Works to be carried out by the developer on Public Transport not included in S106 Costs</t>
        </r>
      </text>
    </comment>
    <comment ref="BF3" authorId="0" shapeId="0" xr:uid="{7D7C51FD-0159-4BE7-95AC-09CB1E5B91AD}">
      <text>
        <r>
          <rPr>
            <sz val="9"/>
            <color indexed="81"/>
            <rFont val="Tahoma"/>
            <family val="2"/>
          </rPr>
          <t>Infrastructure not serving individual plots directly i.e. not local infrastructure included under externals. Including standard sewers. Will include fees, contingencies and prelims</t>
        </r>
      </text>
    </comment>
    <comment ref="BH3" authorId="0" shapeId="0" xr:uid="{1F8A4630-0F49-4822-98CD-A55CC179A729}">
      <text>
        <r>
          <rPr>
            <sz val="9"/>
            <color indexed="81"/>
            <rFont val="Tahoma"/>
            <family val="2"/>
          </rPr>
          <t>Additional junctions or junctions works over and above standard</t>
        </r>
      </text>
    </comment>
    <comment ref="BM3" authorId="0" shapeId="0" xr:uid="{64369B00-31C0-486C-BAF8-273371719D0F}">
      <text>
        <r>
          <rPr>
            <sz val="9"/>
            <color indexed="81"/>
            <rFont val="Tahoma"/>
            <family val="2"/>
          </rPr>
          <t>compensation for depreciation in the value of an interest in land which is attributable to the use of public works i.e construction of a highway </t>
        </r>
      </text>
    </comment>
    <comment ref="CK4" authorId="0" shapeId="0" xr:uid="{383F259E-C8E2-47A5-8B9E-5D8E6D48CA2B}">
      <text>
        <r>
          <rPr>
            <sz val="9"/>
            <color indexed="81"/>
            <rFont val="Tahoma"/>
            <family val="2"/>
          </rPr>
          <t xml:space="preserve">(likely to be removed in due course as costs become standard and are reflected within base build costs)
</t>
        </r>
      </text>
    </comment>
    <comment ref="D5" authorId="0" shapeId="0" xr:uid="{EED0FA79-1A3A-4BBC-9A3D-DB9FED450A11}">
      <text>
        <r>
          <rPr>
            <b/>
            <sz val="9"/>
            <color indexed="81"/>
            <rFont val="Tahoma"/>
            <family val="2"/>
          </rPr>
          <t>From EW Rail "L&amp;P"</t>
        </r>
      </text>
    </comment>
    <comment ref="M5" authorId="0" shapeId="0" xr:uid="{39D3DDAB-5DDD-4200-A9B1-A10D172067A3}">
      <text>
        <r>
          <rPr>
            <b/>
            <sz val="9"/>
            <color indexed="81"/>
            <rFont val="Tahoma"/>
            <family val="2"/>
          </rPr>
          <t>From BusConnects "Prelims"</t>
        </r>
      </text>
    </comment>
    <comment ref="Q5" authorId="0" shapeId="0" xr:uid="{4133D35C-90F4-496C-9948-ACDD33FBE38A}">
      <text>
        <r>
          <rPr>
            <b/>
            <sz val="9"/>
            <color indexed="81"/>
            <rFont val="Tahoma"/>
            <family val="2"/>
          </rPr>
          <t>From BusConnects "Building"</t>
        </r>
      </text>
    </comment>
    <comment ref="T5" authorId="0" shapeId="0" xr:uid="{7F2A7867-01A7-4843-B83B-CE34244B082B}">
      <text>
        <r>
          <rPr>
            <b/>
            <sz val="9"/>
            <color indexed="81"/>
            <rFont val="Tahoma"/>
            <family val="2"/>
          </rPr>
          <t>From BusConnects "Building"</t>
        </r>
      </text>
    </comment>
    <comment ref="AB5" authorId="0" shapeId="0" xr:uid="{C544F15B-82FA-4EC8-A5F5-64584D314BF9}">
      <text>
        <r>
          <rPr>
            <b/>
            <sz val="9"/>
            <color indexed="81"/>
            <rFont val="Tahoma"/>
            <family val="2"/>
          </rPr>
          <t>From EW Rail "civils"</t>
        </r>
      </text>
    </comment>
    <comment ref="AD5" authorId="0" shapeId="0" xr:uid="{20EF21BA-30EA-44B6-B9E9-5698DDDE2BB2}">
      <text>
        <r>
          <rPr>
            <b/>
            <sz val="9"/>
            <color indexed="81"/>
            <rFont val="Tahoma"/>
            <family val="2"/>
          </rPr>
          <t>From Busconnects "Management"</t>
        </r>
      </text>
    </comment>
    <comment ref="AH5" authorId="0" shapeId="0" xr:uid="{532E6454-D5C2-45EF-83BC-33BBAFFD1DD9}">
      <text>
        <r>
          <rPr>
            <b/>
            <sz val="9"/>
            <color indexed="81"/>
            <rFont val="Tahoma"/>
            <family val="2"/>
          </rPr>
          <t>EW Rail "Temp Works"</t>
        </r>
      </text>
    </comment>
    <comment ref="AQ5" authorId="0" shapeId="0" xr:uid="{47D3D317-0993-44B4-8633-F37CC59936F4}">
      <text>
        <r>
          <rPr>
            <b/>
            <sz val="9"/>
            <color indexed="81"/>
            <rFont val="Tahoma"/>
            <family val="2"/>
          </rPr>
          <t>Mr Bartlett:</t>
        </r>
        <r>
          <rPr>
            <sz val="9"/>
            <color indexed="81"/>
            <rFont val="Tahoma"/>
            <family val="2"/>
          </rPr>
          <t xml:space="preserve">
BusConnects Design - change to SW Design?</t>
        </r>
      </text>
    </comment>
    <comment ref="AR5" authorId="0" shapeId="0" xr:uid="{A5613029-FF91-4734-B5B2-A95904716D90}">
      <text>
        <r>
          <rPr>
            <b/>
            <sz val="9"/>
            <color indexed="81"/>
            <rFont val="Tahoma"/>
            <family val="2"/>
          </rPr>
          <t>Mr Bartlett:</t>
        </r>
        <r>
          <rPr>
            <sz val="9"/>
            <color indexed="81"/>
            <rFont val="Tahoma"/>
            <family val="2"/>
          </rPr>
          <t xml:space="preserve">
BusConnects Design - change to SW Design?</t>
        </r>
      </text>
    </comment>
    <comment ref="AT5" authorId="0" shapeId="0" xr:uid="{A9F570B2-0B12-4FE7-9260-AFB4D1A2DE23}">
      <text>
        <r>
          <rPr>
            <b/>
            <sz val="9"/>
            <color indexed="81"/>
            <rFont val="Tahoma"/>
            <family val="2"/>
          </rPr>
          <t>BusConnects roads</t>
        </r>
      </text>
    </comment>
    <comment ref="BB5" authorId="0" shapeId="0" xr:uid="{E86313DD-B7BD-4A1B-B934-F323A57AB550}">
      <text>
        <r>
          <rPr>
            <b/>
            <sz val="9"/>
            <color indexed="81"/>
            <rFont val="Tahoma"/>
            <family val="2"/>
          </rPr>
          <t>As rail</t>
        </r>
      </text>
    </comment>
    <comment ref="BC5" authorId="0" shapeId="0" xr:uid="{FF97E402-F85F-402C-BB64-A93862E2F795}">
      <text>
        <r>
          <rPr>
            <b/>
            <sz val="9"/>
            <color indexed="81"/>
            <rFont val="Tahoma"/>
            <family val="2"/>
          </rPr>
          <t>EW Rail "Track"</t>
        </r>
      </text>
    </comment>
    <comment ref="BD5" authorId="0" shapeId="0" xr:uid="{B110CAA9-38F2-4B24-B6E5-1E50FD6752D4}">
      <text>
        <r>
          <rPr>
            <b/>
            <sz val="9"/>
            <color indexed="81"/>
            <rFont val="Tahoma"/>
            <family val="2"/>
          </rPr>
          <t>EW Rail "Stations"</t>
        </r>
      </text>
    </comment>
    <comment ref="BI5" authorId="0" shapeId="0" xr:uid="{1E12A351-6312-4A7E-B26D-3B703AAAE939}">
      <text>
        <r>
          <rPr>
            <b/>
            <sz val="9"/>
            <color indexed="81"/>
            <rFont val="Tahoma"/>
            <family val="2"/>
          </rPr>
          <t>EW Rail "Civils"</t>
        </r>
      </text>
    </comment>
    <comment ref="BJ5" authorId="0" shapeId="0" xr:uid="{D50D712B-81B0-4409-9C9A-9F89DF057A67}">
      <text>
        <r>
          <rPr>
            <b/>
            <sz val="9"/>
            <color indexed="81"/>
            <rFont val="Tahoma"/>
            <family val="2"/>
          </rPr>
          <t>EW Rail "Bridges"</t>
        </r>
      </text>
    </comment>
    <comment ref="BK5" authorId="0" shapeId="0" xr:uid="{E205428B-0545-49B6-882F-E117650824BA}">
      <text>
        <r>
          <rPr>
            <b/>
            <sz val="9"/>
            <color indexed="81"/>
            <rFont val="Tahoma"/>
            <family val="2"/>
          </rPr>
          <t>EW Rail "Tunnels"</t>
        </r>
      </text>
    </comment>
    <comment ref="CM5" authorId="0" shapeId="0" xr:uid="{C9BD08B5-0CA0-4574-8B65-AD92FF002433}">
      <text>
        <r>
          <rPr>
            <b/>
            <sz val="9"/>
            <color indexed="81"/>
            <rFont val="Tahoma"/>
            <family val="2"/>
          </rPr>
          <t>Data from Sydney Water</t>
        </r>
      </text>
    </comment>
    <comment ref="DO5" authorId="0" shapeId="0" xr:uid="{9C05D912-C15F-45AF-823B-3EA32B37D682}">
      <text>
        <r>
          <rPr>
            <b/>
            <sz val="9"/>
            <color indexed="81"/>
            <rFont val="Tahoma"/>
            <family val="2"/>
          </rPr>
          <t>Use margin from SW work?</t>
        </r>
      </text>
    </comment>
    <comment ref="M33" authorId="0" shapeId="0" xr:uid="{A06B483B-9158-4457-8829-850E710E1AF5}">
      <text>
        <r>
          <rPr>
            <b/>
            <sz val="9"/>
            <color indexed="81"/>
            <rFont val="Tahoma"/>
            <family val="2"/>
          </rPr>
          <t>From EW Rail "Prelims etc"</t>
        </r>
      </text>
    </comment>
    <comment ref="AD33" authorId="0" shapeId="0" xr:uid="{F62EF6EB-22E1-4C5A-A7D6-F4A041583F97}">
      <text>
        <r>
          <rPr>
            <b/>
            <sz val="9"/>
            <color indexed="81"/>
            <rFont val="Tahoma"/>
            <family val="2"/>
          </rPr>
          <t>From EW Rail "Prelims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Mr Bartlett</author>
  </authors>
  <commentList>
    <comment ref="AB2" authorId="0" shapeId="0" xr:uid="{EF547A66-8CBF-49E5-971A-F893C059FA9B}">
      <text>
        <r>
          <rPr>
            <sz val="9"/>
            <color indexed="81"/>
            <rFont val="Tahoma"/>
            <family val="2"/>
          </rPr>
          <t>Site preparation works, Roads, paths, paving’s and surfacing, Soft landscaping, planting and irrigation systems, fencing, external drainage and utilities and minor building works and ancillary building works</t>
        </r>
      </text>
    </comment>
    <comment ref="E3" authorId="0" shapeId="0" xr:uid="{7A4F9F36-AEF8-459B-BDF2-9232871855DC}">
      <text>
        <r>
          <rPr>
            <sz val="9"/>
            <color indexed="81"/>
            <rFont val="Tahoma"/>
            <family val="2"/>
          </rPr>
          <t>Purchase price including Planning Risk discounts (Actual price to be paid)</t>
        </r>
      </text>
    </comment>
    <comment ref="F3" authorId="0" shapeId="0" xr:uid="{C0F5D7FD-5B8B-42D1-92B9-E0F932D1C6D5}">
      <text>
        <r>
          <rPr>
            <sz val="9"/>
            <color indexed="81"/>
            <rFont val="Tahoma"/>
            <family val="2"/>
          </rPr>
          <t>Purchasers Agent and Legal fees</t>
        </r>
      </text>
    </comment>
    <comment ref="G3" authorId="0" shapeId="0" xr:uid="{8CFC39B2-31E6-4D55-9EFE-2CCF41A5CC67}">
      <text>
        <r>
          <rPr>
            <sz val="9"/>
            <color indexed="81"/>
            <rFont val="Tahoma"/>
            <family val="2"/>
          </rPr>
          <t>SDLT rates as appropriate</t>
        </r>
      </text>
    </comment>
    <comment ref="H3" authorId="0" shapeId="0" xr:uid="{4B228CE9-D608-4A70-96B7-4690A876D685}">
      <text>
        <r>
          <rPr>
            <sz val="9"/>
            <color indexed="81"/>
            <rFont val="Tahoma"/>
            <family val="2"/>
          </rPr>
          <t>Easements, Wayleaves</t>
        </r>
      </text>
    </comment>
    <comment ref="M3" authorId="0" shapeId="0" xr:uid="{460C24BA-CBA6-4BBE-B3D0-1278B77D6F09}">
      <text>
        <r>
          <rPr>
            <sz val="9"/>
            <color indexed="81"/>
            <rFont val="Tahoma"/>
            <family val="2"/>
          </rPr>
          <t>Costs for securing Outline Planning Permission</t>
        </r>
      </text>
    </comment>
    <comment ref="N3" authorId="0" shapeId="0" xr:uid="{65E19042-5B51-4981-A101-AAB3B4052477}">
      <text>
        <r>
          <rPr>
            <sz val="9"/>
            <color indexed="81"/>
            <rFont val="Tahoma"/>
            <family val="2"/>
          </rPr>
          <t>Costs for securing Outline Planning Permission</t>
        </r>
      </text>
    </comment>
    <comment ref="O3" authorId="0" shapeId="0" xr:uid="{B610D1A2-3184-4C68-97D8-480E1CB175DD}">
      <text>
        <r>
          <rPr>
            <sz val="9"/>
            <color indexed="81"/>
            <rFont val="Tahoma"/>
            <family val="2"/>
          </rPr>
          <t>Costs for securing Reserved Matters planning</t>
        </r>
      </text>
    </comment>
    <comment ref="P3" authorId="0" shapeId="0" xr:uid="{6DB9041D-CF7C-4460-93E8-A7A7296B8B54}">
      <text>
        <r>
          <rPr>
            <sz val="9"/>
            <color indexed="81"/>
            <rFont val="Tahoma"/>
            <family val="2"/>
          </rPr>
          <t>Pre-app, allocation promotion, SPD/planning brief, design incl B4Life, Listed Buildings surveys, fees associated with S278,38 or 104, highway, noise, and desk top archaeology surveys.</t>
        </r>
      </text>
    </comment>
    <comment ref="AH3" authorId="0" shapeId="0" xr:uid="{3D0BF108-0254-423C-B4AF-5E8049E640EF}">
      <text>
        <r>
          <rPr>
            <sz val="9"/>
            <color indexed="81"/>
            <rFont val="Tahoma"/>
            <family val="2"/>
          </rPr>
          <t>includes demolition to slab and or below ground, substructures. Planning costs for demolition should be included in planning fees.</t>
        </r>
      </text>
    </comment>
    <comment ref="AI3" authorId="0" shapeId="0" xr:uid="{217EC513-86AB-4B1E-9AB3-FB88C0081BB8}">
      <text>
        <r>
          <rPr>
            <sz val="9"/>
            <color indexed="81"/>
            <rFont val="Tahoma"/>
            <family val="2"/>
          </rPr>
          <t>Including cut and fill and ground stabilisation, preparing sub-surfaces, site clearance, including all works to existing trees and TPOs etc.</t>
        </r>
      </text>
    </comment>
    <comment ref="AJ3" authorId="0" shapeId="0" xr:uid="{C7DF459F-A633-4327-9835-588F26DDB2AA}">
      <text>
        <r>
          <rPr>
            <sz val="9"/>
            <color indexed="81"/>
            <rFont val="Tahoma"/>
            <family val="2"/>
          </rPr>
          <t>Remediation and decontamination including monitoring costs</t>
        </r>
      </text>
    </comment>
    <comment ref="AM3" authorId="0" shapeId="0" xr:uid="{A3FC36F1-160D-42AC-B011-D2014F9CDEA2}">
      <text>
        <r>
          <rPr>
            <sz val="9"/>
            <color indexed="81"/>
            <rFont val="Tahoma"/>
            <family val="2"/>
          </rPr>
          <t>Incl site investigations, topo survey, noise surveys, UXO, building condition survey</t>
        </r>
      </text>
    </comment>
    <comment ref="AQ3" authorId="0" shapeId="0" xr:uid="{3897DCA2-4143-4332-B3BC-66E9E3670803}">
      <text>
        <r>
          <rPr>
            <sz val="9"/>
            <color indexed="81"/>
            <rFont val="Tahoma"/>
            <family val="2"/>
          </rPr>
          <t>Including Transport and Highway Assessments</t>
        </r>
      </text>
    </comment>
    <comment ref="AS3" authorId="0" shapeId="0" xr:uid="{F1A2AEEE-565D-43AE-8C73-A44B7C721EE6}">
      <text>
        <r>
          <rPr>
            <sz val="9"/>
            <color indexed="81"/>
            <rFont val="Tahoma"/>
            <family val="2"/>
          </rPr>
          <t>Means works undertaken by developer</t>
        </r>
      </text>
    </comment>
    <comment ref="AT3" authorId="0" shapeId="0" xr:uid="{60727B6B-CA06-4947-A0EA-95AB2232B124}">
      <text>
        <r>
          <rPr>
            <sz val="9"/>
            <color indexed="81"/>
            <rFont val="Tahoma"/>
            <family val="2"/>
          </rPr>
          <t>incl. contribution to strategic infrastructure; works undertaken by others</t>
        </r>
      </text>
    </comment>
    <comment ref="BB3" authorId="0" shapeId="0" xr:uid="{C5CB6B4D-F566-4260-8934-BB2B3AD4DCDC}">
      <text>
        <r>
          <rPr>
            <sz val="9"/>
            <color indexed="81"/>
            <rFont val="Tahoma"/>
            <family val="2"/>
          </rPr>
          <t>Works to be carried out by the developer on Public Transport not included in S106 Costs</t>
        </r>
      </text>
    </comment>
    <comment ref="BF3" authorId="0" shapeId="0" xr:uid="{BF5B7C4B-A6F1-4DF2-9C9A-1D94433C353E}">
      <text>
        <r>
          <rPr>
            <sz val="9"/>
            <color indexed="81"/>
            <rFont val="Tahoma"/>
            <family val="2"/>
          </rPr>
          <t>Infrastructure not serving individual plots directly i.e. not local infrastructure included under externals. Including standard sewers. Will include fees, contingencies and prelims</t>
        </r>
      </text>
    </comment>
    <comment ref="BH3" authorId="0" shapeId="0" xr:uid="{0DDDCCB6-C14B-429C-A88F-660E5599509E}">
      <text>
        <r>
          <rPr>
            <sz val="9"/>
            <color indexed="81"/>
            <rFont val="Tahoma"/>
            <family val="2"/>
          </rPr>
          <t>Additional junctions or junctions works over and above standard</t>
        </r>
      </text>
    </comment>
    <comment ref="BM3" authorId="0" shapeId="0" xr:uid="{E014DBBD-A8C5-4966-B178-3ABA8778AEFB}">
      <text>
        <r>
          <rPr>
            <sz val="9"/>
            <color indexed="81"/>
            <rFont val="Tahoma"/>
            <family val="2"/>
          </rPr>
          <t>compensation for depreciation in the value of an interest in land which is attributable to the use of public works i.e construction of a highway </t>
        </r>
      </text>
    </comment>
    <comment ref="CK4" authorId="0" shapeId="0" xr:uid="{1DB6D930-68FF-4B5F-B2D1-4C28628F34E1}">
      <text>
        <r>
          <rPr>
            <sz val="9"/>
            <color indexed="81"/>
            <rFont val="Tahoma"/>
            <family val="2"/>
          </rPr>
          <t xml:space="preserve">(likely to be removed in due course as costs become standard and are reflected within base build costs)
</t>
        </r>
      </text>
    </comment>
    <comment ref="D5" authorId="0" shapeId="0" xr:uid="{455949AB-D2CC-4236-A0C4-837154E92A0E}">
      <text>
        <r>
          <rPr>
            <b/>
            <sz val="9"/>
            <color indexed="81"/>
            <rFont val="Tahoma"/>
            <family val="2"/>
          </rPr>
          <t>From EW Rail "L&amp;P"</t>
        </r>
      </text>
    </comment>
    <comment ref="M5" authorId="0" shapeId="0" xr:uid="{9AFE51BB-16E2-4CAD-B0C4-744090B582BC}">
      <text>
        <r>
          <rPr>
            <b/>
            <sz val="9"/>
            <color indexed="81"/>
            <rFont val="Tahoma"/>
            <family val="2"/>
          </rPr>
          <t>From BusConnects "Prelims"</t>
        </r>
      </text>
    </comment>
    <comment ref="Q5" authorId="0" shapeId="0" xr:uid="{5930E4BF-0781-45EE-8F68-0F3993103662}">
      <text>
        <r>
          <rPr>
            <b/>
            <sz val="9"/>
            <color indexed="81"/>
            <rFont val="Tahoma"/>
            <family val="2"/>
          </rPr>
          <t>From BusConnects "Building"</t>
        </r>
      </text>
    </comment>
    <comment ref="T5" authorId="0" shapeId="0" xr:uid="{760E61BA-2570-45FB-AB02-94864F3423E0}">
      <text>
        <r>
          <rPr>
            <b/>
            <sz val="9"/>
            <color indexed="81"/>
            <rFont val="Tahoma"/>
            <family val="2"/>
          </rPr>
          <t>From BusConnects "Building"</t>
        </r>
      </text>
    </comment>
    <comment ref="AB5" authorId="0" shapeId="0" xr:uid="{14C15801-F596-4C31-B3AB-0BA7581756E4}">
      <text>
        <r>
          <rPr>
            <b/>
            <sz val="9"/>
            <color indexed="81"/>
            <rFont val="Tahoma"/>
            <family val="2"/>
          </rPr>
          <t>From EW Rail "civils"</t>
        </r>
      </text>
    </comment>
    <comment ref="AD5" authorId="0" shapeId="0" xr:uid="{C4FF9B3F-FD22-4AC3-A8C7-043027B0226B}">
      <text>
        <r>
          <rPr>
            <b/>
            <sz val="9"/>
            <color indexed="81"/>
            <rFont val="Tahoma"/>
            <family val="2"/>
          </rPr>
          <t>From Busconnects "Management"</t>
        </r>
      </text>
    </comment>
    <comment ref="AH5" authorId="0" shapeId="0" xr:uid="{5F555F50-A3B2-4CA9-A181-77D26039444A}">
      <text>
        <r>
          <rPr>
            <b/>
            <sz val="9"/>
            <color indexed="81"/>
            <rFont val="Tahoma"/>
            <family val="2"/>
          </rPr>
          <t>EW Rail "Temp Works"</t>
        </r>
      </text>
    </comment>
    <comment ref="AQ5" authorId="0" shapeId="0" xr:uid="{EDAFB0FA-04AD-4070-9E8F-BC6F75B6AC55}">
      <text>
        <r>
          <rPr>
            <b/>
            <sz val="9"/>
            <color indexed="81"/>
            <rFont val="Tahoma"/>
            <family val="2"/>
          </rPr>
          <t>Mr Bartlett:</t>
        </r>
        <r>
          <rPr>
            <sz val="9"/>
            <color indexed="81"/>
            <rFont val="Tahoma"/>
            <family val="2"/>
          </rPr>
          <t xml:space="preserve">
BusConnects Design - change to SW Design?</t>
        </r>
      </text>
    </comment>
    <comment ref="AR5" authorId="0" shapeId="0" xr:uid="{5FB96A20-C1B2-4EAD-AC2E-5687C9D41F6E}">
      <text>
        <r>
          <rPr>
            <b/>
            <sz val="9"/>
            <color indexed="81"/>
            <rFont val="Tahoma"/>
            <family val="2"/>
          </rPr>
          <t>Mr Bartlett:</t>
        </r>
        <r>
          <rPr>
            <sz val="9"/>
            <color indexed="81"/>
            <rFont val="Tahoma"/>
            <family val="2"/>
          </rPr>
          <t xml:space="preserve">
BusConnects Design - change to SW Design?</t>
        </r>
      </text>
    </comment>
    <comment ref="AT5" authorId="0" shapeId="0" xr:uid="{AE73B2CF-6683-4670-A5C7-D2D63F3D9437}">
      <text>
        <r>
          <rPr>
            <b/>
            <sz val="9"/>
            <color indexed="81"/>
            <rFont val="Tahoma"/>
            <family val="2"/>
          </rPr>
          <t>BusConnects roads</t>
        </r>
      </text>
    </comment>
    <comment ref="BB5" authorId="0" shapeId="0" xr:uid="{D4398971-5B1C-4074-B687-7490B8B17DF7}">
      <text>
        <r>
          <rPr>
            <b/>
            <sz val="9"/>
            <color indexed="81"/>
            <rFont val="Tahoma"/>
            <family val="2"/>
          </rPr>
          <t>As rail</t>
        </r>
      </text>
    </comment>
    <comment ref="BC5" authorId="0" shapeId="0" xr:uid="{B072EA49-F9C2-4C8D-8E54-B61C54CAB0F8}">
      <text>
        <r>
          <rPr>
            <b/>
            <sz val="9"/>
            <color indexed="81"/>
            <rFont val="Tahoma"/>
            <family val="2"/>
          </rPr>
          <t>EW Rail "Track"</t>
        </r>
      </text>
    </comment>
    <comment ref="BD5" authorId="0" shapeId="0" xr:uid="{A83A7B7F-64B3-4897-AD35-B3D189CE8787}">
      <text>
        <r>
          <rPr>
            <b/>
            <sz val="9"/>
            <color indexed="81"/>
            <rFont val="Tahoma"/>
            <family val="2"/>
          </rPr>
          <t>EW Rail "Stations"</t>
        </r>
      </text>
    </comment>
    <comment ref="BI5" authorId="0" shapeId="0" xr:uid="{562C3609-F547-49EF-8703-B103844A9767}">
      <text>
        <r>
          <rPr>
            <b/>
            <sz val="9"/>
            <color indexed="81"/>
            <rFont val="Tahoma"/>
            <family val="2"/>
          </rPr>
          <t>EW Rail "Civils"</t>
        </r>
      </text>
    </comment>
    <comment ref="BJ5" authorId="0" shapeId="0" xr:uid="{98C88F58-0A64-47B5-AB91-3E2615B17EF1}">
      <text>
        <r>
          <rPr>
            <b/>
            <sz val="9"/>
            <color indexed="81"/>
            <rFont val="Tahoma"/>
            <family val="2"/>
          </rPr>
          <t>EW Rail "Bridges"</t>
        </r>
      </text>
    </comment>
    <comment ref="BK5" authorId="0" shapeId="0" xr:uid="{BF5D2599-18B9-48E0-AE93-E783E89C5F8A}">
      <text>
        <r>
          <rPr>
            <b/>
            <sz val="9"/>
            <color indexed="81"/>
            <rFont val="Tahoma"/>
            <family val="2"/>
          </rPr>
          <t>EW Rail "Tunnels"</t>
        </r>
      </text>
    </comment>
    <comment ref="CM5" authorId="0" shapeId="0" xr:uid="{617974F4-3D14-4076-AC3E-0A6135F1AE74}">
      <text>
        <r>
          <rPr>
            <b/>
            <sz val="9"/>
            <color indexed="81"/>
            <rFont val="Tahoma"/>
            <family val="2"/>
          </rPr>
          <t>Data from Sydney Water</t>
        </r>
      </text>
    </comment>
    <comment ref="DO5" authorId="0" shapeId="0" xr:uid="{1FE1B72D-E57D-4D90-815D-68EE1B44B7ED}">
      <text>
        <r>
          <rPr>
            <b/>
            <sz val="9"/>
            <color indexed="81"/>
            <rFont val="Tahoma"/>
            <family val="2"/>
          </rPr>
          <t>Use margin from SW work?</t>
        </r>
      </text>
    </comment>
    <comment ref="M33" authorId="0" shapeId="0" xr:uid="{5BC74790-9372-41CD-8550-BBA1F1C75653}">
      <text>
        <r>
          <rPr>
            <b/>
            <sz val="9"/>
            <color indexed="81"/>
            <rFont val="Tahoma"/>
            <family val="2"/>
          </rPr>
          <t>From EW Rail "Prelims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Mr Bartlett</author>
  </authors>
  <commentList>
    <comment ref="AB2" authorId="0" shapeId="0" xr:uid="{8BF0B702-5794-4248-A6F3-EE2DDB314B7F}">
      <text>
        <r>
          <rPr>
            <sz val="9"/>
            <color indexed="81"/>
            <rFont val="Tahoma"/>
            <family val="2"/>
          </rPr>
          <t>Site preparation works, Roads, paths, paving’s and surfacing, Soft landscaping, planting and irrigation systems, fencing, external drainage and utilities and minor building works and ancillary building works</t>
        </r>
      </text>
    </comment>
    <comment ref="E3" authorId="0" shapeId="0" xr:uid="{88EF1F90-B8C1-417D-85CE-3082DF9E1D2C}">
      <text>
        <r>
          <rPr>
            <sz val="9"/>
            <color indexed="81"/>
            <rFont val="Tahoma"/>
            <family val="2"/>
          </rPr>
          <t>Purchase price including Planning Risk discounts (Actual price to be paid)</t>
        </r>
      </text>
    </comment>
    <comment ref="F3" authorId="0" shapeId="0" xr:uid="{96D19901-040C-4197-BA2E-2B8278B77851}">
      <text>
        <r>
          <rPr>
            <sz val="9"/>
            <color indexed="81"/>
            <rFont val="Tahoma"/>
            <family val="2"/>
          </rPr>
          <t>Purchasers Agent and Legal fees</t>
        </r>
      </text>
    </comment>
    <comment ref="G3" authorId="0" shapeId="0" xr:uid="{586BAA9C-FB45-4B97-9F78-3E8768D27656}">
      <text>
        <r>
          <rPr>
            <sz val="9"/>
            <color indexed="81"/>
            <rFont val="Tahoma"/>
            <family val="2"/>
          </rPr>
          <t>SDLT rates as appropriate</t>
        </r>
      </text>
    </comment>
    <comment ref="H3" authorId="0" shapeId="0" xr:uid="{FF64F515-8974-4082-B6BA-9C560740727C}">
      <text>
        <r>
          <rPr>
            <sz val="9"/>
            <color indexed="81"/>
            <rFont val="Tahoma"/>
            <family val="2"/>
          </rPr>
          <t>Easements, Wayleaves</t>
        </r>
      </text>
    </comment>
    <comment ref="M3" authorId="0" shapeId="0" xr:uid="{38E4CA67-2D0B-4CEF-9456-D3185382B5CC}">
      <text>
        <r>
          <rPr>
            <sz val="9"/>
            <color indexed="81"/>
            <rFont val="Tahoma"/>
            <family val="2"/>
          </rPr>
          <t>Costs for securing Outline Planning Permission</t>
        </r>
      </text>
    </comment>
    <comment ref="N3" authorId="0" shapeId="0" xr:uid="{4BA43CC4-0B13-4FC7-BB36-4071DA3CCB72}">
      <text>
        <r>
          <rPr>
            <sz val="9"/>
            <color indexed="81"/>
            <rFont val="Tahoma"/>
            <family val="2"/>
          </rPr>
          <t>Costs for securing Outline Planning Permission</t>
        </r>
      </text>
    </comment>
    <comment ref="O3" authorId="0" shapeId="0" xr:uid="{AB76404E-B5AE-4838-AA55-C78B04E88671}">
      <text>
        <r>
          <rPr>
            <sz val="9"/>
            <color indexed="81"/>
            <rFont val="Tahoma"/>
            <family val="2"/>
          </rPr>
          <t>Costs for securing Reserved Matters planning</t>
        </r>
      </text>
    </comment>
    <comment ref="P3" authorId="0" shapeId="0" xr:uid="{B1B40666-4750-405A-9C61-D2E3D5D63DA8}">
      <text>
        <r>
          <rPr>
            <sz val="9"/>
            <color indexed="81"/>
            <rFont val="Tahoma"/>
            <family val="2"/>
          </rPr>
          <t>Pre-app, allocation promotion, SPD/planning brief, design incl B4Life, Listed Buildings surveys, fees associated with S278,38 or 104, highway, noise, and desk top archaeology surveys.</t>
        </r>
      </text>
    </comment>
    <comment ref="AH3" authorId="0" shapeId="0" xr:uid="{5B496B2A-ED31-44D6-91C4-FEE6A2B1F1D6}">
      <text>
        <r>
          <rPr>
            <sz val="9"/>
            <color indexed="81"/>
            <rFont val="Tahoma"/>
            <family val="2"/>
          </rPr>
          <t>includes demolition to slab and or below ground, substructures. Planning costs for demolition should be included in planning fees.</t>
        </r>
      </text>
    </comment>
    <comment ref="AI3" authorId="0" shapeId="0" xr:uid="{2DDF2A0F-F716-49D1-ABD9-3B8A7419F0D1}">
      <text>
        <r>
          <rPr>
            <sz val="9"/>
            <color indexed="81"/>
            <rFont val="Tahoma"/>
            <family val="2"/>
          </rPr>
          <t>Including cut and fill and ground stabilisation, preparing sub-surfaces, site clearance, including all works to existing trees and TPOs etc.</t>
        </r>
      </text>
    </comment>
    <comment ref="AJ3" authorId="0" shapeId="0" xr:uid="{C8B1C15B-9E12-40D6-8FEB-9DE7DD2BEBCC}">
      <text>
        <r>
          <rPr>
            <sz val="9"/>
            <color indexed="81"/>
            <rFont val="Tahoma"/>
            <family val="2"/>
          </rPr>
          <t>Remediation and decontamination including monitoring costs</t>
        </r>
      </text>
    </comment>
    <comment ref="AM3" authorId="0" shapeId="0" xr:uid="{8B545506-74D5-47EE-8C4A-1C05E1797380}">
      <text>
        <r>
          <rPr>
            <sz val="9"/>
            <color indexed="81"/>
            <rFont val="Tahoma"/>
            <family val="2"/>
          </rPr>
          <t>Incl site investigations, topo survey, noise surveys, UXO, building condition survey</t>
        </r>
      </text>
    </comment>
    <comment ref="AQ3" authorId="0" shapeId="0" xr:uid="{8D7B9B18-D7EB-4015-8B57-26F673D6F613}">
      <text>
        <r>
          <rPr>
            <sz val="9"/>
            <color indexed="81"/>
            <rFont val="Tahoma"/>
            <family val="2"/>
          </rPr>
          <t>Including Transport and Highway Assessments</t>
        </r>
      </text>
    </comment>
    <comment ref="AS3" authorId="0" shapeId="0" xr:uid="{CB5E320E-75D1-46B2-99B1-E863C7DFE92C}">
      <text>
        <r>
          <rPr>
            <sz val="9"/>
            <color indexed="81"/>
            <rFont val="Tahoma"/>
            <family val="2"/>
          </rPr>
          <t>Means works undertaken by developer</t>
        </r>
      </text>
    </comment>
    <comment ref="AT3" authorId="0" shapeId="0" xr:uid="{E6E28CFC-F92F-4202-9D15-D6B3FC82CFEA}">
      <text>
        <r>
          <rPr>
            <sz val="9"/>
            <color indexed="81"/>
            <rFont val="Tahoma"/>
            <family val="2"/>
          </rPr>
          <t>incl. contribution to strategic infrastructure; works undertaken by others</t>
        </r>
      </text>
    </comment>
    <comment ref="BB3" authorId="0" shapeId="0" xr:uid="{72535F30-4E20-4CB0-A5F6-4EE98A7404B3}">
      <text>
        <r>
          <rPr>
            <sz val="9"/>
            <color indexed="81"/>
            <rFont val="Tahoma"/>
            <family val="2"/>
          </rPr>
          <t>Works to be carried out by the developer on Public Transport not included in S106 Costs</t>
        </r>
      </text>
    </comment>
    <comment ref="BF3" authorId="0" shapeId="0" xr:uid="{7B282E72-4E8E-4AC9-A5B2-1795470E35EF}">
      <text>
        <r>
          <rPr>
            <sz val="9"/>
            <color indexed="81"/>
            <rFont val="Tahoma"/>
            <family val="2"/>
          </rPr>
          <t>Infrastructure not serving individual plots directly i.e. not local infrastructure included under externals. Including standard sewers. Will include fees, contingencies and prelims</t>
        </r>
      </text>
    </comment>
    <comment ref="BH3" authorId="0" shapeId="0" xr:uid="{5F85CE29-A935-4E9D-8D9E-8071F16F112D}">
      <text>
        <r>
          <rPr>
            <sz val="9"/>
            <color indexed="81"/>
            <rFont val="Tahoma"/>
            <family val="2"/>
          </rPr>
          <t>Additional junctions or junctions works over and above standard</t>
        </r>
      </text>
    </comment>
    <comment ref="BM3" authorId="0" shapeId="0" xr:uid="{96D3BF97-6263-48CC-8CE0-02C26E205E66}">
      <text>
        <r>
          <rPr>
            <sz val="9"/>
            <color indexed="81"/>
            <rFont val="Tahoma"/>
            <family val="2"/>
          </rPr>
          <t>compensation for depreciation in the value of an interest in land which is attributable to the use of public works i.e construction of a highway </t>
        </r>
      </text>
    </comment>
    <comment ref="CK4" authorId="0" shapeId="0" xr:uid="{B4345E28-8AE9-4928-90D9-CCF1324169B6}">
      <text>
        <r>
          <rPr>
            <sz val="9"/>
            <color indexed="81"/>
            <rFont val="Tahoma"/>
            <family val="2"/>
          </rPr>
          <t xml:space="preserve">(likely to be removed in due course as costs become standard and are reflected within base build costs)
</t>
        </r>
      </text>
    </comment>
    <comment ref="D5" authorId="0" shapeId="0" xr:uid="{2A464519-3C06-4D43-A370-7E7DA080D7CD}">
      <text>
        <r>
          <rPr>
            <b/>
            <sz val="9"/>
            <color indexed="81"/>
            <rFont val="Tahoma"/>
            <family val="2"/>
          </rPr>
          <t>From EW Rail "L&amp;P"</t>
        </r>
      </text>
    </comment>
    <comment ref="M5" authorId="0" shapeId="0" xr:uid="{355F2CC9-5FA4-42F6-B742-075D9E04AAE1}">
      <text>
        <r>
          <rPr>
            <b/>
            <sz val="9"/>
            <color indexed="81"/>
            <rFont val="Tahoma"/>
            <family val="2"/>
          </rPr>
          <t>From BusConnects "Prelims"</t>
        </r>
      </text>
    </comment>
    <comment ref="Q5" authorId="0" shapeId="0" xr:uid="{A3875A22-0311-4C29-AF8E-9F73A6D02444}">
      <text>
        <r>
          <rPr>
            <b/>
            <sz val="9"/>
            <color indexed="81"/>
            <rFont val="Tahoma"/>
            <family val="2"/>
          </rPr>
          <t>From BusConnects "Building"</t>
        </r>
      </text>
    </comment>
    <comment ref="T5" authorId="0" shapeId="0" xr:uid="{5EF5A061-350F-4FC5-A301-FDAF39AEB372}">
      <text>
        <r>
          <rPr>
            <b/>
            <sz val="9"/>
            <color indexed="81"/>
            <rFont val="Tahoma"/>
            <family val="2"/>
          </rPr>
          <t>From BusConnects "Building"</t>
        </r>
      </text>
    </comment>
    <comment ref="AB5" authorId="0" shapeId="0" xr:uid="{B10E19FB-3243-4384-8C51-DDD76BAF27BE}">
      <text>
        <r>
          <rPr>
            <b/>
            <sz val="9"/>
            <color indexed="81"/>
            <rFont val="Tahoma"/>
            <family val="2"/>
          </rPr>
          <t>From EW Rail "civils"</t>
        </r>
      </text>
    </comment>
    <comment ref="AD5" authorId="0" shapeId="0" xr:uid="{DB95F842-18A0-470D-B238-77EACB83D6A4}">
      <text>
        <r>
          <rPr>
            <b/>
            <sz val="9"/>
            <color indexed="81"/>
            <rFont val="Tahoma"/>
            <family val="2"/>
          </rPr>
          <t>From Busconnects "Management"</t>
        </r>
      </text>
    </comment>
    <comment ref="AH5" authorId="0" shapeId="0" xr:uid="{7C36A316-F8CC-499F-B2C2-167C9E43489B}">
      <text>
        <r>
          <rPr>
            <b/>
            <sz val="9"/>
            <color indexed="81"/>
            <rFont val="Tahoma"/>
            <family val="2"/>
          </rPr>
          <t>EW Rail "Temp Works"</t>
        </r>
      </text>
    </comment>
    <comment ref="AQ5" authorId="0" shapeId="0" xr:uid="{AE25161D-62D7-4863-AB3A-CB917B406EE4}">
      <text>
        <r>
          <rPr>
            <b/>
            <sz val="9"/>
            <color indexed="81"/>
            <rFont val="Tahoma"/>
            <family val="2"/>
          </rPr>
          <t>Mr Bartlett:</t>
        </r>
        <r>
          <rPr>
            <sz val="9"/>
            <color indexed="81"/>
            <rFont val="Tahoma"/>
            <family val="2"/>
          </rPr>
          <t xml:space="preserve">
BusConnects Design - change to SW Design?</t>
        </r>
      </text>
    </comment>
    <comment ref="AR5" authorId="0" shapeId="0" xr:uid="{CA502FD8-626E-428D-9FB3-4CCDBA8A0146}">
      <text>
        <r>
          <rPr>
            <b/>
            <sz val="9"/>
            <color indexed="81"/>
            <rFont val="Tahoma"/>
            <family val="2"/>
          </rPr>
          <t>Mr Bartlett:</t>
        </r>
        <r>
          <rPr>
            <sz val="9"/>
            <color indexed="81"/>
            <rFont val="Tahoma"/>
            <family val="2"/>
          </rPr>
          <t xml:space="preserve">
BusConnects Design - change to SW Design?</t>
        </r>
      </text>
    </comment>
    <comment ref="AT5" authorId="0" shapeId="0" xr:uid="{A5F871C6-879F-4E15-A973-95501F79B2BC}">
      <text>
        <r>
          <rPr>
            <b/>
            <sz val="9"/>
            <color indexed="81"/>
            <rFont val="Tahoma"/>
            <family val="2"/>
          </rPr>
          <t>BusConnects roads</t>
        </r>
      </text>
    </comment>
    <comment ref="BB5" authorId="0" shapeId="0" xr:uid="{FF5CF069-08F2-4567-9FE1-7A1A41C2F6F8}">
      <text>
        <r>
          <rPr>
            <b/>
            <sz val="9"/>
            <color indexed="81"/>
            <rFont val="Tahoma"/>
            <family val="2"/>
          </rPr>
          <t>As rail</t>
        </r>
      </text>
    </comment>
    <comment ref="BC5" authorId="0" shapeId="0" xr:uid="{E19D9AD8-53DE-4E01-BA43-6658302B0E51}">
      <text>
        <r>
          <rPr>
            <b/>
            <sz val="9"/>
            <color indexed="81"/>
            <rFont val="Tahoma"/>
            <family val="2"/>
          </rPr>
          <t>EW Rail "Track"</t>
        </r>
      </text>
    </comment>
    <comment ref="BD5" authorId="0" shapeId="0" xr:uid="{29EBBB72-6279-4A82-A4BE-60516E3B7D17}">
      <text>
        <r>
          <rPr>
            <b/>
            <sz val="9"/>
            <color indexed="81"/>
            <rFont val="Tahoma"/>
            <family val="2"/>
          </rPr>
          <t>EW Rail "Stations"</t>
        </r>
      </text>
    </comment>
    <comment ref="BI5" authorId="0" shapeId="0" xr:uid="{EB9B8913-2761-4F1B-AB98-4E4B270AEFDC}">
      <text>
        <r>
          <rPr>
            <b/>
            <sz val="9"/>
            <color indexed="81"/>
            <rFont val="Tahoma"/>
            <family val="2"/>
          </rPr>
          <t>EW Rail "Civils"</t>
        </r>
      </text>
    </comment>
    <comment ref="BJ5" authorId="0" shapeId="0" xr:uid="{7313E88A-A079-4171-B5DA-B1F3A90C3AD0}">
      <text>
        <r>
          <rPr>
            <b/>
            <sz val="9"/>
            <color indexed="81"/>
            <rFont val="Tahoma"/>
            <family val="2"/>
          </rPr>
          <t>EW Rail "Bridges"</t>
        </r>
      </text>
    </comment>
    <comment ref="BK5" authorId="0" shapeId="0" xr:uid="{8CC49665-CA7A-4F61-8EE3-2E850C374512}">
      <text>
        <r>
          <rPr>
            <b/>
            <sz val="9"/>
            <color indexed="81"/>
            <rFont val="Tahoma"/>
            <family val="2"/>
          </rPr>
          <t>EW Rail "Tunnels"</t>
        </r>
      </text>
    </comment>
    <comment ref="CM5" authorId="0" shapeId="0" xr:uid="{38AEEE1E-838A-432B-9150-8360A60D8AD3}">
      <text>
        <r>
          <rPr>
            <b/>
            <sz val="9"/>
            <color indexed="81"/>
            <rFont val="Tahoma"/>
            <family val="2"/>
          </rPr>
          <t>Data from Sydney Water</t>
        </r>
      </text>
    </comment>
    <comment ref="DO5" authorId="0" shapeId="0" xr:uid="{5609631A-5CFA-4DD9-BD9B-CC7223952E83}">
      <text>
        <r>
          <rPr>
            <b/>
            <sz val="9"/>
            <color indexed="81"/>
            <rFont val="Tahoma"/>
            <family val="2"/>
          </rPr>
          <t>Use margin from SW work?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Mr Bartlett</author>
  </authors>
  <commentList>
    <comment ref="G13" authorId="0" shapeId="0" xr:uid="{63C327E1-AADC-451B-B673-3A0356638699}">
      <text>
        <r>
          <rPr>
            <sz val="9"/>
            <color indexed="81"/>
            <rFont val="Tahoma"/>
            <family val="2"/>
          </rPr>
          <t xml:space="preserve">A systemised approach based on volumetric construction involving the production of three-dimensional units in controlled factory conditions prior to final installation. Volumetric units can be brought to final site in a variety of forms ranging from a basic structure only to one with all internal and external finishes and services installed, all ready for installation.
</t>
        </r>
      </text>
    </comment>
    <comment ref="G14" authorId="0" shapeId="0" xr:uid="{07753670-608F-4460-977A-C52838B47521}">
      <text>
        <r>
          <rPr>
            <sz val="9"/>
            <color indexed="81"/>
            <rFont val="Tahoma"/>
            <family val="2"/>
          </rPr>
          <t xml:space="preserve">A systemised approach using flat panel units used for basic floor, wall and roof structures of varying materials which are produced in a factory environment and assembled at the final workface to produce a three-dimensional structure. The most common approach is to use open panels, or frames, which consist of a skeletal structure only, with services, insulation, external cladding and internal finishing being installed on-site. More complex panels - typically referred to as closed panels - involve more factory-based fabrication and include lining materials and insulation. These may also include services, windows, doors, internal wall finishes and external claddings. The system includes structural performance for primary walls and all floors(note-this excludes unitised or composite external walling systems that are not load bearing included in category 5)
</t>
        </r>
      </text>
    </comment>
    <comment ref="G15" authorId="0" shapeId="0" xr:uid="{62800334-2F7D-4328-8C23-45445551E07B}">
      <text>
        <r>
          <rPr>
            <sz val="9"/>
            <color indexed="81"/>
            <rFont val="Tahoma"/>
            <family val="2"/>
          </rPr>
          <t>Use of pre-manufactured structural members made of framed or mass engineered timber, cold rolled or hot rolled steel or pre-caste concrete. Members to include load bearing beams, columns, walls, core structures</t>
        </r>
      </text>
    </comment>
    <comment ref="G16" authorId="0" shapeId="0" xr:uid="{882912B3-3351-4272-8C76-A3AEA6447862}">
      <text>
        <r>
          <rPr>
            <sz val="9"/>
            <color indexed="81"/>
            <rFont val="Tahoma"/>
            <family val="2"/>
          </rPr>
          <t xml:space="preserve">The remote, site based or final workface based on printing of parts of buildings through various materials based on digital design and manufacturing techniques. </t>
        </r>
      </text>
    </comment>
    <comment ref="B17" authorId="0" shapeId="0" xr:uid="{0D89305D-3358-49C2-8B93-45D120998593}">
      <text>
        <r>
          <rPr>
            <sz val="9"/>
            <color indexed="81"/>
            <rFont val="Tahoma"/>
            <family val="2"/>
          </rPr>
          <t>(noting some of the above may vary by type of building involved and that HE may be more involved in some building types directly whereas others may be enabled)</t>
        </r>
      </text>
    </comment>
    <comment ref="G17" authorId="0" shapeId="0" xr:uid="{C25F7DDA-86FF-43B0-9949-238FD3BE7353}">
      <text>
        <r>
          <rPr>
            <sz val="9"/>
            <color indexed="81"/>
            <rFont val="Tahoma"/>
            <family val="2"/>
          </rPr>
          <t xml:space="preserve">A series of different pre-manufacturing approaches that includes unitised non-structural walling systems, roofing finish cassettes or assemblies (where not part of a wider structural building system), non-load bearing mini-volumetric units (sometimes referred to as 'pods') utility cupboards, risers, plant rooms as well as pre-formed wiring looms, mechanical engineering composites, would fall into this category.
</t>
        </r>
      </text>
    </comment>
    <comment ref="G18" authorId="0" shapeId="0" xr:uid="{292BC30F-54DA-4B5D-A7E2-445C4905D717}">
      <text>
        <r>
          <rPr>
            <sz val="9"/>
            <color indexed="81"/>
            <rFont val="Tahoma"/>
            <family val="2"/>
          </rPr>
          <t xml:space="preserve">Includes traditional single building products manufactured in large format, pre-cut configurations or with easy jointing features to reduce extent of site labour required to install.
</t>
        </r>
      </text>
    </comment>
    <comment ref="G19" authorId="0" shapeId="0" xr:uid="{5AF430D3-F96A-4794-9DE1-0E5508198D1B}">
      <text>
        <r>
          <rPr>
            <sz val="9"/>
            <color indexed="81"/>
            <rFont val="Tahoma"/>
            <family val="2"/>
          </rPr>
          <t xml:space="preserve">This category is intended to encompass approaches utilising innovative site-based construction techniques that harness site process improvements falling outside the five main pre-manufacturing  categories 1-5 or materials innovation in Category 6. This category would also include factory standard workface encapsulation measures, lean construction techniques, physical and digital worker augmentation, workface robotics, exoskeletons and other wearables, drones, verification tools and adoption of new technology led plant and machinery.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Mr Bartlett</author>
  </authors>
  <commentList>
    <comment ref="A41" authorId="0" shapeId="0" xr:uid="{C7AA0022-F363-4764-AD7E-D83B944FA371}">
      <text>
        <r>
          <rPr>
            <sz val="9"/>
            <color indexed="81"/>
            <rFont val="Tahoma"/>
            <family val="2"/>
          </rPr>
          <t>(noting some of the above may vary by type of building involved and that HE may be more involved in some building types directly whereas others may be enabled)</t>
        </r>
      </text>
    </comment>
  </commentList>
</comments>
</file>

<file path=xl/sharedStrings.xml><?xml version="1.0" encoding="utf-8"?>
<sst xmlns="http://schemas.openxmlformats.org/spreadsheetml/2006/main" count="2179" uniqueCount="585">
  <si>
    <t>Output</t>
  </si>
  <si>
    <t>Scheme name:</t>
  </si>
  <si>
    <t>P0</t>
  </si>
  <si>
    <t>P5</t>
  </si>
  <si>
    <t>Ref:</t>
  </si>
  <si>
    <t>P10</t>
  </si>
  <si>
    <t>P15</t>
  </si>
  <si>
    <t>P20</t>
  </si>
  <si>
    <t>P25</t>
  </si>
  <si>
    <t>Development Stage:</t>
  </si>
  <si>
    <t>SOBC</t>
  </si>
  <si>
    <t>P30</t>
  </si>
  <si>
    <t>P35</t>
  </si>
  <si>
    <t>Scheme Composition</t>
  </si>
  <si>
    <t>or %age</t>
  </si>
  <si>
    <t>P40</t>
  </si>
  <si>
    <t>P45</t>
  </si>
  <si>
    <t>P50</t>
  </si>
  <si>
    <t>P55</t>
  </si>
  <si>
    <t>P60</t>
  </si>
  <si>
    <t>P65</t>
  </si>
  <si>
    <t>P70</t>
  </si>
  <si>
    <t>P75</t>
  </si>
  <si>
    <t>P80</t>
  </si>
  <si>
    <t>P85</t>
  </si>
  <si>
    <t>P90</t>
  </si>
  <si>
    <t>Tunnels</t>
  </si>
  <si>
    <t>P95</t>
  </si>
  <si>
    <t>P100</t>
  </si>
  <si>
    <t>OBC</t>
  </si>
  <si>
    <t>FBC</t>
  </si>
  <si>
    <t>Selector</t>
  </si>
  <si>
    <t>%ages:</t>
  </si>
  <si>
    <t>Land &amp; Property</t>
  </si>
  <si>
    <t>Utilities</t>
  </si>
  <si>
    <t>Notes</t>
  </si>
  <si>
    <t>Total</t>
  </si>
  <si>
    <t>RCF</t>
  </si>
  <si>
    <t>Pvalue</t>
  </si>
  <si>
    <t>RCF50</t>
  </si>
  <si>
    <t>Mean:</t>
  </si>
  <si>
    <t>Desired RCF Values:</t>
  </si>
  <si>
    <t>%age Contingency:</t>
  </si>
  <si>
    <t>RCF Values</t>
  </si>
  <si>
    <t>OGP2020</t>
  </si>
  <si>
    <t>Scheme:</t>
  </si>
  <si>
    <t>Compound: Scheme Specific RCF</t>
  </si>
  <si>
    <t>RCF Modelling Notes</t>
  </si>
  <si>
    <t>Project notes</t>
  </si>
  <si>
    <t>Cost RCF</t>
  </si>
  <si>
    <t>Schedule RCF</t>
  </si>
  <si>
    <t>CCT</t>
  </si>
  <si>
    <t>Timenow:</t>
  </si>
  <si>
    <t>Key Dates</t>
  </si>
  <si>
    <t>%age float:</t>
  </si>
  <si>
    <t>This sheet collates the relevant RCF data (cost)</t>
  </si>
  <si>
    <t>Risk Appetite:</t>
  </si>
  <si>
    <t>Either:</t>
  </si>
  <si>
    <t>Giving a forecast end date of:</t>
  </si>
  <si>
    <t>Months</t>
  </si>
  <si>
    <t>Or</t>
  </si>
  <si>
    <t>Durations:</t>
  </si>
  <si>
    <t>NA</t>
  </si>
  <si>
    <t>Choose RCFxx</t>
  </si>
  <si>
    <t>Example: SOBC/ OBC/ FBC</t>
  </si>
  <si>
    <t>Copy data from Col D for each stage</t>
  </si>
  <si>
    <t>Scope and Pre-appraisal</t>
  </si>
  <si>
    <t>Concept and feasibility</t>
  </si>
  <si>
    <t>Option selection</t>
  </si>
  <si>
    <t>Design and Environmental Evaluation</t>
  </si>
  <si>
    <t>Statutory Processes</t>
  </si>
  <si>
    <t>Enabling and Procurement</t>
  </si>
  <si>
    <t>Construction and Implementation</t>
  </si>
  <si>
    <t>Close out and review</t>
  </si>
  <si>
    <t>Total budget (€):</t>
  </si>
  <si>
    <t>Risk/contingency</t>
  </si>
  <si>
    <t>%age</t>
  </si>
  <si>
    <t>RCF80</t>
  </si>
  <si>
    <t>By cost composition</t>
  </si>
  <si>
    <t>Timenow to completion</t>
  </si>
  <si>
    <r>
      <t xml:space="preserve">The desired float (determined by risk appetite) can be </t>
    </r>
    <r>
      <rPr>
        <i/>
        <sz val="11"/>
        <color theme="1"/>
        <rFont val="Calibri"/>
        <family val="2"/>
        <scheme val="minor"/>
      </rPr>
      <t xml:space="preserve">either </t>
    </r>
    <r>
      <rPr>
        <sz val="11"/>
        <color theme="1"/>
        <rFont val="Calibri"/>
        <family val="2"/>
        <scheme val="minor"/>
      </rPr>
      <t xml:space="preserve">added to the cited durations </t>
    </r>
    <r>
      <rPr>
        <i/>
        <sz val="11"/>
        <color theme="1"/>
        <rFont val="Calibri"/>
        <family val="2"/>
        <scheme val="minor"/>
      </rPr>
      <t xml:space="preserve">or </t>
    </r>
    <r>
      <rPr>
        <sz val="11"/>
        <color theme="1"/>
        <rFont val="Calibri"/>
        <family val="2"/>
        <scheme val="minor"/>
      </rPr>
      <t>plan durations should allow this much float prior to the cited end date. I.e:</t>
    </r>
  </si>
  <si>
    <r>
      <t xml:space="preserve">Giving a </t>
    </r>
    <r>
      <rPr>
        <i/>
        <sz val="11"/>
        <color theme="1"/>
        <rFont val="Calibri"/>
        <family val="2"/>
        <scheme val="minor"/>
      </rPr>
      <t xml:space="preserve">target </t>
    </r>
    <r>
      <rPr>
        <sz val="11"/>
        <color theme="1"/>
        <rFont val="Calibri"/>
        <family val="2"/>
        <scheme val="minor"/>
      </rPr>
      <t>duration of:</t>
    </r>
  </si>
  <si>
    <t>VAT</t>
  </si>
  <si>
    <t>Cited Risk/ Cont %</t>
  </si>
  <si>
    <t>Total Estimate</t>
  </si>
  <si>
    <t>Blended RCF</t>
  </si>
  <si>
    <t>Blended</t>
  </si>
  <si>
    <t>Confidence in cited contingency:</t>
  </si>
  <si>
    <t>As %age:</t>
  </si>
  <si>
    <t>Float within schedule (months):</t>
  </si>
  <si>
    <t>Acquisition (including from public sector)</t>
  </si>
  <si>
    <t>Safeguarding heritage assets</t>
  </si>
  <si>
    <t>Enabling works</t>
  </si>
  <si>
    <t>Geotechnical engineering to enable platforms for build</t>
  </si>
  <si>
    <t>Demolition of buildings</t>
  </si>
  <si>
    <t>Complex/ brownfield sites</t>
  </si>
  <si>
    <t>Infrastructure:</t>
  </si>
  <si>
    <t>Highways</t>
  </si>
  <si>
    <t>Other transport</t>
  </si>
  <si>
    <t>Green space</t>
  </si>
  <si>
    <t>Flood defences</t>
  </si>
  <si>
    <t>Building</t>
  </si>
  <si>
    <t>Residential</t>
  </si>
  <si>
    <t>Focus on Modern Methods of Construction (MMC)</t>
  </si>
  <si>
    <t>Custom build properties</t>
  </si>
  <si>
    <t>Building affordable housing</t>
  </si>
  <si>
    <t>Commercial (all types)</t>
  </si>
  <si>
    <t>Industrial</t>
  </si>
  <si>
    <t>Film studios/ creative space</t>
  </si>
  <si>
    <t>Community buildings</t>
  </si>
  <si>
    <t>Public buildings</t>
  </si>
  <si>
    <t>Indirect costs</t>
  </si>
  <si>
    <t>Planning, masterplanning, design, costs (capitalised)</t>
  </si>
  <si>
    <t>Development Management costs</t>
  </si>
  <si>
    <t>S106 Obligations – including Biodiversity net gain</t>
  </si>
  <si>
    <t>Holding costs/estate management</t>
  </si>
  <si>
    <t>Finance</t>
  </si>
  <si>
    <t>Finance – rental</t>
  </si>
  <si>
    <t>Finance – house purchase</t>
  </si>
  <si>
    <t>Land disposal</t>
  </si>
  <si>
    <t>Delivery mechanism</t>
  </si>
  <si>
    <t>Buildings (public)</t>
  </si>
  <si>
    <t>Demolition</t>
  </si>
  <si>
    <t>Enabling works - factored</t>
  </si>
  <si>
    <t>Roads - general urban/ rural</t>
  </si>
  <si>
    <t>Rail - conventional track</t>
  </si>
  <si>
    <t>Civils</t>
  </si>
  <si>
    <t>Buildings (residential)</t>
  </si>
  <si>
    <t>Develop factor for inclusion?</t>
  </si>
  <si>
    <t>Buildings (complex)</t>
  </si>
  <si>
    <t>Buildings (affordable)</t>
  </si>
  <si>
    <t>Buildings (commercial)</t>
  </si>
  <si>
    <t>Buildings (industrial)</t>
  </si>
  <si>
    <t>Buildings (arts)</t>
  </si>
  <si>
    <t>Buildings (community)</t>
  </si>
  <si>
    <t>Indirects</t>
  </si>
  <si>
    <t>Site remediation - general</t>
  </si>
  <si>
    <t>Finance rental??</t>
  </si>
  <si>
    <t>Finance house purchasing??</t>
  </si>
  <si>
    <t>Land disposal??</t>
  </si>
  <si>
    <t>Enabling works - complex</t>
  </si>
  <si>
    <t>RCF Linkage</t>
  </si>
  <si>
    <t>Heavily contaminated/ old coalfields</t>
  </si>
  <si>
    <t>Cost heading</t>
  </si>
  <si>
    <t>Phasing</t>
  </si>
  <si>
    <t>Homes England cost heading</t>
  </si>
  <si>
    <t>Homes England Programme</t>
  </si>
  <si>
    <t>Suggested RCF dataset</t>
  </si>
  <si>
    <t>OGP Query</t>
  </si>
  <si>
    <t>Single Land Programme</t>
  </si>
  <si>
    <t>Land Assembly Fund</t>
  </si>
  <si>
    <t>Infrastructure grant</t>
  </si>
  <si>
    <t>Local Authority Accelerated Construction</t>
  </si>
  <si>
    <t>Home Building Fund: Long term fund</t>
  </si>
  <si>
    <t>Home Building Fund: Short Term Fund</t>
  </si>
  <si>
    <t>PRS Guarantees</t>
  </si>
  <si>
    <t>Help to Buy</t>
  </si>
  <si>
    <t>Affordable Housing Programme</t>
  </si>
  <si>
    <t>Clarification of costs</t>
  </si>
  <si>
    <t>Yes</t>
  </si>
  <si>
    <t>Ok</t>
  </si>
  <si>
    <t>Heritage buildings</t>
  </si>
  <si>
    <t>Filter from Westminster work (SF)</t>
  </si>
  <si>
    <r>
      <t xml:space="preserve">Maintenance &amp; protection of a </t>
    </r>
    <r>
      <rPr>
        <b/>
        <sz val="9"/>
        <color theme="1"/>
        <rFont val="Calibri"/>
        <family val="2"/>
        <scheme val="minor"/>
      </rPr>
      <t>heritage</t>
    </r>
    <r>
      <rPr>
        <sz val="9"/>
        <color theme="1"/>
        <rFont val="Calibri"/>
        <family val="2"/>
        <scheme val="minor"/>
      </rPr>
      <t xml:space="preserve"> asset</t>
    </r>
  </si>
  <si>
    <t>Surveys</t>
  </si>
  <si>
    <t>Mostly non-intrusive or minor boreholes/ trial pits</t>
  </si>
  <si>
    <t>Stripping surface to reveal good quality substrata</t>
  </si>
  <si>
    <t>Guidance required</t>
  </si>
  <si>
    <t>Often</t>
  </si>
  <si>
    <t>Factor based on brownfield v greenfield differentials from road studies?</t>
  </si>
  <si>
    <t>Heavily contaminated/ old Coalfield sites</t>
  </si>
  <si>
    <t>Even worse than complex</t>
  </si>
  <si>
    <t>Could be more refined - rural/ urban/ greenfield/ Mways an exception; separate out junctions??</t>
  </si>
  <si>
    <t>Urban roads - complex</t>
  </si>
  <si>
    <t>Rural roads - standard</t>
  </si>
  <si>
    <t>Rural roads - complex</t>
  </si>
  <si>
    <t>Possibly sustainable works: footpaths/ cyclepaths</t>
  </si>
  <si>
    <t>Rail</t>
  </si>
  <si>
    <t>Rapid transport or rail conventiona;</t>
  </si>
  <si>
    <t>Footpaths</t>
  </si>
  <si>
    <t>Roads</t>
  </si>
  <si>
    <t>Cyclepaths</t>
  </si>
  <si>
    <t>Buslanes</t>
  </si>
  <si>
    <t>Pavements</t>
  </si>
  <si>
    <t>Parking - surface only</t>
  </si>
  <si>
    <t>Stations</t>
  </si>
  <si>
    <t>Stations - standard</t>
  </si>
  <si>
    <t>Clarify what's included - probably not broken down. Check out different profiles. Inc Telecoms?
Could be influential</t>
  </si>
  <si>
    <t>Define inc renewables?</t>
  </si>
  <si>
    <t>Mixed</t>
  </si>
  <si>
    <t>SF</t>
  </si>
  <si>
    <t>Gas</t>
  </si>
  <si>
    <t>Water/ drainage/ sewerage</t>
  </si>
  <si>
    <t>Energy transmission</t>
  </si>
  <si>
    <t>Telecoms infrastructure</t>
  </si>
  <si>
    <t>Other civils</t>
  </si>
  <si>
    <t>Bridges/ other structures</t>
  </si>
  <si>
    <t>Bridges</t>
  </si>
  <si>
    <t>Standard drainage</t>
  </si>
  <si>
    <t>Waterways/ canals - bypass channels</t>
  </si>
  <si>
    <t>Earthworks</t>
  </si>
  <si>
    <t>Sf</t>
  </si>
  <si>
    <t xml:space="preserve"> </t>
  </si>
  <si>
    <t>Concentrate more on enablng infrastructure not the buildings</t>
  </si>
  <si>
    <t>urban areas v greenfield treated as ratio</t>
  </si>
  <si>
    <t>Buildings (standard)</t>
  </si>
  <si>
    <t>Can we divide buildings into this?</t>
  </si>
  <si>
    <t>Ratchet on standard unless o/w</t>
  </si>
  <si>
    <t>Other buildings - eg tower blocks</t>
  </si>
  <si>
    <t>Use standard housing until evidence illustrates o/w</t>
  </si>
  <si>
    <t>Commercial (shop units/ offices space</t>
  </si>
  <si>
    <t>Use custom housing until evidence illustrates o/w</t>
  </si>
  <si>
    <t>Light industrial (warehousing/ distribution)</t>
  </si>
  <si>
    <t>As commercial unless o/w</t>
  </si>
  <si>
    <t>Community/ public buildings</t>
  </si>
  <si>
    <t>Planning/ masterplanning</t>
  </si>
  <si>
    <t>Design</t>
  </si>
  <si>
    <t>Approvals/ petitions for schedule</t>
  </si>
  <si>
    <t>Other indirects</t>
  </si>
  <si>
    <t>Variance on income - ignore for now</t>
  </si>
  <si>
    <t>For future consideration if HE data available</t>
  </si>
  <si>
    <t>Use HE data when available</t>
  </si>
  <si>
    <t>Economic assumptions - ranging</t>
  </si>
  <si>
    <t>Market value variance- develop this</t>
  </si>
  <si>
    <t>Factors</t>
  </si>
  <si>
    <t>Tender for works, site remediation, demolition, infra etc; disposal freehold/ leasehold, JVs, acquisition</t>
  </si>
  <si>
    <t>Acquisition, derisking and disposal of land</t>
  </si>
  <si>
    <t>Grants to Las</t>
  </si>
  <si>
    <t>Finance to developers</t>
  </si>
  <si>
    <t>Devt loans; equity investments</t>
  </si>
  <si>
    <t>Long term loans</t>
  </si>
  <si>
    <t>Loans</t>
  </si>
  <si>
    <t>Grant funding</t>
  </si>
  <si>
    <t>Assumed that this will be considered in the extent of works - there is no intrinsic difference in actuals versus early estimates for differing delivery mechanism</t>
  </si>
  <si>
    <t>Yes if poss</t>
  </si>
  <si>
    <t>What data would be useful to collate as factors? Generally perceived as an extra cost at the moment. 7 categories</t>
  </si>
  <si>
    <t>Urban/ rural</t>
  </si>
  <si>
    <t xml:space="preserve"> "facilitating works"</t>
  </si>
  <si>
    <t>Enabling works - severe</t>
  </si>
  <si>
    <t>Road - general</t>
  </si>
  <si>
    <t>Urban roads - standard</t>
  </si>
  <si>
    <t>Discussion 26 Sept 22</t>
  </si>
  <si>
    <t>Cost Category</t>
  </si>
  <si>
    <t>Land Costs</t>
  </si>
  <si>
    <t xml:space="preserve">Acquisition Cost </t>
  </si>
  <si>
    <t>Agent and Legal fees</t>
  </si>
  <si>
    <t>SDLT</t>
  </si>
  <si>
    <t>Access Rights</t>
  </si>
  <si>
    <t>Ransom Payments</t>
  </si>
  <si>
    <t>Option Fees</t>
  </si>
  <si>
    <t>Overage</t>
  </si>
  <si>
    <t>Additional Land Acquisition</t>
  </si>
  <si>
    <t>Planning</t>
  </si>
  <si>
    <t>Outline Planning</t>
  </si>
  <si>
    <t>Reserved Matters Planning</t>
  </si>
  <si>
    <t>Other Planning Costs</t>
  </si>
  <si>
    <t>External Works</t>
  </si>
  <si>
    <t>Fees</t>
  </si>
  <si>
    <t>Professional Fees: General</t>
  </si>
  <si>
    <t>Contingency</t>
  </si>
  <si>
    <t>Contingency on build cost and Externals</t>
  </si>
  <si>
    <t>Sales and Marketing</t>
  </si>
  <si>
    <t>Marketing</t>
  </si>
  <si>
    <t>Agent Fees</t>
  </si>
  <si>
    <t>Legal Fees</t>
  </si>
  <si>
    <t>Letting Agent Fees</t>
  </si>
  <si>
    <t>Letting Legal Fees</t>
  </si>
  <si>
    <t>Finance Costs</t>
  </si>
  <si>
    <t> % rate of finance and amount of finance</t>
  </si>
  <si>
    <t>Purchasers Costs</t>
  </si>
  <si>
    <t>% of Gross Commercial Value</t>
  </si>
  <si>
    <t>Site Preparation</t>
  </si>
  <si>
    <t xml:space="preserve">Demolition </t>
  </si>
  <si>
    <t>Remediation and Decontamination</t>
  </si>
  <si>
    <t>Archaeology/Heritage surveys</t>
  </si>
  <si>
    <t>Foundations</t>
  </si>
  <si>
    <t>Abnormal Foundations</t>
  </si>
  <si>
    <t>Infrastructure and highways</t>
  </si>
  <si>
    <t>Highway and Transport Design Works</t>
  </si>
  <si>
    <t>Noise and Vibration Design Works</t>
  </si>
  <si>
    <t>S278 works</t>
  </si>
  <si>
    <t>Public Transport</t>
  </si>
  <si>
    <t>Spine Road</t>
  </si>
  <si>
    <t>Roundabouts</t>
  </si>
  <si>
    <t>Junctions</t>
  </si>
  <si>
    <t>Part 1 Claims</t>
  </si>
  <si>
    <t>Electricity</t>
  </si>
  <si>
    <t>Water</t>
  </si>
  <si>
    <t>District Heating</t>
  </si>
  <si>
    <t>Telecoms</t>
  </si>
  <si>
    <t>Upgrading cables</t>
  </si>
  <si>
    <t>Renewable Energy</t>
  </si>
  <si>
    <t>Drainage</t>
  </si>
  <si>
    <t>Pumping Station</t>
  </si>
  <si>
    <t>SUDS/Swales/Tanks/Attenuation</t>
  </si>
  <si>
    <t>Includes landscaping features associated with attenuation ponds</t>
  </si>
  <si>
    <t>Beyond plot specific measures included in externals (such as permeable drives)</t>
  </si>
  <si>
    <t>Sewers</t>
  </si>
  <si>
    <t>Includes Surface and Foul beyond standard included in Externals and/or spine road</t>
  </si>
  <si>
    <t>Flood Risk</t>
  </si>
  <si>
    <t>Includes land raising/barriers/defence</t>
  </si>
  <si>
    <t>Ecology</t>
  </si>
  <si>
    <t>Ecology Design Work</t>
  </si>
  <si>
    <t>Arboriculture</t>
  </si>
  <si>
    <t>Covers tree surgery and/or tree protection works</t>
  </si>
  <si>
    <t>Mitigation</t>
  </si>
  <si>
    <t xml:space="preserve">i.e. offsite contribution, Habitat Regulation Assessment, </t>
  </si>
  <si>
    <t xml:space="preserve">Nitrogen neutrality </t>
  </si>
  <si>
    <t>Water Neutrality</t>
  </si>
  <si>
    <t>Biodiversity Net Gain (BNG)</t>
  </si>
  <si>
    <t>Invasive Species</t>
  </si>
  <si>
    <t>Birds and Bats</t>
  </si>
  <si>
    <t>SANGS</t>
  </si>
  <si>
    <t>Invertebrates/vertebrates</t>
  </si>
  <si>
    <t>Newts – including fencing and ladders</t>
  </si>
  <si>
    <t>Mammals</t>
  </si>
  <si>
    <t>Public Realm / Public Open Space</t>
  </si>
  <si>
    <t>Estate costs/shared areas not included in external works including landscaping wildflower meadows.</t>
  </si>
  <si>
    <t>Play areas / Outdoor sports</t>
  </si>
  <si>
    <t>in addition to any S. 106 requirements</t>
  </si>
  <si>
    <t>Endowment</t>
  </si>
  <si>
    <t>for long term management</t>
  </si>
  <si>
    <t>Public Art</t>
  </si>
  <si>
    <t>Project Contingency Allowance</t>
  </si>
  <si>
    <t>Surveys and Fees</t>
  </si>
  <si>
    <t xml:space="preserve">(beyond standard house building  Professional fees and not included in specialist categories above) </t>
  </si>
  <si>
    <t>Valuation and Appraisal Advice</t>
  </si>
  <si>
    <t>Legal Advice</t>
  </si>
  <si>
    <t>state aid advice, specific questions on ransoms etc.</t>
  </si>
  <si>
    <t>Development Management / Master Developer Fees</t>
  </si>
  <si>
    <t>These include fees paid to development managers/ Master Developers of the site or collaboration costs.</t>
  </si>
  <si>
    <t>Health and Safety Advice</t>
  </si>
  <si>
    <t>e.g. highways, reservoirs</t>
  </si>
  <si>
    <t>Communications Fees</t>
  </si>
  <si>
    <t xml:space="preserve"> Fees for example related to any PR on the site but not planning related costs. </t>
  </si>
  <si>
    <t>Master Developer Disposal Fees as a percentage of Receipts</t>
  </si>
  <si>
    <t>Master Developer Disposal Fees as a percentage of receipts</t>
  </si>
  <si>
    <t>Profit on Market Sale</t>
  </si>
  <si>
    <t>Profit on Affordable</t>
  </si>
  <si>
    <t>Broken down by sub-tenures</t>
  </si>
  <si>
    <t>Profit on Commercial</t>
  </si>
  <si>
    <t>Profit on PRS</t>
  </si>
  <si>
    <t>Total Blended Profit</t>
  </si>
  <si>
    <t>Internal Rate of Return (IRR)</t>
  </si>
  <si>
    <t xml:space="preserve">Development Management Fee </t>
  </si>
  <si>
    <t>Return On Capital Employed (ROCE)</t>
  </si>
  <si>
    <t>Non Recoverable VAT</t>
  </si>
  <si>
    <t>Community Infrastructure Levy (CIL)</t>
  </si>
  <si>
    <t>CIL Residential</t>
  </si>
  <si>
    <t>CIL Commercial</t>
  </si>
  <si>
    <t>Section 106 Obligations</t>
  </si>
  <si>
    <t>Roof Tax</t>
  </si>
  <si>
    <t xml:space="preserve">Affordable Housing Offsite Payment </t>
  </si>
  <si>
    <t xml:space="preserve">Community Facilities </t>
  </si>
  <si>
    <t xml:space="preserve">Employment and Skills </t>
  </si>
  <si>
    <t xml:space="preserve">Healthcare </t>
  </si>
  <si>
    <t>Highways / Transport</t>
  </si>
  <si>
    <t>Education (primary and secondary)</t>
  </si>
  <si>
    <t>Libraries</t>
  </si>
  <si>
    <t xml:space="preserve">Public Realm/Open Space </t>
  </si>
  <si>
    <t>Monitoring Fee</t>
  </si>
  <si>
    <t>Play areas</t>
  </si>
  <si>
    <t xml:space="preserve">Sports Fields </t>
  </si>
  <si>
    <t>Other Abnormal Costs</t>
  </si>
  <si>
    <t>Copy data from cost build up</t>
  </si>
  <si>
    <t>Cost</t>
  </si>
  <si>
    <t>Standard foundations</t>
  </si>
  <si>
    <t>Landscaping/ Public Realm</t>
  </si>
  <si>
    <r>
      <t xml:space="preserve">Profit </t>
    </r>
    <r>
      <rPr>
        <sz val="8"/>
        <rFont val="Corbel"/>
        <family val="2"/>
      </rPr>
      <t>(inclusive of any developer Overheads, aftercare and sales incentives)</t>
    </r>
  </si>
  <si>
    <r>
      <t xml:space="preserve">Development Costs: serviced Development platform </t>
    </r>
    <r>
      <rPr>
        <sz val="10"/>
        <rFont val="Corbel"/>
        <family val="2"/>
      </rPr>
      <t>(core components of a Development appraisal)</t>
    </r>
  </si>
  <si>
    <r>
      <t xml:space="preserve">Build Cost </t>
    </r>
    <r>
      <rPr>
        <sz val="8"/>
        <rFont val="Corbel"/>
        <family val="2"/>
      </rPr>
      <t xml:space="preserve">(Base build </t>
    </r>
    <r>
      <rPr>
        <b/>
        <sz val="8"/>
        <rFont val="Corbel"/>
        <family val="2"/>
      </rPr>
      <t>total cost</t>
    </r>
    <r>
      <rPr>
        <sz val="8"/>
        <rFont val="Corbel"/>
        <family val="2"/>
      </rPr>
      <t>)</t>
    </r>
  </si>
  <si>
    <t xml:space="preserve">Standard construction and foundations </t>
  </si>
  <si>
    <t>Preliminaries apportioned</t>
  </si>
  <si>
    <t>Contractors' overheads and profits (not developers’)</t>
  </si>
  <si>
    <t>Site preparation works, Roads, paths, paving’s and surfacing, Soft landscaping, planting and irrigation systems, fencing, external drainage and utilities and minor building works and ancillary building works</t>
  </si>
  <si>
    <r>
      <t>Sales and Marketing</t>
    </r>
    <r>
      <rPr>
        <sz val="8"/>
        <rFont val="Corbel"/>
        <family val="2"/>
      </rPr>
      <t xml:space="preserve"> (%age uplifts)</t>
    </r>
  </si>
  <si>
    <t>New supplies which includes substations, reinforcement, etc.</t>
  </si>
  <si>
    <t>Services and connection costs</t>
  </si>
  <si>
    <t>Legal fees for wayleaves, licences, supply agreements, Compensation claims</t>
  </si>
  <si>
    <t>Easement costs</t>
  </si>
  <si>
    <t>Disconnection and abandonment cost</t>
  </si>
  <si>
    <t>Diversion cost</t>
  </si>
  <si>
    <t>Legal fees for wayleaves, licences, supply agreements, compensation claims</t>
  </si>
  <si>
    <t>Easement Costs</t>
  </si>
  <si>
    <t>Capital cost, plot costs, legals and heat charger</t>
  </si>
  <si>
    <t>Dormice, badgers</t>
  </si>
  <si>
    <t>Due Diligence (survey works)</t>
  </si>
  <si>
    <t>Cycle paths</t>
  </si>
  <si>
    <t>Associated with houses</t>
  </si>
  <si>
    <t>Associated with apartments</t>
  </si>
  <si>
    <t>Offsite Highways works
(breakdown by type of works as feasible)</t>
  </si>
  <si>
    <t>Unspecified or mixed</t>
  </si>
  <si>
    <t>Parking (surface)</t>
  </si>
  <si>
    <t>Other civil works</t>
  </si>
  <si>
    <t>Nature unspecified</t>
  </si>
  <si>
    <t>Management costs</t>
  </si>
  <si>
    <t>Maintenance &amp; protection of a heritage asset</t>
  </si>
  <si>
    <t>Other holding costs/ estate management</t>
  </si>
  <si>
    <t>CHP, non plot specific EV charging or solar</t>
  </si>
  <si>
    <t>£k</t>
  </si>
  <si>
    <t xml:space="preserve"> Disconnection and abandonment cost</t>
  </si>
  <si>
    <t xml:space="preserve"> Diversion cost</t>
  </si>
  <si>
    <t xml:space="preserve"> New supplies which includes substations, reinforcement, etc.</t>
  </si>
  <si>
    <t xml:space="preserve"> Services and connection costs legal fees for wayleaves, licences, supply agreements, compensation claims</t>
  </si>
  <si>
    <t xml:space="preserve"> Easement costs</t>
  </si>
  <si>
    <t>Primary Headings</t>
  </si>
  <si>
    <t>Cat 1 - Pre-manufacturing 3D Structural Systems</t>
  </si>
  <si>
    <t>Cat 2 - Pre-manufacturing 2D Structural Systems - open and closed panel</t>
  </si>
  <si>
    <t>Cat 3 - Pre-manufacturing Structural Assemblies and Sub-Assemblies</t>
  </si>
  <si>
    <t>Cat 4 - Additive Manufacturing - Structural and non-structural</t>
  </si>
  <si>
    <t>Cat 5 - Pre-manufacturing non structural pods and sub-assemblies</t>
  </si>
  <si>
    <t>Cat 6 – Traditional Building Product Led Site Labour reduction/ productivity improvements</t>
  </si>
  <si>
    <t>Cat 7 – Sitr Process Led Site Labour reduction/ productivity/ assurance improvements</t>
  </si>
  <si>
    <t>Breakdown if feasible:</t>
  </si>
  <si>
    <r>
      <t xml:space="preserve">MMC </t>
    </r>
    <r>
      <rPr>
        <sz val="9"/>
        <rFont val="Corbel"/>
        <family val="2"/>
      </rPr>
      <t>(Quantum of above costs using MMC methods)</t>
    </r>
  </si>
  <si>
    <t>Breakdown as feasible</t>
  </si>
  <si>
    <t>General</t>
  </si>
  <si>
    <t>General L&amp;P</t>
  </si>
  <si>
    <t>General: unspecified</t>
  </si>
  <si>
    <t>Simple</t>
  </si>
  <si>
    <t>complex/ brownfield</t>
  </si>
  <si>
    <t>heavily contaminated</t>
  </si>
  <si>
    <t>Unspecified</t>
  </si>
  <si>
    <t>Same</t>
  </si>
  <si>
    <t>Planning general</t>
  </si>
  <si>
    <t>MMC Proportion</t>
  </si>
  <si>
    <t>Build Cost (Base build total cost)</t>
  </si>
  <si>
    <t>Profit (inclusive of any developer Overheads, aftercare and sales incentives)</t>
  </si>
  <si>
    <t>Fees &amp; costs (%age addition)</t>
  </si>
  <si>
    <t>Contingencies</t>
  </si>
  <si>
    <t>Factor</t>
  </si>
  <si>
    <t>EW x</t>
  </si>
  <si>
    <t>Bldg x</t>
  </si>
  <si>
    <t>Bldg</t>
  </si>
  <si>
    <t>Roads x</t>
  </si>
  <si>
    <t>Unspec x</t>
  </si>
  <si>
    <t>Elec x</t>
  </si>
  <si>
    <t>Gas x</t>
  </si>
  <si>
    <t>Water x</t>
  </si>
  <si>
    <t>Drng x</t>
  </si>
  <si>
    <t>Enab W x</t>
  </si>
  <si>
    <t xml:space="preserve">Eco x </t>
  </si>
  <si>
    <t>Mngt</t>
  </si>
  <si>
    <t>Mngt x</t>
  </si>
  <si>
    <t>Fees x</t>
  </si>
  <si>
    <t>Margin x</t>
  </si>
  <si>
    <t>106 x</t>
  </si>
  <si>
    <t>Grand Total</t>
  </si>
  <si>
    <t>Maturity:</t>
  </si>
  <si>
    <t>Cost based on:</t>
  </si>
  <si>
    <t>Completed by:</t>
  </si>
  <si>
    <t>Date:</t>
  </si>
  <si>
    <t>Total direct costs (exc %age uplifts)</t>
  </si>
  <si>
    <t>MMC Factored</t>
  </si>
  <si>
    <t>MMC Factoring</t>
  </si>
  <si>
    <t>Total:</t>
  </si>
  <si>
    <t>Cat 7 – Site Process Led Site Labour reduction/ productivity/ assurance improvements</t>
  </si>
  <si>
    <t>Choices</t>
  </si>
  <si>
    <t>simple drainage</t>
  </si>
  <si>
    <t>Enter as proportions of costs (included in other items)</t>
  </si>
  <si>
    <t>Amount</t>
  </si>
  <si>
    <t>As mngt</t>
  </si>
  <si>
    <r>
      <t xml:space="preserve">Notes
</t>
    </r>
    <r>
      <rPr>
        <sz val="9"/>
        <color theme="1"/>
        <rFont val="Calibri"/>
        <family val="2"/>
        <scheme val="minor"/>
      </rPr>
      <t>Open rows to populate relevant areas</t>
    </r>
  </si>
  <si>
    <t>Modern Methods of Construction:</t>
  </si>
  <si>
    <t>Include the total amount here</t>
  </si>
  <si>
    <r>
      <t xml:space="preserve">Remediation and Decontamination
</t>
    </r>
    <r>
      <rPr>
        <i/>
        <sz val="9"/>
        <rFont val="Corbel"/>
        <family val="2"/>
      </rPr>
      <t>[</t>
    </r>
    <r>
      <rPr>
        <b/>
        <i/>
        <sz val="9"/>
        <rFont val="Corbel"/>
        <family val="2"/>
      </rPr>
      <t xml:space="preserve">Select </t>
    </r>
    <r>
      <rPr>
        <i/>
        <sz val="9"/>
        <rFont val="Corbel"/>
        <family val="2"/>
      </rPr>
      <t>if simple, complex/ brownfield or heavily contaminated]</t>
    </r>
  </si>
  <si>
    <t>Further breakdown (where relevant)</t>
  </si>
  <si>
    <t>%age total</t>
  </si>
  <si>
    <r>
      <t>Site Works and Abnormal Costs</t>
    </r>
    <r>
      <rPr>
        <b/>
        <sz val="10"/>
        <rFont val="Corbel"/>
        <family val="2"/>
      </rPr>
      <t xml:space="preserve">
[may not be required on all sites, may be undertaken by plot developer or a Master Developer]</t>
    </r>
  </si>
  <si>
    <t>Unspecified (general allowance)</t>
  </si>
  <si>
    <t>Contingencies etc</t>
  </si>
  <si>
    <t>Total excluding contingencies and percentage add ons</t>
  </si>
  <si>
    <t>Total contingencies and percentage add ons</t>
  </si>
  <si>
    <t>Subtotal (direct costs):</t>
  </si>
  <si>
    <t>Subtotal (Development costs):</t>
  </si>
  <si>
    <t>Subtotal (site works and abnormal costs - direct costs):</t>
  </si>
  <si>
    <t>Subtotal contingencies and VAT</t>
  </si>
  <si>
    <t>Total (Site Works and Abnormal Costs)</t>
  </si>
  <si>
    <t>ALL WORKS</t>
  </si>
  <si>
    <r>
      <t xml:space="preserve">This is </t>
    </r>
    <r>
      <rPr>
        <b/>
        <sz val="11"/>
        <color theme="1"/>
        <rFont val="Calibri"/>
        <family val="2"/>
        <scheme val="minor"/>
      </rPr>
      <t>cost not percentage</t>
    </r>
  </si>
  <si>
    <t>Breakdown if feasible</t>
  </si>
  <si>
    <t>Subtotal (contingencies/ uplifts):</t>
  </si>
  <si>
    <t>MMC Effect</t>
  </si>
  <si>
    <t>Reduction Factor:</t>
  </si>
  <si>
    <t>Primary RCF Data</t>
  </si>
  <si>
    <t>Exclude in RCF:</t>
  </si>
  <si>
    <t>All Costs</t>
  </si>
  <si>
    <t>Filtered Cost RCF</t>
  </si>
  <si>
    <t>Filtered</t>
  </si>
  <si>
    <t>Filtered RCF</t>
  </si>
  <si>
    <t>RCF Comp Recalc.</t>
  </si>
  <si>
    <t>Open for filtering costs</t>
  </si>
  <si>
    <t>Schedule Input</t>
  </si>
  <si>
    <t>Date now:</t>
  </si>
  <si>
    <t>State any further free float in this period</t>
  </si>
  <si>
    <t>Planned date for work to start:</t>
  </si>
  <si>
    <r>
      <t xml:space="preserve">Is there any free float in this period (with no </t>
    </r>
    <r>
      <rPr>
        <i/>
        <sz val="11"/>
        <color theme="1"/>
        <rFont val="Calibri"/>
        <family val="2"/>
        <scheme val="minor"/>
      </rPr>
      <t xml:space="preserve">planned </t>
    </r>
    <r>
      <rPr>
        <sz val="11"/>
        <color theme="1"/>
        <rFont val="Calibri"/>
        <family val="2"/>
        <scheme val="minor"/>
      </rPr>
      <t>activities):</t>
    </r>
  </si>
  <si>
    <t>Planned work completion:</t>
  </si>
  <si>
    <t>Mean</t>
  </si>
  <si>
    <t>Delivery period (e.g. work start to end):</t>
  </si>
  <si>
    <t>RCF used:</t>
  </si>
  <si>
    <r>
      <t xml:space="preserve">Filtered costs 
</t>
    </r>
    <r>
      <rPr>
        <b/>
        <i/>
        <sz val="10"/>
        <color theme="1"/>
        <rFont val="Calibri"/>
        <family val="2"/>
        <scheme val="minor"/>
      </rPr>
      <t>(if used)</t>
    </r>
  </si>
  <si>
    <t>OGP2022</t>
  </si>
  <si>
    <t>Reference Class Forecasting and Benchmarking Workbook</t>
  </si>
  <si>
    <t>Introduction</t>
  </si>
  <si>
    <t>This workbook will enable you to generate an RCF and benchmark cost for your project; positioning current project statistics within a range</t>
  </si>
  <si>
    <t>Outputs</t>
  </si>
  <si>
    <r>
      <t xml:space="preserve">You can extract key information for your project in the </t>
    </r>
    <r>
      <rPr>
        <b/>
        <i/>
        <sz val="11"/>
        <color theme="1"/>
        <rFont val="Calibri"/>
        <family val="2"/>
        <scheme val="minor"/>
      </rPr>
      <t xml:space="preserve">Analysis Stats </t>
    </r>
    <r>
      <rPr>
        <sz val="11"/>
        <color theme="1"/>
        <rFont val="Calibri"/>
        <family val="2"/>
        <scheme val="minor"/>
      </rPr>
      <t>tab - select your general type of project from the drop down menu under "Project Type" and the type of information you would like</t>
    </r>
  </si>
  <si>
    <r>
      <t xml:space="preserve">Consider the </t>
    </r>
    <r>
      <rPr>
        <b/>
        <sz val="11"/>
        <color theme="1"/>
        <rFont val="Calibri"/>
        <family val="2"/>
        <scheme val="minor"/>
      </rPr>
      <t>output</t>
    </r>
    <r>
      <rPr>
        <sz val="11"/>
        <color theme="1"/>
        <rFont val="Calibri"/>
        <family val="2"/>
        <scheme val="minor"/>
      </rPr>
      <t xml:space="preserve"> of the curves</t>
    </r>
  </si>
  <si>
    <t>Print the Input and Output and Analysis Stats tabs as necessary</t>
  </si>
  <si>
    <t>Considerations:</t>
  </si>
  <si>
    <t>a)</t>
  </si>
  <si>
    <t>b)</t>
  </si>
  <si>
    <r>
      <t xml:space="preserve">Will you reset cost/time to the analysis outputs by </t>
    </r>
    <r>
      <rPr>
        <b/>
        <sz val="11"/>
        <color theme="1"/>
        <rFont val="Calibri"/>
        <family val="2"/>
        <scheme val="minor"/>
      </rPr>
      <t>adding</t>
    </r>
    <r>
      <rPr>
        <sz val="11"/>
        <color theme="1"/>
        <rFont val="Calibri"/>
        <family val="2"/>
        <scheme val="minor"/>
      </rPr>
      <t xml:space="preserve"> further cost or time or find cost or time </t>
    </r>
    <r>
      <rPr>
        <b/>
        <sz val="11"/>
        <color theme="1"/>
        <rFont val="Calibri"/>
        <family val="2"/>
        <scheme val="minor"/>
      </rPr>
      <t xml:space="preserve">within </t>
    </r>
    <r>
      <rPr>
        <sz val="11"/>
        <color theme="1"/>
        <rFont val="Calibri"/>
        <family val="2"/>
        <scheme val="minor"/>
      </rPr>
      <t>current expectations?</t>
    </r>
  </si>
  <si>
    <t>d)</t>
  </si>
  <si>
    <t>Have you identified key risks to manage?</t>
  </si>
  <si>
    <t>How will you track management of these risks?</t>
  </si>
  <si>
    <t>Guidance: In the Input Tab:</t>
  </si>
  <si>
    <t>Note project title, maturity, what costs are based on, your name and the date of completing this workbook</t>
  </si>
  <si>
    <t xml:space="preserve">Add key schedule information </t>
  </si>
  <si>
    <t>View the outputs in the Output tab.</t>
  </si>
  <si>
    <t>COST RCF</t>
  </si>
  <si>
    <t>Schedule  RCF</t>
  </si>
  <si>
    <t>As Gen L&amp;P</t>
  </si>
  <si>
    <t>MB added</t>
  </si>
  <si>
    <t>Delivery Phase</t>
  </si>
  <si>
    <t>Maintain end date by adding further float into duration of:</t>
  </si>
  <si>
    <t>How do the RCF suggested levels of contingency/ float compare to current provisions?</t>
  </si>
  <si>
    <t>Schedule RCF Effects</t>
  </si>
  <si>
    <t>Urban roads std</t>
  </si>
  <si>
    <t>Urban roads cx</t>
  </si>
  <si>
    <t>Rural std</t>
  </si>
  <si>
    <t>Rural cx</t>
  </si>
  <si>
    <t>Spine roads</t>
  </si>
  <si>
    <t>If you wish to see a filtered RCF, open Columns I to L and exclude the items that you wish to ignore</t>
  </si>
  <si>
    <t>Gen x</t>
  </si>
  <si>
    <t>As Rail</t>
  </si>
  <si>
    <t>£</t>
  </si>
  <si>
    <t>This can be used to overlay an RCF for a subset of the costs (eg HE costs only)</t>
  </si>
  <si>
    <t>SOC</t>
  </si>
  <si>
    <t>Early VfM assessment based on ready reckoner. Cost to be agreed to complete the Business Case</t>
  </si>
  <si>
    <t>Project Concept</t>
  </si>
  <si>
    <t>Proposal for early sighting meeting</t>
  </si>
  <si>
    <t>Agreement to proceed with project</t>
  </si>
  <si>
    <t>Business Case</t>
  </si>
  <si>
    <t>Further internal approvals at the point of contract.</t>
  </si>
  <si>
    <t>Point of Contract</t>
  </si>
  <si>
    <t>HE Stages</t>
  </si>
  <si>
    <t>Post procurement</t>
  </si>
  <si>
    <t>Delivery phase</t>
  </si>
  <si>
    <t>Factor for analysis:</t>
  </si>
  <si>
    <t>Every 10% of MMC reduces affected RCFs by x 5%:</t>
  </si>
  <si>
    <t>MMC Factor:</t>
  </si>
  <si>
    <t>On (proportion of costs):</t>
  </si>
  <si>
    <t>On %age of works:</t>
  </si>
  <si>
    <t>Extent of MMC</t>
  </si>
  <si>
    <t>Note which elements of work will be affected by Modern Methods of Construction (MMC) and the extent as a %age (use a general average across all aspects affected - advise if this is difficult to determine)</t>
  </si>
  <si>
    <r>
      <t xml:space="preserve">Filtered RCF </t>
    </r>
    <r>
      <rPr>
        <sz val="8"/>
        <color theme="1"/>
        <rFont val="Calibri"/>
        <family val="2"/>
        <scheme val="minor"/>
      </rPr>
      <t>(no MMC effect)</t>
    </r>
  </si>
  <si>
    <t>Estimated £</t>
  </si>
  <si>
    <t>Enter the cost composition for your scheme - only costs to go should be included (no historical/sunk costs)</t>
  </si>
  <si>
    <r>
      <t xml:space="preserve">Add further float </t>
    </r>
    <r>
      <rPr>
        <i/>
        <sz val="11"/>
        <color theme="1"/>
        <rFont val="Calibri"/>
        <family val="2"/>
        <scheme val="minor"/>
      </rPr>
      <t xml:space="preserve">to </t>
    </r>
    <r>
      <rPr>
        <sz val="11"/>
        <color theme="1"/>
        <rFont val="Calibri"/>
        <family val="2"/>
        <scheme val="minor"/>
      </rPr>
      <t>anticpated duration of:</t>
    </r>
  </si>
  <si>
    <t>Bldg 0-5y</t>
  </si>
  <si>
    <t>Bld 0-5y</t>
  </si>
  <si>
    <t>Landraising</t>
  </si>
  <si>
    <t>roads</t>
  </si>
  <si>
    <t>as rail</t>
  </si>
  <si>
    <r>
      <t xml:space="preserve">Mean: </t>
    </r>
    <r>
      <rPr>
        <b/>
        <vertAlign val="superscript"/>
        <sz val="11"/>
        <color theme="1"/>
        <rFont val="Calibri"/>
        <family val="2"/>
        <scheme val="minor"/>
      </rPr>
      <t>(1)</t>
    </r>
  </si>
  <si>
    <t>1. Mean is trimmed  arithmetic average (P5-95)</t>
  </si>
  <si>
    <t>Bld 0-5 y</t>
  </si>
  <si>
    <t xml:space="preserve">Drng </t>
  </si>
  <si>
    <t>Elec</t>
  </si>
  <si>
    <t>L&amp;P</t>
  </si>
  <si>
    <t>EW</t>
  </si>
  <si>
    <t>Gen Utilities</t>
  </si>
  <si>
    <t>Bld</t>
  </si>
  <si>
    <t>Facil Works</t>
  </si>
  <si>
    <t>(EW+Facil W)/2</t>
  </si>
  <si>
    <t xml:space="preserve">Exclude or filter CIL if paid or amount agreed and no risk of being greater than estimated. See note. </t>
  </si>
  <si>
    <t>Only use for funding for S106, not building infrastructure directly</t>
  </si>
  <si>
    <t>Exclude</t>
  </si>
  <si>
    <r>
      <t xml:space="preserve">Homes England </t>
    </r>
    <r>
      <rPr>
        <b/>
        <i/>
        <u/>
        <sz val="11"/>
        <color theme="1"/>
        <rFont val="Calibri"/>
        <family val="2"/>
        <scheme val="minor"/>
      </rPr>
      <t>1.0 Mar 23</t>
    </r>
  </si>
  <si>
    <t>OGP2023</t>
  </si>
  <si>
    <t>Version 1.2</t>
  </si>
  <si>
    <t>For further background on the principles and how to use RCF refer to Optimism Bias and Contingency at Homes England</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</si>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</sst>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68"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i/>
      <sz val="10"/>
      <color rgb="FFFF0000"/>
      <name val="Calibri"/>
      <family val="2"/>
      <scheme val="minor"/>
    </font>
    <font>
      <sz val="11"/>
      <color rgb="FF000000"/>
      <name val="Calibri"/>
      <family val="2"/>
      <scheme val="minor"/>
    </font>
    <font>
      <b/>
      <i/>
      <sz val="11"/>
      <color theme="1"/>
      <name val="Calibri"/>
      <family val="2"/>
      <scheme val="minor"/>
    </font>
    <font>
      <b/>
      <u/>
      <sz val="11"/>
      <color theme="1"/>
      <name val="Calibri"/>
      <family val="2"/>
      <scheme val="minor"/>
    </font>
    <font>
      <b/>
      <vertAlign val="superscript"/>
      <sz val="11"/>
      <color theme="1"/>
      <name val="Calibri"/>
      <family val="2"/>
      <scheme val="minor"/>
    </font>
    <font>
      <b/>
      <sz val="16"/>
      <color theme="1"/>
      <name val="Calibri"/>
      <family val="2"/>
      <scheme val="minor"/>
    </font>
    <font>
      <i/>
      <sz val="11"/>
      <color theme="1"/>
      <name val="Calibri"/>
      <family val="2"/>
      <scheme val="minor"/>
    </font>
    <font>
      <i/>
      <sz val="9"/>
      <color theme="1"/>
      <name val="Calibri"/>
      <family val="2"/>
      <scheme val="minor"/>
    </font>
    <font>
      <b/>
      <i/>
      <sz val="9"/>
      <color theme="1"/>
      <name val="Calibri"/>
      <family val="2"/>
      <scheme val="minor"/>
    </font>
    <font>
      <sz val="8"/>
      <color theme="0"/>
      <name val="Calibri"/>
      <family val="2"/>
      <scheme val="minor"/>
    </font>
    <font>
      <b/>
      <sz val="10"/>
      <name val="Calibri"/>
      <family val="2"/>
      <scheme val="minor"/>
    </font>
    <font>
      <b/>
      <i/>
      <u/>
      <sz val="11"/>
      <color theme="1"/>
      <name val="Calibri"/>
      <family val="2"/>
      <scheme val="minor"/>
    </font>
    <font>
      <sz val="8"/>
      <name val="Calibri"/>
      <family val="2"/>
      <scheme val="minor"/>
    </font>
    <font>
      <sz val="11"/>
      <name val="Calibri"/>
      <family val="2"/>
      <scheme val="minor"/>
    </font>
    <font>
      <b/>
      <sz val="24"/>
      <color theme="1"/>
      <name val="Calibri"/>
      <family val="2"/>
      <scheme val="minor"/>
    </font>
    <font>
      <sz val="16"/>
      <color theme="1"/>
      <name val="Calibri"/>
      <family val="2"/>
      <scheme val="minor"/>
    </font>
    <font>
      <sz val="12"/>
      <color indexed="8"/>
      <name val="Corbel"/>
      <family val="2"/>
    </font>
    <font>
      <sz val="10"/>
      <name val="Arial"/>
      <family val="2"/>
    </font>
    <font>
      <b/>
      <sz val="11"/>
      <color theme="4" tint="0.79998168889431442"/>
      <name val="Calibri"/>
      <family val="2"/>
      <scheme val="minor"/>
    </font>
    <font>
      <b/>
      <sz val="8"/>
      <color theme="1"/>
      <name val="Calibri"/>
      <family val="2"/>
      <scheme val="minor"/>
    </font>
    <font>
      <sz val="9"/>
      <color indexed="81"/>
      <name val="Tahoma"/>
      <family val="2"/>
    </font>
    <font>
      <sz val="6"/>
      <color theme="1"/>
      <name val="Calibri"/>
      <family val="2"/>
      <scheme val="minor"/>
    </font>
    <font>
      <b/>
      <sz val="9"/>
      <color theme="1"/>
      <name val="Calibri"/>
      <family val="2"/>
      <scheme val="minor"/>
    </font>
    <font>
      <sz val="11"/>
      <color rgb="FF000000"/>
      <name val="Corbel"/>
      <family val="2"/>
    </font>
    <font>
      <b/>
      <sz val="10"/>
      <name val="Corbel"/>
      <family val="2"/>
    </font>
    <font>
      <b/>
      <sz val="12"/>
      <name val="Corbel"/>
      <family val="2"/>
    </font>
    <font>
      <b/>
      <sz val="11"/>
      <name val="Corbel"/>
      <family val="2"/>
    </font>
    <font>
      <b/>
      <sz val="9"/>
      <name val="Corbel"/>
      <family val="2"/>
    </font>
    <font>
      <sz val="9"/>
      <name val="Corbel"/>
      <family val="2"/>
    </font>
    <font>
      <sz val="9"/>
      <color rgb="FF000000"/>
      <name val="Corbel"/>
      <family val="2"/>
    </font>
    <font>
      <sz val="9"/>
      <color rgb="FF0B0C0C"/>
      <name val="Corbel"/>
      <family val="2"/>
    </font>
    <font>
      <sz val="10"/>
      <name val="Corbel"/>
      <family val="2"/>
    </font>
    <font>
      <sz val="8"/>
      <name val="Corbel"/>
      <family val="2"/>
    </font>
    <font>
      <b/>
      <sz val="8"/>
      <name val="Corbel"/>
      <family val="2"/>
    </font>
    <font>
      <sz val="9"/>
      <color theme="1"/>
      <name val="Corbel"/>
      <family val="2"/>
    </font>
    <font>
      <b/>
      <i/>
      <sz val="9"/>
      <name val="Corbel"/>
      <family val="2"/>
    </font>
    <font>
      <i/>
      <sz val="9"/>
      <name val="Corbel"/>
      <family val="2"/>
    </font>
    <font>
      <b/>
      <sz val="9"/>
      <color indexed="81"/>
      <name val="Tahoma"/>
      <family val="2"/>
    </font>
    <font>
      <b/>
      <sz val="6"/>
      <name val="Corbel"/>
      <family val="2"/>
    </font>
    <font>
      <sz val="6"/>
      <name val="Corbel"/>
      <family val="2"/>
    </font>
    <font>
      <b/>
      <sz val="9"/>
      <color theme="1"/>
      <name val="Corbel"/>
      <family val="2"/>
    </font>
    <font>
      <b/>
      <sz val="6"/>
      <color theme="1"/>
      <name val="Calibri"/>
      <family val="2"/>
      <scheme val="minor"/>
    </font>
    <font>
      <b/>
      <sz val="6"/>
      <name val="Calibri"/>
      <family val="2"/>
      <scheme val="minor"/>
    </font>
    <font>
      <sz val="6"/>
      <color theme="0"/>
      <name val="Calibri"/>
      <family val="2"/>
      <scheme val="minor"/>
    </font>
    <font>
      <sz val="6"/>
      <color theme="1"/>
      <name val="Corbel"/>
      <family val="2"/>
    </font>
    <font>
      <sz val="11"/>
      <name val="Corbel"/>
      <family val="2"/>
    </font>
    <font>
      <b/>
      <sz val="11"/>
      <color theme="1"/>
      <name val="Corbel"/>
      <family val="2"/>
    </font>
    <font>
      <b/>
      <sz val="10"/>
      <color theme="1"/>
      <name val="Calibri"/>
      <family val="2"/>
      <scheme val="minor"/>
    </font>
    <font>
      <b/>
      <sz val="18"/>
      <color theme="1"/>
      <name val="Calibri"/>
      <family val="2"/>
      <scheme val="minor"/>
    </font>
    <font>
      <b/>
      <i/>
      <sz val="10"/>
      <color theme="1"/>
      <name val="Calibri"/>
      <family val="2"/>
      <scheme val="minor"/>
    </font>
    <font>
      <b/>
      <sz val="14"/>
      <color theme="1"/>
      <name val="Calibri"/>
      <family val="2"/>
      <scheme val="minor"/>
    </font>
    <font>
      <sz val="11"/>
      <color rgb="FFFF0000"/>
      <name val="Calibri"/>
      <family val="2"/>
      <scheme val="minor"/>
    </font>
    <font>
      <sz val="12"/>
      <color rgb="FF222222"/>
      <name val="Arial"/>
      <family val="2"/>
    </font>
    <font>
      <sz val="11"/>
      <color rgb="FF222222"/>
      <name val="Arial"/>
      <family val="2"/>
    </font>
    <font>
      <i/>
      <sz val="9"/>
      <color theme="1"/>
      <name val="Corbel"/>
      <family val="2"/>
    </font>
    <font>
      <b/>
      <sz val="11"/>
      <name val="Calibri"/>
      <family val="2"/>
      <scheme val="minor"/>
    </font>
    <font>
      <i/>
      <sz val="11"/>
      <color rgb="FFFF0000"/>
      <name val="Calibri"/>
      <family val="2"/>
      <scheme val="minor"/>
    </font>
    <font>
      <i/>
      <sz val="11"/>
      <name val="Calibri"/>
      <family val="2"/>
      <scheme val="minor"/>
    </font>
    <font>
      <sz val="9"/>
      <name val="Calibri"/>
      <family val="2"/>
      <scheme val="minor"/>
    </font>
    <font>
      <b/>
      <sz val="11"/>
      <color rgb="FFFFFF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F2CC"/>
        <bgColor indexed="64"/>
      </patternFill>
    </fill>
    <fill>
      <patternFill patternType="solid">
        <fgColor rgb="FFFFD966"/>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7030A0"/>
        <bgColor indexed="64"/>
      </patternFill>
    </fill>
    <fill>
      <patternFill patternType="solid">
        <fgColor theme="9"/>
        <bgColor indexed="64"/>
      </patternFill>
    </fill>
    <fill>
      <patternFill patternType="solid">
        <fgColor theme="2"/>
        <bgColor indexed="64"/>
      </patternFill>
    </fill>
  </fills>
  <borders count="1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thin">
        <color auto="1"/>
      </left>
      <right/>
      <top/>
      <bottom/>
      <diagonal/>
    </border>
    <border>
      <left/>
      <right/>
      <top style="thick">
        <color auto="1"/>
      </top>
      <bottom/>
      <diagonal/>
    </border>
    <border>
      <left style="dashed">
        <color auto="1"/>
      </left>
      <right style="dashed">
        <color auto="1"/>
      </right>
      <top style="thin">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indexed="64"/>
      </left>
      <right/>
      <top/>
      <bottom style="thin">
        <color indexed="64"/>
      </bottom>
      <diagonal/>
    </border>
    <border>
      <left style="thin">
        <color indexed="64"/>
      </left>
      <right style="thin">
        <color indexed="64"/>
      </right>
      <top/>
      <bottom/>
      <diagonal/>
    </border>
    <border>
      <left style="double">
        <color auto="1"/>
      </left>
      <right style="thin">
        <color auto="1"/>
      </right>
      <top style="double">
        <color auto="1"/>
      </top>
      <bottom/>
      <diagonal/>
    </border>
    <border>
      <left style="double">
        <color auto="1"/>
      </left>
      <right style="thin">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bottom/>
      <diagonal/>
    </border>
    <border>
      <left style="thin">
        <color auto="1"/>
      </left>
      <right style="double">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auto="1"/>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style="thin">
        <color auto="1"/>
      </top>
      <bottom style="double">
        <color auto="1"/>
      </bottom>
      <diagonal/>
    </border>
    <border>
      <left style="medium">
        <color indexed="64"/>
      </left>
      <right style="thin">
        <color indexed="64"/>
      </right>
      <top/>
      <bottom style="thin">
        <color indexed="64"/>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uble">
        <color auto="1"/>
      </left>
      <right/>
      <top/>
      <bottom/>
      <diagonal/>
    </border>
    <border>
      <left/>
      <right style="double">
        <color auto="1"/>
      </right>
      <top/>
      <bottom/>
      <diagonal/>
    </border>
    <border>
      <left style="dotted">
        <color auto="1"/>
      </left>
      <right style="dotted">
        <color auto="1"/>
      </right>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top/>
      <bottom style="thick">
        <color auto="1"/>
      </bottom>
      <diagonal/>
    </border>
    <border>
      <left/>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medium">
        <color indexed="64"/>
      </right>
      <top/>
      <bottom style="thin">
        <color indexed="64"/>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bottom style="dotted">
        <color auto="1"/>
      </bottom>
      <diagonal/>
    </border>
    <border>
      <left style="dotted">
        <color auto="1"/>
      </left>
      <right style="medium">
        <color auto="1"/>
      </right>
      <top/>
      <bottom style="medium">
        <color auto="1"/>
      </bottom>
      <diagonal/>
    </border>
    <border>
      <left style="double">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style="double">
        <color auto="1"/>
      </right>
      <top style="double">
        <color auto="1"/>
      </top>
      <bottom/>
      <diagonal/>
    </border>
    <border>
      <left style="thin">
        <color auto="1"/>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style="dotted">
        <color auto="1"/>
      </right>
      <top style="medium">
        <color auto="1"/>
      </top>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24" fillId="0" borderId="0"/>
    <xf numFmtId="43" fontId="25" fillId="0" borderId="0" applyFont="0" applyFill="0" applyBorder="0" applyAlignment="0" applyProtection="0"/>
    <xf numFmtId="43" fontId="5" fillId="0" borderId="0" applyFont="0" applyFill="0" applyBorder="0" applyAlignment="0" applyProtection="0"/>
  </cellStyleXfs>
  <cellXfs count="803">
    <xf numFmtId="0" fontId="0" fillId="0" borderId="0" xfId="0"/>
    <xf numFmtId="0" fontId="1" fillId="0" borderId="0" xfId="0" applyFont="1"/>
    <xf numFmtId="0" fontId="0" fillId="0" borderId="1" xfId="0" applyBorder="1"/>
    <xf numFmtId="9" fontId="0" fillId="0" borderId="1" xfId="0" applyNumberFormat="1" applyBorder="1"/>
    <xf numFmtId="9" fontId="0" fillId="0" borderId="0" xfId="0" applyNumberFormat="1"/>
    <xf numFmtId="0" fontId="0" fillId="0" borderId="0" xfId="0" applyAlignment="1">
      <alignment horizontal="center" vertical="center"/>
    </xf>
    <xf numFmtId="0" fontId="4" fillId="4" borderId="0" xfId="0" applyFont="1" applyFill="1" applyAlignment="1">
      <alignment horizontal="center" vertical="center" wrapText="1"/>
    </xf>
    <xf numFmtId="0" fontId="0" fillId="0" borderId="0" xfId="0" applyAlignment="1">
      <alignment horizontal="center"/>
    </xf>
    <xf numFmtId="0" fontId="1" fillId="0" borderId="4" xfId="0" applyFont="1" applyBorder="1" applyAlignment="1">
      <alignment horizontal="center"/>
    </xf>
    <xf numFmtId="0" fontId="1" fillId="0" borderId="4" xfId="0" applyFont="1" applyBorder="1" applyAlignment="1">
      <alignment horizontal="center" textRotation="90"/>
    </xf>
    <xf numFmtId="0" fontId="0" fillId="0" borderId="0" xfId="0" applyAlignment="1">
      <alignment horizontal="center" textRotation="90"/>
    </xf>
    <xf numFmtId="0" fontId="4" fillId="0" borderId="0" xfId="0" applyFont="1" applyAlignment="1">
      <alignment horizontal="center" vertical="center"/>
    </xf>
    <xf numFmtId="0" fontId="0" fillId="0" borderId="1" xfId="0" applyBorder="1" applyAlignment="1">
      <alignment horizontal="center"/>
    </xf>
    <xf numFmtId="0" fontId="0" fillId="0" borderId="5" xfId="0" applyBorder="1"/>
    <xf numFmtId="0" fontId="0" fillId="0" borderId="6" xfId="0" applyBorder="1"/>
    <xf numFmtId="9" fontId="0" fillId="0" borderId="7" xfId="0" applyNumberFormat="1" applyBorder="1"/>
    <xf numFmtId="0" fontId="0" fillId="0" borderId="13" xfId="0" applyBorder="1"/>
    <xf numFmtId="9" fontId="0" fillId="0" borderId="14" xfId="0" applyNumberFormat="1" applyBorder="1"/>
    <xf numFmtId="0" fontId="7" fillId="0" borderId="0" xfId="0" applyFont="1"/>
    <xf numFmtId="9" fontId="1" fillId="8" borderId="0" xfId="0" applyNumberFormat="1" applyFont="1" applyFill="1" applyAlignment="1">
      <alignment horizontal="center"/>
    </xf>
    <xf numFmtId="0" fontId="1" fillId="8" borderId="0" xfId="0" applyFont="1" applyFill="1" applyAlignment="1">
      <alignment horizontal="right"/>
    </xf>
    <xf numFmtId="9" fontId="0" fillId="0" borderId="2" xfId="0" applyNumberFormat="1" applyBorder="1" applyAlignment="1">
      <alignment horizontal="center"/>
    </xf>
    <xf numFmtId="9" fontId="0" fillId="0" borderId="3" xfId="0" applyNumberFormat="1" applyBorder="1" applyAlignment="1">
      <alignment horizontal="center"/>
    </xf>
    <xf numFmtId="0" fontId="4" fillId="4" borderId="5" xfId="0" applyFont="1" applyFill="1" applyBorder="1" applyAlignment="1">
      <alignment horizontal="center" vertical="center" wrapText="1"/>
    </xf>
    <xf numFmtId="9" fontId="0" fillId="0" borderId="5" xfId="0" applyNumberFormat="1" applyBorder="1" applyAlignment="1">
      <alignment horizontal="center"/>
    </xf>
    <xf numFmtId="9" fontId="0" fillId="0" borderId="6" xfId="0" applyNumberFormat="1" applyBorder="1" applyAlignment="1">
      <alignment horizontal="center"/>
    </xf>
    <xf numFmtId="0" fontId="10" fillId="0" borderId="0" xfId="0" applyFont="1"/>
    <xf numFmtId="9" fontId="0" fillId="0" borderId="1" xfId="2" applyFont="1" applyBorder="1"/>
    <xf numFmtId="0" fontId="2" fillId="3" borderId="1" xfId="0" applyFont="1" applyFill="1" applyBorder="1"/>
    <xf numFmtId="9" fontId="2" fillId="3" borderId="1" xfId="0" applyNumberFormat="1" applyFont="1" applyFill="1" applyBorder="1"/>
    <xf numFmtId="0" fontId="2" fillId="0" borderId="1" xfId="0" applyFont="1" applyBorder="1"/>
    <xf numFmtId="0" fontId="0" fillId="0" borderId="7" xfId="0" applyBorder="1"/>
    <xf numFmtId="9" fontId="2" fillId="3" borderId="7" xfId="0" applyNumberFormat="1" applyFont="1" applyFill="1" applyBorder="1"/>
    <xf numFmtId="9" fontId="0" fillId="0" borderId="7" xfId="2" applyFont="1" applyBorder="1"/>
    <xf numFmtId="0" fontId="0" fillId="0" borderId="14" xfId="0" applyBorder="1"/>
    <xf numFmtId="9" fontId="0" fillId="0" borderId="14" xfId="2" applyFont="1" applyBorder="1"/>
    <xf numFmtId="0" fontId="0" fillId="0" borderId="17" xfId="0" applyBorder="1"/>
    <xf numFmtId="0" fontId="0" fillId="4" borderId="17" xfId="0" applyFill="1" applyBorder="1" applyAlignment="1">
      <alignment horizontal="center" wrapText="1"/>
    </xf>
    <xf numFmtId="0" fontId="1" fillId="6" borderId="17" xfId="0" applyFont="1" applyFill="1" applyBorder="1" applyAlignment="1">
      <alignment horizontal="center" wrapText="1"/>
    </xf>
    <xf numFmtId="9" fontId="1" fillId="0" borderId="14" xfId="2" applyFont="1" applyBorder="1" applyAlignment="1">
      <alignment horizontal="center"/>
    </xf>
    <xf numFmtId="9" fontId="1" fillId="0" borderId="1" xfId="2" applyFont="1" applyBorder="1" applyAlignment="1">
      <alignment horizontal="center"/>
    </xf>
    <xf numFmtId="9" fontId="1" fillId="0" borderId="7" xfId="2" applyFont="1" applyBorder="1" applyAlignment="1">
      <alignment horizontal="center"/>
    </xf>
    <xf numFmtId="0" fontId="1" fillId="8" borderId="17" xfId="0" applyFont="1" applyFill="1" applyBorder="1" applyAlignment="1">
      <alignment horizontal="center"/>
    </xf>
    <xf numFmtId="0" fontId="11" fillId="0" borderId="0" xfId="0" applyFont="1"/>
    <xf numFmtId="0" fontId="0" fillId="0" borderId="0" xfId="0" applyAlignment="1">
      <alignment horizontal="right"/>
    </xf>
    <xf numFmtId="0" fontId="13" fillId="2" borderId="0" xfId="0" applyFont="1" applyFill="1" applyAlignment="1">
      <alignment horizontal="left"/>
    </xf>
    <xf numFmtId="0" fontId="13" fillId="2" borderId="0" xfId="0" applyFont="1" applyFill="1" applyAlignment="1">
      <alignment horizontal="center"/>
    </xf>
    <xf numFmtId="0" fontId="0" fillId="2" borderId="0" xfId="0" applyFill="1" applyAlignment="1">
      <alignment horizontal="center"/>
    </xf>
    <xf numFmtId="9" fontId="0" fillId="0" borderId="23" xfId="0" applyNumberFormat="1" applyBorder="1" applyAlignment="1">
      <alignment horizontal="center"/>
    </xf>
    <xf numFmtId="9" fontId="0" fillId="2" borderId="23" xfId="0" applyNumberFormat="1" applyFill="1" applyBorder="1" applyAlignment="1">
      <alignment horizontal="center"/>
    </xf>
    <xf numFmtId="9" fontId="0" fillId="2" borderId="1" xfId="0" applyNumberFormat="1" applyFill="1" applyBorder="1" applyAlignment="1">
      <alignment horizontal="center"/>
    </xf>
    <xf numFmtId="0" fontId="0" fillId="9" borderId="0" xfId="0" applyFill="1"/>
    <xf numFmtId="9" fontId="0" fillId="0" borderId="0" xfId="2" applyFont="1"/>
    <xf numFmtId="0" fontId="0" fillId="2" borderId="0" xfId="0" applyFill="1"/>
    <xf numFmtId="0" fontId="0" fillId="2" borderId="5" xfId="0" applyFill="1" applyBorder="1"/>
    <xf numFmtId="9" fontId="0" fillId="2" borderId="1" xfId="0" applyNumberFormat="1" applyFill="1" applyBorder="1"/>
    <xf numFmtId="0" fontId="0" fillId="2" borderId="1" xfId="0" applyFill="1" applyBorder="1"/>
    <xf numFmtId="9" fontId="2" fillId="2" borderId="1" xfId="0" applyNumberFormat="1" applyFont="1" applyFill="1" applyBorder="1"/>
    <xf numFmtId="9" fontId="0" fillId="2" borderId="0" xfId="2" applyFont="1" applyFill="1"/>
    <xf numFmtId="0" fontId="0" fillId="0" borderId="0" xfId="0" applyAlignment="1">
      <alignment horizontal="left" vertical="center" wrapText="1"/>
    </xf>
    <xf numFmtId="0" fontId="1"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60" xfId="0" applyBorder="1"/>
    <xf numFmtId="0" fontId="0" fillId="0" borderId="11" xfId="0" applyBorder="1"/>
    <xf numFmtId="0" fontId="0" fillId="0" borderId="12" xfId="0" applyBorder="1"/>
    <xf numFmtId="0" fontId="1" fillId="0" borderId="0" xfId="0" applyFont="1" applyAlignment="1">
      <alignment vertical="center" wrapText="1"/>
    </xf>
    <xf numFmtId="0" fontId="0" fillId="0" borderId="0" xfId="0" applyAlignment="1">
      <alignment horizontal="left" vertical="center" wrapText="1" indent="1"/>
    </xf>
    <xf numFmtId="0" fontId="1" fillId="0" borderId="0" xfId="0" applyFont="1" applyAlignment="1">
      <alignment horizontal="left" vertical="center" wrapText="1"/>
    </xf>
    <xf numFmtId="0" fontId="0" fillId="0" borderId="0" xfId="0" applyAlignment="1">
      <alignment horizontal="left" vertical="center"/>
    </xf>
    <xf numFmtId="0" fontId="29" fillId="0" borderId="0" xfId="0" applyFont="1" applyAlignment="1">
      <alignment horizontal="left" vertical="center" wrapText="1" indent="1"/>
    </xf>
    <xf numFmtId="0" fontId="29" fillId="0" borderId="0" xfId="0" applyFont="1" applyAlignment="1">
      <alignment vertical="center" wrapText="1"/>
    </xf>
    <xf numFmtId="0" fontId="1" fillId="0" borderId="5" xfId="0" applyFont="1" applyBorder="1"/>
    <xf numFmtId="0" fontId="1" fillId="0" borderId="11" xfId="0" applyFont="1" applyBorder="1"/>
    <xf numFmtId="0" fontId="0" fillId="0" borderId="5" xfId="0" applyBorder="1" applyAlignment="1">
      <alignment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1" fillId="0" borderId="5" xfId="0" applyFont="1" applyBorder="1" applyAlignment="1">
      <alignment vertical="center" wrapText="1"/>
    </xf>
    <xf numFmtId="0" fontId="0" fillId="0" borderId="5" xfId="0" applyBorder="1" applyAlignment="1">
      <alignment horizontal="left" vertical="center" wrapText="1" indent="1"/>
    </xf>
    <xf numFmtId="0" fontId="14" fillId="0" borderId="11" xfId="0" applyFont="1" applyBorder="1" applyAlignment="1">
      <alignment horizontal="center" vertical="center"/>
    </xf>
    <xf numFmtId="0" fontId="1" fillId="0" borderId="5" xfId="0" applyFont="1" applyBorder="1" applyAlignment="1">
      <alignment horizontal="left" vertical="center" wrapText="1"/>
    </xf>
    <xf numFmtId="0" fontId="29" fillId="0" borderId="5" xfId="0" applyFont="1" applyBorder="1" applyAlignment="1">
      <alignment horizontal="left" vertical="center" wrapText="1" indent="1"/>
    </xf>
    <xf numFmtId="0" fontId="0" fillId="0" borderId="6" xfId="0" applyBorder="1" applyAlignment="1">
      <alignment vertical="center" wrapText="1"/>
    </xf>
    <xf numFmtId="0" fontId="1" fillId="2" borderId="8" xfId="0" applyFont="1" applyFill="1" applyBorder="1"/>
    <xf numFmtId="0" fontId="0" fillId="2" borderId="10" xfId="0" applyFill="1" applyBorder="1"/>
    <xf numFmtId="0" fontId="1" fillId="0" borderId="0" xfId="0" applyFont="1" applyAlignment="1">
      <alignment vertical="center"/>
    </xf>
    <xf numFmtId="0" fontId="4" fillId="0" borderId="0" xfId="0" applyFont="1" applyAlignment="1">
      <alignment vertical="center" wrapText="1"/>
    </xf>
    <xf numFmtId="0" fontId="27" fillId="0" borderId="0" xfId="0" applyFont="1" applyAlignment="1">
      <alignment vertical="center" wrapText="1"/>
    </xf>
    <xf numFmtId="0" fontId="3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indent="2"/>
    </xf>
    <xf numFmtId="0" fontId="0" fillId="0" borderId="0" xfId="0" applyAlignment="1">
      <alignment horizontal="left" vertical="center" indent="1"/>
    </xf>
    <xf numFmtId="0" fontId="4" fillId="0" borderId="0" xfId="0" applyFont="1" applyAlignment="1">
      <alignment horizontal="left" vertical="center" wrapText="1" indent="1"/>
    </xf>
    <xf numFmtId="0" fontId="14" fillId="0" borderId="0" xfId="0" applyFont="1" applyAlignment="1">
      <alignment horizontal="left" vertical="center" wrapText="1"/>
    </xf>
    <xf numFmtId="0" fontId="4" fillId="0" borderId="0" xfId="0" applyFont="1" applyAlignment="1">
      <alignment horizontal="left" vertical="center" wrapText="1"/>
    </xf>
    <xf numFmtId="0" fontId="29"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left" vertical="center" wrapText="1"/>
    </xf>
    <xf numFmtId="0" fontId="2" fillId="0" borderId="0" xfId="0" applyFont="1" applyAlignment="1">
      <alignment vertical="center" wrapText="1"/>
    </xf>
    <xf numFmtId="0" fontId="14" fillId="0" borderId="0" xfId="0" applyFont="1" applyAlignment="1">
      <alignment horizontal="center" vertical="center"/>
    </xf>
    <xf numFmtId="0" fontId="31" fillId="0" borderId="0" xfId="0" applyFont="1" applyAlignment="1">
      <alignment vertical="center" wrapText="1"/>
    </xf>
    <xf numFmtId="0" fontId="0" fillId="0" borderId="0" xfId="0" applyAlignment="1">
      <alignment wrapText="1"/>
    </xf>
    <xf numFmtId="0" fontId="42" fillId="0" borderId="0" xfId="0" applyFont="1"/>
    <xf numFmtId="0" fontId="42" fillId="0" borderId="0" xfId="0" applyFont="1" applyAlignment="1">
      <alignment wrapText="1"/>
    </xf>
    <xf numFmtId="0" fontId="36" fillId="0" borderId="1" xfId="0" applyFont="1" applyBorder="1" applyAlignment="1">
      <alignment vertical="center" wrapText="1"/>
    </xf>
    <xf numFmtId="0" fontId="37" fillId="0" borderId="1" xfId="0" applyFont="1" applyBorder="1" applyAlignment="1">
      <alignment vertical="top" wrapText="1"/>
    </xf>
    <xf numFmtId="0" fontId="36" fillId="0" borderId="1" xfId="0" applyFont="1" applyBorder="1" applyAlignment="1">
      <alignment horizontal="left" vertical="center"/>
    </xf>
    <xf numFmtId="0" fontId="36" fillId="0" borderId="1" xfId="0" applyFont="1" applyBorder="1" applyAlignment="1">
      <alignment horizontal="left" vertical="center" wrapText="1"/>
    </xf>
    <xf numFmtId="0" fontId="42" fillId="0" borderId="1" xfId="0" applyFont="1" applyBorder="1" applyAlignment="1">
      <alignment horizontal="left" vertical="center" wrapText="1" indent="1"/>
    </xf>
    <xf numFmtId="0" fontId="37" fillId="0" borderId="1" xfId="0" applyFont="1" applyBorder="1" applyAlignment="1">
      <alignment vertical="center" wrapText="1"/>
    </xf>
    <xf numFmtId="0" fontId="37" fillId="0" borderId="1" xfId="0" applyFont="1" applyBorder="1" applyAlignment="1">
      <alignment horizontal="left" vertical="top" wrapText="1"/>
    </xf>
    <xf numFmtId="0" fontId="37" fillId="0" borderId="25" xfId="0" applyFont="1" applyBorder="1" applyAlignment="1">
      <alignment vertical="center" wrapText="1"/>
    </xf>
    <xf numFmtId="0" fontId="32" fillId="13" borderId="64" xfId="0" applyFont="1" applyFill="1" applyBorder="1" applyAlignment="1">
      <alignment vertical="center" wrapText="1"/>
    </xf>
    <xf numFmtId="0" fontId="35" fillId="13" borderId="65" xfId="0" applyFont="1" applyFill="1" applyBorder="1" applyAlignment="1">
      <alignment vertical="center" wrapText="1"/>
    </xf>
    <xf numFmtId="0" fontId="42" fillId="0" borderId="1" xfId="0" applyFont="1" applyBorder="1" applyAlignment="1">
      <alignment horizontal="left" wrapText="1"/>
    </xf>
    <xf numFmtId="0" fontId="42" fillId="0" borderId="1" xfId="0" applyFont="1" applyBorder="1" applyAlignment="1">
      <alignment horizontal="left" vertical="center" wrapText="1"/>
    </xf>
    <xf numFmtId="0" fontId="35" fillId="0" borderId="1" xfId="0" applyFont="1" applyBorder="1" applyAlignment="1">
      <alignment vertical="center" wrapText="1"/>
    </xf>
    <xf numFmtId="0" fontId="36" fillId="0" borderId="1" xfId="0" applyFont="1" applyBorder="1" applyAlignment="1">
      <alignment vertical="center"/>
    </xf>
    <xf numFmtId="0" fontId="36" fillId="0" borderId="25" xfId="0" applyFont="1" applyBorder="1" applyAlignment="1">
      <alignment vertical="center" wrapText="1"/>
    </xf>
    <xf numFmtId="0" fontId="36" fillId="0" borderId="65" xfId="0" applyFont="1" applyBorder="1" applyAlignment="1">
      <alignment vertical="center" wrapText="1"/>
    </xf>
    <xf numFmtId="0" fontId="37" fillId="0" borderId="65" xfId="0" applyFont="1" applyBorder="1" applyAlignment="1">
      <alignment vertical="center" wrapText="1"/>
    </xf>
    <xf numFmtId="0" fontId="38" fillId="0" borderId="25" xfId="0" applyFont="1" applyBorder="1" applyAlignment="1">
      <alignment vertical="center" wrapText="1"/>
    </xf>
    <xf numFmtId="0" fontId="36" fillId="0" borderId="65" xfId="0" applyFont="1" applyBorder="1" applyAlignment="1">
      <alignment horizontal="left" vertical="center" wrapText="1"/>
    </xf>
    <xf numFmtId="0" fontId="33" fillId="0" borderId="72" xfId="0" applyFont="1" applyBorder="1" applyAlignment="1">
      <alignment vertical="center" wrapText="1"/>
    </xf>
    <xf numFmtId="0" fontId="36" fillId="0" borderId="73" xfId="0" applyFont="1" applyBorder="1" applyAlignment="1">
      <alignment vertical="center" wrapText="1"/>
    </xf>
    <xf numFmtId="0" fontId="37" fillId="0" borderId="65" xfId="0" applyFont="1" applyBorder="1" applyAlignment="1">
      <alignment vertical="top" wrapText="1"/>
    </xf>
    <xf numFmtId="0" fontId="37" fillId="0" borderId="25" xfId="0" applyFont="1" applyBorder="1" applyAlignment="1">
      <alignment vertical="top" wrapText="1"/>
    </xf>
    <xf numFmtId="0" fontId="35" fillId="0" borderId="65" xfId="0" applyFont="1" applyBorder="1" applyAlignment="1">
      <alignment vertical="center" wrapText="1"/>
    </xf>
    <xf numFmtId="0" fontId="36" fillId="0" borderId="71" xfId="0" applyFont="1" applyBorder="1" applyAlignment="1">
      <alignment vertical="center" wrapText="1"/>
    </xf>
    <xf numFmtId="0" fontId="36" fillId="0" borderId="25" xfId="0" applyFont="1" applyBorder="1" applyAlignment="1">
      <alignment vertical="center"/>
    </xf>
    <xf numFmtId="0" fontId="36" fillId="0" borderId="65" xfId="0" applyFont="1" applyBorder="1" applyAlignment="1">
      <alignment horizontal="left" vertical="center"/>
    </xf>
    <xf numFmtId="0" fontId="36" fillId="0" borderId="25" xfId="0" applyFont="1" applyBorder="1" applyAlignment="1">
      <alignment horizontal="left" vertical="center"/>
    </xf>
    <xf numFmtId="0" fontId="36" fillId="0" borderId="25" xfId="0" applyFont="1" applyBorder="1" applyAlignment="1">
      <alignment horizontal="left" vertical="center" wrapText="1"/>
    </xf>
    <xf numFmtId="0" fontId="42" fillId="0" borderId="65" xfId="0" applyFont="1" applyBorder="1"/>
    <xf numFmtId="0" fontId="42" fillId="0" borderId="25" xfId="0" applyFont="1" applyBorder="1" applyAlignment="1">
      <alignment horizontal="left" vertical="center" wrapText="1" indent="1"/>
    </xf>
    <xf numFmtId="0" fontId="37" fillId="0" borderId="65" xfId="0" applyFont="1" applyBorder="1" applyAlignment="1">
      <alignment horizontal="left" vertical="top" wrapText="1"/>
    </xf>
    <xf numFmtId="0" fontId="37" fillId="0" borderId="25" xfId="0" applyFont="1" applyBorder="1" applyAlignment="1">
      <alignment horizontal="left" vertical="top" wrapText="1"/>
    </xf>
    <xf numFmtId="0" fontId="37" fillId="0" borderId="25" xfId="0" applyFont="1" applyBorder="1" applyAlignment="1">
      <alignment horizontal="left" vertical="center" wrapText="1"/>
    </xf>
    <xf numFmtId="0" fontId="37" fillId="0" borderId="73" xfId="0" applyFont="1" applyBorder="1" applyAlignment="1">
      <alignment vertical="center"/>
    </xf>
    <xf numFmtId="0" fontId="37" fillId="0" borderId="73" xfId="0" applyFont="1" applyBorder="1" applyAlignment="1">
      <alignment vertical="center" wrapText="1"/>
    </xf>
    <xf numFmtId="0" fontId="36" fillId="0" borderId="65" xfId="0" applyFont="1" applyBorder="1" applyAlignment="1">
      <alignment vertical="center"/>
    </xf>
    <xf numFmtId="9" fontId="0" fillId="0" borderId="77" xfId="0" applyNumberFormat="1" applyBorder="1" applyAlignment="1">
      <alignment horizontal="center"/>
    </xf>
    <xf numFmtId="0" fontId="33" fillId="0" borderId="75" xfId="0" applyFont="1" applyBorder="1" applyAlignment="1">
      <alignment horizontal="center" vertical="center" wrapText="1"/>
    </xf>
    <xf numFmtId="0" fontId="36" fillId="0" borderId="14" xfId="0" applyFont="1" applyBorder="1" applyAlignment="1">
      <alignment vertical="center" wrapText="1"/>
    </xf>
    <xf numFmtId="0" fontId="36" fillId="0" borderId="1" xfId="0" applyFont="1" applyBorder="1" applyAlignment="1">
      <alignment horizontal="center" vertical="center" wrapText="1"/>
    </xf>
    <xf numFmtId="0" fontId="36" fillId="0" borderId="65"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71" xfId="0" applyFont="1" applyBorder="1" applyAlignment="1">
      <alignment horizontal="center" vertical="center" wrapText="1"/>
    </xf>
    <xf numFmtId="9" fontId="0" fillId="2" borderId="3" xfId="0" applyNumberFormat="1" applyFill="1" applyBorder="1" applyAlignment="1">
      <alignment horizontal="center"/>
    </xf>
    <xf numFmtId="0" fontId="1" fillId="13" borderId="66" xfId="0" applyFont="1" applyFill="1" applyBorder="1" applyAlignment="1">
      <alignment horizontal="center"/>
    </xf>
    <xf numFmtId="9" fontId="0" fillId="2" borderId="5" xfId="0" applyNumberFormat="1" applyFill="1" applyBorder="1" applyAlignment="1">
      <alignment horizontal="center"/>
    </xf>
    <xf numFmtId="0" fontId="4" fillId="2" borderId="0" xfId="0" applyFont="1" applyFill="1" applyAlignment="1">
      <alignment horizontal="center" vertical="center" wrapText="1"/>
    </xf>
    <xf numFmtId="9" fontId="9" fillId="2" borderId="83" xfId="0" applyNumberFormat="1" applyFont="1" applyFill="1" applyBorder="1" applyAlignment="1">
      <alignment horizontal="center"/>
    </xf>
    <xf numFmtId="9" fontId="9" fillId="2" borderId="24" xfId="0" applyNumberFormat="1" applyFont="1" applyFill="1" applyBorder="1" applyAlignment="1">
      <alignment horizontal="center"/>
    </xf>
    <xf numFmtId="0" fontId="36" fillId="2" borderId="1" xfId="0" applyFont="1" applyFill="1" applyBorder="1" applyAlignment="1">
      <alignment vertical="center" wrapText="1"/>
    </xf>
    <xf numFmtId="9" fontId="0" fillId="2" borderId="23" xfId="2" applyFont="1" applyFill="1" applyBorder="1" applyAlignment="1">
      <alignment horizontal="center"/>
    </xf>
    <xf numFmtId="9" fontId="0" fillId="2" borderId="84" xfId="2" applyFont="1" applyFill="1" applyBorder="1" applyAlignment="1">
      <alignment horizontal="center"/>
    </xf>
    <xf numFmtId="9" fontId="0" fillId="2" borderId="84" xfId="0" applyNumberFormat="1" applyFill="1" applyBorder="1" applyAlignment="1">
      <alignment horizontal="center"/>
    </xf>
    <xf numFmtId="0" fontId="36" fillId="2" borderId="1" xfId="0" applyFont="1" applyFill="1" applyBorder="1" applyAlignment="1">
      <alignment horizontal="left" vertical="center" wrapText="1"/>
    </xf>
    <xf numFmtId="9" fontId="0" fillId="2" borderId="25" xfId="0" applyNumberFormat="1" applyFill="1" applyBorder="1" applyAlignment="1">
      <alignment horizontal="center"/>
    </xf>
    <xf numFmtId="0" fontId="36" fillId="2" borderId="14" xfId="0" applyFont="1" applyFill="1" applyBorder="1" applyAlignment="1">
      <alignment horizontal="left" vertical="center" wrapText="1"/>
    </xf>
    <xf numFmtId="0" fontId="36" fillId="2" borderId="65" xfId="0" applyFont="1" applyFill="1" applyBorder="1" applyAlignment="1">
      <alignment horizontal="center" vertical="center" wrapText="1"/>
    </xf>
    <xf numFmtId="0" fontId="37" fillId="2" borderId="65" xfId="0" applyFont="1" applyFill="1" applyBorder="1" applyAlignment="1">
      <alignment vertical="top" wrapText="1"/>
    </xf>
    <xf numFmtId="0" fontId="36" fillId="2" borderId="65" xfId="0" applyFont="1" applyFill="1" applyBorder="1" applyAlignment="1">
      <alignment vertical="center" wrapText="1"/>
    </xf>
    <xf numFmtId="0" fontId="1" fillId="2" borderId="26" xfId="0" applyFont="1" applyFill="1" applyBorder="1"/>
    <xf numFmtId="0" fontId="0" fillId="0" borderId="48" xfId="0" applyBorder="1"/>
    <xf numFmtId="0" fontId="29" fillId="0" borderId="0" xfId="0" applyFont="1"/>
    <xf numFmtId="0" fontId="46" fillId="0" borderId="72" xfId="0" applyFont="1" applyBorder="1" applyAlignment="1">
      <alignment vertical="center" wrapText="1"/>
    </xf>
    <xf numFmtId="0" fontId="47" fillId="0" borderId="73" xfId="0" applyFont="1" applyBorder="1" applyAlignment="1">
      <alignment vertical="center" wrapText="1"/>
    </xf>
    <xf numFmtId="0" fontId="33" fillId="14" borderId="72" xfId="0" applyFont="1" applyFill="1" applyBorder="1" applyAlignment="1">
      <alignment vertical="center" wrapText="1"/>
    </xf>
    <xf numFmtId="0" fontId="36" fillId="14" borderId="73" xfId="0" applyFont="1" applyFill="1" applyBorder="1" applyAlignment="1">
      <alignment vertical="center" wrapText="1"/>
    </xf>
    <xf numFmtId="0" fontId="0" fillId="0" borderId="1" xfId="0" applyBorder="1" applyAlignment="1">
      <alignment wrapText="1"/>
    </xf>
    <xf numFmtId="0" fontId="48" fillId="0" borderId="1" xfId="0" applyFont="1" applyBorder="1" applyAlignment="1">
      <alignment wrapText="1"/>
    </xf>
    <xf numFmtId="0" fontId="48" fillId="0" borderId="1" xfId="0" applyFont="1" applyBorder="1" applyAlignment="1">
      <alignment horizontal="right" wrapText="1"/>
    </xf>
    <xf numFmtId="0" fontId="29" fillId="0" borderId="0" xfId="0" applyFont="1" applyAlignment="1">
      <alignment horizontal="center"/>
    </xf>
    <xf numFmtId="0" fontId="36" fillId="0" borderId="48" xfId="0" applyFont="1" applyBorder="1" applyAlignment="1">
      <alignment vertical="center" wrapText="1"/>
    </xf>
    <xf numFmtId="0" fontId="4" fillId="10" borderId="0" xfId="0" applyFont="1" applyFill="1" applyAlignment="1">
      <alignment horizontal="center" vertical="center" wrapText="1"/>
    </xf>
    <xf numFmtId="0" fontId="0" fillId="10" borderId="0" xfId="0" applyFill="1" applyAlignment="1">
      <alignment horizontal="center"/>
    </xf>
    <xf numFmtId="9" fontId="0" fillId="10" borderId="3" xfId="0" applyNumberFormat="1" applyFill="1" applyBorder="1" applyAlignment="1">
      <alignment horizontal="center"/>
    </xf>
    <xf numFmtId="9" fontId="9" fillId="10" borderId="83" xfId="0" applyNumberFormat="1" applyFont="1" applyFill="1" applyBorder="1" applyAlignment="1">
      <alignment horizontal="center"/>
    </xf>
    <xf numFmtId="9" fontId="9" fillId="10" borderId="24" xfId="0" applyNumberFormat="1" applyFont="1" applyFill="1" applyBorder="1" applyAlignment="1">
      <alignment horizontal="center"/>
    </xf>
    <xf numFmtId="0" fontId="36" fillId="10" borderId="1" xfId="0" applyFont="1" applyFill="1" applyBorder="1" applyAlignment="1">
      <alignment horizontal="left" vertical="center" wrapText="1"/>
    </xf>
    <xf numFmtId="9" fontId="0" fillId="10" borderId="23" xfId="0" applyNumberFormat="1" applyFill="1" applyBorder="1" applyAlignment="1">
      <alignment horizontal="center"/>
    </xf>
    <xf numFmtId="0" fontId="36" fillId="10" borderId="25" xfId="0" applyFont="1" applyFill="1" applyBorder="1" applyAlignment="1">
      <alignment horizontal="center" vertical="center" wrapText="1"/>
    </xf>
    <xf numFmtId="0" fontId="36" fillId="10" borderId="25" xfId="0" applyFont="1" applyFill="1" applyBorder="1" applyAlignment="1">
      <alignment vertical="center" wrapText="1"/>
    </xf>
    <xf numFmtId="0" fontId="36" fillId="10" borderId="1" xfId="0" applyFont="1" applyFill="1" applyBorder="1" applyAlignment="1">
      <alignment vertical="center" wrapText="1"/>
    </xf>
    <xf numFmtId="0" fontId="36" fillId="10" borderId="14" xfId="0" applyFont="1" applyFill="1" applyBorder="1" applyAlignment="1">
      <alignment horizontal="left" vertical="center" wrapText="1"/>
    </xf>
    <xf numFmtId="9" fontId="0" fillId="10" borderId="5" xfId="0" applyNumberFormat="1" applyFill="1" applyBorder="1" applyAlignment="1">
      <alignment horizontal="center"/>
    </xf>
    <xf numFmtId="0" fontId="4" fillId="16" borderId="0" xfId="0" applyFont="1" applyFill="1" applyAlignment="1">
      <alignment horizontal="center" vertical="center" wrapText="1"/>
    </xf>
    <xf numFmtId="9" fontId="0" fillId="10" borderId="23" xfId="2" applyFont="1" applyFill="1" applyBorder="1" applyAlignment="1">
      <alignment horizontal="center"/>
    </xf>
    <xf numFmtId="9" fontId="0" fillId="10" borderId="84" xfId="2" applyFont="1" applyFill="1" applyBorder="1" applyAlignment="1">
      <alignment horizontal="center"/>
    </xf>
    <xf numFmtId="9" fontId="0" fillId="10" borderId="84" xfId="0" applyNumberFormat="1" applyFill="1" applyBorder="1" applyAlignment="1">
      <alignment horizontal="center"/>
    </xf>
    <xf numFmtId="9" fontId="0" fillId="10" borderId="1" xfId="0" applyNumberFormat="1" applyFill="1" applyBorder="1" applyAlignment="1">
      <alignment horizontal="center"/>
    </xf>
    <xf numFmtId="9" fontId="0" fillId="10" borderId="25" xfId="0" applyNumberFormat="1" applyFill="1" applyBorder="1" applyAlignment="1">
      <alignment horizontal="center"/>
    </xf>
    <xf numFmtId="9" fontId="0" fillId="10" borderId="0" xfId="2" applyFont="1" applyFill="1" applyAlignment="1">
      <alignment horizontal="center"/>
    </xf>
    <xf numFmtId="0" fontId="36" fillId="10" borderId="65" xfId="0" applyFont="1" applyFill="1" applyBorder="1" applyAlignment="1">
      <alignment horizontal="center" vertical="center" wrapText="1"/>
    </xf>
    <xf numFmtId="0" fontId="36" fillId="10" borderId="65" xfId="0" applyFont="1" applyFill="1" applyBorder="1" applyAlignment="1">
      <alignment vertical="center" wrapText="1"/>
    </xf>
    <xf numFmtId="9" fontId="0" fillId="7" borderId="77" xfId="0" applyNumberFormat="1" applyFill="1" applyBorder="1" applyAlignment="1">
      <alignment horizontal="center"/>
    </xf>
    <xf numFmtId="9" fontId="0" fillId="7" borderId="23" xfId="0" applyNumberFormat="1" applyFill="1" applyBorder="1" applyAlignment="1">
      <alignment horizontal="center"/>
    </xf>
    <xf numFmtId="0" fontId="33" fillId="0" borderId="64" xfId="0" applyFont="1" applyBorder="1" applyAlignment="1">
      <alignment vertical="center" wrapText="1"/>
    </xf>
    <xf numFmtId="0" fontId="33" fillId="0" borderId="68" xfId="0" applyFont="1" applyBorder="1" applyAlignment="1">
      <alignment vertical="center" wrapText="1"/>
    </xf>
    <xf numFmtId="0" fontId="0" fillId="0" borderId="88" xfId="0" applyBorder="1"/>
    <xf numFmtId="0" fontId="0" fillId="0" borderId="89" xfId="0" applyBorder="1"/>
    <xf numFmtId="0" fontId="0" fillId="0" borderId="0" xfId="0" applyAlignment="1">
      <alignment horizontal="left"/>
    </xf>
    <xf numFmtId="0" fontId="1" fillId="0" borderId="0" xfId="0" applyFont="1" applyAlignment="1">
      <alignment horizontal="left" wrapText="1"/>
    </xf>
    <xf numFmtId="0" fontId="29" fillId="0" borderId="0" xfId="0" applyFont="1" applyAlignment="1">
      <alignment horizontal="left"/>
    </xf>
    <xf numFmtId="0" fontId="47" fillId="0" borderId="0" xfId="0" applyFont="1" applyAlignment="1">
      <alignment vertical="center" wrapText="1"/>
    </xf>
    <xf numFmtId="0" fontId="46" fillId="0" borderId="105" xfId="0" applyFont="1" applyBorder="1" applyAlignment="1">
      <alignment vertical="center" wrapText="1"/>
    </xf>
    <xf numFmtId="0" fontId="47" fillId="0" borderId="105" xfId="0" applyFont="1" applyBorder="1" applyAlignment="1">
      <alignment vertical="center" wrapText="1"/>
    </xf>
    <xf numFmtId="0" fontId="29" fillId="0" borderId="0" xfId="0" applyFont="1" applyAlignment="1">
      <alignment wrapText="1"/>
    </xf>
    <xf numFmtId="0" fontId="52" fillId="0" borderId="0" xfId="0" applyFont="1"/>
    <xf numFmtId="0" fontId="52" fillId="0" borderId="0" xfId="0" applyFont="1" applyAlignment="1">
      <alignment wrapText="1"/>
    </xf>
    <xf numFmtId="0" fontId="36" fillId="0" borderId="65" xfId="0" applyFont="1" applyBorder="1" applyAlignment="1">
      <alignment horizontal="left" vertical="center" wrapText="1" indent="1"/>
    </xf>
    <xf numFmtId="0" fontId="36" fillId="0" borderId="25" xfId="0" applyFont="1" applyBorder="1" applyAlignment="1">
      <alignment horizontal="left" vertical="center" wrapText="1" indent="1"/>
    </xf>
    <xf numFmtId="9" fontId="0" fillId="0" borderId="0" xfId="2" applyFont="1" applyAlignment="1">
      <alignment vertical="center"/>
    </xf>
    <xf numFmtId="9" fontId="0" fillId="0" borderId="0" xfId="2" applyFont="1" applyAlignment="1">
      <alignment horizontal="center" vertical="center"/>
    </xf>
    <xf numFmtId="9" fontId="1" fillId="9" borderId="0" xfId="2" applyFont="1" applyFill="1" applyAlignment="1">
      <alignment horizontal="right" vertical="center"/>
    </xf>
    <xf numFmtId="9" fontId="1" fillId="9" borderId="0" xfId="2" applyFont="1" applyFill="1" applyAlignment="1">
      <alignment horizontal="center" vertical="center"/>
    </xf>
    <xf numFmtId="9" fontId="0" fillId="4" borderId="0" xfId="2" applyFont="1" applyFill="1" applyAlignment="1">
      <alignment horizontal="center" vertical="center" wrapText="1"/>
    </xf>
    <xf numFmtId="0" fontId="1" fillId="0" borderId="0" xfId="0" applyFont="1" applyAlignment="1">
      <alignment horizontal="left"/>
    </xf>
    <xf numFmtId="0" fontId="36" fillId="0" borderId="69" xfId="0" applyFont="1" applyBorder="1" applyAlignment="1">
      <alignment horizontal="center" vertical="center" wrapText="1"/>
    </xf>
    <xf numFmtId="9" fontId="0" fillId="0" borderId="106" xfId="2" applyFont="1" applyBorder="1" applyAlignment="1">
      <alignment horizontal="center" vertical="center"/>
    </xf>
    <xf numFmtId="9" fontId="0" fillId="0" borderId="107" xfId="2" applyFont="1" applyBorder="1" applyAlignment="1">
      <alignment horizontal="center" vertical="center"/>
    </xf>
    <xf numFmtId="9" fontId="0" fillId="0" borderId="108" xfId="2" applyFont="1" applyBorder="1" applyAlignment="1">
      <alignment horizontal="center" vertical="center"/>
    </xf>
    <xf numFmtId="9" fontId="29" fillId="0" borderId="0" xfId="2" applyFont="1" applyAlignment="1">
      <alignment horizontal="center" vertical="center"/>
    </xf>
    <xf numFmtId="9" fontId="29" fillId="0" borderId="0" xfId="2" applyFont="1" applyBorder="1" applyAlignment="1">
      <alignment horizontal="center" vertical="center"/>
    </xf>
    <xf numFmtId="9" fontId="0" fillId="0" borderId="0" xfId="2" applyFont="1" applyBorder="1" applyAlignment="1">
      <alignment horizontal="center" vertical="center"/>
    </xf>
    <xf numFmtId="0" fontId="1" fillId="14" borderId="0" xfId="0" applyFont="1" applyFill="1" applyAlignment="1">
      <alignment horizontal="left"/>
    </xf>
    <xf numFmtId="0" fontId="1" fillId="14" borderId="0" xfId="0" applyFont="1" applyFill="1" applyAlignment="1">
      <alignment wrapText="1"/>
    </xf>
    <xf numFmtId="0" fontId="54" fillId="14" borderId="0" xfId="0" applyFont="1" applyFill="1"/>
    <xf numFmtId="0" fontId="54" fillId="14" borderId="0" xfId="0" applyFont="1" applyFill="1" applyAlignment="1">
      <alignment wrapText="1"/>
    </xf>
    <xf numFmtId="9" fontId="1" fillId="14" borderId="0" xfId="2" applyFont="1" applyFill="1" applyAlignment="1">
      <alignment horizontal="center" vertical="center"/>
    </xf>
    <xf numFmtId="0" fontId="46" fillId="0" borderId="0" xfId="0" applyFont="1" applyAlignment="1">
      <alignment horizontal="left" vertical="center" wrapText="1"/>
    </xf>
    <xf numFmtId="0" fontId="46" fillId="0" borderId="30" xfId="0" applyFont="1" applyBorder="1" applyAlignment="1">
      <alignment horizontal="left" vertical="center" wrapText="1"/>
    </xf>
    <xf numFmtId="0" fontId="29" fillId="0" borderId="30" xfId="0" applyFont="1" applyBorder="1" applyAlignment="1">
      <alignment horizontal="center"/>
    </xf>
    <xf numFmtId="9" fontId="29" fillId="0" borderId="0" xfId="2" applyFont="1" applyFill="1" applyAlignment="1">
      <alignment horizontal="center" vertical="center"/>
    </xf>
    <xf numFmtId="9" fontId="29" fillId="0" borderId="0" xfId="2" applyFont="1" applyFill="1" applyBorder="1" applyAlignment="1">
      <alignment horizontal="center" vertical="center"/>
    </xf>
    <xf numFmtId="0" fontId="53" fillId="0" borderId="0" xfId="0" applyFont="1" applyAlignment="1">
      <alignment vertical="center" wrapText="1"/>
    </xf>
    <xf numFmtId="0" fontId="0" fillId="0" borderId="26" xfId="0" applyBorder="1" applyAlignment="1">
      <alignment horizontal="center"/>
    </xf>
    <xf numFmtId="9" fontId="0" fillId="0" borderId="79" xfId="0" applyNumberFormat="1" applyBorder="1" applyAlignment="1">
      <alignment horizontal="center"/>
    </xf>
    <xf numFmtId="9" fontId="0" fillId="0" borderId="84" xfId="0" applyNumberFormat="1" applyBorder="1" applyAlignment="1">
      <alignment horizontal="center"/>
    </xf>
    <xf numFmtId="9" fontId="0" fillId="10" borderId="26" xfId="0" applyNumberFormat="1" applyFill="1" applyBorder="1" applyAlignment="1">
      <alignment horizontal="center"/>
    </xf>
    <xf numFmtId="0" fontId="0" fillId="0" borderId="14" xfId="0" applyBorder="1" applyAlignment="1">
      <alignment horizontal="center"/>
    </xf>
    <xf numFmtId="9" fontId="0" fillId="0" borderId="47" xfId="0" applyNumberFormat="1" applyBorder="1" applyAlignment="1">
      <alignment horizontal="center"/>
    </xf>
    <xf numFmtId="9" fontId="0" fillId="10" borderId="114" xfId="0" applyNumberFormat="1" applyFill="1" applyBorder="1" applyAlignment="1">
      <alignment horizontal="center"/>
    </xf>
    <xf numFmtId="9" fontId="0" fillId="0" borderId="114" xfId="0" applyNumberFormat="1" applyBorder="1" applyAlignment="1">
      <alignment horizontal="center"/>
    </xf>
    <xf numFmtId="9" fontId="0" fillId="10" borderId="114" xfId="2" applyFont="1" applyFill="1" applyBorder="1" applyAlignment="1">
      <alignment horizontal="center"/>
    </xf>
    <xf numFmtId="9" fontId="0" fillId="10" borderId="14" xfId="0" applyNumberFormat="1" applyFill="1" applyBorder="1" applyAlignment="1">
      <alignment horizontal="center"/>
    </xf>
    <xf numFmtId="0" fontId="36" fillId="11" borderId="1" xfId="0" applyFont="1" applyFill="1" applyBorder="1" applyAlignment="1">
      <alignment horizontal="center" vertical="center" wrapText="1"/>
    </xf>
    <xf numFmtId="0" fontId="36" fillId="11" borderId="1" xfId="0" applyFont="1" applyFill="1" applyBorder="1" applyAlignment="1">
      <alignment vertical="center" wrapText="1"/>
    </xf>
    <xf numFmtId="0" fontId="37" fillId="11" borderId="1" xfId="0" applyFont="1" applyFill="1" applyBorder="1" applyAlignment="1">
      <alignment vertical="top" wrapText="1"/>
    </xf>
    <xf numFmtId="2" fontId="0" fillId="0" borderId="0" xfId="0" applyNumberFormat="1"/>
    <xf numFmtId="0" fontId="0" fillId="14" borderId="0" xfId="0" applyFill="1" applyAlignment="1">
      <alignment horizontal="center"/>
    </xf>
    <xf numFmtId="9" fontId="0" fillId="8" borderId="0" xfId="2" applyFont="1" applyFill="1" applyAlignment="1">
      <alignment horizontal="center" vertical="center"/>
    </xf>
    <xf numFmtId="0" fontId="0" fillId="13" borderId="0" xfId="0" applyFill="1" applyAlignment="1">
      <alignment horizontal="center" wrapText="1"/>
    </xf>
    <xf numFmtId="0" fontId="0" fillId="0" borderId="32" xfId="0" applyBorder="1" applyAlignment="1">
      <alignment horizontal="center" vertical="center" wrapText="1"/>
    </xf>
    <xf numFmtId="9" fontId="0" fillId="2" borderId="111" xfId="2" applyFont="1" applyFill="1" applyBorder="1" applyAlignment="1">
      <alignment horizontal="center" vertical="center"/>
    </xf>
    <xf numFmtId="0" fontId="0" fillId="2" borderId="105" xfId="0" applyFill="1" applyBorder="1" applyAlignment="1">
      <alignment horizontal="center"/>
    </xf>
    <xf numFmtId="0" fontId="0" fillId="2" borderId="105" xfId="0" applyFill="1" applyBorder="1"/>
    <xf numFmtId="9" fontId="0" fillId="14" borderId="111" xfId="2" applyFont="1" applyFill="1" applyBorder="1" applyAlignment="1">
      <alignment horizontal="center" vertical="center"/>
    </xf>
    <xf numFmtId="0" fontId="0" fillId="14" borderId="105" xfId="0" applyFill="1" applyBorder="1" applyAlignment="1">
      <alignment horizontal="center"/>
    </xf>
    <xf numFmtId="0" fontId="0" fillId="14" borderId="105" xfId="0" applyFill="1" applyBorder="1"/>
    <xf numFmtId="0" fontId="14" fillId="0" borderId="0" xfId="0" applyFont="1"/>
    <xf numFmtId="0" fontId="4" fillId="4" borderId="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0" fillId="7" borderId="0" xfId="0" applyFill="1"/>
    <xf numFmtId="9" fontId="0" fillId="0" borderId="0" xfId="2" applyFont="1" applyAlignment="1">
      <alignment horizontal="center"/>
    </xf>
    <xf numFmtId="0" fontId="14" fillId="0" borderId="0" xfId="0" applyFont="1" applyAlignment="1">
      <alignment horizontal="center"/>
    </xf>
    <xf numFmtId="0" fontId="0" fillId="0" borderId="57" xfId="0" applyBorder="1"/>
    <xf numFmtId="0" fontId="0" fillId="0" borderId="56" xfId="0" applyBorder="1"/>
    <xf numFmtId="0" fontId="0" fillId="0" borderId="58" xfId="0" applyBorder="1"/>
    <xf numFmtId="0" fontId="1" fillId="0" borderId="0" xfId="0" applyFont="1" applyAlignment="1">
      <alignment horizontal="left" indent="2"/>
    </xf>
    <xf numFmtId="0" fontId="0" fillId="0" borderId="59" xfId="0" applyBorder="1"/>
    <xf numFmtId="0" fontId="0" fillId="0" borderId="61" xfId="0" applyBorder="1"/>
    <xf numFmtId="0" fontId="0" fillId="14" borderId="0" xfId="0" applyFill="1"/>
    <xf numFmtId="0" fontId="1" fillId="14" borderId="0" xfId="0" applyFont="1" applyFill="1"/>
    <xf numFmtId="9" fontId="0" fillId="14" borderId="0" xfId="0" applyNumberFormat="1" applyFill="1"/>
    <xf numFmtId="0" fontId="36" fillId="0" borderId="1" xfId="0" applyFont="1" applyBorder="1" applyAlignment="1">
      <alignment horizontal="left" vertical="center" wrapText="1" indent="1"/>
    </xf>
    <xf numFmtId="0" fontId="1" fillId="0" borderId="4" xfId="0" applyFont="1" applyBorder="1"/>
    <xf numFmtId="0" fontId="0" fillId="0" borderId="111" xfId="0" applyBorder="1" applyAlignment="1">
      <alignment horizontal="center"/>
    </xf>
    <xf numFmtId="0" fontId="0" fillId="0" borderId="73" xfId="0" applyBorder="1" applyAlignment="1">
      <alignment horizontal="center"/>
    </xf>
    <xf numFmtId="9" fontId="0" fillId="0" borderId="137" xfId="0" applyNumberFormat="1" applyBorder="1" applyAlignment="1">
      <alignment horizontal="center"/>
    </xf>
    <xf numFmtId="9" fontId="0" fillId="10" borderId="74" xfId="0" applyNumberFormat="1" applyFill="1" applyBorder="1" applyAlignment="1">
      <alignment horizontal="center"/>
    </xf>
    <xf numFmtId="9" fontId="0" fillId="0" borderId="74" xfId="0" applyNumberFormat="1" applyBorder="1" applyAlignment="1">
      <alignment horizontal="center"/>
    </xf>
    <xf numFmtId="9" fontId="0" fillId="10" borderId="105" xfId="2" applyFont="1" applyFill="1" applyBorder="1" applyAlignment="1">
      <alignment horizontal="center"/>
    </xf>
    <xf numFmtId="9" fontId="9" fillId="10" borderId="112" xfId="0" applyNumberFormat="1" applyFont="1" applyFill="1" applyBorder="1" applyAlignment="1">
      <alignment horizontal="center"/>
    </xf>
    <xf numFmtId="9" fontId="0" fillId="10" borderId="74" xfId="2" applyFont="1" applyFill="1" applyBorder="1" applyAlignment="1">
      <alignment horizontal="center"/>
    </xf>
    <xf numFmtId="9" fontId="0" fillId="10" borderId="73" xfId="0" applyNumberFormat="1" applyFill="1" applyBorder="1" applyAlignment="1">
      <alignment horizontal="center"/>
    </xf>
    <xf numFmtId="0" fontId="1" fillId="0" borderId="105" xfId="0" applyFont="1" applyBorder="1" applyAlignment="1">
      <alignment horizontal="center" vertical="center"/>
    </xf>
    <xf numFmtId="0" fontId="0" fillId="0" borderId="105" xfId="0" applyBorder="1" applyAlignment="1">
      <alignment horizontal="center"/>
    </xf>
    <xf numFmtId="0" fontId="37" fillId="10" borderId="65" xfId="0" applyFont="1" applyFill="1" applyBorder="1" applyAlignment="1">
      <alignment vertical="center" wrapText="1"/>
    </xf>
    <xf numFmtId="0" fontId="33" fillId="10" borderId="75" xfId="0" applyFont="1" applyFill="1" applyBorder="1" applyAlignment="1">
      <alignment horizontal="center" vertical="center" wrapText="1"/>
    </xf>
    <xf numFmtId="0" fontId="36" fillId="10" borderId="71" xfId="0" applyFont="1" applyFill="1" applyBorder="1" applyAlignment="1">
      <alignment horizontal="center" vertical="center" wrapText="1"/>
    </xf>
    <xf numFmtId="0" fontId="36" fillId="10" borderId="71" xfId="0" applyFont="1" applyFill="1" applyBorder="1" applyAlignment="1">
      <alignment vertical="center" wrapText="1"/>
    </xf>
    <xf numFmtId="9" fontId="0" fillId="7" borderId="84" xfId="0" applyNumberFormat="1" applyFill="1" applyBorder="1" applyAlignment="1">
      <alignment horizontal="center"/>
    </xf>
    <xf numFmtId="9" fontId="0" fillId="7" borderId="114" xfId="0" applyNumberFormat="1" applyFill="1" applyBorder="1" applyAlignment="1">
      <alignment horizontal="center"/>
    </xf>
    <xf numFmtId="9" fontId="0" fillId="7" borderId="74" xfId="0" applyNumberFormat="1" applyFill="1" applyBorder="1" applyAlignment="1">
      <alignment horizontal="center"/>
    </xf>
    <xf numFmtId="3" fontId="0" fillId="2" borderId="74" xfId="0" applyNumberFormat="1" applyFill="1" applyBorder="1" applyAlignment="1">
      <alignment horizontal="center"/>
    </xf>
    <xf numFmtId="165" fontId="0" fillId="0" borderId="106" xfId="2" applyNumberFormat="1" applyFont="1" applyBorder="1" applyAlignment="1">
      <alignment horizontal="center" vertical="center"/>
    </xf>
    <xf numFmtId="165" fontId="0" fillId="0" borderId="107" xfId="2" applyNumberFormat="1" applyFont="1" applyBorder="1" applyAlignment="1">
      <alignment horizontal="center" vertical="center"/>
    </xf>
    <xf numFmtId="165" fontId="0" fillId="0" borderId="108" xfId="2" applyNumberFormat="1" applyFont="1" applyBorder="1" applyAlignment="1">
      <alignment horizontal="center" vertical="center"/>
    </xf>
    <xf numFmtId="165" fontId="0" fillId="0" borderId="110" xfId="2" applyNumberFormat="1" applyFont="1" applyBorder="1" applyAlignment="1">
      <alignment horizontal="center" vertical="center"/>
    </xf>
    <xf numFmtId="3" fontId="0" fillId="14" borderId="74" xfId="0" applyNumberFormat="1" applyFill="1" applyBorder="1" applyAlignment="1">
      <alignment horizontal="center"/>
    </xf>
    <xf numFmtId="3" fontId="29" fillId="0" borderId="74" xfId="0" applyNumberFormat="1" applyFont="1" applyBorder="1" applyAlignment="1">
      <alignment horizontal="center"/>
    </xf>
    <xf numFmtId="3" fontId="29" fillId="0" borderId="105" xfId="0" applyNumberFormat="1" applyFont="1" applyBorder="1" applyAlignment="1">
      <alignment horizontal="center"/>
    </xf>
    <xf numFmtId="0" fontId="38" fillId="0" borderId="65" xfId="0" applyFont="1" applyBorder="1" applyAlignment="1">
      <alignment vertical="center" wrapText="1"/>
    </xf>
    <xf numFmtId="9" fontId="0" fillId="0" borderId="139" xfId="2" applyFont="1" applyBorder="1" applyAlignment="1">
      <alignment horizontal="center" vertical="center"/>
    </xf>
    <xf numFmtId="9" fontId="0" fillId="0" borderId="140" xfId="2" applyFont="1" applyBorder="1" applyAlignment="1">
      <alignment horizontal="center" vertical="center"/>
    </xf>
    <xf numFmtId="9" fontId="0" fillId="0" borderId="141" xfId="2" applyFont="1" applyBorder="1" applyAlignment="1">
      <alignment horizontal="center" vertical="center"/>
    </xf>
    <xf numFmtId="0" fontId="42" fillId="0" borderId="30" xfId="0" applyFont="1" applyBorder="1"/>
    <xf numFmtId="9" fontId="0" fillId="0" borderId="138" xfId="2" applyFont="1" applyBorder="1" applyAlignment="1">
      <alignment horizontal="center" vertical="center"/>
    </xf>
    <xf numFmtId="9" fontId="1" fillId="17" borderId="0" xfId="2" applyFont="1" applyFill="1" applyAlignment="1">
      <alignment horizontal="center" vertical="center"/>
    </xf>
    <xf numFmtId="0" fontId="0" fillId="17" borderId="17" xfId="0" applyFill="1" applyBorder="1" applyAlignment="1">
      <alignment horizontal="center" wrapText="1"/>
    </xf>
    <xf numFmtId="0" fontId="0" fillId="18" borderId="17" xfId="0" applyFill="1" applyBorder="1" applyAlignment="1">
      <alignment horizontal="center" wrapText="1"/>
    </xf>
    <xf numFmtId="10" fontId="0" fillId="18" borderId="0" xfId="2" applyNumberFormat="1" applyFont="1" applyFill="1"/>
    <xf numFmtId="0" fontId="1" fillId="13" borderId="69" xfId="0" applyFont="1" applyFill="1" applyBorder="1" applyAlignment="1">
      <alignment horizontal="center" vertical="center"/>
    </xf>
    <xf numFmtId="0" fontId="60" fillId="0" borderId="0" xfId="0" applyFont="1" applyAlignment="1">
      <alignment vertical="center" wrapText="1"/>
    </xf>
    <xf numFmtId="0" fontId="1" fillId="2" borderId="20" xfId="0" applyFont="1" applyFill="1" applyBorder="1"/>
    <xf numFmtId="0" fontId="0" fillId="0" borderId="2" xfId="0" applyBorder="1"/>
    <xf numFmtId="0" fontId="0" fillId="0" borderId="55" xfId="0" applyBorder="1"/>
    <xf numFmtId="0" fontId="61" fillId="3" borderId="110" xfId="0" applyFont="1" applyFill="1" applyBorder="1" applyAlignment="1">
      <alignment vertical="center"/>
    </xf>
    <xf numFmtId="0" fontId="0" fillId="9" borderId="48" xfId="0" applyFill="1" applyBorder="1"/>
    <xf numFmtId="0" fontId="0" fillId="9" borderId="48" xfId="0" applyFill="1" applyBorder="1" applyAlignment="1">
      <alignment horizontal="center" wrapText="1"/>
    </xf>
    <xf numFmtId="0" fontId="14" fillId="9" borderId="0" xfId="0" applyFont="1" applyFill="1" applyAlignment="1">
      <alignment horizontal="center" wrapText="1"/>
    </xf>
    <xf numFmtId="0" fontId="7" fillId="0" borderId="0" xfId="0" applyFont="1" applyAlignment="1">
      <alignment horizontal="center" vertical="center"/>
    </xf>
    <xf numFmtId="0" fontId="1" fillId="0" borderId="0" xfId="0" quotePrefix="1" applyFont="1"/>
    <xf numFmtId="0" fontId="22" fillId="0" borderId="0" xfId="0" applyFont="1" applyAlignment="1">
      <alignment horizontal="center"/>
    </xf>
    <xf numFmtId="0" fontId="2" fillId="3" borderId="0" xfId="0" applyFont="1" applyFill="1"/>
    <xf numFmtId="0" fontId="2" fillId="3" borderId="0" xfId="0" applyFont="1" applyFill="1" applyAlignment="1">
      <alignment horizontal="center"/>
    </xf>
    <xf numFmtId="0" fontId="17" fillId="3" borderId="0" xfId="0" applyFont="1" applyFill="1"/>
    <xf numFmtId="0" fontId="1" fillId="0" borderId="0" xfId="0" applyFont="1" applyAlignment="1">
      <alignment horizontal="center"/>
    </xf>
    <xf numFmtId="0" fontId="1" fillId="2" borderId="0" xfId="0" applyFont="1" applyFill="1"/>
    <xf numFmtId="0" fontId="1" fillId="0" borderId="8" xfId="0" applyFont="1" applyBorder="1"/>
    <xf numFmtId="9" fontId="1" fillId="0" borderId="9" xfId="0" applyNumberFormat="1" applyFont="1" applyBorder="1" applyAlignment="1">
      <alignment horizontal="center"/>
    </xf>
    <xf numFmtId="9" fontId="0" fillId="0" borderId="9" xfId="0" applyNumberFormat="1" applyBorder="1" applyAlignment="1">
      <alignment horizontal="center"/>
    </xf>
    <xf numFmtId="9" fontId="1" fillId="0" borderId="10" xfId="0" applyNumberFormat="1" applyFont="1" applyBorder="1" applyAlignment="1">
      <alignment horizontal="center"/>
    </xf>
    <xf numFmtId="0" fontId="2" fillId="0" borderId="0" xfId="0" applyFont="1"/>
    <xf numFmtId="9" fontId="1" fillId="0" borderId="1" xfId="0" applyNumberFormat="1" applyFont="1" applyBorder="1" applyAlignment="1">
      <alignment horizontal="center"/>
    </xf>
    <xf numFmtId="9" fontId="0" fillId="0" borderId="1" xfId="0" applyNumberFormat="1" applyBorder="1" applyAlignment="1">
      <alignment horizontal="center"/>
    </xf>
    <xf numFmtId="9" fontId="1" fillId="0" borderId="11" xfId="0" applyNumberFormat="1" applyFont="1" applyBorder="1" applyAlignment="1">
      <alignment horizontal="center"/>
    </xf>
    <xf numFmtId="0" fontId="3" fillId="0" borderId="0" xfId="0" applyFont="1" applyAlignment="1">
      <alignment horizontal="center" vertical="center"/>
    </xf>
    <xf numFmtId="0" fontId="1" fillId="0" borderId="6" xfId="0" applyFont="1" applyBorder="1"/>
    <xf numFmtId="9" fontId="1" fillId="0" borderId="7" xfId="0" applyNumberFormat="1" applyFont="1" applyBorder="1" applyAlignment="1">
      <alignment horizontal="center"/>
    </xf>
    <xf numFmtId="9" fontId="0" fillId="0" borderId="7" xfId="0" applyNumberFormat="1" applyBorder="1" applyAlignment="1">
      <alignment horizontal="center"/>
    </xf>
    <xf numFmtId="9" fontId="1" fillId="0" borderId="12" xfId="0" applyNumberFormat="1" applyFont="1" applyBorder="1" applyAlignment="1">
      <alignment horizontal="center"/>
    </xf>
    <xf numFmtId="0" fontId="55" fillId="14" borderId="60" xfId="0" applyFont="1" applyFill="1" applyBorder="1" applyAlignment="1">
      <alignment horizontal="center"/>
    </xf>
    <xf numFmtId="0" fontId="15" fillId="0" borderId="0" xfId="0" applyFont="1" applyAlignment="1">
      <alignment horizontal="center" vertical="center"/>
    </xf>
    <xf numFmtId="0" fontId="17" fillId="0" borderId="0" xfId="0" applyFont="1"/>
    <xf numFmtId="0" fontId="1" fillId="2" borderId="0" xfId="0" applyFont="1" applyFill="1" applyAlignment="1">
      <alignment horizontal="center"/>
    </xf>
    <xf numFmtId="0" fontId="63" fillId="0" borderId="0" xfId="0" applyFont="1" applyAlignment="1">
      <alignment horizontal="center"/>
    </xf>
    <xf numFmtId="0" fontId="8" fillId="0" borderId="0" xfId="0" applyFont="1" applyAlignment="1">
      <alignment horizontal="center" vertical="center"/>
    </xf>
    <xf numFmtId="0" fontId="1" fillId="0" borderId="101" xfId="0" applyFont="1" applyBorder="1" applyAlignment="1">
      <alignment horizontal="center"/>
    </xf>
    <xf numFmtId="0" fontId="1" fillId="0" borderId="102" xfId="0" applyFont="1" applyBorder="1"/>
    <xf numFmtId="0" fontId="1" fillId="0" borderId="103" xfId="0" applyFont="1" applyBorder="1" applyAlignment="1">
      <alignment horizontal="center"/>
    </xf>
    <xf numFmtId="0" fontId="7" fillId="0" borderId="0" xfId="0" applyFont="1" applyAlignment="1">
      <alignment horizontal="center"/>
    </xf>
    <xf numFmtId="9" fontId="0" fillId="0" borderId="14" xfId="2" applyFont="1" applyBorder="1" applyProtection="1"/>
    <xf numFmtId="9" fontId="0" fillId="0" borderId="15" xfId="2" applyFont="1" applyBorder="1" applyProtection="1"/>
    <xf numFmtId="9" fontId="0" fillId="0" borderId="47" xfId="2" applyFont="1" applyBorder="1" applyProtection="1"/>
    <xf numFmtId="9" fontId="0" fillId="0" borderId="0" xfId="2" applyFont="1" applyBorder="1" applyProtection="1"/>
    <xf numFmtId="0" fontId="21" fillId="0" borderId="99" xfId="0" applyFont="1" applyBorder="1" applyAlignment="1">
      <alignment horizontal="left" vertical="center" wrapText="1"/>
    </xf>
    <xf numFmtId="164" fontId="1" fillId="2" borderId="90" xfId="1" applyNumberFormat="1" applyFont="1" applyFill="1" applyBorder="1" applyProtection="1"/>
    <xf numFmtId="9" fontId="1" fillId="2" borderId="100" xfId="0" applyNumberFormat="1" applyFont="1" applyFill="1" applyBorder="1" applyAlignment="1">
      <alignment horizontal="center"/>
    </xf>
    <xf numFmtId="164" fontId="1" fillId="14" borderId="91" xfId="1" applyNumberFormat="1" applyFont="1" applyFill="1" applyBorder="1" applyProtection="1"/>
    <xf numFmtId="165" fontId="1" fillId="14" borderId="93" xfId="0" applyNumberFormat="1" applyFont="1" applyFill="1" applyBorder="1" applyAlignment="1">
      <alignment horizontal="center"/>
    </xf>
    <xf numFmtId="9" fontId="0" fillId="0" borderId="1" xfId="2" applyFont="1" applyBorder="1" applyProtection="1"/>
    <xf numFmtId="9" fontId="0" fillId="0" borderId="11" xfId="2" applyFont="1" applyBorder="1" applyAlignment="1" applyProtection="1">
      <alignment horizontal="center"/>
    </xf>
    <xf numFmtId="9" fontId="0" fillId="0" borderId="2" xfId="2" applyFont="1" applyBorder="1" applyAlignment="1" applyProtection="1">
      <alignment horizontal="center"/>
    </xf>
    <xf numFmtId="9" fontId="20" fillId="0" borderId="0" xfId="0" applyNumberFormat="1" applyFont="1"/>
    <xf numFmtId="0" fontId="21" fillId="0" borderId="94" xfId="0" applyFont="1" applyBorder="1" applyAlignment="1">
      <alignment horizontal="left" vertical="center" wrapText="1"/>
    </xf>
    <xf numFmtId="164" fontId="1" fillId="2" borderId="28" xfId="1" applyNumberFormat="1" applyFont="1" applyFill="1" applyBorder="1" applyProtection="1"/>
    <xf numFmtId="165" fontId="1" fillId="2" borderId="95" xfId="0" applyNumberFormat="1" applyFont="1" applyFill="1" applyBorder="1" applyAlignment="1">
      <alignment horizontal="center"/>
    </xf>
    <xf numFmtId="164" fontId="1" fillId="14" borderId="94" xfId="1" applyNumberFormat="1" applyFont="1" applyFill="1" applyBorder="1" applyProtection="1"/>
    <xf numFmtId="165" fontId="1" fillId="14" borderId="100" xfId="0" applyNumberFormat="1" applyFont="1" applyFill="1" applyBorder="1" applyAlignment="1">
      <alignment horizontal="center"/>
    </xf>
    <xf numFmtId="9" fontId="21" fillId="0" borderId="0" xfId="0" applyNumberFormat="1" applyFont="1"/>
    <xf numFmtId="0" fontId="0" fillId="14" borderId="5" xfId="0" applyFill="1" applyBorder="1"/>
    <xf numFmtId="9" fontId="0" fillId="14" borderId="1" xfId="2" applyFont="1" applyFill="1" applyBorder="1" applyProtection="1"/>
    <xf numFmtId="9" fontId="0" fillId="14" borderId="11" xfId="2" applyFont="1" applyFill="1" applyBorder="1" applyAlignment="1" applyProtection="1">
      <alignment horizontal="center"/>
    </xf>
    <xf numFmtId="9" fontId="0" fillId="14" borderId="2" xfId="2" applyFont="1" applyFill="1" applyBorder="1" applyAlignment="1" applyProtection="1">
      <alignment horizontal="center"/>
    </xf>
    <xf numFmtId="0" fontId="0" fillId="11" borderId="5" xfId="0" applyFill="1" applyBorder="1" applyAlignment="1">
      <alignment vertical="center"/>
    </xf>
    <xf numFmtId="9" fontId="0" fillId="11" borderId="1" xfId="2" applyFont="1" applyFill="1" applyBorder="1" applyAlignment="1" applyProtection="1">
      <alignment vertical="center"/>
    </xf>
    <xf numFmtId="9" fontId="0" fillId="11" borderId="11" xfId="2" applyFont="1" applyFill="1" applyBorder="1" applyAlignment="1" applyProtection="1">
      <alignment horizontal="center" vertical="center"/>
    </xf>
    <xf numFmtId="9" fontId="0" fillId="11" borderId="2" xfId="2" applyFont="1" applyFill="1" applyBorder="1" applyAlignment="1" applyProtection="1">
      <alignment horizontal="center" vertical="center"/>
    </xf>
    <xf numFmtId="0" fontId="21" fillId="0" borderId="96" xfId="0" applyFont="1" applyBorder="1" applyAlignment="1">
      <alignment horizontal="left" vertical="center" wrapText="1"/>
    </xf>
    <xf numFmtId="164" fontId="1" fillId="2" borderId="97" xfId="1" applyNumberFormat="1" applyFont="1" applyFill="1" applyBorder="1" applyProtection="1"/>
    <xf numFmtId="9" fontId="1" fillId="2" borderId="98" xfId="0" applyNumberFormat="1" applyFont="1" applyFill="1" applyBorder="1" applyAlignment="1">
      <alignment horizontal="center"/>
    </xf>
    <xf numFmtId="164" fontId="1" fillId="14" borderId="96" xfId="1" applyNumberFormat="1" applyFont="1" applyFill="1" applyBorder="1" applyProtection="1"/>
    <xf numFmtId="165" fontId="1" fillId="14" borderId="118" xfId="0" applyNumberFormat="1" applyFont="1" applyFill="1" applyBorder="1" applyAlignment="1">
      <alignment horizontal="center"/>
    </xf>
    <xf numFmtId="164" fontId="1" fillId="0" borderId="117" xfId="1" applyNumberFormat="1" applyFont="1" applyFill="1" applyBorder="1" applyProtection="1"/>
    <xf numFmtId="9" fontId="1" fillId="0" borderId="117" xfId="0" applyNumberFormat="1" applyFont="1" applyBorder="1" applyAlignment="1">
      <alignment horizontal="center"/>
    </xf>
    <xf numFmtId="9" fontId="0" fillId="0" borderId="7" xfId="2" applyFont="1" applyBorder="1" applyProtection="1"/>
    <xf numFmtId="9" fontId="0" fillId="0" borderId="12" xfId="2" applyFont="1" applyBorder="1" applyAlignment="1" applyProtection="1">
      <alignment horizontal="center"/>
    </xf>
    <xf numFmtId="9" fontId="0" fillId="0" borderId="55" xfId="2" applyFont="1" applyBorder="1" applyAlignment="1" applyProtection="1">
      <alignment horizontal="center"/>
    </xf>
    <xf numFmtId="9" fontId="7" fillId="0" borderId="0" xfId="0" applyNumberFormat="1" applyFont="1"/>
    <xf numFmtId="0" fontId="1" fillId="12" borderId="42" xfId="0" applyFont="1" applyFill="1" applyBorder="1"/>
    <xf numFmtId="164" fontId="1" fillId="12" borderId="42" xfId="1" applyNumberFormat="1" applyFont="1" applyFill="1" applyBorder="1" applyProtection="1"/>
    <xf numFmtId="9" fontId="1" fillId="12" borderId="42" xfId="2" applyFont="1" applyFill="1" applyBorder="1" applyAlignment="1" applyProtection="1">
      <alignment horizontal="center"/>
    </xf>
    <xf numFmtId="9" fontId="0" fillId="0" borderId="18" xfId="2" applyFont="1" applyBorder="1" applyAlignment="1" applyProtection="1">
      <alignment horizontal="center"/>
    </xf>
    <xf numFmtId="164" fontId="30" fillId="4" borderId="92" xfId="1" applyNumberFormat="1" applyFont="1" applyFill="1" applyBorder="1" applyProtection="1"/>
    <xf numFmtId="9" fontId="1" fillId="4" borderId="93" xfId="0" applyNumberFormat="1" applyFont="1" applyFill="1" applyBorder="1" applyAlignment="1">
      <alignment horizontal="center"/>
    </xf>
    <xf numFmtId="164" fontId="1" fillId="0" borderId="92" xfId="1" applyNumberFormat="1" applyFont="1" applyFill="1" applyBorder="1" applyProtection="1"/>
    <xf numFmtId="165" fontId="1" fillId="0" borderId="93" xfId="0" applyNumberFormat="1" applyFont="1" applyBorder="1" applyAlignment="1">
      <alignment horizontal="center"/>
    </xf>
    <xf numFmtId="164" fontId="30" fillId="4" borderId="28" xfId="1" applyNumberFormat="1" applyFont="1" applyFill="1" applyBorder="1" applyProtection="1"/>
    <xf numFmtId="9" fontId="1" fillId="4" borderId="95" xfId="0" applyNumberFormat="1" applyFont="1" applyFill="1" applyBorder="1" applyAlignment="1">
      <alignment horizontal="center"/>
    </xf>
    <xf numFmtId="164" fontId="49" fillId="0" borderId="28" xfId="1" applyNumberFormat="1" applyFont="1" applyFill="1" applyBorder="1" applyProtection="1"/>
    <xf numFmtId="9" fontId="49" fillId="0" borderId="95" xfId="0" applyNumberFormat="1" applyFont="1" applyBorder="1" applyAlignment="1">
      <alignment horizontal="center"/>
    </xf>
    <xf numFmtId="9" fontId="50" fillId="7" borderId="0" xfId="2" applyFont="1" applyFill="1" applyBorder="1" applyAlignment="1" applyProtection="1">
      <alignment horizontal="center"/>
    </xf>
    <xf numFmtId="0" fontId="21" fillId="0" borderId="94" xfId="0" applyFont="1" applyBorder="1" applyAlignment="1">
      <alignment vertical="center"/>
    </xf>
    <xf numFmtId="9" fontId="1" fillId="2" borderId="95" xfId="0" applyNumberFormat="1" applyFont="1" applyFill="1" applyBorder="1" applyAlignment="1">
      <alignment horizontal="center"/>
    </xf>
    <xf numFmtId="164" fontId="1" fillId="0" borderId="28" xfId="1" applyNumberFormat="1" applyFont="1" applyFill="1" applyBorder="1" applyProtection="1"/>
    <xf numFmtId="9" fontId="1" fillId="0" borderId="95" xfId="0" applyNumberFormat="1" applyFont="1" applyBorder="1" applyAlignment="1">
      <alignment horizontal="center"/>
    </xf>
    <xf numFmtId="9" fontId="18" fillId="7" borderId="0" xfId="2" applyFont="1" applyFill="1" applyBorder="1" applyAlignment="1" applyProtection="1">
      <alignment horizontal="center"/>
    </xf>
    <xf numFmtId="0" fontId="0" fillId="0" borderId="96" xfId="0" applyBorder="1"/>
    <xf numFmtId="164" fontId="1" fillId="0" borderId="97" xfId="1" applyNumberFormat="1" applyFont="1" applyFill="1" applyBorder="1" applyProtection="1"/>
    <xf numFmtId="9" fontId="1" fillId="0" borderId="98" xfId="0" applyNumberFormat="1" applyFont="1" applyBorder="1" applyAlignment="1">
      <alignment horizontal="center"/>
    </xf>
    <xf numFmtId="9" fontId="29" fillId="0" borderId="0" xfId="2" applyFont="1" applyBorder="1" applyProtection="1"/>
    <xf numFmtId="0" fontId="51" fillId="0" borderId="0" xfId="0" applyFont="1"/>
    <xf numFmtId="0" fontId="1" fillId="12" borderId="0" xfId="0" applyFont="1" applyFill="1"/>
    <xf numFmtId="164" fontId="1" fillId="12" borderId="0" xfId="1" applyNumberFormat="1" applyFont="1" applyFill="1" applyBorder="1" applyProtection="1"/>
    <xf numFmtId="9" fontId="26" fillId="12" borderId="0" xfId="2" applyFont="1" applyFill="1" applyBorder="1" applyAlignment="1" applyProtection="1">
      <alignment horizontal="center"/>
    </xf>
    <xf numFmtId="0" fontId="0" fillId="0" borderId="91" xfId="0" applyBorder="1"/>
    <xf numFmtId="164" fontId="1" fillId="2" borderId="92" xfId="1" applyNumberFormat="1" applyFont="1" applyFill="1" applyBorder="1" applyProtection="1"/>
    <xf numFmtId="9" fontId="1" fillId="2" borderId="93" xfId="0" applyNumberFormat="1" applyFont="1" applyFill="1" applyBorder="1" applyAlignment="1">
      <alignment horizontal="center"/>
    </xf>
    <xf numFmtId="9" fontId="1" fillId="0" borderId="93" xfId="0" applyNumberFormat="1" applyFont="1" applyBorder="1" applyAlignment="1">
      <alignment horizontal="center"/>
    </xf>
    <xf numFmtId="9" fontId="0" fillId="0" borderId="6" xfId="0" applyNumberFormat="1" applyBorder="1"/>
    <xf numFmtId="9" fontId="0" fillId="0" borderId="7" xfId="2" applyFont="1" applyBorder="1" applyAlignment="1" applyProtection="1">
      <alignment horizontal="center"/>
    </xf>
    <xf numFmtId="0" fontId="1" fillId="12" borderId="104" xfId="0" applyFont="1" applyFill="1" applyBorder="1" applyAlignment="1">
      <alignment horizontal="right"/>
    </xf>
    <xf numFmtId="164" fontId="1" fillId="12" borderId="104" xfId="1" applyNumberFormat="1" applyFont="1" applyFill="1" applyBorder="1" applyProtection="1"/>
    <xf numFmtId="9" fontId="6" fillId="12" borderId="104" xfId="2" applyFont="1" applyFill="1" applyBorder="1" applyAlignment="1" applyProtection="1">
      <alignment horizontal="center"/>
    </xf>
    <xf numFmtId="9" fontId="0" fillId="0" borderId="0" xfId="0" applyNumberFormat="1" applyAlignment="1">
      <alignment horizontal="center"/>
    </xf>
    <xf numFmtId="9" fontId="1" fillId="0" borderId="0" xfId="0" applyNumberFormat="1" applyFont="1" applyAlignment="1">
      <alignment horizontal="center"/>
    </xf>
    <xf numFmtId="0" fontId="11" fillId="0" borderId="29" xfId="0" applyFont="1" applyBorder="1"/>
    <xf numFmtId="0" fontId="0" fillId="0" borderId="30" xfId="0" applyBorder="1"/>
    <xf numFmtId="0" fontId="0" fillId="0" borderId="31" xfId="0" applyBorder="1"/>
    <xf numFmtId="0" fontId="0" fillId="0" borderId="32" xfId="0" applyBorder="1" applyAlignment="1">
      <alignment horizontal="left"/>
    </xf>
    <xf numFmtId="0" fontId="0" fillId="0" borderId="24"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9" fontId="1" fillId="0" borderId="10" xfId="0" applyNumberFormat="1" applyFont="1" applyBorder="1" applyAlignment="1">
      <alignment horizontal="center" vertical="center"/>
    </xf>
    <xf numFmtId="9" fontId="1" fillId="0" borderId="63" xfId="0" applyNumberFormat="1" applyFont="1" applyBorder="1" applyAlignment="1">
      <alignment horizontal="center"/>
    </xf>
    <xf numFmtId="0" fontId="0" fillId="0" borderId="36" xfId="0" applyBorder="1"/>
    <xf numFmtId="14" fontId="0" fillId="10" borderId="37" xfId="0" applyNumberFormat="1" applyFill="1" applyBorder="1" applyAlignment="1">
      <alignment horizontal="center"/>
    </xf>
    <xf numFmtId="0" fontId="1" fillId="0" borderId="38" xfId="0" applyFont="1" applyBorder="1"/>
    <xf numFmtId="0" fontId="0" fillId="0" borderId="39" xfId="0" applyBorder="1"/>
    <xf numFmtId="0" fontId="0" fillId="0" borderId="38" xfId="0" applyBorder="1"/>
    <xf numFmtId="14" fontId="0" fillId="0" borderId="39" xfId="0" applyNumberFormat="1" applyBorder="1" applyAlignment="1">
      <alignment horizontal="center"/>
    </xf>
    <xf numFmtId="0" fontId="0" fillId="0" borderId="88" xfId="0" applyBorder="1" applyAlignment="1">
      <alignment horizontal="center"/>
    </xf>
    <xf numFmtId="14" fontId="0" fillId="2" borderId="39" xfId="0" applyNumberFormat="1" applyFill="1" applyBorder="1" applyAlignment="1">
      <alignment horizontal="center"/>
    </xf>
    <xf numFmtId="0" fontId="2" fillId="3" borderId="88" xfId="0" applyFont="1" applyFill="1" applyBorder="1" applyAlignment="1">
      <alignment horizontal="center"/>
    </xf>
    <xf numFmtId="0" fontId="16" fillId="0" borderId="0" xfId="0" applyFont="1" applyAlignment="1">
      <alignment horizontal="center" vertical="center" wrapText="1"/>
    </xf>
    <xf numFmtId="9" fontId="0" fillId="0" borderId="88" xfId="2" applyFont="1" applyBorder="1" applyAlignment="1" applyProtection="1">
      <alignment horizontal="center"/>
    </xf>
    <xf numFmtId="9" fontId="1" fillId="0" borderId="36" xfId="0" applyNumberFormat="1" applyFont="1" applyBorder="1" applyAlignment="1">
      <alignment horizontal="left"/>
    </xf>
    <xf numFmtId="1" fontId="0" fillId="10" borderId="44" xfId="0" applyNumberFormat="1" applyFill="1" applyBorder="1" applyAlignment="1">
      <alignment horizontal="center"/>
    </xf>
    <xf numFmtId="0" fontId="3" fillId="0" borderId="39" xfId="0" applyFont="1" applyBorder="1"/>
    <xf numFmtId="0" fontId="0" fillId="0" borderId="40" xfId="0" applyBorder="1"/>
    <xf numFmtId="0" fontId="0" fillId="0" borderId="45" xfId="0" applyBorder="1"/>
    <xf numFmtId="1" fontId="0" fillId="10" borderId="46" xfId="0" applyNumberFormat="1" applyFill="1" applyBorder="1" applyAlignment="1">
      <alignment horizontal="center"/>
    </xf>
    <xf numFmtId="0" fontId="0" fillId="0" borderId="1" xfId="0" applyBorder="1" applyAlignment="1">
      <alignment horizontal="left"/>
    </xf>
    <xf numFmtId="9" fontId="0" fillId="0" borderId="1" xfId="2" applyFont="1" applyBorder="1" applyAlignment="1" applyProtection="1">
      <alignment horizontal="center"/>
    </xf>
    <xf numFmtId="0" fontId="0" fillId="0" borderId="130" xfId="0" applyBorder="1"/>
    <xf numFmtId="0" fontId="0" fillId="0" borderId="44" xfId="0" applyBorder="1"/>
    <xf numFmtId="0" fontId="1" fillId="0" borderId="44" xfId="0" applyFont="1" applyBorder="1" applyAlignment="1">
      <alignment vertical="top" wrapText="1"/>
    </xf>
    <xf numFmtId="0" fontId="0" fillId="0" borderId="131" xfId="0" applyBorder="1"/>
    <xf numFmtId="0" fontId="1" fillId="0" borderId="130" xfId="0" applyFont="1" applyBorder="1" applyAlignment="1">
      <alignment horizontal="right"/>
    </xf>
    <xf numFmtId="14" fontId="0" fillId="0" borderId="44" xfId="0" applyNumberFormat="1" applyBorder="1"/>
    <xf numFmtId="0" fontId="0" fillId="0" borderId="44" xfId="0" applyBorder="1" applyAlignment="1">
      <alignment horizontal="right" vertical="center"/>
    </xf>
    <xf numFmtId="14" fontId="0" fillId="0" borderId="44" xfId="0" applyNumberFormat="1" applyBorder="1" applyAlignment="1">
      <alignment vertical="center"/>
    </xf>
    <xf numFmtId="0" fontId="0" fillId="0" borderId="44" xfId="0" applyBorder="1" applyAlignment="1">
      <alignment horizontal="center" vertical="center" wrapText="1"/>
    </xf>
    <xf numFmtId="0" fontId="10" fillId="4" borderId="130" xfId="0" applyFont="1" applyFill="1" applyBorder="1"/>
    <xf numFmtId="0" fontId="14" fillId="0" borderId="130" xfId="0" applyFont="1" applyBorder="1" applyAlignment="1">
      <alignment vertical="top" wrapText="1"/>
    </xf>
    <xf numFmtId="0" fontId="0" fillId="0" borderId="44" xfId="0" applyBorder="1" applyAlignment="1">
      <alignment horizontal="center" vertical="top" wrapText="1"/>
    </xf>
    <xf numFmtId="0" fontId="0" fillId="0" borderId="44" xfId="0" applyBorder="1" applyAlignment="1">
      <alignment horizontal="center"/>
    </xf>
    <xf numFmtId="0" fontId="0" fillId="0" borderId="130" xfId="0" applyBorder="1" applyAlignment="1">
      <alignment vertical="center" wrapText="1"/>
    </xf>
    <xf numFmtId="1" fontId="0" fillId="0" borderId="44" xfId="0" applyNumberFormat="1" applyBorder="1" applyAlignment="1">
      <alignment vertical="center"/>
    </xf>
    <xf numFmtId="0" fontId="0" fillId="0" borderId="44" xfId="0" applyBorder="1" applyAlignment="1">
      <alignment vertical="center"/>
    </xf>
    <xf numFmtId="0" fontId="0" fillId="0" borderId="44" xfId="0" applyBorder="1" applyAlignment="1">
      <alignment horizontal="left" vertical="center" wrapText="1"/>
    </xf>
    <xf numFmtId="17" fontId="0" fillId="0" borderId="44" xfId="0" applyNumberFormat="1" applyBorder="1" applyAlignment="1">
      <alignment vertical="center"/>
    </xf>
    <xf numFmtId="9" fontId="0" fillId="0" borderId="88" xfId="2" applyFont="1" applyBorder="1" applyProtection="1"/>
    <xf numFmtId="0" fontId="14" fillId="0" borderId="130" xfId="0" applyFont="1" applyBorder="1" applyAlignment="1">
      <alignment vertical="center" wrapText="1"/>
    </xf>
    <xf numFmtId="0" fontId="0" fillId="0" borderId="44" xfId="0" applyBorder="1" applyAlignment="1">
      <alignment horizontal="center" vertical="center"/>
    </xf>
    <xf numFmtId="9" fontId="0" fillId="0" borderId="18" xfId="0" applyNumberFormat="1" applyBorder="1" applyAlignment="1">
      <alignment horizontal="center" wrapText="1"/>
    </xf>
    <xf numFmtId="0" fontId="0" fillId="0" borderId="44" xfId="0" applyBorder="1" applyAlignment="1">
      <alignment vertical="top"/>
    </xf>
    <xf numFmtId="0" fontId="0" fillId="0" borderId="44" xfId="0" applyBorder="1" applyAlignment="1">
      <alignment vertical="top" wrapText="1"/>
    </xf>
    <xf numFmtId="0" fontId="0" fillId="0" borderId="132" xfId="0" applyBorder="1" applyAlignment="1">
      <alignment vertical="center"/>
    </xf>
    <xf numFmtId="1" fontId="0" fillId="0" borderId="133" xfId="0" applyNumberFormat="1" applyBorder="1" applyAlignment="1">
      <alignment horizontal="center" vertical="center"/>
    </xf>
    <xf numFmtId="0" fontId="0" fillId="0" borderId="133" xfId="0" applyBorder="1" applyAlignment="1">
      <alignment vertical="top"/>
    </xf>
    <xf numFmtId="0" fontId="0" fillId="0" borderId="133" xfId="0" applyBorder="1" applyAlignment="1">
      <alignment vertical="top" wrapText="1"/>
    </xf>
    <xf numFmtId="0" fontId="0" fillId="0" borderId="134" xfId="0" applyBorder="1"/>
    <xf numFmtId="0" fontId="0" fillId="0" borderId="0" xfId="0" applyAlignment="1">
      <alignment vertical="top"/>
    </xf>
    <xf numFmtId="0" fontId="0" fillId="0" borderId="0" xfId="0" applyAlignment="1">
      <alignment vertical="top" wrapText="1"/>
    </xf>
    <xf numFmtId="0" fontId="14" fillId="0" borderId="0" xfId="0" applyFont="1" applyAlignment="1">
      <alignment vertical="top" wrapText="1"/>
    </xf>
    <xf numFmtId="1" fontId="0" fillId="0" borderId="0" xfId="0" applyNumberFormat="1" applyAlignment="1">
      <alignment horizontal="center"/>
    </xf>
    <xf numFmtId="17" fontId="0" fillId="0" borderId="0" xfId="0" applyNumberFormat="1" applyAlignment="1">
      <alignment horizontal="center"/>
    </xf>
    <xf numFmtId="17" fontId="0" fillId="0" borderId="0" xfId="0" applyNumberFormat="1" applyAlignment="1">
      <alignment vertical="center"/>
    </xf>
    <xf numFmtId="9" fontId="0" fillId="0" borderId="0" xfId="2" applyFont="1" applyProtection="1"/>
    <xf numFmtId="0" fontId="42" fillId="11" borderId="1" xfId="0" applyFont="1" applyFill="1" applyBorder="1" applyAlignment="1" applyProtection="1">
      <alignment horizontal="center"/>
      <protection locked="0"/>
    </xf>
    <xf numFmtId="0" fontId="42" fillId="11" borderId="1" xfId="0" applyFont="1" applyFill="1" applyBorder="1" applyProtection="1">
      <protection locked="0"/>
    </xf>
    <xf numFmtId="3" fontId="0" fillId="0" borderId="66" xfId="0" applyNumberFormat="1" applyBorder="1" applyAlignment="1" applyProtection="1">
      <alignment horizontal="center"/>
      <protection locked="0"/>
    </xf>
    <xf numFmtId="3" fontId="0" fillId="0" borderId="23" xfId="0" applyNumberFormat="1" applyBorder="1" applyAlignment="1" applyProtection="1">
      <alignment horizontal="center"/>
      <protection locked="0"/>
    </xf>
    <xf numFmtId="3" fontId="0" fillId="0" borderId="69" xfId="0" applyNumberFormat="1" applyBorder="1" applyAlignment="1" applyProtection="1">
      <alignment horizontal="center"/>
      <protection locked="0"/>
    </xf>
    <xf numFmtId="3" fontId="0" fillId="0" borderId="66" xfId="0" applyNumberFormat="1"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3" fontId="0" fillId="0" borderId="74" xfId="0" applyNumberFormat="1" applyBorder="1" applyAlignment="1" applyProtection="1">
      <alignment horizontal="center"/>
      <protection locked="0"/>
    </xf>
    <xf numFmtId="0" fontId="0" fillId="0" borderId="108" xfId="0" applyBorder="1" applyAlignment="1" applyProtection="1">
      <alignment horizontal="center" vertical="center"/>
      <protection locked="0"/>
    </xf>
    <xf numFmtId="0" fontId="0" fillId="0" borderId="107" xfId="0" applyBorder="1" applyProtection="1">
      <protection locked="0"/>
    </xf>
    <xf numFmtId="0" fontId="1" fillId="0" borderId="107" xfId="0" applyFont="1" applyBorder="1" applyAlignment="1" applyProtection="1">
      <alignment vertical="center" wrapText="1"/>
      <protection locked="0"/>
    </xf>
    <xf numFmtId="0" fontId="0" fillId="0" borderId="107" xfId="0" applyBorder="1" applyAlignment="1" applyProtection="1">
      <alignment horizontal="left" vertical="center" wrapText="1" indent="1"/>
      <protection locked="0"/>
    </xf>
    <xf numFmtId="0" fontId="0" fillId="0" borderId="108" xfId="0" applyBorder="1" applyProtection="1">
      <protection locked="0"/>
    </xf>
    <xf numFmtId="3" fontId="36" fillId="0" borderId="66" xfId="0" applyNumberFormat="1" applyFont="1" applyBorder="1" applyAlignment="1" applyProtection="1">
      <alignment horizontal="center" vertical="center" wrapText="1"/>
      <protection locked="0"/>
    </xf>
    <xf numFmtId="3" fontId="36" fillId="0" borderId="23" xfId="0" applyNumberFormat="1" applyFont="1" applyBorder="1" applyAlignment="1" applyProtection="1">
      <alignment horizontal="center" vertical="center" wrapText="1"/>
      <protection locked="0"/>
    </xf>
    <xf numFmtId="3" fontId="36" fillId="0" borderId="69" xfId="0" applyNumberFormat="1" applyFont="1" applyBorder="1" applyAlignment="1" applyProtection="1">
      <alignment horizontal="center" vertical="center" wrapText="1"/>
      <protection locked="0"/>
    </xf>
    <xf numFmtId="3" fontId="36" fillId="0" borderId="74" xfId="0" applyNumberFormat="1" applyFont="1" applyBorder="1" applyAlignment="1" applyProtection="1">
      <alignment horizontal="center" vertical="center" wrapText="1"/>
      <protection locked="0"/>
    </xf>
    <xf numFmtId="0" fontId="42" fillId="11" borderId="1" xfId="0" applyFont="1" applyFill="1" applyBorder="1" applyAlignment="1" applyProtection="1">
      <alignment horizontal="center" vertical="center" wrapText="1"/>
      <protection locked="0"/>
    </xf>
    <xf numFmtId="0" fontId="36" fillId="0" borderId="66" xfId="0" applyFont="1" applyBorder="1" applyAlignment="1" applyProtection="1">
      <alignment horizontal="center" vertical="center" wrapText="1"/>
      <protection locked="0"/>
    </xf>
    <xf numFmtId="15" fontId="0" fillId="11" borderId="1" xfId="0" applyNumberFormat="1" applyFill="1" applyBorder="1" applyAlignment="1" applyProtection="1">
      <alignment horizontal="center"/>
      <protection locked="0"/>
    </xf>
    <xf numFmtId="0" fontId="0" fillId="11" borderId="1" xfId="0" applyFill="1" applyBorder="1" applyAlignment="1" applyProtection="1">
      <alignment horizontal="center"/>
      <protection locked="0"/>
    </xf>
    <xf numFmtId="0" fontId="59" fillId="0" borderId="0" xfId="0" applyFont="1"/>
    <xf numFmtId="9" fontId="59" fillId="0" borderId="0" xfId="2" applyFont="1" applyBorder="1" applyProtection="1"/>
    <xf numFmtId="0" fontId="64" fillId="0" borderId="0" xfId="0" applyFont="1"/>
    <xf numFmtId="9" fontId="21" fillId="10" borderId="23" xfId="0" applyNumberFormat="1" applyFont="1" applyFill="1" applyBorder="1" applyAlignment="1">
      <alignment horizontal="center"/>
    </xf>
    <xf numFmtId="9" fontId="21" fillId="10" borderId="84" xfId="0" applyNumberFormat="1" applyFont="1" applyFill="1" applyBorder="1" applyAlignment="1">
      <alignment horizontal="center"/>
    </xf>
    <xf numFmtId="9" fontId="21" fillId="10" borderId="74" xfId="0" applyNumberFormat="1" applyFont="1" applyFill="1" applyBorder="1" applyAlignment="1">
      <alignment horizontal="center"/>
    </xf>
    <xf numFmtId="9" fontId="21" fillId="10" borderId="114" xfId="0" applyNumberFormat="1" applyFont="1" applyFill="1" applyBorder="1" applyAlignment="1">
      <alignment horizontal="center"/>
    </xf>
    <xf numFmtId="0" fontId="4" fillId="7" borderId="0" xfId="0" applyFont="1" applyFill="1" applyAlignment="1">
      <alignment horizontal="center" vertical="center" wrapText="1"/>
    </xf>
    <xf numFmtId="0" fontId="0" fillId="7" borderId="0" xfId="0" applyFill="1" applyAlignment="1">
      <alignment horizontal="center"/>
    </xf>
    <xf numFmtId="9" fontId="0" fillId="7" borderId="3" xfId="0" applyNumberFormat="1" applyFill="1" applyBorder="1" applyAlignment="1">
      <alignment horizontal="center"/>
    </xf>
    <xf numFmtId="9" fontId="0" fillId="19" borderId="23" xfId="0" applyNumberFormat="1" applyFill="1" applyBorder="1" applyAlignment="1">
      <alignment horizontal="center"/>
    </xf>
    <xf numFmtId="9" fontId="0" fillId="19" borderId="84" xfId="0" applyNumberFormat="1" applyFill="1" applyBorder="1" applyAlignment="1">
      <alignment horizontal="center"/>
    </xf>
    <xf numFmtId="9" fontId="0" fillId="19" borderId="74" xfId="0" applyNumberFormat="1" applyFill="1" applyBorder="1" applyAlignment="1">
      <alignment horizontal="center"/>
    </xf>
    <xf numFmtId="9" fontId="0" fillId="19" borderId="114" xfId="0" applyNumberFormat="1" applyFill="1" applyBorder="1" applyAlignment="1">
      <alignment horizontal="center"/>
    </xf>
    <xf numFmtId="0" fontId="36" fillId="19" borderId="25" xfId="0" applyFont="1" applyFill="1" applyBorder="1" applyAlignment="1">
      <alignment horizontal="center" vertical="center" wrapText="1"/>
    </xf>
    <xf numFmtId="0" fontId="36" fillId="19" borderId="25" xfId="0" applyFont="1" applyFill="1" applyBorder="1" applyAlignment="1">
      <alignment vertical="center" wrapText="1"/>
    </xf>
    <xf numFmtId="0" fontId="59" fillId="19" borderId="0" xfId="0" applyFont="1" applyFill="1" applyAlignment="1">
      <alignment horizontal="center"/>
    </xf>
    <xf numFmtId="9" fontId="59" fillId="19" borderId="3" xfId="0" applyNumberFormat="1" applyFont="1" applyFill="1" applyBorder="1" applyAlignment="1">
      <alignment horizontal="center"/>
    </xf>
    <xf numFmtId="9" fontId="21" fillId="19" borderId="23" xfId="0" applyNumberFormat="1" applyFont="1" applyFill="1" applyBorder="1" applyAlignment="1">
      <alignment horizontal="center"/>
    </xf>
    <xf numFmtId="9" fontId="21" fillId="19" borderId="84" xfId="0" applyNumberFormat="1" applyFont="1" applyFill="1" applyBorder="1" applyAlignment="1">
      <alignment horizontal="center"/>
    </xf>
    <xf numFmtId="9" fontId="21" fillId="19" borderId="74" xfId="0" applyNumberFormat="1" applyFont="1" applyFill="1" applyBorder="1" applyAlignment="1">
      <alignment horizontal="center"/>
    </xf>
    <xf numFmtId="9" fontId="21" fillId="19" borderId="114" xfId="0" applyNumberFormat="1" applyFont="1" applyFill="1" applyBorder="1" applyAlignment="1">
      <alignment horizontal="center"/>
    </xf>
    <xf numFmtId="0" fontId="66" fillId="19" borderId="0" xfId="0" applyFont="1" applyFill="1" applyAlignment="1">
      <alignment horizontal="center" vertical="center" wrapText="1"/>
    </xf>
    <xf numFmtId="0" fontId="4" fillId="19" borderId="0" xfId="0" applyFont="1" applyFill="1" applyAlignment="1">
      <alignment horizontal="center" vertical="center" wrapText="1"/>
    </xf>
    <xf numFmtId="0" fontId="0" fillId="19" borderId="0" xfId="0" applyFill="1" applyAlignment="1">
      <alignment horizontal="center"/>
    </xf>
    <xf numFmtId="9" fontId="0" fillId="19" borderId="3" xfId="0" applyNumberFormat="1" applyFill="1" applyBorder="1" applyAlignment="1">
      <alignment horizontal="center"/>
    </xf>
    <xf numFmtId="0" fontId="0" fillId="7" borderId="10" xfId="0" applyFill="1" applyBorder="1"/>
    <xf numFmtId="0" fontId="1" fillId="20" borderId="5" xfId="0" applyFont="1" applyFill="1" applyBorder="1"/>
    <xf numFmtId="0" fontId="1" fillId="20" borderId="6" xfId="0" applyFont="1" applyFill="1" applyBorder="1"/>
    <xf numFmtId="9" fontId="1" fillId="20" borderId="63" xfId="0" applyNumberFormat="1" applyFont="1" applyFill="1" applyBorder="1" applyAlignment="1">
      <alignment horizontal="center" vertical="center"/>
    </xf>
    <xf numFmtId="9" fontId="1" fillId="20" borderId="12" xfId="0" applyNumberFormat="1" applyFont="1" applyFill="1" applyBorder="1" applyAlignment="1">
      <alignment horizontal="center" vertical="center"/>
    </xf>
    <xf numFmtId="9" fontId="1" fillId="20" borderId="63" xfId="0" applyNumberFormat="1" applyFont="1" applyFill="1" applyBorder="1" applyAlignment="1">
      <alignment horizontal="center"/>
    </xf>
    <xf numFmtId="9" fontId="1" fillId="20" borderId="12" xfId="0" applyNumberFormat="1" applyFont="1" applyFill="1" applyBorder="1" applyAlignment="1">
      <alignment horizontal="center"/>
    </xf>
    <xf numFmtId="9" fontId="0" fillId="20" borderId="15" xfId="2" applyFont="1" applyFill="1" applyBorder="1" applyProtection="1"/>
    <xf numFmtId="9" fontId="0" fillId="20" borderId="11" xfId="2" applyFont="1" applyFill="1" applyBorder="1" applyAlignment="1" applyProtection="1">
      <alignment horizontal="center"/>
    </xf>
    <xf numFmtId="9" fontId="0" fillId="20" borderId="12" xfId="2" applyFont="1" applyFill="1" applyBorder="1" applyAlignment="1" applyProtection="1">
      <alignment horizontal="center"/>
    </xf>
    <xf numFmtId="9" fontId="0" fillId="20" borderId="55" xfId="2" applyFont="1" applyFill="1" applyBorder="1" applyAlignment="1" applyProtection="1">
      <alignment horizontal="center"/>
    </xf>
    <xf numFmtId="9" fontId="0" fillId="20" borderId="18" xfId="2" applyFont="1" applyFill="1" applyBorder="1" applyAlignment="1" applyProtection="1">
      <alignment horizontal="center"/>
    </xf>
    <xf numFmtId="9" fontId="0" fillId="20" borderId="18" xfId="0" applyNumberFormat="1" applyFill="1" applyBorder="1" applyAlignment="1">
      <alignment horizontal="center" wrapText="1"/>
    </xf>
    <xf numFmtId="0" fontId="65" fillId="2" borderId="44" xfId="0" applyFont="1" applyFill="1" applyBorder="1" applyAlignment="1">
      <alignment vertical="top"/>
    </xf>
    <xf numFmtId="0" fontId="0" fillId="2" borderId="131" xfId="0" applyFill="1" applyBorder="1"/>
    <xf numFmtId="0" fontId="67" fillId="4" borderId="44" xfId="0" applyFont="1" applyFill="1" applyBorder="1" applyAlignment="1" applyProtection="1">
      <alignment horizontal="center" vertical="top" wrapText="1"/>
      <protection locked="0"/>
    </xf>
    <xf numFmtId="0" fontId="66" fillId="4" borderId="0" xfId="0" applyFont="1" applyFill="1" applyAlignment="1">
      <alignment horizontal="center" vertical="center" wrapText="1"/>
    </xf>
    <xf numFmtId="0" fontId="21" fillId="0" borderId="0" xfId="0" applyFont="1" applyAlignment="1">
      <alignment horizontal="center"/>
    </xf>
    <xf numFmtId="9" fontId="21" fillId="0" borderId="3" xfId="0" applyNumberFormat="1" applyFont="1" applyBorder="1" applyAlignment="1">
      <alignment horizontal="center"/>
    </xf>
    <xf numFmtId="9" fontId="21" fillId="0" borderId="23" xfId="0" applyNumberFormat="1" applyFont="1" applyBorder="1" applyAlignment="1">
      <alignment horizontal="center"/>
    </xf>
    <xf numFmtId="0" fontId="4" fillId="15" borderId="0" xfId="0" applyFont="1" applyFill="1" applyAlignment="1">
      <alignment horizontal="center" vertical="center" wrapText="1"/>
    </xf>
    <xf numFmtId="0" fontId="4" fillId="0" borderId="0" xfId="0" applyFont="1" applyAlignment="1">
      <alignment horizontal="center" vertical="center" wrapText="1"/>
    </xf>
    <xf numFmtId="9" fontId="9" fillId="0" borderId="83" xfId="0" applyNumberFormat="1" applyFont="1" applyBorder="1" applyAlignment="1">
      <alignment horizontal="center"/>
    </xf>
    <xf numFmtId="9" fontId="9" fillId="10" borderId="143" xfId="0" applyNumberFormat="1" applyFont="1" applyFill="1" applyBorder="1" applyAlignment="1">
      <alignment horizontal="center"/>
    </xf>
    <xf numFmtId="9" fontId="9" fillId="10" borderId="27" xfId="0" applyNumberFormat="1" applyFont="1" applyFill="1" applyBorder="1" applyAlignment="1">
      <alignment horizontal="center"/>
    </xf>
    <xf numFmtId="9" fontId="0" fillId="10" borderId="26" xfId="2" applyFont="1" applyFill="1" applyBorder="1" applyAlignment="1">
      <alignment horizontal="center"/>
    </xf>
    <xf numFmtId="9" fontId="0" fillId="10" borderId="1" xfId="2" applyFont="1" applyFill="1" applyBorder="1" applyAlignment="1">
      <alignment horizontal="center"/>
    </xf>
    <xf numFmtId="9" fontId="0" fillId="10" borderId="73" xfId="2" applyFont="1" applyFill="1" applyBorder="1" applyAlignment="1">
      <alignment horizontal="center"/>
    </xf>
    <xf numFmtId="9" fontId="0" fillId="10" borderId="14" xfId="2" applyFont="1" applyFill="1" applyBorder="1" applyAlignment="1">
      <alignment horizontal="center"/>
    </xf>
    <xf numFmtId="0" fontId="42" fillId="19" borderId="1" xfId="0" applyFont="1" applyFill="1" applyBorder="1" applyAlignment="1">
      <alignment horizontal="left" wrapText="1"/>
    </xf>
    <xf numFmtId="0" fontId="4" fillId="19" borderId="5" xfId="0" applyFont="1" applyFill="1" applyBorder="1" applyAlignment="1">
      <alignment horizontal="center" vertical="center" wrapText="1"/>
    </xf>
    <xf numFmtId="0" fontId="36" fillId="7" borderId="1" xfId="0" applyFont="1" applyFill="1" applyBorder="1" applyAlignment="1">
      <alignment vertical="center" wrapText="1"/>
    </xf>
    <xf numFmtId="0" fontId="36" fillId="0" borderId="26" xfId="0" applyFont="1" applyBorder="1" applyAlignment="1">
      <alignment vertical="center" wrapText="1"/>
    </xf>
    <xf numFmtId="0" fontId="33" fillId="0" borderId="75" xfId="0" applyFont="1" applyBorder="1" applyAlignment="1">
      <alignment vertical="center" wrapText="1"/>
    </xf>
    <xf numFmtId="0" fontId="4" fillId="0" borderId="0" xfId="0" applyFont="1"/>
    <xf numFmtId="0" fontId="30" fillId="13" borderId="66" xfId="0" applyFont="1" applyFill="1" applyBorder="1" applyAlignment="1">
      <alignment horizontal="center"/>
    </xf>
    <xf numFmtId="0" fontId="30" fillId="13" borderId="69" xfId="0" applyFont="1" applyFill="1" applyBorder="1" applyAlignment="1">
      <alignment horizontal="center"/>
    </xf>
    <xf numFmtId="1" fontId="4" fillId="0" borderId="106" xfId="2" applyNumberFormat="1" applyFont="1" applyBorder="1" applyAlignment="1">
      <alignment horizontal="center" vertical="center"/>
    </xf>
    <xf numFmtId="9" fontId="4" fillId="0" borderId="0" xfId="2" applyFont="1" applyAlignment="1">
      <alignment horizontal="center" vertical="center"/>
    </xf>
    <xf numFmtId="1" fontId="4" fillId="2" borderId="74" xfId="0" applyNumberFormat="1" applyFont="1" applyFill="1" applyBorder="1" applyAlignment="1">
      <alignment horizontal="center"/>
    </xf>
    <xf numFmtId="9" fontId="4" fillId="0" borderId="0" xfId="2" applyFont="1" applyBorder="1" applyAlignment="1">
      <alignment horizontal="center" vertical="center"/>
    </xf>
    <xf numFmtId="3" fontId="4" fillId="20" borderId="74" xfId="0" applyNumberFormat="1" applyFont="1" applyFill="1" applyBorder="1" applyAlignment="1">
      <alignment horizontal="center"/>
    </xf>
    <xf numFmtId="9" fontId="4" fillId="0" borderId="0" xfId="2" applyFont="1" applyFill="1" applyAlignment="1">
      <alignment horizontal="center" vertical="center"/>
    </xf>
    <xf numFmtId="164" fontId="4" fillId="0" borderId="0" xfId="1" applyNumberFormat="1" applyFont="1" applyAlignment="1">
      <alignment horizontal="center" vertical="center"/>
    </xf>
    <xf numFmtId="3" fontId="4" fillId="2" borderId="74" xfId="0" applyNumberFormat="1" applyFont="1" applyFill="1" applyBorder="1" applyAlignment="1">
      <alignment horizontal="center"/>
    </xf>
    <xf numFmtId="9" fontId="4" fillId="0" borderId="0" xfId="2" applyFont="1" applyFill="1" applyBorder="1" applyAlignment="1">
      <alignment horizontal="center" vertical="center"/>
    </xf>
    <xf numFmtId="0" fontId="4" fillId="20" borderId="74" xfId="0" applyFont="1" applyFill="1" applyBorder="1" applyAlignment="1">
      <alignment horizontal="center"/>
    </xf>
    <xf numFmtId="3" fontId="4" fillId="14" borderId="74" xfId="0" applyNumberFormat="1" applyFont="1" applyFill="1" applyBorder="1" applyAlignment="1">
      <alignment horizontal="center"/>
    </xf>
    <xf numFmtId="9" fontId="4" fillId="0" borderId="106" xfId="2" applyFont="1" applyBorder="1" applyAlignment="1">
      <alignment horizontal="center" vertical="center"/>
    </xf>
    <xf numFmtId="9" fontId="4" fillId="2" borderId="112" xfId="2" applyFont="1" applyFill="1" applyBorder="1" applyAlignment="1">
      <alignment horizontal="center" vertical="center"/>
    </xf>
    <xf numFmtId="9" fontId="4" fillId="14" borderId="112" xfId="2" applyFont="1" applyFill="1" applyBorder="1" applyAlignment="1">
      <alignment horizontal="center" vertical="center"/>
    </xf>
    <xf numFmtId="0" fontId="0" fillId="0" borderId="0" xfId="0" applyAlignment="1">
      <alignment horizontal="right" vertical="top"/>
    </xf>
    <xf numFmtId="0" fontId="0" fillId="0" borderId="0" xfId="0" applyAlignment="1">
      <alignment horizontal="left" vertical="center"/>
    </xf>
    <xf numFmtId="0" fontId="58" fillId="0" borderId="0" xfId="0" applyFont="1" applyAlignment="1">
      <alignment horizontal="center" vertical="center" wrapText="1"/>
    </xf>
    <xf numFmtId="0" fontId="10" fillId="0" borderId="0" xfId="0" applyFont="1" applyAlignment="1">
      <alignment horizontal="center"/>
    </xf>
    <xf numFmtId="0" fontId="0" fillId="0" borderId="0" xfId="0" applyAlignment="1">
      <alignment horizontal="left" wrapText="1"/>
    </xf>
    <xf numFmtId="0" fontId="21" fillId="0" borderId="0" xfId="0" applyFont="1" applyAlignment="1">
      <alignment horizontal="left" vertical="top" wrapText="1"/>
    </xf>
    <xf numFmtId="0" fontId="0" fillId="0" borderId="0" xfId="0" applyAlignment="1">
      <alignment horizontal="left" vertical="center" wrapText="1"/>
    </xf>
    <xf numFmtId="0" fontId="0" fillId="0" borderId="1" xfId="0" applyBorder="1" applyAlignment="1">
      <alignment horizontal="center" vertical="center" wrapText="1"/>
    </xf>
    <xf numFmtId="0" fontId="62" fillId="0" borderId="1" xfId="0" applyFont="1" applyBorder="1" applyAlignment="1">
      <alignment horizontal="left"/>
    </xf>
    <xf numFmtId="164" fontId="0" fillId="0" borderId="32" xfId="1" applyNumberFormat="1" applyFont="1" applyBorder="1" applyAlignment="1">
      <alignment horizontal="center" vertical="center" wrapText="1"/>
    </xf>
    <xf numFmtId="165" fontId="0" fillId="2" borderId="26" xfId="2" applyNumberFormat="1" applyFont="1" applyFill="1" applyBorder="1" applyAlignment="1">
      <alignment horizontal="center" vertical="center"/>
    </xf>
    <xf numFmtId="165" fontId="0" fillId="2" borderId="48" xfId="2" applyNumberFormat="1" applyFont="1" applyFill="1" applyBorder="1" applyAlignment="1">
      <alignment horizontal="center" vertical="center"/>
    </xf>
    <xf numFmtId="165" fontId="0" fillId="2" borderId="14" xfId="2" applyNumberFormat="1" applyFont="1" applyFill="1" applyBorder="1" applyAlignment="1">
      <alignment horizontal="center" vertical="center"/>
    </xf>
    <xf numFmtId="0" fontId="33" fillId="2" borderId="111" xfId="0" applyFont="1" applyFill="1" applyBorder="1" applyAlignment="1">
      <alignment horizontal="left" vertical="center" wrapText="1"/>
    </xf>
    <xf numFmtId="0" fontId="33" fillId="2" borderId="105" xfId="0" applyFont="1" applyFill="1" applyBorder="1" applyAlignment="1">
      <alignment horizontal="left" vertical="center" wrapText="1"/>
    </xf>
    <xf numFmtId="0" fontId="33" fillId="2" borderId="113" xfId="0" applyFont="1" applyFill="1" applyBorder="1" applyAlignment="1">
      <alignment horizontal="left" vertical="center" wrapText="1"/>
    </xf>
    <xf numFmtId="0" fontId="33" fillId="0" borderId="64" xfId="0" applyFont="1" applyBorder="1" applyAlignment="1">
      <alignment horizontal="left" vertical="center" wrapText="1"/>
    </xf>
    <xf numFmtId="0" fontId="33" fillId="0" borderId="67" xfId="0" applyFont="1" applyBorder="1" applyAlignment="1">
      <alignment horizontal="left" vertical="center" wrapText="1"/>
    </xf>
    <xf numFmtId="0" fontId="33" fillId="0" borderId="68" xfId="0" applyFont="1" applyBorder="1" applyAlignment="1">
      <alignment horizontal="left" vertical="center" wrapText="1"/>
    </xf>
    <xf numFmtId="0" fontId="33" fillId="13" borderId="68" xfId="0" applyFont="1" applyFill="1" applyBorder="1" applyAlignment="1">
      <alignment horizontal="left" vertical="center" wrapText="1"/>
    </xf>
    <xf numFmtId="0" fontId="33" fillId="13" borderId="25" xfId="0" applyFont="1" applyFill="1" applyBorder="1" applyAlignment="1">
      <alignment horizontal="left" vertical="center" wrapText="1"/>
    </xf>
    <xf numFmtId="0" fontId="34" fillId="0" borderId="64" xfId="0" applyFont="1" applyBorder="1" applyAlignment="1">
      <alignment horizontal="left" vertical="center" wrapText="1"/>
    </xf>
    <xf numFmtId="0" fontId="34" fillId="0" borderId="67" xfId="0" applyFont="1" applyBorder="1" applyAlignment="1">
      <alignment horizontal="left" vertical="center" wrapText="1"/>
    </xf>
    <xf numFmtId="0" fontId="34" fillId="0" borderId="68" xfId="0" applyFont="1" applyBorder="1" applyAlignment="1">
      <alignment horizontal="left" vertical="center" wrapText="1"/>
    </xf>
    <xf numFmtId="0" fontId="37" fillId="0" borderId="65" xfId="0" applyFont="1" applyBorder="1" applyAlignment="1">
      <alignment horizontal="left" vertical="top" wrapText="1"/>
    </xf>
    <xf numFmtId="0" fontId="37" fillId="0" borderId="25" xfId="0" applyFont="1" applyBorder="1" applyAlignment="1">
      <alignment horizontal="left" vertical="top"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36" fillId="0" borderId="1" xfId="0" applyFont="1" applyBorder="1" applyAlignment="1">
      <alignment vertical="center" wrapText="1"/>
    </xf>
    <xf numFmtId="0" fontId="33" fillId="0" borderId="64" xfId="0" applyFont="1" applyBorder="1" applyAlignment="1">
      <alignment vertical="center" wrapText="1"/>
    </xf>
    <xf numFmtId="0" fontId="33" fillId="0" borderId="67" xfId="0" applyFont="1" applyBorder="1" applyAlignment="1">
      <alignment vertical="center" wrapText="1"/>
    </xf>
    <xf numFmtId="0" fontId="33" fillId="0" borderId="68" xfId="0" applyFont="1" applyBorder="1" applyAlignment="1">
      <alignment vertical="center" wrapText="1"/>
    </xf>
    <xf numFmtId="0" fontId="33" fillId="0" borderId="78" xfId="0" applyFont="1" applyBorder="1" applyAlignment="1">
      <alignment vertical="center" wrapText="1"/>
    </xf>
    <xf numFmtId="0" fontId="36" fillId="0" borderId="1" xfId="0" applyFont="1" applyBorder="1" applyAlignment="1">
      <alignment horizontal="left" vertical="center" wrapText="1" indent="1"/>
    </xf>
    <xf numFmtId="0" fontId="33" fillId="0" borderId="64"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85" xfId="0" applyFont="1" applyBorder="1" applyAlignment="1">
      <alignment vertical="center" wrapText="1"/>
    </xf>
    <xf numFmtId="0" fontId="0" fillId="0" borderId="109"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36" fillId="0" borderId="1" xfId="0" applyFont="1" applyBorder="1" applyAlignment="1">
      <alignment horizontal="left" vertical="center" wrapText="1"/>
    </xf>
    <xf numFmtId="0" fontId="0" fillId="0" borderId="24" xfId="0" applyBorder="1" applyAlignment="1">
      <alignment horizontal="left" vertical="center" wrapText="1"/>
    </xf>
    <xf numFmtId="0" fontId="34" fillId="10" borderId="111" xfId="0" applyFont="1" applyFill="1" applyBorder="1" applyAlignment="1">
      <alignment vertical="center" wrapText="1"/>
    </xf>
    <xf numFmtId="0" fontId="34" fillId="10" borderId="105" xfId="0" applyFont="1" applyFill="1" applyBorder="1" applyAlignment="1">
      <alignment vertical="center" wrapText="1"/>
    </xf>
    <xf numFmtId="0" fontId="34" fillId="10" borderId="112" xfId="0" applyFont="1" applyFill="1" applyBorder="1" applyAlignment="1">
      <alignment vertical="center" wrapText="1"/>
    </xf>
    <xf numFmtId="0" fontId="0" fillId="0" borderId="24" xfId="0" applyBorder="1" applyAlignment="1">
      <alignment horizontal="center" vertical="center" wrapText="1"/>
    </xf>
    <xf numFmtId="0" fontId="36" fillId="0" borderId="70"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71" xfId="0" applyFont="1" applyBorder="1" applyAlignment="1">
      <alignment horizontal="center" vertical="center" wrapText="1"/>
    </xf>
    <xf numFmtId="9" fontId="0" fillId="9" borderId="86" xfId="0" applyNumberFormat="1" applyFill="1" applyBorder="1" applyAlignment="1" applyProtection="1">
      <alignment horizontal="center" vertical="center"/>
      <protection locked="0"/>
    </xf>
    <xf numFmtId="0" fontId="0" fillId="9" borderId="87" xfId="0" applyFill="1" applyBorder="1" applyAlignment="1" applyProtection="1">
      <alignment horizontal="center" vertical="center"/>
      <protection locked="0"/>
    </xf>
    <xf numFmtId="0" fontId="0" fillId="9" borderId="76" xfId="0" applyFill="1" applyBorder="1" applyAlignment="1" applyProtection="1">
      <alignment horizontal="center" vertical="center"/>
      <protection locked="0"/>
    </xf>
    <xf numFmtId="0" fontId="0" fillId="0" borderId="1" xfId="0" applyBorder="1" applyAlignment="1">
      <alignment horizontal="left"/>
    </xf>
    <xf numFmtId="9" fontId="4" fillId="15" borderId="106" xfId="2" applyFont="1" applyFill="1" applyBorder="1" applyAlignment="1">
      <alignment horizontal="center" vertical="center" wrapText="1"/>
    </xf>
    <xf numFmtId="9" fontId="4" fillId="15" borderId="109" xfId="2" applyFont="1" applyFill="1" applyBorder="1" applyAlignment="1">
      <alignment horizontal="center" vertical="center" wrapText="1"/>
    </xf>
    <xf numFmtId="0" fontId="1" fillId="15" borderId="0" xfId="0" applyFont="1" applyFill="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42" fillId="0" borderId="1" xfId="0" applyFont="1" applyBorder="1" applyAlignment="1">
      <alignment horizontal="left" vertical="center"/>
    </xf>
    <xf numFmtId="0" fontId="42" fillId="0" borderId="25" xfId="0" applyFont="1" applyBorder="1" applyAlignment="1">
      <alignment horizontal="left" vertical="center"/>
    </xf>
    <xf numFmtId="9" fontId="0" fillId="15" borderId="106" xfId="2" applyFont="1" applyFill="1" applyBorder="1" applyAlignment="1">
      <alignment horizontal="center" vertical="center" wrapText="1"/>
    </xf>
    <xf numFmtId="9" fontId="0" fillId="15" borderId="109" xfId="2" applyFont="1" applyFill="1" applyBorder="1" applyAlignment="1">
      <alignment horizontal="center" vertical="center" wrapText="1"/>
    </xf>
    <xf numFmtId="0" fontId="42" fillId="11" borderId="1" xfId="0" applyFont="1" applyFill="1" applyBorder="1" applyAlignment="1" applyProtection="1">
      <alignment horizontal="center"/>
      <protection locked="0"/>
    </xf>
    <xf numFmtId="0" fontId="42" fillId="11" borderId="1" xfId="0" applyFont="1" applyFill="1" applyBorder="1" applyAlignment="1">
      <alignment horizontal="left" vertical="top" wrapText="1"/>
    </xf>
    <xf numFmtId="15" fontId="42" fillId="11" borderId="2" xfId="0" applyNumberFormat="1" applyFont="1" applyFill="1" applyBorder="1" applyAlignment="1" applyProtection="1">
      <alignment horizontal="center" wrapText="1"/>
      <protection locked="0"/>
    </xf>
    <xf numFmtId="0" fontId="42" fillId="11" borderId="3" xfId="0" applyFont="1" applyFill="1" applyBorder="1" applyAlignment="1" applyProtection="1">
      <alignment horizontal="center" wrapText="1"/>
      <protection locked="0"/>
    </xf>
    <xf numFmtId="0" fontId="0" fillId="9" borderId="106" xfId="0" applyFill="1" applyBorder="1" applyAlignment="1">
      <alignment horizontal="center" vertical="center" wrapText="1"/>
    </xf>
    <xf numFmtId="0" fontId="0" fillId="9" borderId="107" xfId="0" applyFill="1" applyBorder="1" applyAlignment="1">
      <alignment horizontal="center" vertical="center" wrapText="1"/>
    </xf>
    <xf numFmtId="0" fontId="56" fillId="4" borderId="0" xfId="0" applyFont="1" applyFill="1" applyAlignment="1">
      <alignment horizontal="left"/>
    </xf>
    <xf numFmtId="0" fontId="0" fillId="0" borderId="119" xfId="0" applyBorder="1" applyAlignment="1">
      <alignment horizontal="center"/>
    </xf>
    <xf numFmtId="0" fontId="0" fillId="0" borderId="120" xfId="0" applyBorder="1" applyAlignment="1">
      <alignment horizontal="center"/>
    </xf>
    <xf numFmtId="0" fontId="0" fillId="0" borderId="119" xfId="0" applyBorder="1" applyAlignment="1">
      <alignment horizontal="center" wrapText="1"/>
    </xf>
    <xf numFmtId="0" fontId="0" fillId="0" borderId="120" xfId="0" applyBorder="1" applyAlignment="1">
      <alignment horizontal="center" wrapText="1"/>
    </xf>
    <xf numFmtId="0" fontId="1" fillId="7" borderId="49" xfId="0" applyFont="1" applyFill="1" applyBorder="1" applyAlignment="1">
      <alignment horizontal="center" vertical="center"/>
    </xf>
    <xf numFmtId="0" fontId="1" fillId="7" borderId="62" xfId="0" applyFont="1" applyFill="1" applyBorder="1" applyAlignment="1">
      <alignment horizontal="center" vertical="center"/>
    </xf>
    <xf numFmtId="0" fontId="1" fillId="7" borderId="50" xfId="0" applyFont="1" applyFill="1" applyBorder="1" applyAlignment="1">
      <alignment horizontal="center" vertical="center"/>
    </xf>
    <xf numFmtId="0" fontId="1" fillId="0" borderId="0" xfId="0" applyFont="1" applyAlignment="1">
      <alignment horizontal="center"/>
    </xf>
    <xf numFmtId="0" fontId="22" fillId="2" borderId="0" xfId="0" applyFont="1" applyFill="1" applyAlignment="1">
      <alignment horizontal="center"/>
    </xf>
    <xf numFmtId="9" fontId="14" fillId="0" borderId="41" xfId="0" applyNumberFormat="1" applyFont="1" applyBorder="1" applyAlignment="1">
      <alignment horizontal="center" vertical="center" wrapText="1"/>
    </xf>
    <xf numFmtId="164" fontId="1" fillId="2" borderId="0" xfId="1" applyNumberFormat="1" applyFont="1" applyFill="1" applyAlignment="1" applyProtection="1">
      <alignment horizontal="center" vertical="center"/>
    </xf>
    <xf numFmtId="0" fontId="23" fillId="0" borderId="0" xfId="0" applyFont="1" applyAlignment="1">
      <alignment horizontal="left" vertical="top" wrapText="1"/>
    </xf>
    <xf numFmtId="0" fontId="1" fillId="0" borderId="43" xfId="0" applyFont="1" applyBorder="1" applyAlignment="1">
      <alignment horizontal="center"/>
    </xf>
    <xf numFmtId="0" fontId="1" fillId="0" borderId="37" xfId="0" applyFont="1" applyBorder="1" applyAlignment="1">
      <alignment horizont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41" xfId="0" applyFont="1" applyBorder="1" applyAlignment="1">
      <alignment horizontal="center" vertical="center"/>
    </xf>
    <xf numFmtId="0" fontId="1" fillId="0" borderId="27"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7" borderId="9"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7" xfId="0" applyFont="1" applyFill="1" applyBorder="1" applyAlignment="1">
      <alignment horizontal="center" vertical="center"/>
    </xf>
    <xf numFmtId="0" fontId="55" fillId="14" borderId="0" xfId="0" applyFont="1" applyFill="1" applyAlignment="1">
      <alignment horizontal="center" vertical="center" wrapText="1"/>
    </xf>
    <xf numFmtId="0" fontId="55" fillId="2" borderId="60" xfId="0" applyFont="1" applyFill="1" applyBorder="1" applyAlignment="1">
      <alignment horizontal="center"/>
    </xf>
    <xf numFmtId="0" fontId="0" fillId="0" borderId="49" xfId="0" applyBorder="1" applyAlignment="1">
      <alignment horizontal="center" wrapText="1"/>
    </xf>
    <xf numFmtId="0" fontId="0" fillId="0" borderId="50" xfId="0" applyBorder="1" applyAlignment="1">
      <alignment horizontal="center" wrapText="1"/>
    </xf>
    <xf numFmtId="0" fontId="0" fillId="0" borderId="121" xfId="0" applyBorder="1" applyAlignment="1">
      <alignment horizontal="center" wrapText="1"/>
    </xf>
    <xf numFmtId="0" fontId="0" fillId="0" borderId="122" xfId="0" applyBorder="1" applyAlignment="1">
      <alignment horizontal="center" wrapText="1"/>
    </xf>
    <xf numFmtId="0" fontId="0" fillId="0" borderId="123" xfId="0" applyBorder="1" applyAlignment="1">
      <alignment horizontal="center" wrapText="1"/>
    </xf>
    <xf numFmtId="0" fontId="0" fillId="0" borderId="124" xfId="0" applyBorder="1" applyAlignment="1">
      <alignment horizontal="center" wrapText="1"/>
    </xf>
    <xf numFmtId="0" fontId="0" fillId="0" borderId="125" xfId="0" applyBorder="1" applyAlignment="1">
      <alignment horizontal="center" wrapText="1"/>
    </xf>
    <xf numFmtId="0" fontId="0" fillId="0" borderId="126" xfId="0" applyBorder="1" applyAlignment="1">
      <alignment horizontal="center" wrapText="1"/>
    </xf>
    <xf numFmtId="0" fontId="1" fillId="9" borderId="0" xfId="0" applyFont="1" applyFill="1" applyAlignment="1">
      <alignment horizontal="left"/>
    </xf>
    <xf numFmtId="0" fontId="0" fillId="20" borderId="123" xfId="0" applyFill="1" applyBorder="1" applyAlignment="1">
      <alignment horizontal="center" wrapText="1"/>
    </xf>
    <xf numFmtId="0" fontId="0" fillId="20" borderId="124" xfId="0" applyFill="1" applyBorder="1" applyAlignment="1">
      <alignment horizontal="center" wrapText="1"/>
    </xf>
    <xf numFmtId="0" fontId="0" fillId="20" borderId="125" xfId="0" applyFill="1" applyBorder="1" applyAlignment="1">
      <alignment horizontal="center" wrapText="1"/>
    </xf>
    <xf numFmtId="0" fontId="0" fillId="20" borderId="126" xfId="0" applyFill="1" applyBorder="1" applyAlignment="1">
      <alignment horizontal="center" wrapText="1"/>
    </xf>
    <xf numFmtId="0" fontId="1" fillId="2" borderId="49"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50" xfId="0" applyFont="1" applyFill="1" applyBorder="1" applyAlignment="1">
      <alignment horizontal="center" vertical="center"/>
    </xf>
    <xf numFmtId="0" fontId="21" fillId="0" borderId="142" xfId="0" applyFont="1" applyBorder="1" applyAlignment="1">
      <alignment horizontal="left" vertical="center"/>
    </xf>
    <xf numFmtId="0" fontId="21" fillId="0" borderId="99" xfId="0" applyFont="1" applyBorder="1" applyAlignment="1">
      <alignment horizontal="left" vertical="center"/>
    </xf>
    <xf numFmtId="0" fontId="1" fillId="4" borderId="127" xfId="0" applyFont="1" applyFill="1" applyBorder="1" applyAlignment="1">
      <alignment horizontal="left"/>
    </xf>
    <xf numFmtId="0" fontId="1" fillId="4" borderId="128" xfId="0" applyFont="1" applyFill="1" applyBorder="1" applyAlignment="1">
      <alignment horizontal="left"/>
    </xf>
    <xf numFmtId="0" fontId="1" fillId="4" borderId="129" xfId="0" applyFont="1" applyFill="1" applyBorder="1" applyAlignment="1">
      <alignment horizontal="left"/>
    </xf>
    <xf numFmtId="0" fontId="0" fillId="0" borderId="130" xfId="0" applyBorder="1" applyAlignment="1">
      <alignment horizontal="left" vertical="top" wrapText="1"/>
    </xf>
    <xf numFmtId="0" fontId="0" fillId="0" borderId="44" xfId="0" applyBorder="1" applyAlignment="1">
      <alignment horizontal="left" vertical="top" wrapText="1"/>
    </xf>
    <xf numFmtId="0" fontId="0" fillId="0" borderId="131" xfId="0" applyBorder="1" applyAlignment="1">
      <alignment horizontal="left" vertical="top" wrapText="1"/>
    </xf>
    <xf numFmtId="0" fontId="10" fillId="9" borderId="44" xfId="0" applyFont="1" applyFill="1" applyBorder="1" applyAlignment="1">
      <alignment horizontal="center"/>
    </xf>
    <xf numFmtId="0" fontId="1" fillId="0" borderId="135" xfId="0" applyFont="1" applyBorder="1" applyAlignment="1">
      <alignment horizontal="center"/>
    </xf>
    <xf numFmtId="0" fontId="1" fillId="0" borderId="136" xfId="0" applyFont="1" applyBorder="1" applyAlignment="1">
      <alignment horizontal="center"/>
    </xf>
    <xf numFmtId="1" fontId="0" fillId="0" borderId="135" xfId="0" applyNumberFormat="1" applyBorder="1" applyAlignment="1">
      <alignment horizontal="center" vertical="center"/>
    </xf>
    <xf numFmtId="1" fontId="0" fillId="0" borderId="136" xfId="0" applyNumberFormat="1" applyBorder="1" applyAlignment="1">
      <alignment horizontal="center" vertical="center"/>
    </xf>
    <xf numFmtId="17" fontId="0" fillId="0" borderId="135" xfId="0" applyNumberFormat="1" applyBorder="1" applyAlignment="1">
      <alignment horizontal="center" vertical="center"/>
    </xf>
    <xf numFmtId="17" fontId="0" fillId="0" borderId="136" xfId="0" applyNumberForma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9" fontId="0" fillId="8" borderId="0" xfId="2" applyFont="1" applyFill="1" applyAlignment="1">
      <alignment horizontal="center" vertical="center"/>
    </xf>
    <xf numFmtId="0" fontId="1" fillId="2" borderId="0" xfId="0" applyFont="1" applyFill="1" applyAlignment="1">
      <alignment horizontal="center"/>
    </xf>
    <xf numFmtId="0" fontId="14" fillId="4" borderId="0" xfId="0" applyFont="1" applyFill="1" applyAlignment="1">
      <alignment horizontal="center" wrapText="1"/>
    </xf>
    <xf numFmtId="9" fontId="1" fillId="9" borderId="0" xfId="2" applyFont="1" applyFill="1" applyAlignment="1">
      <alignment horizontal="center" vertical="center"/>
    </xf>
    <xf numFmtId="9" fontId="1" fillId="9" borderId="60" xfId="2" applyFont="1" applyFill="1" applyBorder="1" applyAlignment="1">
      <alignment horizontal="center" vertical="center"/>
    </xf>
    <xf numFmtId="0" fontId="0" fillId="9" borderId="57" xfId="0" applyFill="1" applyBorder="1" applyAlignment="1">
      <alignment horizontal="left" vertical="center" wrapText="1"/>
    </xf>
    <xf numFmtId="0" fontId="0" fillId="9" borderId="56" xfId="0" applyFill="1" applyBorder="1" applyAlignment="1">
      <alignment horizontal="left" vertical="center" wrapText="1"/>
    </xf>
    <xf numFmtId="0" fontId="0" fillId="9" borderId="52" xfId="0"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33" fillId="0" borderId="85"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14" xfId="0" applyFont="1" applyBorder="1" applyAlignment="1">
      <alignment horizontal="center" vertical="center" wrapText="1"/>
    </xf>
    <xf numFmtId="0" fontId="35" fillId="10" borderId="70" xfId="0" applyFont="1" applyFill="1" applyBorder="1" applyAlignment="1">
      <alignment horizontal="center" vertical="center" wrapText="1"/>
    </xf>
    <xf numFmtId="0" fontId="35" fillId="10" borderId="14" xfId="0" applyFont="1" applyFill="1" applyBorder="1" applyAlignment="1">
      <alignment horizontal="center" vertical="center" wrapText="1"/>
    </xf>
    <xf numFmtId="0" fontId="36" fillId="10" borderId="70" xfId="0" applyFont="1" applyFill="1" applyBorder="1" applyAlignment="1">
      <alignment horizontal="center" vertical="center" wrapText="1"/>
    </xf>
    <xf numFmtId="0" fontId="36" fillId="10" borderId="14" xfId="0" applyFont="1" applyFill="1" applyBorder="1" applyAlignment="1">
      <alignment horizontal="center" vertical="center" wrapText="1"/>
    </xf>
    <xf numFmtId="0" fontId="33" fillId="0" borderId="78" xfId="0" applyFont="1" applyBorder="1" applyAlignment="1">
      <alignment horizontal="center" vertical="center" wrapText="1"/>
    </xf>
    <xf numFmtId="0" fontId="4" fillId="4" borderId="80" xfId="0" applyFont="1" applyFill="1" applyBorder="1" applyAlignment="1">
      <alignment horizontal="center" vertical="center" wrapText="1"/>
    </xf>
    <xf numFmtId="0" fontId="37" fillId="0" borderId="82" xfId="0" applyFont="1" applyBorder="1" applyAlignment="1">
      <alignment horizontal="center" vertical="center" wrapText="1"/>
    </xf>
    <xf numFmtId="0" fontId="37" fillId="0" borderId="27" xfId="0" applyFont="1" applyBorder="1" applyAlignment="1">
      <alignment horizontal="center" vertical="center" wrapText="1"/>
    </xf>
    <xf numFmtId="0" fontId="36" fillId="0" borderId="1" xfId="0" applyFont="1" applyBorder="1" applyAlignment="1">
      <alignment horizontal="center" vertical="center" wrapText="1"/>
    </xf>
    <xf numFmtId="0" fontId="36" fillId="10" borderId="26" xfId="0" applyFont="1" applyFill="1" applyBorder="1" applyAlignment="1">
      <alignment horizontal="center" vertical="center" wrapText="1"/>
    </xf>
    <xf numFmtId="0" fontId="37" fillId="0" borderId="80" xfId="0" applyFont="1" applyBorder="1" applyAlignment="1">
      <alignment horizontal="center" vertical="top" wrapText="1"/>
    </xf>
    <xf numFmtId="0" fontId="37" fillId="0" borderId="0" xfId="0" applyFont="1" applyAlignment="1">
      <alignment horizontal="center" vertical="top" wrapText="1"/>
    </xf>
    <xf numFmtId="0" fontId="1" fillId="5" borderId="19" xfId="0" applyFont="1" applyFill="1" applyBorder="1" applyAlignment="1">
      <alignment horizontal="center"/>
    </xf>
    <xf numFmtId="0" fontId="1" fillId="5" borderId="20" xfId="0" applyFont="1" applyFill="1" applyBorder="1" applyAlignment="1">
      <alignment horizontal="center"/>
    </xf>
    <xf numFmtId="0" fontId="0" fillId="4" borderId="2" xfId="0" applyFill="1" applyBorder="1" applyAlignment="1">
      <alignment horizontal="center" textRotation="90" wrapText="1"/>
    </xf>
    <xf numFmtId="0" fontId="0" fillId="0" borderId="22" xfId="0" applyBorder="1" applyAlignment="1">
      <alignment horizontal="center" textRotation="90"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36" fillId="0" borderId="2"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4" fillId="10" borderId="0" xfId="0" applyFont="1" applyFill="1" applyAlignment="1">
      <alignment horizontal="center" vertical="center" wrapText="1"/>
    </xf>
    <xf numFmtId="0" fontId="4" fillId="10" borderId="4"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41" xfId="0" applyFont="1" applyFill="1" applyBorder="1" applyAlignment="1">
      <alignment horizontal="center" vertical="center" wrapText="1"/>
    </xf>
    <xf numFmtId="0" fontId="42" fillId="10" borderId="80" xfId="0" applyFont="1" applyFill="1" applyBorder="1" applyAlignment="1">
      <alignment horizontal="center" vertical="center" wrapText="1"/>
    </xf>
    <xf numFmtId="0" fontId="42" fillId="10" borderId="0" xfId="0" applyFont="1" applyFill="1" applyAlignment="1">
      <alignment horizontal="center" vertical="center" wrapText="1"/>
    </xf>
    <xf numFmtId="0" fontId="42" fillId="11" borderId="80" xfId="0" applyFont="1" applyFill="1" applyBorder="1" applyAlignment="1">
      <alignment horizontal="center" vertical="center" wrapText="1"/>
    </xf>
    <xf numFmtId="0" fontId="42" fillId="11" borderId="0" xfId="0" applyFont="1" applyFill="1" applyAlignment="1">
      <alignment horizontal="center" vertical="center" wrapText="1"/>
    </xf>
    <xf numFmtId="0" fontId="37" fillId="7" borderId="30" xfId="0" applyFont="1" applyFill="1" applyBorder="1" applyAlignment="1">
      <alignment horizontal="center" vertical="center" wrapText="1"/>
    </xf>
    <xf numFmtId="0" fontId="37" fillId="7" borderId="0" xfId="0" applyFont="1" applyFill="1" applyAlignment="1">
      <alignment horizontal="center" vertical="center" wrapText="1"/>
    </xf>
    <xf numFmtId="0" fontId="42" fillId="11" borderId="30" xfId="0" applyFont="1" applyFill="1" applyBorder="1" applyAlignment="1">
      <alignment horizontal="center" vertical="center" wrapText="1"/>
    </xf>
    <xf numFmtId="0" fontId="37" fillId="10" borderId="30" xfId="0" applyFont="1" applyFill="1" applyBorder="1" applyAlignment="1">
      <alignment horizontal="center" vertical="center" wrapText="1"/>
    </xf>
    <xf numFmtId="0" fontId="37" fillId="10" borderId="0" xfId="0" applyFont="1" applyFill="1" applyAlignment="1">
      <alignment horizontal="center" vertical="center" wrapText="1"/>
    </xf>
    <xf numFmtId="0" fontId="37" fillId="0" borderId="30" xfId="0" applyFont="1" applyBorder="1" applyAlignment="1">
      <alignment horizontal="center" vertical="center" wrapText="1"/>
    </xf>
    <xf numFmtId="0" fontId="37" fillId="0" borderId="0" xfId="0" applyFont="1" applyAlignment="1">
      <alignment horizontal="center" vertical="center" wrapText="1"/>
    </xf>
    <xf numFmtId="0" fontId="42" fillId="19" borderId="80" xfId="0" applyFont="1" applyFill="1" applyBorder="1" applyAlignment="1">
      <alignment horizontal="center" vertical="center" wrapText="1"/>
    </xf>
    <xf numFmtId="0" fontId="42" fillId="19"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4" xfId="0" applyFont="1" applyFill="1" applyBorder="1" applyAlignment="1">
      <alignment horizontal="center" vertical="center" wrapText="1"/>
    </xf>
    <xf numFmtId="0" fontId="35" fillId="2" borderId="70"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6" fillId="2" borderId="70"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7" fillId="2" borderId="0" xfId="0" applyFont="1" applyFill="1" applyAlignment="1">
      <alignment horizontal="center" vertical="center" wrapText="1"/>
    </xf>
    <xf numFmtId="0" fontId="36" fillId="2" borderId="26" xfId="0" applyFont="1" applyFill="1" applyBorder="1" applyAlignment="1">
      <alignment horizontal="center" vertical="center" wrapText="1"/>
    </xf>
    <xf numFmtId="0" fontId="1" fillId="2" borderId="19" xfId="0" applyFont="1" applyFill="1" applyBorder="1" applyAlignment="1">
      <alignment horizontal="center"/>
    </xf>
    <xf numFmtId="0" fontId="1" fillId="2" borderId="21"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vertical="center" wrapText="1"/>
    </xf>
    <xf numFmtId="0" fontId="1" fillId="4"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cellXfs>
  <cellStyles count="7">
    <cellStyle name="Comma" xfId="1" builtinId="3"/>
    <cellStyle name="Comma 2" xfId="3" xr:uid="{18CDFE63-A0AC-421B-8859-EA422FA7A09C}"/>
    <cellStyle name="Comma 2 2" xfId="5" xr:uid="{DE502E0D-DD56-430B-B5BC-CFAD8A0991D6}"/>
    <cellStyle name="Comma 3" xfId="6" xr:uid="{42A720C8-02A0-424B-80EB-6426E5F4F3BF}"/>
    <cellStyle name="Excel Built-in Normal" xfId="4" xr:uid="{F2229DA3-A710-40E6-AFD2-C41830E0E157}"/>
    <cellStyle name="Normal" xfId="0" builtinId="0"/>
    <cellStyle name="Percent" xfId="2" builtinId="5"/>
  </cellStyles>
  <dxfs count="2">
    <dxf>
      <font>
        <color rgb="FFFFFF00"/>
      </font>
    </dxf>
    <dxf>
      <font>
        <color rgb="FFFFFF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Asset</a:t>
            </a:r>
            <a:r>
              <a:rPr lang="en-US" baseline="0"/>
              <a:t> Breakdown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9"/>
          <c:order val="0"/>
          <c:tx>
            <c:strRef>
              <c:f>Output!$C$2:$H$2</c:f>
              <c:strCache>
                <c:ptCount val="1"/>
                <c:pt idx="0">
                  <c:v>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FE-44FA-AE21-E3775D5491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FE-44FA-AE21-E3775D5491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FE-44FA-AE21-E3775D5491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FE-44FA-AE21-E3775D5491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FE-44FA-AE21-E3775D54911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CFE-44FA-AE21-E3775D54911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CFE-44FA-AE21-E3775D54911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CFE-44FA-AE21-E3775D54911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CFE-44FA-AE21-E3775D54911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CFE-44FA-AE21-E3775D54911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CFE-44FA-AE21-E3775D549116}"/>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CFE-44FA-AE21-E3775D549116}"/>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6766-4370-8941-1004CF68A323}"/>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1F6-4CFE-44FA-AE21-E3775D549116}"/>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6766-4370-8941-1004CF68A323}"/>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1F5-4CFE-44FA-AE21-E3775D549116}"/>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8DFA-47B2-82A8-B2353C3C308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4AC-4799-9EB3-62FE497D14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4AC-4799-9EB3-62FE497D14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4AC-4799-9EB3-62FE497D140A}"/>
              </c:ext>
            </c:extLst>
          </c:dPt>
          <c:dLbls>
            <c:dLbl>
              <c:idx val="0"/>
              <c:layout>
                <c:manualLayout>
                  <c:x val="7.6480999934444863E-2"/>
                  <c:y val="-9.309089104785328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FE-44FA-AE21-E3775D549116}"/>
                </c:ext>
              </c:extLst>
            </c:dLbl>
            <c:dLbl>
              <c:idx val="2"/>
              <c:layout>
                <c:manualLayout>
                  <c:x val="0.15815394113006881"/>
                  <c:y val="3.683229502030136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FE-44FA-AE21-E3775D549116}"/>
                </c:ext>
              </c:extLst>
            </c:dLbl>
            <c:dLbl>
              <c:idx val="3"/>
              <c:layout>
                <c:manualLayout>
                  <c:x val="0.12334053866368336"/>
                  <c:y val="-0.1087491623370381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FE-44FA-AE21-E3775D549116}"/>
                </c:ext>
              </c:extLst>
            </c:dLbl>
            <c:dLbl>
              <c:idx val="5"/>
              <c:layout>
                <c:manualLayout>
                  <c:x val="5.5030187196925755E-2"/>
                  <c:y val="6.17923915252894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FE-44FA-AE21-E3775D549116}"/>
                </c:ext>
              </c:extLst>
            </c:dLbl>
            <c:dLbl>
              <c:idx val="9"/>
              <c:layout>
                <c:manualLayout>
                  <c:x val="-0.10925857133492123"/>
                  <c:y val="-7.160837772911790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CFE-44FA-AE21-E3775D549116}"/>
                </c:ext>
              </c:extLst>
            </c:dLbl>
            <c:dLbl>
              <c:idx val="10"/>
              <c:layout>
                <c:manualLayout>
                  <c:x val="-4.1518257107270085E-2"/>
                  <c:y val="5.01258644103825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CFE-44FA-AE21-E3775D549116}"/>
                </c:ext>
              </c:extLst>
            </c:dLbl>
            <c:dLbl>
              <c:idx val="12"/>
              <c:layout>
                <c:manualLayout>
                  <c:x val="-5.8739644739303029E-2"/>
                  <c:y val="1.545246768390032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766-4370-8941-1004CF68A323}"/>
                </c:ext>
              </c:extLst>
            </c:dLbl>
            <c:dLbl>
              <c:idx val="13"/>
              <c:layout>
                <c:manualLayout>
                  <c:x val="-2.0741500476074596E-2"/>
                  <c:y val="-2.946583601624217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1F6-4CFE-44FA-AE21-E3775D549116}"/>
                </c:ext>
              </c:extLst>
            </c:dLbl>
            <c:dLbl>
              <c:idx val="14"/>
              <c:layout>
                <c:manualLayout>
                  <c:x val="-0.18408081672516205"/>
                  <c:y val="-1.841614751015135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766-4370-8941-1004CF68A323}"/>
                </c:ext>
              </c:extLst>
            </c:dLbl>
            <c:dLbl>
              <c:idx val="15"/>
              <c:layout>
                <c:manualLayout>
                  <c:x val="-0.14018803830278595"/>
                  <c:y val="-9.648354938483047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1F5-4CFE-44FA-AE21-E3775D5491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Output!$B$11:$B$29</c:f>
              <c:strCache>
                <c:ptCount val="19"/>
                <c:pt idx="0">
                  <c:v>Land Costs</c:v>
                </c:pt>
                <c:pt idx="1">
                  <c:v>Planning</c:v>
                </c:pt>
                <c:pt idx="2">
                  <c:v>Build Cost (Base build total cost)</c:v>
                </c:pt>
                <c:pt idx="3">
                  <c:v>Building</c:v>
                </c:pt>
                <c:pt idx="4">
                  <c:v>External Works</c:v>
                </c:pt>
                <c:pt idx="5">
                  <c:v>Management costs</c:v>
                </c:pt>
                <c:pt idx="6">
                  <c:v>Site Preparation</c:v>
                </c:pt>
                <c:pt idx="7">
                  <c:v>Foundations</c:v>
                </c:pt>
                <c:pt idx="8">
                  <c:v>Infrastructure and highways</c:v>
                </c:pt>
                <c:pt idx="9">
                  <c:v>Utilities</c:v>
                </c:pt>
                <c:pt idx="10">
                  <c:v>Drainage</c:v>
                </c:pt>
                <c:pt idx="11">
                  <c:v>Ecology</c:v>
                </c:pt>
                <c:pt idx="12">
                  <c:v>Landscaping/ Public Realm</c:v>
                </c:pt>
                <c:pt idx="13">
                  <c:v>Surveys and Fees</c:v>
                </c:pt>
                <c:pt idx="14">
                  <c:v>Sales and Marketing</c:v>
                </c:pt>
                <c:pt idx="15">
                  <c:v>Profit (inclusive of any developer Overheads, aftercare and sales incentives)</c:v>
                </c:pt>
                <c:pt idx="16">
                  <c:v>Community Infrastructure Levy (CIL)</c:v>
                </c:pt>
                <c:pt idx="17">
                  <c:v>Section 106 Obligations</c:v>
                </c:pt>
                <c:pt idx="18">
                  <c:v>Other Abnormal Costs</c:v>
                </c:pt>
              </c:strCache>
            </c:strRef>
          </c:cat>
          <c:val>
            <c:numRef>
              <c:f>Output!$D$11:$D$30</c:f>
              <c:numCache>
                <c:formatCode>0.0%</c:formatCode>
                <c:ptCount val="20"/>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
                  <c:v>0</c:v>
                </c:pt>
              </c:numCache>
            </c:numRef>
          </c:val>
          <c:extLst>
            <c:ext xmlns:c16="http://schemas.microsoft.com/office/drawing/2014/chart" uri="{C3380CC4-5D6E-409C-BE32-E72D297353CC}">
              <c16:uniqueId val="{00000018-4CFE-44FA-AE21-E3775D549116}"/>
            </c:ext>
          </c:extLst>
        </c:ser>
        <c:dLbls>
          <c:dLblPos val="bestFit"/>
          <c:showLegendKey val="0"/>
          <c:showVal val="1"/>
          <c:showCatName val="0"/>
          <c:showSerName val="0"/>
          <c:showPercent val="0"/>
          <c:showBubbleSize val="0"/>
          <c:showLeaderLines val="1"/>
        </c:dLbls>
        <c:firstSliceAng val="0"/>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Cost RCF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Blended RCF</c:v>
          </c:tx>
          <c:spPr>
            <a:ln w="28575" cap="rnd">
              <a:solidFill>
                <a:schemeClr val="accent1"/>
              </a:solidFill>
              <a:round/>
            </a:ln>
            <a:effectLst/>
          </c:spPr>
          <c:marker>
            <c:symbol val="none"/>
          </c:marker>
          <c:cat>
            <c:numRef>
              <c:f>Output!$K$11:$K$29</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Output!$L$11:$L$29</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49E5-4C1B-BC32-50B7EE65803B}"/>
            </c:ext>
          </c:extLst>
        </c:ser>
        <c:ser>
          <c:idx val="4"/>
          <c:order val="1"/>
          <c:tx>
            <c:strRef>
              <c:f>Output!$M$8</c:f>
              <c:strCache>
                <c:ptCount val="1"/>
                <c:pt idx="0">
                  <c:v>MMC Factored</c:v>
                </c:pt>
              </c:strCache>
            </c:strRef>
          </c:tx>
          <c:spPr>
            <a:ln w="28575" cap="rnd">
              <a:solidFill>
                <a:srgbClr val="FFC000"/>
              </a:solidFill>
              <a:round/>
            </a:ln>
            <a:effectLst/>
          </c:spPr>
          <c:marker>
            <c:symbol val="none"/>
          </c:marker>
          <c:cat>
            <c:numRef>
              <c:f>Output!$K$11:$K$29</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Output!$M$11:$M$29</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AFE7-402D-9FFA-A23EA03A18BB}"/>
            </c:ext>
          </c:extLst>
        </c:ser>
        <c:ser>
          <c:idx val="1"/>
          <c:order val="2"/>
          <c:tx>
            <c:strRef>
              <c:f>Output!$O$4:$P$4</c:f>
              <c:strCache>
                <c:ptCount val="1"/>
                <c:pt idx="0">
                  <c:v>Blended RCF50</c:v>
                </c:pt>
              </c:strCache>
            </c:strRef>
          </c:tx>
          <c:spPr>
            <a:ln w="22225" cap="rnd">
              <a:solidFill>
                <a:schemeClr val="accent1">
                  <a:lumMod val="60000"/>
                  <a:lumOff val="40000"/>
                </a:schemeClr>
              </a:solidFill>
              <a:prstDash val="sysDash"/>
              <a:round/>
            </a:ln>
            <a:effectLst/>
          </c:spPr>
          <c:marker>
            <c:symbol val="none"/>
          </c:marker>
          <c:cat>
            <c:numRef>
              <c:f>Output!$K$11:$K$29</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Output!$P$11:$P$29</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3-49E5-4C1B-BC32-50B7EE65803B}"/>
            </c:ext>
          </c:extLst>
        </c:ser>
        <c:ser>
          <c:idx val="2"/>
          <c:order val="3"/>
          <c:tx>
            <c:strRef>
              <c:f>Output!$AC$4</c:f>
              <c:strCache>
                <c:ptCount val="1"/>
              </c:strCache>
            </c:strRef>
          </c:tx>
          <c:spPr>
            <a:ln w="19050" cap="rnd">
              <a:solidFill>
                <a:schemeClr val="accent2"/>
              </a:solidFill>
              <a:prstDash val="sysDash"/>
              <a:round/>
            </a:ln>
            <a:effectLst/>
          </c:spPr>
          <c:marker>
            <c:symbol val="none"/>
          </c:marker>
          <c:cat>
            <c:numRef>
              <c:f>Output!$K$11:$K$29</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Output!$U$11:$U$29</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4-49E5-4C1B-BC32-50B7EE65803B}"/>
            </c:ext>
          </c:extLst>
        </c:ser>
        <c:ser>
          <c:idx val="3"/>
          <c:order val="4"/>
          <c:tx>
            <c:v>Cited risk/ contingency</c:v>
          </c:tx>
          <c:spPr>
            <a:ln w="19050" cap="rnd">
              <a:solidFill>
                <a:schemeClr val="accent4"/>
              </a:solidFill>
              <a:prstDash val="dashDot"/>
              <a:round/>
            </a:ln>
            <a:effectLst/>
          </c:spPr>
          <c:marker>
            <c:symbol val="none"/>
          </c:marker>
          <c:cat>
            <c:numRef>
              <c:f>Output!$K$11:$K$29</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Output!$S$11:$S$29</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BB36-4675-BC89-233E1A309E19}"/>
            </c:ext>
          </c:extLst>
        </c:ser>
        <c:ser>
          <c:idx val="5"/>
          <c:order val="5"/>
          <c:tx>
            <c:strRef>
              <c:f>Output!$N$7</c:f>
              <c:strCache>
                <c:ptCount val="1"/>
                <c:pt idx="0">
                  <c:v>Filtered</c:v>
                </c:pt>
              </c:strCache>
            </c:strRef>
          </c:tx>
          <c:spPr>
            <a:ln w="28575" cap="rnd">
              <a:solidFill>
                <a:schemeClr val="accent6"/>
              </a:solidFill>
              <a:round/>
            </a:ln>
            <a:effectLst/>
          </c:spPr>
          <c:marker>
            <c:symbol val="none"/>
          </c:marker>
          <c:cat>
            <c:numRef>
              <c:f>Output!$K$11:$K$29</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Output!$N$11:$N$29</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8C23-4A73-86F8-E56E5E76B08C}"/>
            </c:ext>
          </c:extLst>
        </c:ser>
        <c:dLbls>
          <c:showLegendKey val="0"/>
          <c:showVal val="0"/>
          <c:showCatName val="0"/>
          <c:showSerName val="0"/>
          <c:showPercent val="0"/>
          <c:showBubbleSize val="0"/>
        </c:dLbls>
        <c:smooth val="0"/>
        <c:axId val="744380728"/>
        <c:axId val="744381048"/>
      </c:lineChart>
      <c:catAx>
        <c:axId val="744380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projects (confidence level)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1048"/>
        <c:crosses val="autoZero"/>
        <c:auto val="1"/>
        <c:lblAlgn val="ctr"/>
        <c:lblOffset val="100"/>
        <c:noMultiLvlLbl val="0"/>
      </c:catAx>
      <c:valAx>
        <c:axId val="744381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Contingency</a:t>
                </a:r>
                <a:r>
                  <a:rPr lang="en-GB" baseline="0"/>
                  <a:t> required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0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Schedule RCF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Output!$M$65</c:f>
              <c:strCache>
                <c:ptCount val="1"/>
              </c:strCache>
            </c:strRef>
          </c:tx>
          <c:spPr>
            <a:ln w="28575" cap="rnd">
              <a:solidFill>
                <a:schemeClr val="accent1"/>
              </a:solidFill>
              <a:round/>
            </a:ln>
            <a:effectLst/>
          </c:spPr>
          <c:marker>
            <c:symbol val="none"/>
          </c:marker>
          <c:cat>
            <c:numRef>
              <c:f>Output!$K$68:$K$86</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Output!$M$68:$M$86</c:f>
              <c:numCache>
                <c:formatCode>0%</c:formatCode>
                <c:ptCount val="19"/>
              </c:numCache>
            </c:numRef>
          </c:val>
          <c:smooth val="0"/>
          <c:extLst>
            <c:ext xmlns:c16="http://schemas.microsoft.com/office/drawing/2014/chart" uri="{C3380CC4-5D6E-409C-BE32-E72D297353CC}">
              <c16:uniqueId val="{00000000-9DA1-4B69-911C-F036237049E2}"/>
            </c:ext>
          </c:extLst>
        </c:ser>
        <c:ser>
          <c:idx val="3"/>
          <c:order val="1"/>
          <c:tx>
            <c:strRef>
              <c:f>Output!$N$65</c:f>
              <c:strCache>
                <c:ptCount val="1"/>
              </c:strCache>
            </c:strRef>
          </c:tx>
          <c:spPr>
            <a:ln w="28575" cap="rnd">
              <a:solidFill>
                <a:schemeClr val="accent4"/>
              </a:solidFill>
              <a:round/>
            </a:ln>
            <a:effectLst/>
          </c:spPr>
          <c:marker>
            <c:symbol val="none"/>
          </c:marker>
          <c:cat>
            <c:numRef>
              <c:f>Output!$K$68:$K$86</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Output!$N$68:$N$86</c:f>
              <c:numCache>
                <c:formatCode>0%</c:formatCode>
                <c:ptCount val="19"/>
              </c:numCache>
            </c:numRef>
          </c:val>
          <c:smooth val="0"/>
          <c:extLst>
            <c:ext xmlns:c16="http://schemas.microsoft.com/office/drawing/2014/chart" uri="{C3380CC4-5D6E-409C-BE32-E72D297353CC}">
              <c16:uniqueId val="{00000000-A422-4D5D-8FE7-67D899396B96}"/>
            </c:ext>
          </c:extLst>
        </c:ser>
        <c:ser>
          <c:idx val="1"/>
          <c:order val="2"/>
          <c:tx>
            <c:v>Blended RCF50</c:v>
          </c:tx>
          <c:spPr>
            <a:ln w="22225" cap="rnd">
              <a:solidFill>
                <a:schemeClr val="accent1">
                  <a:lumMod val="60000"/>
                  <a:lumOff val="40000"/>
                </a:schemeClr>
              </a:solidFill>
              <a:prstDash val="sysDash"/>
              <a:round/>
            </a:ln>
            <a:effectLst/>
          </c:spPr>
          <c:marker>
            <c:symbol val="none"/>
          </c:marker>
          <c:cat>
            <c:numRef>
              <c:f>Output!$K$68:$K$86</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Output!$Q$68:$Q$86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9DA1-4B69-911C-F036237049E2}"/>
            </c:ext>
          </c:extLst>
        </c:ser>
        <c:ser>
          <c:idx val="2"/>
          <c:order val="3"/>
          <c:tx>
            <c:v>Blended RCF80</c:v>
          </c:tx>
          <c:spPr>
            <a:ln w="19050" cap="rnd">
              <a:solidFill>
                <a:schemeClr val="accent2"/>
              </a:solidFill>
              <a:prstDash val="sysDash"/>
              <a:round/>
            </a:ln>
            <a:effectLst/>
          </c:spPr>
          <c:marker>
            <c:symbol val="none"/>
          </c:marker>
          <c:cat>
            <c:numRef>
              <c:f>Output!$K$68:$K$86</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Output!$R$68:$R$86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9DA1-4B69-911C-F036237049E2}"/>
            </c:ext>
          </c:extLst>
        </c:ser>
        <c:ser>
          <c:idx val="4"/>
          <c:order val="4"/>
          <c:tx>
            <c:strRef>
              <c:f>Output!$L$65</c:f>
              <c:strCache>
                <c:ptCount val="1"/>
                <c:pt idx="0">
                  <c:v>Blended RCF</c:v>
                </c:pt>
              </c:strCache>
            </c:strRef>
          </c:tx>
          <c:spPr>
            <a:ln w="28575" cap="rnd">
              <a:solidFill>
                <a:schemeClr val="accent5"/>
              </a:solidFill>
              <a:round/>
            </a:ln>
            <a:effectLst/>
          </c:spPr>
          <c:marker>
            <c:symbol val="none"/>
          </c:marker>
          <c:cat>
            <c:numRef>
              <c:f>Output!$K$68:$K$86</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Output!$L$68:$L$86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57A5-4874-A354-EF4C8EAAFFD3}"/>
            </c:ext>
          </c:extLst>
        </c:ser>
        <c:dLbls>
          <c:showLegendKey val="0"/>
          <c:showVal val="0"/>
          <c:showCatName val="0"/>
          <c:showSerName val="0"/>
          <c:showPercent val="0"/>
          <c:showBubbleSize val="0"/>
        </c:dLbls>
        <c:smooth val="0"/>
        <c:axId val="744380728"/>
        <c:axId val="744381048"/>
        <c:extLst/>
      </c:lineChart>
      <c:catAx>
        <c:axId val="7443807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1048"/>
        <c:crosses val="autoZero"/>
        <c:auto val="1"/>
        <c:lblAlgn val="ctr"/>
        <c:lblOffset val="100"/>
        <c:noMultiLvlLbl val="0"/>
      </c:catAx>
      <c:valAx>
        <c:axId val="744381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0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Sample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'RCF Calc'!$EU$6</c:f>
              <c:strCache>
                <c:ptCount val="1"/>
                <c:pt idx="0">
                  <c:v>SOBC</c:v>
                </c:pt>
              </c:strCache>
            </c:strRef>
          </c:tx>
          <c:spPr>
            <a:ln w="28575" cap="rnd">
              <a:solidFill>
                <a:schemeClr val="accent1"/>
              </a:solidFill>
              <a:round/>
            </a:ln>
            <a:effectLst/>
          </c:spPr>
          <c:marker>
            <c:symbol val="none"/>
          </c:marker>
          <c:cat>
            <c:numRef>
              <c:f>'RCF Calc'!$C$7:$C$25</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Calc'!$EU$7:$EU$25</c:f>
              <c:numCache>
                <c:formatCode>0%</c:formatCode>
                <c:ptCount val="19"/>
                <c:pt idx="0">
                  <c:v>-0.37986702608187917</c:v>
                </c:pt>
                <c:pt idx="1">
                  <c:v>-0.28411127578941436</c:v>
                </c:pt>
                <c:pt idx="2">
                  <c:v>-0.18307377864705504</c:v>
                </c:pt>
                <c:pt idx="3">
                  <c:v>-0.13886025736978314</c:v>
                </c:pt>
                <c:pt idx="4">
                  <c:v>-6.7327049704556899E-2</c:v>
                </c:pt>
                <c:pt idx="5">
                  <c:v>-6.2521418610887065E-3</c:v>
                </c:pt>
                <c:pt idx="6">
                  <c:v>2.9619013109982877E-2</c:v>
                </c:pt>
                <c:pt idx="7">
                  <c:v>6.4877045258086491E-2</c:v>
                </c:pt>
                <c:pt idx="8">
                  <c:v>0.10159108963162826</c:v>
                </c:pt>
                <c:pt idx="9">
                  <c:v>0.14074465496107899</c:v>
                </c:pt>
                <c:pt idx="10">
                  <c:v>0.17197237396154286</c:v>
                </c:pt>
                <c:pt idx="11">
                  <c:v>0.20862851674527744</c:v>
                </c:pt>
                <c:pt idx="12">
                  <c:v>0.40741071099297849</c:v>
                </c:pt>
                <c:pt idx="13">
                  <c:v>0.47062235172537692</c:v>
                </c:pt>
                <c:pt idx="14">
                  <c:v>0.86601243983468124</c:v>
                </c:pt>
                <c:pt idx="15">
                  <c:v>1.1477454832366314</c:v>
                </c:pt>
                <c:pt idx="16">
                  <c:v>1.3053973945713844</c:v>
                </c:pt>
                <c:pt idx="17">
                  <c:v>2.7038136394275885</c:v>
                </c:pt>
                <c:pt idx="18">
                  <c:v>3.6295098822365701</c:v>
                </c:pt>
              </c:numCache>
            </c:numRef>
          </c:val>
          <c:smooth val="0"/>
          <c:extLst>
            <c:ext xmlns:c16="http://schemas.microsoft.com/office/drawing/2014/chart" uri="{C3380CC4-5D6E-409C-BE32-E72D297353CC}">
              <c16:uniqueId val="{00000000-A1D3-4A6A-8B76-1D24C447F747}"/>
            </c:ext>
          </c:extLst>
        </c:ser>
        <c:ser>
          <c:idx val="1"/>
          <c:order val="1"/>
          <c:tx>
            <c:strRef>
              <c:f>'RCF Calc'!$EV$6</c:f>
              <c:strCache>
                <c:ptCount val="1"/>
                <c:pt idx="0">
                  <c:v>OBC</c:v>
                </c:pt>
              </c:strCache>
            </c:strRef>
          </c:tx>
          <c:spPr>
            <a:ln w="22225" cap="rnd">
              <a:solidFill>
                <a:schemeClr val="accent2"/>
              </a:solidFill>
              <a:prstDash val="solid"/>
              <a:round/>
            </a:ln>
            <a:effectLst/>
          </c:spPr>
          <c:marker>
            <c:symbol val="none"/>
          </c:marker>
          <c:cat>
            <c:numRef>
              <c:f>'RCF Calc'!$C$7:$C$25</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Calc'!$EV$7:$EV$25</c:f>
              <c:numCache>
                <c:formatCode>0%</c:formatCode>
                <c:ptCount val="19"/>
                <c:pt idx="0">
                  <c:v>-0.37695801298714338</c:v>
                </c:pt>
                <c:pt idx="1">
                  <c:v>-0.27771509442679754</c:v>
                </c:pt>
                <c:pt idx="2">
                  <c:v>-0.17762098550434502</c:v>
                </c:pt>
                <c:pt idx="3">
                  <c:v>-9.4574404951068794E-2</c:v>
                </c:pt>
                <c:pt idx="4">
                  <c:v>-3.5107981946064931E-2</c:v>
                </c:pt>
                <c:pt idx="5">
                  <c:v>-6.3120611274966945E-4</c:v>
                </c:pt>
                <c:pt idx="6">
                  <c:v>3.3325849314117521E-2</c:v>
                </c:pt>
                <c:pt idx="7">
                  <c:v>6.7286540806032899E-2</c:v>
                </c:pt>
                <c:pt idx="8">
                  <c:v>0.10296717946794005</c:v>
                </c:pt>
                <c:pt idx="9">
                  <c:v>0.13901323370996949</c:v>
                </c:pt>
                <c:pt idx="10">
                  <c:v>0.1701125889042383</c:v>
                </c:pt>
                <c:pt idx="11">
                  <c:v>0.20654206327254959</c:v>
                </c:pt>
                <c:pt idx="12">
                  <c:v>0.27212643003585357</c:v>
                </c:pt>
                <c:pt idx="13">
                  <c:v>0.34682740568391773</c:v>
                </c:pt>
                <c:pt idx="14">
                  <c:v>0.52644023561390429</c:v>
                </c:pt>
                <c:pt idx="15">
                  <c:v>0.68757681455410902</c:v>
                </c:pt>
                <c:pt idx="16">
                  <c:v>0.84062632734563225</c:v>
                </c:pt>
                <c:pt idx="17">
                  <c:v>1.1543801851593045</c:v>
                </c:pt>
                <c:pt idx="18">
                  <c:v>2.1261048963848697</c:v>
                </c:pt>
              </c:numCache>
            </c:numRef>
          </c:val>
          <c:smooth val="0"/>
          <c:extLst>
            <c:ext xmlns:c16="http://schemas.microsoft.com/office/drawing/2014/chart" uri="{C3380CC4-5D6E-409C-BE32-E72D297353CC}">
              <c16:uniqueId val="{00000001-A1D3-4A6A-8B76-1D24C447F747}"/>
            </c:ext>
          </c:extLst>
        </c:ser>
        <c:ser>
          <c:idx val="2"/>
          <c:order val="2"/>
          <c:tx>
            <c:strRef>
              <c:f>'RCF Calc'!$EW$6</c:f>
              <c:strCache>
                <c:ptCount val="1"/>
                <c:pt idx="0">
                  <c:v>FBC</c:v>
                </c:pt>
              </c:strCache>
            </c:strRef>
          </c:tx>
          <c:spPr>
            <a:ln w="19050" cap="rnd">
              <a:solidFill>
                <a:schemeClr val="accent6">
                  <a:lumMod val="75000"/>
                </a:schemeClr>
              </a:solidFill>
              <a:prstDash val="solid"/>
              <a:round/>
            </a:ln>
            <a:effectLst/>
          </c:spPr>
          <c:marker>
            <c:symbol val="none"/>
          </c:marker>
          <c:cat>
            <c:numRef>
              <c:f>'RCF Calc'!$C$7:$C$25</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Calc'!$EW$7:$EW$25</c:f>
              <c:numCache>
                <c:formatCode>0%</c:formatCode>
                <c:ptCount val="19"/>
                <c:pt idx="0">
                  <c:v>-0.28810052825853</c:v>
                </c:pt>
                <c:pt idx="1">
                  <c:v>-0.19213049292971646</c:v>
                </c:pt>
                <c:pt idx="2">
                  <c:v>-0.12728583988191638</c:v>
                </c:pt>
                <c:pt idx="3">
                  <c:v>-6.4121126575162474E-2</c:v>
                </c:pt>
                <c:pt idx="4">
                  <c:v>-2.8823914187572963E-2</c:v>
                </c:pt>
                <c:pt idx="5">
                  <c:v>4.989729635589365E-3</c:v>
                </c:pt>
                <c:pt idx="6">
                  <c:v>3.7032685518252159E-2</c:v>
                </c:pt>
                <c:pt idx="7">
                  <c:v>6.9696036353979307E-2</c:v>
                </c:pt>
                <c:pt idx="8">
                  <c:v>0.10434326930425188</c:v>
                </c:pt>
                <c:pt idx="9">
                  <c:v>0.13728181245885959</c:v>
                </c:pt>
                <c:pt idx="10">
                  <c:v>0.16825280384693381</c:v>
                </c:pt>
                <c:pt idx="11">
                  <c:v>0.20445560979982175</c:v>
                </c:pt>
                <c:pt idx="12">
                  <c:v>0.26682700344999999</c:v>
                </c:pt>
                <c:pt idx="13">
                  <c:v>0.32565839600931679</c:v>
                </c:pt>
                <c:pt idx="14">
                  <c:v>0.41270354091590544</c:v>
                </c:pt>
                <c:pt idx="15">
                  <c:v>0.50973707982523986</c:v>
                </c:pt>
                <c:pt idx="16">
                  <c:v>0.65212711808301027</c:v>
                </c:pt>
                <c:pt idx="17">
                  <c:v>0.90319221953886308</c:v>
                </c:pt>
                <c:pt idx="18">
                  <c:v>1.7997586694609344</c:v>
                </c:pt>
              </c:numCache>
            </c:numRef>
          </c:val>
          <c:smooth val="0"/>
          <c:extLst>
            <c:ext xmlns:c16="http://schemas.microsoft.com/office/drawing/2014/chart" uri="{C3380CC4-5D6E-409C-BE32-E72D297353CC}">
              <c16:uniqueId val="{00000002-A1D3-4A6A-8B76-1D24C447F747}"/>
            </c:ext>
          </c:extLst>
        </c:ser>
        <c:dLbls>
          <c:showLegendKey val="0"/>
          <c:showVal val="0"/>
          <c:showCatName val="0"/>
          <c:showSerName val="0"/>
          <c:showPercent val="0"/>
          <c:showBubbleSize val="0"/>
        </c:dLbls>
        <c:smooth val="0"/>
        <c:axId val="744380728"/>
        <c:axId val="744381048"/>
      </c:lineChart>
      <c:catAx>
        <c:axId val="744380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Proportion of projects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1048"/>
        <c:crosses val="autoZero"/>
        <c:auto val="1"/>
        <c:lblAlgn val="ctr"/>
        <c:lblOffset val="100"/>
        <c:noMultiLvlLbl val="0"/>
      </c:catAx>
      <c:valAx>
        <c:axId val="744381048"/>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overrun of final cost on baseline cost at business case stage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0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Sample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'Cost RCF (MMC)'!$ES$5</c:f>
              <c:strCache>
                <c:ptCount val="1"/>
                <c:pt idx="0">
                  <c:v>SOBC</c:v>
                </c:pt>
              </c:strCache>
            </c:strRef>
          </c:tx>
          <c:spPr>
            <a:ln w="28575" cap="rnd">
              <a:solidFill>
                <a:schemeClr val="accent1"/>
              </a:solidFill>
              <a:round/>
            </a:ln>
            <a:effectLst/>
          </c:spPr>
          <c:marker>
            <c:symbol val="none"/>
          </c:marker>
          <c:cat>
            <c:numRef>
              <c:f>'Cost RCF (MMC)'!$C$6:$C$24</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'Cost RCF (MMC)'!$ES$6:$ES$24</c:f>
              <c:numCache>
                <c:formatCode>0%</c:formatCode>
                <c:ptCount val="19"/>
                <c:pt idx="0">
                  <c:v>-0.37986702608187917</c:v>
                </c:pt>
                <c:pt idx="1">
                  <c:v>-0.28411127578941436</c:v>
                </c:pt>
                <c:pt idx="2">
                  <c:v>-0.18307377864705504</c:v>
                </c:pt>
                <c:pt idx="3">
                  <c:v>-0.13886025736978314</c:v>
                </c:pt>
                <c:pt idx="4">
                  <c:v>-6.7327049704556899E-2</c:v>
                </c:pt>
                <c:pt idx="5">
                  <c:v>-6.2521418610887065E-3</c:v>
                </c:pt>
                <c:pt idx="6">
                  <c:v>2.9619013109982877E-2</c:v>
                </c:pt>
                <c:pt idx="7">
                  <c:v>6.4877045258086491E-2</c:v>
                </c:pt>
                <c:pt idx="8">
                  <c:v>0.10159108963162826</c:v>
                </c:pt>
                <c:pt idx="9">
                  <c:v>0.14074465496107941</c:v>
                </c:pt>
                <c:pt idx="10">
                  <c:v>0.17197237396154286</c:v>
                </c:pt>
                <c:pt idx="11">
                  <c:v>0.20862851674527744</c:v>
                </c:pt>
                <c:pt idx="12">
                  <c:v>0.40741071099297849</c:v>
                </c:pt>
                <c:pt idx="13">
                  <c:v>0.47062235172537692</c:v>
                </c:pt>
                <c:pt idx="14">
                  <c:v>0.86601243983468124</c:v>
                </c:pt>
                <c:pt idx="15">
                  <c:v>1.1477454832366314</c:v>
                </c:pt>
                <c:pt idx="16">
                  <c:v>1.3053973945713844</c:v>
                </c:pt>
                <c:pt idx="17">
                  <c:v>2.7038136394275885</c:v>
                </c:pt>
                <c:pt idx="18">
                  <c:v>3.6295098822365701</c:v>
                </c:pt>
              </c:numCache>
            </c:numRef>
          </c:val>
          <c:smooth val="0"/>
          <c:extLst>
            <c:ext xmlns:c16="http://schemas.microsoft.com/office/drawing/2014/chart" uri="{C3380CC4-5D6E-409C-BE32-E72D297353CC}">
              <c16:uniqueId val="{00000000-135E-47BF-BC70-872FE962C3D0}"/>
            </c:ext>
          </c:extLst>
        </c:ser>
        <c:ser>
          <c:idx val="1"/>
          <c:order val="1"/>
          <c:tx>
            <c:strRef>
              <c:f>'Cost RCF (MMC)'!$ET$5</c:f>
              <c:strCache>
                <c:ptCount val="1"/>
                <c:pt idx="0">
                  <c:v>OBC</c:v>
                </c:pt>
              </c:strCache>
            </c:strRef>
          </c:tx>
          <c:spPr>
            <a:ln w="22225" cap="rnd">
              <a:solidFill>
                <a:schemeClr val="accent2"/>
              </a:solidFill>
              <a:prstDash val="solid"/>
              <a:round/>
            </a:ln>
            <a:effectLst/>
          </c:spPr>
          <c:marker>
            <c:symbol val="none"/>
          </c:marker>
          <c:cat>
            <c:numRef>
              <c:f>'Cost RCF (MMC)'!$C$6:$C$24</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'Cost RCF (MMC)'!$ET$6:$ET$24</c:f>
              <c:numCache>
                <c:formatCode>0%</c:formatCode>
                <c:ptCount val="19"/>
                <c:pt idx="0">
                  <c:v>-0.37695801298714338</c:v>
                </c:pt>
                <c:pt idx="1">
                  <c:v>-0.27771509442679754</c:v>
                </c:pt>
                <c:pt idx="2">
                  <c:v>-0.17762098550434502</c:v>
                </c:pt>
                <c:pt idx="3">
                  <c:v>-9.4574404951068794E-2</c:v>
                </c:pt>
                <c:pt idx="4">
                  <c:v>-3.5107981946064931E-2</c:v>
                </c:pt>
                <c:pt idx="5">
                  <c:v>-6.3120611274966945E-4</c:v>
                </c:pt>
                <c:pt idx="6">
                  <c:v>3.3325849314117521E-2</c:v>
                </c:pt>
                <c:pt idx="7">
                  <c:v>6.7286540806032899E-2</c:v>
                </c:pt>
                <c:pt idx="8">
                  <c:v>0.10296717946794005</c:v>
                </c:pt>
                <c:pt idx="9">
                  <c:v>0.13901323370996949</c:v>
                </c:pt>
                <c:pt idx="10">
                  <c:v>0.1701125889042383</c:v>
                </c:pt>
                <c:pt idx="11">
                  <c:v>0.20654206327254959</c:v>
                </c:pt>
                <c:pt idx="12">
                  <c:v>0.27212643003585357</c:v>
                </c:pt>
                <c:pt idx="13">
                  <c:v>0.34682740568391773</c:v>
                </c:pt>
                <c:pt idx="14">
                  <c:v>0.52644023561390429</c:v>
                </c:pt>
                <c:pt idx="15">
                  <c:v>0.68757681455410902</c:v>
                </c:pt>
                <c:pt idx="16">
                  <c:v>0.84062632734563225</c:v>
                </c:pt>
                <c:pt idx="17">
                  <c:v>1.1543801851593045</c:v>
                </c:pt>
                <c:pt idx="18">
                  <c:v>2.1261048963848697</c:v>
                </c:pt>
              </c:numCache>
            </c:numRef>
          </c:val>
          <c:smooth val="0"/>
          <c:extLst>
            <c:ext xmlns:c16="http://schemas.microsoft.com/office/drawing/2014/chart" uri="{C3380CC4-5D6E-409C-BE32-E72D297353CC}">
              <c16:uniqueId val="{00000001-135E-47BF-BC70-872FE962C3D0}"/>
            </c:ext>
          </c:extLst>
        </c:ser>
        <c:ser>
          <c:idx val="2"/>
          <c:order val="2"/>
          <c:tx>
            <c:strRef>
              <c:f>'Cost RCF (MMC)'!$EU$5</c:f>
              <c:strCache>
                <c:ptCount val="1"/>
                <c:pt idx="0">
                  <c:v>FBC</c:v>
                </c:pt>
              </c:strCache>
            </c:strRef>
          </c:tx>
          <c:spPr>
            <a:ln w="19050" cap="rnd">
              <a:solidFill>
                <a:schemeClr val="accent6">
                  <a:lumMod val="75000"/>
                </a:schemeClr>
              </a:solidFill>
              <a:prstDash val="solid"/>
              <a:round/>
            </a:ln>
            <a:effectLst/>
          </c:spPr>
          <c:marker>
            <c:symbol val="none"/>
          </c:marker>
          <c:cat>
            <c:numRef>
              <c:f>'Cost RCF (MMC)'!$C$6:$C$24</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'Cost RCF (MMC)'!$EU$6:$EU$24</c:f>
              <c:numCache>
                <c:formatCode>0%</c:formatCode>
                <c:ptCount val="19"/>
                <c:pt idx="0">
                  <c:v>-0.28810052825853</c:v>
                </c:pt>
                <c:pt idx="1">
                  <c:v>-0.19213049292971646</c:v>
                </c:pt>
                <c:pt idx="2">
                  <c:v>-0.12728583988191638</c:v>
                </c:pt>
                <c:pt idx="3">
                  <c:v>-6.4121126575162474E-2</c:v>
                </c:pt>
                <c:pt idx="4">
                  <c:v>-2.8823914187572963E-2</c:v>
                </c:pt>
                <c:pt idx="5">
                  <c:v>4.989729635589365E-3</c:v>
                </c:pt>
                <c:pt idx="6">
                  <c:v>3.7032685518252159E-2</c:v>
                </c:pt>
                <c:pt idx="7">
                  <c:v>6.9696036353979307E-2</c:v>
                </c:pt>
                <c:pt idx="8">
                  <c:v>0.10434326930425188</c:v>
                </c:pt>
                <c:pt idx="9">
                  <c:v>0.13728181245885959</c:v>
                </c:pt>
                <c:pt idx="10">
                  <c:v>0.16825280384693381</c:v>
                </c:pt>
                <c:pt idx="11">
                  <c:v>0.20445560979982175</c:v>
                </c:pt>
                <c:pt idx="12">
                  <c:v>0.26682700344999999</c:v>
                </c:pt>
                <c:pt idx="13">
                  <c:v>0.32565839600931679</c:v>
                </c:pt>
                <c:pt idx="14">
                  <c:v>0.41270354091590544</c:v>
                </c:pt>
                <c:pt idx="15">
                  <c:v>0.50973707982523986</c:v>
                </c:pt>
                <c:pt idx="16">
                  <c:v>0.65212711808301027</c:v>
                </c:pt>
                <c:pt idx="17">
                  <c:v>0.90319221953886308</c:v>
                </c:pt>
                <c:pt idx="18">
                  <c:v>1.7997586694609344</c:v>
                </c:pt>
              </c:numCache>
            </c:numRef>
          </c:val>
          <c:smooth val="0"/>
          <c:extLst>
            <c:ext xmlns:c16="http://schemas.microsoft.com/office/drawing/2014/chart" uri="{C3380CC4-5D6E-409C-BE32-E72D297353CC}">
              <c16:uniqueId val="{00000002-135E-47BF-BC70-872FE962C3D0}"/>
            </c:ext>
          </c:extLst>
        </c:ser>
        <c:dLbls>
          <c:showLegendKey val="0"/>
          <c:showVal val="0"/>
          <c:showCatName val="0"/>
          <c:showSerName val="0"/>
          <c:showPercent val="0"/>
          <c:showBubbleSize val="0"/>
        </c:dLbls>
        <c:smooth val="0"/>
        <c:axId val="744380728"/>
        <c:axId val="744381048"/>
      </c:lineChart>
      <c:catAx>
        <c:axId val="744380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Proportion of projects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1048"/>
        <c:crosses val="autoZero"/>
        <c:auto val="1"/>
        <c:lblAlgn val="ctr"/>
        <c:lblOffset val="100"/>
        <c:noMultiLvlLbl val="0"/>
      </c:catAx>
      <c:valAx>
        <c:axId val="744381048"/>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overrun of final cost on baseline cost at business case stage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0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between base RCFs (at SOBC)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'RCF SOBC data'!$D$4</c:f>
              <c:strCache>
                <c:ptCount val="1"/>
              </c:strCache>
            </c:strRef>
          </c:tx>
          <c:spPr>
            <a:ln w="28575" cap="rnd">
              <a:solidFill>
                <a:schemeClr val="accent1"/>
              </a:solidFill>
              <a:round/>
            </a:ln>
            <a:effectLst/>
          </c:spPr>
          <c:marker>
            <c:symbol val="none"/>
          </c:marker>
          <c:cat>
            <c:numRef>
              <c:f>'RCF SOBC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SOBC data'!$D$9:$D$27</c:f>
              <c:numCache>
                <c:formatCode>0%</c:formatCode>
                <c:ptCount val="19"/>
                <c:pt idx="0">
                  <c:v>-0.92477262315447373</c:v>
                </c:pt>
                <c:pt idx="1">
                  <c:v>-0.86952016089429462</c:v>
                </c:pt>
                <c:pt idx="2">
                  <c:v>-0.72355132155275159</c:v>
                </c:pt>
                <c:pt idx="3">
                  <c:v>-0.60842317749085417</c:v>
                </c:pt>
                <c:pt idx="4">
                  <c:v>-0.43734414893617024</c:v>
                </c:pt>
                <c:pt idx="5">
                  <c:v>-0.39836737722177407</c:v>
                </c:pt>
                <c:pt idx="6">
                  <c:v>-0.24740492281327309</c:v>
                </c:pt>
                <c:pt idx="7">
                  <c:v>-0.15517732454411914</c:v>
                </c:pt>
                <c:pt idx="8">
                  <c:v>-0.10094138166385436</c:v>
                </c:pt>
                <c:pt idx="9">
                  <c:v>3.4230243902439117E-2</c:v>
                </c:pt>
                <c:pt idx="10">
                  <c:v>5.6230087926509187E-2</c:v>
                </c:pt>
                <c:pt idx="11">
                  <c:v>8.0661882242446747E-2</c:v>
                </c:pt>
                <c:pt idx="12">
                  <c:v>0.22008060843414357</c:v>
                </c:pt>
                <c:pt idx="13">
                  <c:v>0.52768855161290285</c:v>
                </c:pt>
                <c:pt idx="14">
                  <c:v>0.6983845751633988</c:v>
                </c:pt>
                <c:pt idx="15">
                  <c:v>1.1306979612842785</c:v>
                </c:pt>
                <c:pt idx="16">
                  <c:v>1.2081823101604279</c:v>
                </c:pt>
                <c:pt idx="17">
                  <c:v>2.392475822765471</c:v>
                </c:pt>
                <c:pt idx="18">
                  <c:v>3.1039172522471263</c:v>
                </c:pt>
              </c:numCache>
            </c:numRef>
          </c:val>
          <c:smooth val="0"/>
          <c:extLst>
            <c:ext xmlns:c16="http://schemas.microsoft.com/office/drawing/2014/chart" uri="{C3380CC4-5D6E-409C-BE32-E72D297353CC}">
              <c16:uniqueId val="{00000000-BD02-468A-A614-8AC25CDDCE1D}"/>
            </c:ext>
          </c:extLst>
        </c:ser>
        <c:ser>
          <c:idx val="1"/>
          <c:order val="1"/>
          <c:tx>
            <c:strRef>
              <c:f>'RCF data'!#REF!</c:f>
              <c:strCache>
                <c:ptCount val="1"/>
                <c:pt idx="0">
                  <c:v>#REF!</c:v>
                </c:pt>
              </c:strCache>
            </c:strRef>
          </c:tx>
          <c:spPr>
            <a:ln w="22225" cap="rnd">
              <a:solidFill>
                <a:schemeClr val="accent2"/>
              </a:solidFill>
              <a:prstDash val="solid"/>
              <a:round/>
            </a:ln>
            <a:effectLst/>
          </c:spPr>
          <c:marker>
            <c:symbol val="none"/>
          </c:marker>
          <c:cat>
            <c:numRef>
              <c:f>'RCF SOBC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1-BD02-468A-A614-8AC25CDDCE1D}"/>
            </c:ext>
          </c:extLst>
        </c:ser>
        <c:ser>
          <c:idx val="2"/>
          <c:order val="2"/>
          <c:tx>
            <c:strRef>
              <c:f>'RCF data'!#REF!</c:f>
              <c:strCache>
                <c:ptCount val="1"/>
                <c:pt idx="0">
                  <c:v>#REF!</c:v>
                </c:pt>
              </c:strCache>
            </c:strRef>
          </c:tx>
          <c:spPr>
            <a:ln w="19050" cap="rnd">
              <a:solidFill>
                <a:schemeClr val="accent6">
                  <a:lumMod val="75000"/>
                </a:schemeClr>
              </a:solidFill>
              <a:prstDash val="solid"/>
              <a:round/>
            </a:ln>
            <a:effectLst/>
          </c:spPr>
          <c:marker>
            <c:symbol val="none"/>
          </c:marker>
          <c:cat>
            <c:numRef>
              <c:f>'RCF SOBC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2-BD02-468A-A614-8AC25CDDCE1D}"/>
            </c:ext>
          </c:extLst>
        </c:ser>
        <c:ser>
          <c:idx val="3"/>
          <c:order val="3"/>
          <c:tx>
            <c:strRef>
              <c:f>'RCF data'!#REF!</c:f>
              <c:strCache>
                <c:ptCount val="1"/>
                <c:pt idx="0">
                  <c:v>#REF!</c:v>
                </c:pt>
              </c:strCache>
            </c:strRef>
          </c:tx>
          <c:spPr>
            <a:ln w="28575" cap="rnd">
              <a:solidFill>
                <a:schemeClr val="accent4"/>
              </a:solidFill>
              <a:round/>
            </a:ln>
            <a:effectLst/>
          </c:spPr>
          <c:marker>
            <c:symbol val="none"/>
          </c:marker>
          <c:cat>
            <c:numRef>
              <c:f>'RCF SOBC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4-BD02-468A-A614-8AC25CDDCE1D}"/>
            </c:ext>
          </c:extLst>
        </c:ser>
        <c:ser>
          <c:idx val="4"/>
          <c:order val="4"/>
          <c:tx>
            <c:strRef>
              <c:f>'RCF data'!#REF!</c:f>
              <c:strCache>
                <c:ptCount val="1"/>
                <c:pt idx="0">
                  <c:v>#REF!</c:v>
                </c:pt>
              </c:strCache>
            </c:strRef>
          </c:tx>
          <c:spPr>
            <a:ln w="28575" cap="rnd">
              <a:solidFill>
                <a:schemeClr val="accent5"/>
              </a:solidFill>
              <a:round/>
            </a:ln>
            <a:effectLst/>
          </c:spPr>
          <c:marker>
            <c:symbol val="none"/>
          </c:marker>
          <c:cat>
            <c:numRef>
              <c:f>'RCF SOBC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5-BD02-468A-A614-8AC25CDDCE1D}"/>
            </c:ext>
          </c:extLst>
        </c:ser>
        <c:ser>
          <c:idx val="5"/>
          <c:order val="5"/>
          <c:tx>
            <c:strRef>
              <c:f>'RCF data'!#REF!</c:f>
              <c:strCache>
                <c:ptCount val="1"/>
                <c:pt idx="0">
                  <c:v>#REF!</c:v>
                </c:pt>
              </c:strCache>
            </c:strRef>
          </c:tx>
          <c:spPr>
            <a:ln w="28575" cap="rnd">
              <a:solidFill>
                <a:schemeClr val="accent6"/>
              </a:solidFill>
              <a:round/>
            </a:ln>
            <a:effectLst/>
          </c:spPr>
          <c:marker>
            <c:symbol val="none"/>
          </c:marker>
          <c:cat>
            <c:numRef>
              <c:f>'RCF SOBC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6-BD02-468A-A614-8AC25CDDCE1D}"/>
            </c:ext>
          </c:extLst>
        </c:ser>
        <c:ser>
          <c:idx val="6"/>
          <c:order val="6"/>
          <c:tx>
            <c:strRef>
              <c:f>'RCF data'!#REF!</c:f>
              <c:strCache>
                <c:ptCount val="1"/>
                <c:pt idx="0">
                  <c:v>#REF!</c:v>
                </c:pt>
              </c:strCache>
            </c:strRef>
          </c:tx>
          <c:spPr>
            <a:ln w="28575" cap="rnd">
              <a:solidFill>
                <a:schemeClr val="accent1">
                  <a:lumMod val="60000"/>
                </a:schemeClr>
              </a:solidFill>
              <a:round/>
            </a:ln>
            <a:effectLst/>
          </c:spPr>
          <c:marker>
            <c:symbol val="none"/>
          </c:marker>
          <c:cat>
            <c:numRef>
              <c:f>'RCF SOBC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7-BD02-468A-A614-8AC25CDDCE1D}"/>
            </c:ext>
          </c:extLst>
        </c:ser>
        <c:ser>
          <c:idx val="7"/>
          <c:order val="7"/>
          <c:tx>
            <c:strRef>
              <c:f>'RCF data'!#REF!</c:f>
              <c:strCache>
                <c:ptCount val="1"/>
                <c:pt idx="0">
                  <c:v>#REF!</c:v>
                </c:pt>
              </c:strCache>
            </c:strRef>
          </c:tx>
          <c:spPr>
            <a:ln w="28575" cap="rnd">
              <a:solidFill>
                <a:schemeClr val="accent2">
                  <a:lumMod val="60000"/>
                </a:schemeClr>
              </a:solidFill>
              <a:round/>
            </a:ln>
            <a:effectLst/>
          </c:spPr>
          <c:marker>
            <c:symbol val="none"/>
          </c:marker>
          <c:cat>
            <c:numRef>
              <c:f>'RCF SOBC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8-BD02-468A-A614-8AC25CDDCE1D}"/>
            </c:ext>
          </c:extLst>
        </c:ser>
        <c:ser>
          <c:idx val="8"/>
          <c:order val="8"/>
          <c:tx>
            <c:strRef>
              <c:f>'RCF data'!#REF!</c:f>
              <c:strCache>
                <c:ptCount val="1"/>
                <c:pt idx="0">
                  <c:v>#REF!</c:v>
                </c:pt>
              </c:strCache>
            </c:strRef>
          </c:tx>
          <c:spPr>
            <a:ln w="28575" cap="rnd">
              <a:solidFill>
                <a:schemeClr val="accent3">
                  <a:lumMod val="60000"/>
                </a:schemeClr>
              </a:solidFill>
              <a:round/>
            </a:ln>
            <a:effectLst/>
          </c:spPr>
          <c:marker>
            <c:symbol val="none"/>
          </c:marker>
          <c:cat>
            <c:numRef>
              <c:f>'RCF SOBC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9-BD02-468A-A614-8AC25CDDCE1D}"/>
            </c:ext>
          </c:extLst>
        </c:ser>
        <c:dLbls>
          <c:showLegendKey val="0"/>
          <c:showVal val="0"/>
          <c:showCatName val="0"/>
          <c:showSerName val="0"/>
          <c:showPercent val="0"/>
          <c:showBubbleSize val="0"/>
        </c:dLbls>
        <c:smooth val="0"/>
        <c:axId val="744380728"/>
        <c:axId val="744381048"/>
      </c:lineChart>
      <c:catAx>
        <c:axId val="744380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projects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1048"/>
        <c:crosses val="autoZero"/>
        <c:auto val="1"/>
        <c:lblAlgn val="ctr"/>
        <c:lblOffset val="100"/>
        <c:noMultiLvlLbl val="0"/>
      </c:catAx>
      <c:valAx>
        <c:axId val="74438104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r>
                  <a:rPr lang="en-GB" baseline="0"/>
                  <a:t> change in cost final compared to baseline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0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between base RCFs (at SOBC)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'RCF OBC data'!$D$4</c:f>
              <c:strCache>
                <c:ptCount val="1"/>
              </c:strCache>
            </c:strRef>
          </c:tx>
          <c:spPr>
            <a:ln w="28575" cap="rnd">
              <a:solidFill>
                <a:schemeClr val="accent1"/>
              </a:solidFill>
              <a:round/>
            </a:ln>
            <a:effectLst/>
          </c:spPr>
          <c:marker>
            <c:symbol val="none"/>
          </c:marker>
          <c:cat>
            <c:numRef>
              <c:f>'RCF 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OBC data'!$D$9:$D$27</c:f>
              <c:numCache>
                <c:formatCode>0%</c:formatCode>
                <c:ptCount val="19"/>
                <c:pt idx="0">
                  <c:v>-0.94037970529338322</c:v>
                </c:pt>
                <c:pt idx="1">
                  <c:v>-0.88298439266971784</c:v>
                </c:pt>
                <c:pt idx="2">
                  <c:v>-0.7190514156195541</c:v>
                </c:pt>
                <c:pt idx="3">
                  <c:v>-0.50177347650662107</c:v>
                </c:pt>
                <c:pt idx="4">
                  <c:v>-0.31166279376633071</c:v>
                </c:pt>
                <c:pt idx="5">
                  <c:v>-0.28594866225499338</c:v>
                </c:pt>
                <c:pt idx="6">
                  <c:v>-0.17326819873058025</c:v>
                </c:pt>
                <c:pt idx="7">
                  <c:v>-0.10698741358519087</c:v>
                </c:pt>
                <c:pt idx="8">
                  <c:v>-7.3419584937618243E-2</c:v>
                </c:pt>
                <c:pt idx="9">
                  <c:v>-3.9818111975892245E-4</c:v>
                </c:pt>
                <c:pt idx="10">
                  <c:v>1.9034386780418799E-2</c:v>
                </c:pt>
                <c:pt idx="11">
                  <c:v>3.893281278789007E-2</c:v>
                </c:pt>
                <c:pt idx="12">
                  <c:v>0.11409207671707178</c:v>
                </c:pt>
                <c:pt idx="13">
                  <c:v>0.27897127937788002</c:v>
                </c:pt>
                <c:pt idx="14">
                  <c:v>0.37742338596076697</c:v>
                </c:pt>
                <c:pt idx="15">
                  <c:v>0.62073089000564907</c:v>
                </c:pt>
                <c:pt idx="16">
                  <c:v>0.72343231391031804</c:v>
                </c:pt>
                <c:pt idx="17">
                  <c:v>1.3261152711034943</c:v>
                </c:pt>
                <c:pt idx="18">
                  <c:v>1.7462587717160485</c:v>
                </c:pt>
              </c:numCache>
            </c:numRef>
          </c:val>
          <c:smooth val="0"/>
          <c:extLst>
            <c:ext xmlns:c16="http://schemas.microsoft.com/office/drawing/2014/chart" uri="{C3380CC4-5D6E-409C-BE32-E72D297353CC}">
              <c16:uniqueId val="{00000000-3766-4B62-9155-B9665B55DD41}"/>
            </c:ext>
          </c:extLst>
        </c:ser>
        <c:ser>
          <c:idx val="1"/>
          <c:order val="1"/>
          <c:tx>
            <c:strRef>
              <c:f>'RCF data'!#REF!</c:f>
              <c:strCache>
                <c:ptCount val="1"/>
                <c:pt idx="0">
                  <c:v>#REF!</c:v>
                </c:pt>
              </c:strCache>
            </c:strRef>
          </c:tx>
          <c:spPr>
            <a:ln w="22225" cap="rnd">
              <a:solidFill>
                <a:schemeClr val="accent2"/>
              </a:solidFill>
              <a:prstDash val="solid"/>
              <a:round/>
            </a:ln>
            <a:effectLst/>
          </c:spPr>
          <c:marker>
            <c:symbol val="none"/>
          </c:marker>
          <c:cat>
            <c:numRef>
              <c:f>'RCF 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1-3766-4B62-9155-B9665B55DD41}"/>
            </c:ext>
          </c:extLst>
        </c:ser>
        <c:ser>
          <c:idx val="2"/>
          <c:order val="2"/>
          <c:tx>
            <c:strRef>
              <c:f>'RCF data'!#REF!</c:f>
              <c:strCache>
                <c:ptCount val="1"/>
                <c:pt idx="0">
                  <c:v>#REF!</c:v>
                </c:pt>
              </c:strCache>
            </c:strRef>
          </c:tx>
          <c:spPr>
            <a:ln w="19050" cap="rnd">
              <a:solidFill>
                <a:schemeClr val="accent6">
                  <a:lumMod val="75000"/>
                </a:schemeClr>
              </a:solidFill>
              <a:prstDash val="solid"/>
              <a:round/>
            </a:ln>
            <a:effectLst/>
          </c:spPr>
          <c:marker>
            <c:symbol val="none"/>
          </c:marker>
          <c:cat>
            <c:numRef>
              <c:f>'RCF 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2-3766-4B62-9155-B9665B55DD41}"/>
            </c:ext>
          </c:extLst>
        </c:ser>
        <c:ser>
          <c:idx val="3"/>
          <c:order val="3"/>
          <c:tx>
            <c:strRef>
              <c:f>'RCF data'!#REF!</c:f>
              <c:strCache>
                <c:ptCount val="1"/>
                <c:pt idx="0">
                  <c:v>#REF!</c:v>
                </c:pt>
              </c:strCache>
            </c:strRef>
          </c:tx>
          <c:spPr>
            <a:ln w="28575" cap="rnd">
              <a:solidFill>
                <a:schemeClr val="accent4"/>
              </a:solidFill>
              <a:round/>
            </a:ln>
            <a:effectLst/>
          </c:spPr>
          <c:marker>
            <c:symbol val="none"/>
          </c:marker>
          <c:cat>
            <c:numRef>
              <c:f>'RCF 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3-3766-4B62-9155-B9665B55DD41}"/>
            </c:ext>
          </c:extLst>
        </c:ser>
        <c:ser>
          <c:idx val="4"/>
          <c:order val="4"/>
          <c:tx>
            <c:strRef>
              <c:f>'RCF data'!#REF!</c:f>
              <c:strCache>
                <c:ptCount val="1"/>
                <c:pt idx="0">
                  <c:v>#REF!</c:v>
                </c:pt>
              </c:strCache>
            </c:strRef>
          </c:tx>
          <c:spPr>
            <a:ln w="28575" cap="rnd">
              <a:solidFill>
                <a:schemeClr val="accent5"/>
              </a:solidFill>
              <a:round/>
            </a:ln>
            <a:effectLst/>
          </c:spPr>
          <c:marker>
            <c:symbol val="none"/>
          </c:marker>
          <c:cat>
            <c:numRef>
              <c:f>'RCF 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4-3766-4B62-9155-B9665B55DD41}"/>
            </c:ext>
          </c:extLst>
        </c:ser>
        <c:ser>
          <c:idx val="5"/>
          <c:order val="5"/>
          <c:tx>
            <c:strRef>
              <c:f>'RCF data'!#REF!</c:f>
              <c:strCache>
                <c:ptCount val="1"/>
                <c:pt idx="0">
                  <c:v>#REF!</c:v>
                </c:pt>
              </c:strCache>
            </c:strRef>
          </c:tx>
          <c:spPr>
            <a:ln w="28575" cap="rnd">
              <a:solidFill>
                <a:schemeClr val="accent6"/>
              </a:solidFill>
              <a:round/>
            </a:ln>
            <a:effectLst/>
          </c:spPr>
          <c:marker>
            <c:symbol val="none"/>
          </c:marker>
          <c:cat>
            <c:numRef>
              <c:f>'RCF 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5-3766-4B62-9155-B9665B55DD41}"/>
            </c:ext>
          </c:extLst>
        </c:ser>
        <c:ser>
          <c:idx val="6"/>
          <c:order val="6"/>
          <c:tx>
            <c:strRef>
              <c:f>'RCF data'!#REF!</c:f>
              <c:strCache>
                <c:ptCount val="1"/>
                <c:pt idx="0">
                  <c:v>#REF!</c:v>
                </c:pt>
              </c:strCache>
            </c:strRef>
          </c:tx>
          <c:spPr>
            <a:ln w="28575" cap="rnd">
              <a:solidFill>
                <a:schemeClr val="accent1">
                  <a:lumMod val="60000"/>
                </a:schemeClr>
              </a:solidFill>
              <a:round/>
            </a:ln>
            <a:effectLst/>
          </c:spPr>
          <c:marker>
            <c:symbol val="none"/>
          </c:marker>
          <c:cat>
            <c:numRef>
              <c:f>'RCF 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6-3766-4B62-9155-B9665B55DD41}"/>
            </c:ext>
          </c:extLst>
        </c:ser>
        <c:ser>
          <c:idx val="7"/>
          <c:order val="7"/>
          <c:tx>
            <c:strRef>
              <c:f>'RCF data'!#REF!</c:f>
              <c:strCache>
                <c:ptCount val="1"/>
                <c:pt idx="0">
                  <c:v>#REF!</c:v>
                </c:pt>
              </c:strCache>
            </c:strRef>
          </c:tx>
          <c:spPr>
            <a:ln w="28575" cap="rnd">
              <a:solidFill>
                <a:schemeClr val="accent2">
                  <a:lumMod val="60000"/>
                </a:schemeClr>
              </a:solidFill>
              <a:round/>
            </a:ln>
            <a:effectLst/>
          </c:spPr>
          <c:marker>
            <c:symbol val="none"/>
          </c:marker>
          <c:cat>
            <c:numRef>
              <c:f>'RCF 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7-3766-4B62-9155-B9665B55DD41}"/>
            </c:ext>
          </c:extLst>
        </c:ser>
        <c:ser>
          <c:idx val="8"/>
          <c:order val="8"/>
          <c:tx>
            <c:strRef>
              <c:f>'RCF data'!#REF!</c:f>
              <c:strCache>
                <c:ptCount val="1"/>
                <c:pt idx="0">
                  <c:v>#REF!</c:v>
                </c:pt>
              </c:strCache>
            </c:strRef>
          </c:tx>
          <c:spPr>
            <a:ln w="28575" cap="rnd">
              <a:solidFill>
                <a:schemeClr val="accent3">
                  <a:lumMod val="60000"/>
                </a:schemeClr>
              </a:solidFill>
              <a:round/>
            </a:ln>
            <a:effectLst/>
          </c:spPr>
          <c:marker>
            <c:symbol val="none"/>
          </c:marker>
          <c:cat>
            <c:numRef>
              <c:f>'RCF OBC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8-3766-4B62-9155-B9665B55DD41}"/>
            </c:ext>
          </c:extLst>
        </c:ser>
        <c:dLbls>
          <c:showLegendKey val="0"/>
          <c:showVal val="0"/>
          <c:showCatName val="0"/>
          <c:showSerName val="0"/>
          <c:showPercent val="0"/>
          <c:showBubbleSize val="0"/>
        </c:dLbls>
        <c:smooth val="0"/>
        <c:axId val="744380728"/>
        <c:axId val="744381048"/>
      </c:lineChart>
      <c:catAx>
        <c:axId val="744380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projects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1048"/>
        <c:crosses val="autoZero"/>
        <c:auto val="1"/>
        <c:lblAlgn val="ctr"/>
        <c:lblOffset val="100"/>
        <c:noMultiLvlLbl val="0"/>
      </c:catAx>
      <c:valAx>
        <c:axId val="74438104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r>
                  <a:rPr lang="en-GB" baseline="0"/>
                  <a:t> change in cost final compared to baseline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0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between base RCFs (at SOBC)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'RCF FBC data'!$D$4</c:f>
              <c:strCache>
                <c:ptCount val="1"/>
              </c:strCache>
            </c:strRef>
          </c:tx>
          <c:spPr>
            <a:ln w="28575" cap="rnd">
              <a:solidFill>
                <a:schemeClr val="accent1"/>
              </a:solidFill>
              <a:round/>
            </a:ln>
            <a:effectLst/>
          </c:spPr>
          <c:marker>
            <c:symbol val="none"/>
          </c:marker>
          <c:cat>
            <c:numRef>
              <c:f>'RCF FBC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FBC data'!$D$9:$D$27</c:f>
              <c:numCache>
                <c:formatCode>0%</c:formatCode>
                <c:ptCount val="19"/>
                <c:pt idx="0">
                  <c:v>-0.95598678743229271</c:v>
                </c:pt>
                <c:pt idx="1">
                  <c:v>-0.89644862444514106</c:v>
                </c:pt>
                <c:pt idx="2">
                  <c:v>-0.71455150968635661</c:v>
                </c:pt>
                <c:pt idx="3">
                  <c:v>-0.39512377552238798</c:v>
                </c:pt>
                <c:pt idx="4">
                  <c:v>-0.18598143859649119</c:v>
                </c:pt>
                <c:pt idx="5">
                  <c:v>-0.17352994728821269</c:v>
                </c:pt>
                <c:pt idx="6">
                  <c:v>-9.9131474647887408E-2</c:v>
                </c:pt>
                <c:pt idx="7">
                  <c:v>-5.8797502626262599E-2</c:v>
                </c:pt>
                <c:pt idx="8">
                  <c:v>-4.5897788211382129E-2</c:v>
                </c:pt>
                <c:pt idx="9">
                  <c:v>-3.5026606141956962E-2</c:v>
                </c:pt>
                <c:pt idx="10">
                  <c:v>-1.8161314365671588E-2</c:v>
                </c:pt>
                <c:pt idx="11">
                  <c:v>-2.7962566666666078E-3</c:v>
                </c:pt>
                <c:pt idx="12">
                  <c:v>8.1035449999999898E-3</c:v>
                </c:pt>
                <c:pt idx="13">
                  <c:v>3.0254007142857198E-2</c:v>
                </c:pt>
                <c:pt idx="14">
                  <c:v>5.646219675813513E-2</c:v>
                </c:pt>
                <c:pt idx="15">
                  <c:v>0.11076381872701968</c:v>
                </c:pt>
                <c:pt idx="16">
                  <c:v>0.2386823176602082</c:v>
                </c:pt>
                <c:pt idx="17">
                  <c:v>0.25975471944151751</c:v>
                </c:pt>
                <c:pt idx="18">
                  <c:v>0.38860029118497086</c:v>
                </c:pt>
              </c:numCache>
            </c:numRef>
          </c:val>
          <c:smooth val="0"/>
          <c:extLst>
            <c:ext xmlns:c16="http://schemas.microsoft.com/office/drawing/2014/chart" uri="{C3380CC4-5D6E-409C-BE32-E72D297353CC}">
              <c16:uniqueId val="{00000000-A9F5-4B84-BB62-4294441FC6A3}"/>
            </c:ext>
          </c:extLst>
        </c:ser>
        <c:ser>
          <c:idx val="1"/>
          <c:order val="1"/>
          <c:tx>
            <c:strRef>
              <c:f>'RCF data'!#REF!</c:f>
              <c:strCache>
                <c:ptCount val="1"/>
                <c:pt idx="0">
                  <c:v>#REF!</c:v>
                </c:pt>
              </c:strCache>
            </c:strRef>
          </c:tx>
          <c:spPr>
            <a:ln w="22225" cap="rnd">
              <a:solidFill>
                <a:schemeClr val="accent2"/>
              </a:solidFill>
              <a:prstDash val="solid"/>
              <a:round/>
            </a:ln>
            <a:effectLst/>
          </c:spPr>
          <c:marker>
            <c:symbol val="none"/>
          </c:marker>
          <c:cat>
            <c:numRef>
              <c:f>'RCF FBC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1-A9F5-4B84-BB62-4294441FC6A3}"/>
            </c:ext>
          </c:extLst>
        </c:ser>
        <c:ser>
          <c:idx val="2"/>
          <c:order val="2"/>
          <c:tx>
            <c:strRef>
              <c:f>'RCF data'!#REF!</c:f>
              <c:strCache>
                <c:ptCount val="1"/>
                <c:pt idx="0">
                  <c:v>#REF!</c:v>
                </c:pt>
              </c:strCache>
            </c:strRef>
          </c:tx>
          <c:spPr>
            <a:ln w="19050" cap="rnd">
              <a:solidFill>
                <a:schemeClr val="accent6">
                  <a:lumMod val="75000"/>
                </a:schemeClr>
              </a:solidFill>
              <a:prstDash val="solid"/>
              <a:round/>
            </a:ln>
            <a:effectLst/>
          </c:spPr>
          <c:marker>
            <c:symbol val="none"/>
          </c:marker>
          <c:cat>
            <c:numRef>
              <c:f>'RCF FBC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2-A9F5-4B84-BB62-4294441FC6A3}"/>
            </c:ext>
          </c:extLst>
        </c:ser>
        <c:ser>
          <c:idx val="3"/>
          <c:order val="3"/>
          <c:tx>
            <c:strRef>
              <c:f>'RCF data'!#REF!</c:f>
              <c:strCache>
                <c:ptCount val="1"/>
                <c:pt idx="0">
                  <c:v>#REF!</c:v>
                </c:pt>
              </c:strCache>
            </c:strRef>
          </c:tx>
          <c:spPr>
            <a:ln w="28575" cap="rnd">
              <a:solidFill>
                <a:schemeClr val="accent4"/>
              </a:solidFill>
              <a:round/>
            </a:ln>
            <a:effectLst/>
          </c:spPr>
          <c:marker>
            <c:symbol val="none"/>
          </c:marker>
          <c:cat>
            <c:numRef>
              <c:f>'RCF FBC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3-A9F5-4B84-BB62-4294441FC6A3}"/>
            </c:ext>
          </c:extLst>
        </c:ser>
        <c:ser>
          <c:idx val="4"/>
          <c:order val="4"/>
          <c:tx>
            <c:strRef>
              <c:f>'RCF data'!#REF!</c:f>
              <c:strCache>
                <c:ptCount val="1"/>
                <c:pt idx="0">
                  <c:v>#REF!</c:v>
                </c:pt>
              </c:strCache>
            </c:strRef>
          </c:tx>
          <c:spPr>
            <a:ln w="28575" cap="rnd">
              <a:solidFill>
                <a:schemeClr val="accent5"/>
              </a:solidFill>
              <a:round/>
            </a:ln>
            <a:effectLst/>
          </c:spPr>
          <c:marker>
            <c:symbol val="none"/>
          </c:marker>
          <c:cat>
            <c:numRef>
              <c:f>'RCF FBC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4-A9F5-4B84-BB62-4294441FC6A3}"/>
            </c:ext>
          </c:extLst>
        </c:ser>
        <c:ser>
          <c:idx val="5"/>
          <c:order val="5"/>
          <c:tx>
            <c:strRef>
              <c:f>'RCF data'!#REF!</c:f>
              <c:strCache>
                <c:ptCount val="1"/>
                <c:pt idx="0">
                  <c:v>#REF!</c:v>
                </c:pt>
              </c:strCache>
            </c:strRef>
          </c:tx>
          <c:spPr>
            <a:ln w="28575" cap="rnd">
              <a:solidFill>
                <a:schemeClr val="accent6"/>
              </a:solidFill>
              <a:round/>
            </a:ln>
            <a:effectLst/>
          </c:spPr>
          <c:marker>
            <c:symbol val="none"/>
          </c:marker>
          <c:cat>
            <c:numRef>
              <c:f>'RCF FBC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5-A9F5-4B84-BB62-4294441FC6A3}"/>
            </c:ext>
          </c:extLst>
        </c:ser>
        <c:ser>
          <c:idx val="6"/>
          <c:order val="6"/>
          <c:tx>
            <c:strRef>
              <c:f>'RCF data'!#REF!</c:f>
              <c:strCache>
                <c:ptCount val="1"/>
                <c:pt idx="0">
                  <c:v>#REF!</c:v>
                </c:pt>
              </c:strCache>
            </c:strRef>
          </c:tx>
          <c:spPr>
            <a:ln w="28575" cap="rnd">
              <a:solidFill>
                <a:schemeClr val="accent1">
                  <a:lumMod val="60000"/>
                </a:schemeClr>
              </a:solidFill>
              <a:round/>
            </a:ln>
            <a:effectLst/>
          </c:spPr>
          <c:marker>
            <c:symbol val="none"/>
          </c:marker>
          <c:cat>
            <c:numRef>
              <c:f>'RCF FBC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6-A9F5-4B84-BB62-4294441FC6A3}"/>
            </c:ext>
          </c:extLst>
        </c:ser>
        <c:ser>
          <c:idx val="7"/>
          <c:order val="7"/>
          <c:tx>
            <c:strRef>
              <c:f>'RCF data'!#REF!</c:f>
              <c:strCache>
                <c:ptCount val="1"/>
                <c:pt idx="0">
                  <c:v>#REF!</c:v>
                </c:pt>
              </c:strCache>
            </c:strRef>
          </c:tx>
          <c:spPr>
            <a:ln w="28575" cap="rnd">
              <a:solidFill>
                <a:schemeClr val="accent2">
                  <a:lumMod val="60000"/>
                </a:schemeClr>
              </a:solidFill>
              <a:round/>
            </a:ln>
            <a:effectLst/>
          </c:spPr>
          <c:marker>
            <c:symbol val="none"/>
          </c:marker>
          <c:cat>
            <c:numRef>
              <c:f>'RCF FBC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7-A9F5-4B84-BB62-4294441FC6A3}"/>
            </c:ext>
          </c:extLst>
        </c:ser>
        <c:ser>
          <c:idx val="8"/>
          <c:order val="8"/>
          <c:tx>
            <c:strRef>
              <c:f>'RCF data'!#REF!</c:f>
              <c:strCache>
                <c:ptCount val="1"/>
                <c:pt idx="0">
                  <c:v>#REF!</c:v>
                </c:pt>
              </c:strCache>
            </c:strRef>
          </c:tx>
          <c:spPr>
            <a:ln w="28575" cap="rnd">
              <a:solidFill>
                <a:schemeClr val="accent3">
                  <a:lumMod val="60000"/>
                </a:schemeClr>
              </a:solidFill>
              <a:round/>
            </a:ln>
            <a:effectLst/>
          </c:spPr>
          <c:marker>
            <c:symbol val="none"/>
          </c:marker>
          <c:cat>
            <c:numRef>
              <c:f>'RCF FBC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8-A9F5-4B84-BB62-4294441FC6A3}"/>
            </c:ext>
          </c:extLst>
        </c:ser>
        <c:dLbls>
          <c:showLegendKey val="0"/>
          <c:showVal val="0"/>
          <c:showCatName val="0"/>
          <c:showSerName val="0"/>
          <c:showPercent val="0"/>
          <c:showBubbleSize val="0"/>
        </c:dLbls>
        <c:smooth val="0"/>
        <c:axId val="744380728"/>
        <c:axId val="744381048"/>
      </c:lineChart>
      <c:catAx>
        <c:axId val="744380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projects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1048"/>
        <c:crosses val="autoZero"/>
        <c:auto val="1"/>
        <c:lblAlgn val="ctr"/>
        <c:lblOffset val="100"/>
        <c:noMultiLvlLbl val="0"/>
      </c:catAx>
      <c:valAx>
        <c:axId val="74438104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r>
                  <a:rPr lang="en-GB" baseline="0"/>
                  <a:t> change in cost final compared to baseline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0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between base RCFs (at SOBC)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'RCF CCT data'!$D$4</c:f>
              <c:strCache>
                <c:ptCount val="1"/>
              </c:strCache>
            </c:strRef>
          </c:tx>
          <c:spPr>
            <a:ln w="28575" cap="rnd">
              <a:solidFill>
                <a:schemeClr val="accent1"/>
              </a:solidFill>
              <a:round/>
            </a:ln>
            <a:effectLst/>
          </c:spPr>
          <c:marker>
            <c:symbol val="none"/>
          </c:marker>
          <c:cat>
            <c:numRef>
              <c:f>'RCF CCT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CCT data'!$D$9:$D$27</c:f>
              <c:numCache>
                <c:formatCode>0%</c:formatCode>
                <c:ptCount val="19"/>
                <c:pt idx="0">
                  <c:v>-0.92477262315447373</c:v>
                </c:pt>
                <c:pt idx="1">
                  <c:v>-0.86952016089429462</c:v>
                </c:pt>
                <c:pt idx="2">
                  <c:v>-0.72355132155275159</c:v>
                </c:pt>
                <c:pt idx="3">
                  <c:v>-0.60842317749085417</c:v>
                </c:pt>
                <c:pt idx="4">
                  <c:v>-0.43734414893617024</c:v>
                </c:pt>
                <c:pt idx="5">
                  <c:v>-0.39836737722177407</c:v>
                </c:pt>
                <c:pt idx="6">
                  <c:v>-0.24740492281327309</c:v>
                </c:pt>
                <c:pt idx="7">
                  <c:v>-0.15517732454411914</c:v>
                </c:pt>
                <c:pt idx="8">
                  <c:v>-0.10094138166385436</c:v>
                </c:pt>
                <c:pt idx="9">
                  <c:v>3.4230243902439117E-2</c:v>
                </c:pt>
                <c:pt idx="10">
                  <c:v>5.6230087926509187E-2</c:v>
                </c:pt>
                <c:pt idx="11">
                  <c:v>8.0661882242446747E-2</c:v>
                </c:pt>
                <c:pt idx="12">
                  <c:v>0.22008060843414357</c:v>
                </c:pt>
                <c:pt idx="13">
                  <c:v>0.52768855161290285</c:v>
                </c:pt>
                <c:pt idx="14">
                  <c:v>0.6983845751633988</c:v>
                </c:pt>
                <c:pt idx="15">
                  <c:v>1.1306979612842785</c:v>
                </c:pt>
                <c:pt idx="16">
                  <c:v>1.2081823101604279</c:v>
                </c:pt>
                <c:pt idx="17">
                  <c:v>2.392475822765471</c:v>
                </c:pt>
                <c:pt idx="18">
                  <c:v>3.1039172522471263</c:v>
                </c:pt>
              </c:numCache>
            </c:numRef>
          </c:val>
          <c:smooth val="0"/>
          <c:extLst>
            <c:ext xmlns:c16="http://schemas.microsoft.com/office/drawing/2014/chart" uri="{C3380CC4-5D6E-409C-BE32-E72D297353CC}">
              <c16:uniqueId val="{00000000-C5BC-45B1-A395-AF1F2B1D0B06}"/>
            </c:ext>
          </c:extLst>
        </c:ser>
        <c:ser>
          <c:idx val="1"/>
          <c:order val="1"/>
          <c:tx>
            <c:strRef>
              <c:f>'RCF data'!#REF!</c:f>
              <c:strCache>
                <c:ptCount val="1"/>
                <c:pt idx="0">
                  <c:v>#REF!</c:v>
                </c:pt>
              </c:strCache>
            </c:strRef>
          </c:tx>
          <c:spPr>
            <a:ln w="22225" cap="rnd">
              <a:solidFill>
                <a:schemeClr val="accent2"/>
              </a:solidFill>
              <a:prstDash val="solid"/>
              <a:round/>
            </a:ln>
            <a:effectLst/>
          </c:spPr>
          <c:marker>
            <c:symbol val="none"/>
          </c:marker>
          <c:cat>
            <c:numRef>
              <c:f>'RCF CCT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1-C5BC-45B1-A395-AF1F2B1D0B06}"/>
            </c:ext>
          </c:extLst>
        </c:ser>
        <c:ser>
          <c:idx val="2"/>
          <c:order val="2"/>
          <c:tx>
            <c:strRef>
              <c:f>'RCF data'!#REF!</c:f>
              <c:strCache>
                <c:ptCount val="1"/>
                <c:pt idx="0">
                  <c:v>#REF!</c:v>
                </c:pt>
              </c:strCache>
            </c:strRef>
          </c:tx>
          <c:spPr>
            <a:ln w="19050" cap="rnd">
              <a:solidFill>
                <a:schemeClr val="accent6">
                  <a:lumMod val="75000"/>
                </a:schemeClr>
              </a:solidFill>
              <a:prstDash val="solid"/>
              <a:round/>
            </a:ln>
            <a:effectLst/>
          </c:spPr>
          <c:marker>
            <c:symbol val="none"/>
          </c:marker>
          <c:cat>
            <c:numRef>
              <c:f>'RCF CCT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2-C5BC-45B1-A395-AF1F2B1D0B06}"/>
            </c:ext>
          </c:extLst>
        </c:ser>
        <c:ser>
          <c:idx val="3"/>
          <c:order val="3"/>
          <c:tx>
            <c:strRef>
              <c:f>'RCF data'!#REF!</c:f>
              <c:strCache>
                <c:ptCount val="1"/>
                <c:pt idx="0">
                  <c:v>#REF!</c:v>
                </c:pt>
              </c:strCache>
            </c:strRef>
          </c:tx>
          <c:spPr>
            <a:ln w="28575" cap="rnd">
              <a:solidFill>
                <a:schemeClr val="accent4"/>
              </a:solidFill>
              <a:round/>
            </a:ln>
            <a:effectLst/>
          </c:spPr>
          <c:marker>
            <c:symbol val="none"/>
          </c:marker>
          <c:cat>
            <c:numRef>
              <c:f>'RCF CCT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3-C5BC-45B1-A395-AF1F2B1D0B06}"/>
            </c:ext>
          </c:extLst>
        </c:ser>
        <c:ser>
          <c:idx val="4"/>
          <c:order val="4"/>
          <c:tx>
            <c:strRef>
              <c:f>'RCF data'!#REF!</c:f>
              <c:strCache>
                <c:ptCount val="1"/>
                <c:pt idx="0">
                  <c:v>#REF!</c:v>
                </c:pt>
              </c:strCache>
            </c:strRef>
          </c:tx>
          <c:spPr>
            <a:ln w="28575" cap="rnd">
              <a:solidFill>
                <a:schemeClr val="accent5"/>
              </a:solidFill>
              <a:round/>
            </a:ln>
            <a:effectLst/>
          </c:spPr>
          <c:marker>
            <c:symbol val="none"/>
          </c:marker>
          <c:cat>
            <c:numRef>
              <c:f>'RCF CCT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4-C5BC-45B1-A395-AF1F2B1D0B06}"/>
            </c:ext>
          </c:extLst>
        </c:ser>
        <c:ser>
          <c:idx val="5"/>
          <c:order val="5"/>
          <c:tx>
            <c:strRef>
              <c:f>'RCF data'!#REF!</c:f>
              <c:strCache>
                <c:ptCount val="1"/>
                <c:pt idx="0">
                  <c:v>#REF!</c:v>
                </c:pt>
              </c:strCache>
            </c:strRef>
          </c:tx>
          <c:spPr>
            <a:ln w="28575" cap="rnd">
              <a:solidFill>
                <a:schemeClr val="accent6"/>
              </a:solidFill>
              <a:round/>
            </a:ln>
            <a:effectLst/>
          </c:spPr>
          <c:marker>
            <c:symbol val="none"/>
          </c:marker>
          <c:cat>
            <c:numRef>
              <c:f>'RCF CCT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5-C5BC-45B1-A395-AF1F2B1D0B06}"/>
            </c:ext>
          </c:extLst>
        </c:ser>
        <c:ser>
          <c:idx val="6"/>
          <c:order val="6"/>
          <c:tx>
            <c:strRef>
              <c:f>'RCF data'!#REF!</c:f>
              <c:strCache>
                <c:ptCount val="1"/>
                <c:pt idx="0">
                  <c:v>#REF!</c:v>
                </c:pt>
              </c:strCache>
            </c:strRef>
          </c:tx>
          <c:spPr>
            <a:ln w="28575" cap="rnd">
              <a:solidFill>
                <a:schemeClr val="accent1">
                  <a:lumMod val="60000"/>
                </a:schemeClr>
              </a:solidFill>
              <a:round/>
            </a:ln>
            <a:effectLst/>
          </c:spPr>
          <c:marker>
            <c:symbol val="none"/>
          </c:marker>
          <c:cat>
            <c:numRef>
              <c:f>'RCF CCT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6-C5BC-45B1-A395-AF1F2B1D0B06}"/>
            </c:ext>
          </c:extLst>
        </c:ser>
        <c:ser>
          <c:idx val="7"/>
          <c:order val="7"/>
          <c:tx>
            <c:strRef>
              <c:f>'RCF data'!#REF!</c:f>
              <c:strCache>
                <c:ptCount val="1"/>
                <c:pt idx="0">
                  <c:v>#REF!</c:v>
                </c:pt>
              </c:strCache>
            </c:strRef>
          </c:tx>
          <c:spPr>
            <a:ln w="28575" cap="rnd">
              <a:solidFill>
                <a:schemeClr val="accent2">
                  <a:lumMod val="60000"/>
                </a:schemeClr>
              </a:solidFill>
              <a:round/>
            </a:ln>
            <a:effectLst/>
          </c:spPr>
          <c:marker>
            <c:symbol val="none"/>
          </c:marker>
          <c:cat>
            <c:numRef>
              <c:f>'RCF CCT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7-C5BC-45B1-A395-AF1F2B1D0B06}"/>
            </c:ext>
          </c:extLst>
        </c:ser>
        <c:ser>
          <c:idx val="8"/>
          <c:order val="8"/>
          <c:tx>
            <c:strRef>
              <c:f>'RCF data'!#REF!</c:f>
              <c:strCache>
                <c:ptCount val="1"/>
                <c:pt idx="0">
                  <c:v>#REF!</c:v>
                </c:pt>
              </c:strCache>
            </c:strRef>
          </c:tx>
          <c:spPr>
            <a:ln w="28575" cap="rnd">
              <a:solidFill>
                <a:schemeClr val="accent3">
                  <a:lumMod val="60000"/>
                </a:schemeClr>
              </a:solidFill>
              <a:round/>
            </a:ln>
            <a:effectLst/>
          </c:spPr>
          <c:marker>
            <c:symbol val="none"/>
          </c:marker>
          <c:cat>
            <c:numRef>
              <c:f>'RCF CCT data'!$C$9:$C$27</c:f>
              <c:numCache>
                <c:formatCode>0%</c:formatCode>
                <c:ptCount val="19"/>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numCache>
            </c:numRef>
          </c:cat>
          <c:val>
            <c:numRef>
              <c:f>'RCF data'!#REF!</c:f>
              <c:numCache>
                <c:formatCode>General</c:formatCode>
                <c:ptCount val="1"/>
                <c:pt idx="0">
                  <c:v>1</c:v>
                </c:pt>
              </c:numCache>
            </c:numRef>
          </c:val>
          <c:smooth val="0"/>
          <c:extLst>
            <c:ext xmlns:c16="http://schemas.microsoft.com/office/drawing/2014/chart" uri="{C3380CC4-5D6E-409C-BE32-E72D297353CC}">
              <c16:uniqueId val="{00000008-C5BC-45B1-A395-AF1F2B1D0B06}"/>
            </c:ext>
          </c:extLst>
        </c:ser>
        <c:dLbls>
          <c:showLegendKey val="0"/>
          <c:showVal val="0"/>
          <c:showCatName val="0"/>
          <c:showSerName val="0"/>
          <c:showPercent val="0"/>
          <c:showBubbleSize val="0"/>
        </c:dLbls>
        <c:smooth val="0"/>
        <c:axId val="744380728"/>
        <c:axId val="744381048"/>
      </c:lineChart>
      <c:catAx>
        <c:axId val="744380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projects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1048"/>
        <c:crosses val="autoZero"/>
        <c:auto val="1"/>
        <c:lblAlgn val="ctr"/>
        <c:lblOffset val="100"/>
        <c:noMultiLvlLbl val="0"/>
      </c:catAx>
      <c:valAx>
        <c:axId val="74438104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r>
                  <a:rPr lang="en-GB" baseline="0"/>
                  <a:t> change in cost final compared to baseline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80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12</xdr:col>
      <xdr:colOff>584692</xdr:colOff>
      <xdr:row>3</xdr:row>
      <xdr:rowOff>44450</xdr:rowOff>
    </xdr:to>
    <xdr:pic>
      <xdr:nvPicPr>
        <xdr:cNvPr id="2" name="Picture 1" descr="A picture containing traffic, stop, light&#10;&#10;Description automatically generated">
          <a:extLst>
            <a:ext uri="{FF2B5EF4-FFF2-40B4-BE49-F238E27FC236}">
              <a16:creationId xmlns:a16="http://schemas.microsoft.com/office/drawing/2014/main" id="{CE982F74-168A-4AB9-A475-0E6C0305F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7700" y="190500"/>
          <a:ext cx="3023092" cy="412750"/>
        </a:xfrm>
        <a:prstGeom prst="rect">
          <a:avLst/>
        </a:prstGeom>
      </xdr:spPr>
    </xdr:pic>
    <xdr:clientData/>
  </xdr:twoCellAnchor>
  <xdr:twoCellAnchor editAs="oneCell">
    <xdr:from>
      <xdr:col>0</xdr:col>
      <xdr:colOff>141110</xdr:colOff>
      <xdr:row>0</xdr:row>
      <xdr:rowOff>88194</xdr:rowOff>
    </xdr:from>
    <xdr:to>
      <xdr:col>4</xdr:col>
      <xdr:colOff>14111</xdr:colOff>
      <xdr:row>10</xdr:row>
      <xdr:rowOff>21167</xdr:rowOff>
    </xdr:to>
    <xdr:pic>
      <xdr:nvPicPr>
        <xdr:cNvPr id="3" name="Picture 2">
          <a:extLst>
            <a:ext uri="{FF2B5EF4-FFF2-40B4-BE49-F238E27FC236}">
              <a16:creationId xmlns:a16="http://schemas.microsoft.com/office/drawing/2014/main" id="{EE4D1394-5E67-4A8D-94A5-C2504173CA1E}"/>
            </a:ext>
          </a:extLst>
        </xdr:cNvPr>
        <xdr:cNvPicPr>
          <a:picLocks noChangeAspect="1"/>
        </xdr:cNvPicPr>
      </xdr:nvPicPr>
      <xdr:blipFill rotWithShape="1">
        <a:blip xmlns:r="http://schemas.openxmlformats.org/officeDocument/2006/relationships" r:embed="rId2"/>
        <a:srcRect l="20566" t="15434" r="69132" b="67280"/>
        <a:stretch/>
      </xdr:blipFill>
      <xdr:spPr>
        <a:xfrm>
          <a:off x="141110" y="88194"/>
          <a:ext cx="1892301" cy="1780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156760</xdr:colOff>
      <xdr:row>41</xdr:row>
      <xdr:rowOff>13903</xdr:rowOff>
    </xdr:from>
    <xdr:to>
      <xdr:col>7</xdr:col>
      <xdr:colOff>621195</xdr:colOff>
      <xdr:row>58</xdr:row>
      <xdr:rowOff>91108</xdr:rowOff>
    </xdr:to>
    <xdr:graphicFrame macro="">
      <xdr:nvGraphicFramePr>
        <xdr:cNvPr id="3" name="Chart 2">
          <a:extLst>
            <a:ext uri="{FF2B5EF4-FFF2-40B4-BE49-F238E27FC236}">
              <a16:creationId xmlns:a16="http://schemas.microsoft.com/office/drawing/2014/main" id="{7B50E4FA-DCD1-400F-ABCA-DDF0B091C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278509</xdr:colOff>
      <xdr:row>7</xdr:row>
      <xdr:rowOff>9525</xdr:rowOff>
    </xdr:from>
    <xdr:to>
      <xdr:col>27</xdr:col>
      <xdr:colOff>9524</xdr:colOff>
      <xdr:row>34</xdr:row>
      <xdr:rowOff>133685</xdr:rowOff>
    </xdr:to>
    <xdr:graphicFrame macro="">
      <xdr:nvGraphicFramePr>
        <xdr:cNvPr id="10" name="Chart 1">
          <a:extLst>
            <a:ext uri="{FF2B5EF4-FFF2-40B4-BE49-F238E27FC236}">
              <a16:creationId xmlns:a16="http://schemas.microsoft.com/office/drawing/2014/main" id="{DA840258-5D83-45B9-946A-9AEF0CB42F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190837</xdr:colOff>
      <xdr:row>64</xdr:row>
      <xdr:rowOff>9525</xdr:rowOff>
    </xdr:from>
    <xdr:to>
      <xdr:col>27</xdr:col>
      <xdr:colOff>143212</xdr:colOff>
      <xdr:row>88</xdr:row>
      <xdr:rowOff>28575</xdr:rowOff>
    </xdr:to>
    <xdr:graphicFrame macro="">
      <xdr:nvGraphicFramePr>
        <xdr:cNvPr id="4" name="Chart 3">
          <a:extLst>
            <a:ext uri="{FF2B5EF4-FFF2-40B4-BE49-F238E27FC236}">
              <a16:creationId xmlns:a16="http://schemas.microsoft.com/office/drawing/2014/main" id="{5F85C4B9-D796-413A-A7FA-30592332A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154</xdr:col>
      <xdr:colOff>0</xdr:colOff>
      <xdr:row>5</xdr:row>
      <xdr:rowOff>0</xdr:rowOff>
    </xdr:from>
    <xdr:to>
      <xdr:col>164</xdr:col>
      <xdr:colOff>238125</xdr:colOff>
      <xdr:row>28</xdr:row>
      <xdr:rowOff>38100</xdr:rowOff>
    </xdr:to>
    <xdr:graphicFrame macro="">
      <xdr:nvGraphicFramePr>
        <xdr:cNvPr id="2" name="Chart 1">
          <a:extLst>
            <a:ext uri="{FF2B5EF4-FFF2-40B4-BE49-F238E27FC236}">
              <a16:creationId xmlns:a16="http://schemas.microsoft.com/office/drawing/2014/main" id="{6EC45314-8BB3-40D7-9642-6A5DF77B2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152</xdr:col>
      <xdr:colOff>0</xdr:colOff>
      <xdr:row>4</xdr:row>
      <xdr:rowOff>0</xdr:rowOff>
    </xdr:from>
    <xdr:to>
      <xdr:col>162</xdr:col>
      <xdr:colOff>238125</xdr:colOff>
      <xdr:row>27</xdr:row>
      <xdr:rowOff>38100</xdr:rowOff>
    </xdr:to>
    <xdr:graphicFrame macro="">
      <xdr:nvGraphicFramePr>
        <xdr:cNvPr id="2" name="Chart 1">
          <a:extLst>
            <a:ext uri="{FF2B5EF4-FFF2-40B4-BE49-F238E27FC236}">
              <a16:creationId xmlns:a16="http://schemas.microsoft.com/office/drawing/2014/main" id="{7915C6A5-AF2B-4D72-9CCA-EE6A71E41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143</xdr:col>
      <xdr:colOff>0</xdr:colOff>
      <xdr:row>8</xdr:row>
      <xdr:rowOff>0</xdr:rowOff>
    </xdr:from>
    <xdr:to>
      <xdr:col>153</xdr:col>
      <xdr:colOff>314325</xdr:colOff>
      <xdr:row>31</xdr:row>
      <xdr:rowOff>38100</xdr:rowOff>
    </xdr:to>
    <xdr:graphicFrame macro="">
      <xdr:nvGraphicFramePr>
        <xdr:cNvPr id="2" name="Chart 1">
          <a:extLst>
            <a:ext uri="{FF2B5EF4-FFF2-40B4-BE49-F238E27FC236}">
              <a16:creationId xmlns:a16="http://schemas.microsoft.com/office/drawing/2014/main" id="{5C6CF3DD-7C94-4CE1-8886-971AF707D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143</xdr:col>
      <xdr:colOff>0</xdr:colOff>
      <xdr:row>8</xdr:row>
      <xdr:rowOff>0</xdr:rowOff>
    </xdr:from>
    <xdr:to>
      <xdr:col>153</xdr:col>
      <xdr:colOff>314325</xdr:colOff>
      <xdr:row>31</xdr:row>
      <xdr:rowOff>0</xdr:rowOff>
    </xdr:to>
    <xdr:graphicFrame macro="">
      <xdr:nvGraphicFramePr>
        <xdr:cNvPr id="2" name="Chart 1">
          <a:extLst>
            <a:ext uri="{FF2B5EF4-FFF2-40B4-BE49-F238E27FC236}">
              <a16:creationId xmlns:a16="http://schemas.microsoft.com/office/drawing/2014/main" id="{36C1CBDF-DDB4-4469-8094-8D5192188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150</xdr:col>
      <xdr:colOff>259014</xdr:colOff>
      <xdr:row>2</xdr:row>
      <xdr:rowOff>518026</xdr:rowOff>
    </xdr:from>
    <xdr:to>
      <xdr:col>160</xdr:col>
      <xdr:colOff>573339</xdr:colOff>
      <xdr:row>20</xdr:row>
      <xdr:rowOff>104942</xdr:rowOff>
    </xdr:to>
    <xdr:graphicFrame macro="">
      <xdr:nvGraphicFramePr>
        <xdr:cNvPr id="2" name="Chart 1">
          <a:extLst>
            <a:ext uri="{FF2B5EF4-FFF2-40B4-BE49-F238E27FC236}">
              <a16:creationId xmlns:a16="http://schemas.microsoft.com/office/drawing/2014/main" id="{FAEC782F-180D-4B15-ABAB-B3743009B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143</xdr:col>
      <xdr:colOff>0</xdr:colOff>
      <xdr:row>8</xdr:row>
      <xdr:rowOff>0</xdr:rowOff>
    </xdr:from>
    <xdr:to>
      <xdr:col>153</xdr:col>
      <xdr:colOff>314325</xdr:colOff>
      <xdr:row>31</xdr:row>
      <xdr:rowOff>0</xdr:rowOff>
    </xdr:to>
    <xdr:graphicFrame macro="">
      <xdr:nvGraphicFramePr>
        <xdr:cNvPr id="2" name="Chart 1">
          <a:extLst>
            <a:ext uri="{FF2B5EF4-FFF2-40B4-BE49-F238E27FC236}">
              <a16:creationId xmlns:a16="http://schemas.microsoft.com/office/drawing/2014/main" id="{02A6FCD9-94CC-47F5-8F7D-3CF82C74F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ucl.ac.uk\home0\80d1f38c953234db\Documents\Work\OGP\TII%20Ireland\DART%5eM\Scheme%20Cost%20Estimate%20-%20240622%20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Multi"/>
      <sheetName val="Template"/>
      <sheetName val="Summary - Chart"/>
      <sheetName val="Summary"/>
      <sheetName val="Sheet2"/>
      <sheetName val="Folder Check"/>
      <sheetName val="RCF cats"/>
      <sheetName val="Charts"/>
      <sheetName val="VAT"/>
      <sheetName val="Period Key moves"/>
      <sheetName val="Chart"/>
      <sheetName val="Adv Works"/>
      <sheetName val="Sheet1"/>
      <sheetName val="Add ons"/>
      <sheetName val="3. Adv Works - Surveys"/>
      <sheetName val="3. Adv Works - Diversions"/>
      <sheetName val="Summary - Bld Works"/>
      <sheetName val="Depot Main Bld"/>
      <sheetName val="Depot Driv Bld"/>
      <sheetName val="Depot Adm Bld"/>
      <sheetName val="Depot Serv Slab Bld"/>
      <sheetName val="Depot Site Works Misc Bld"/>
      <sheetName val="Depot Fitout"/>
      <sheetName val="Connolly - Main Bld"/>
      <sheetName val="Connolly - Retail"/>
      <sheetName val="Spencer Dock (SD) - Fly"/>
      <sheetName val="Spencer Dock Summary"/>
      <sheetName val="SD - Structure "/>
      <sheetName val="SD - Sheriff Street"/>
      <sheetName val="SD - Main Bld"/>
      <sheetName val="Summary - Civil Eng"/>
      <sheetName val="5.1 Earth Works"/>
      <sheetName val="5.2 Fence Upgrade"/>
      <sheetName val="5.3 Level Crossings"/>
      <sheetName val="5.4 Bridge Works"/>
      <sheetName val="5.5 Bridge Parapets"/>
      <sheetName val="6 Rail, Elec and Power"/>
      <sheetName val="7 Per-way - Fly"/>
      <sheetName val="Civil Eng - CMS"/>
      <sheetName val="Civil Eng - Drainage"/>
      <sheetName val="Civil Eng - Atten Tank"/>
      <sheetName val="Civil Eng - Cess W"/>
      <sheetName val="7.1 Per Way"/>
      <sheetName val="7.2 Turnouts"/>
      <sheetName val="7.3 Sidings"/>
      <sheetName val="SET"/>
      <sheetName val="8 Sign and Telecoms"/>
      <sheetName val="2 Plan, Des and EIS"/>
      <sheetName val="11 IEPM"/>
      <sheetName val="9 Land and Prop"/>
      <sheetName val="15 Conting and Risk"/>
      <sheetName val="16 VAT"/>
      <sheetName val="17 Escalation"/>
      <sheetName val="Est Spencer Dock Perway slab"/>
      <sheetName val="SD Structure A"/>
      <sheetName val="SD Structure B"/>
      <sheetName val="SD Structure C"/>
      <sheetName val="SD Structure D"/>
      <sheetName val="Est Spencer dock Perway ballast"/>
      <sheetName val="Summary SET"/>
      <sheetName val="Depot SET (2022)"/>
      <sheetName val="SET (2022)"/>
      <sheetName val="Land and Property"/>
      <sheetName val="Depot SET"/>
    </sheetNames>
    <sheetDataSet>
      <sheetData sheetId="0" refreshError="1"/>
      <sheetData sheetId="1" refreshError="1"/>
      <sheetData sheetId="2" refreshError="1"/>
      <sheetData sheetId="3">
        <row r="5">
          <cell r="DQ5" t="str">
            <v>Utility works</v>
          </cell>
        </row>
      </sheetData>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ow r="14">
          <cell r="E14">
            <v>22.5</v>
          </cell>
        </row>
        <row r="15">
          <cell r="E15">
            <v>26.9</v>
          </cell>
        </row>
        <row r="16">
          <cell r="E16">
            <v>24.5</v>
          </cell>
        </row>
        <row r="17">
          <cell r="E17">
            <v>26.4</v>
          </cell>
        </row>
        <row r="18">
          <cell r="E18">
            <v>24.8</v>
          </cell>
        </row>
        <row r="19">
          <cell r="E19">
            <v>10.4</v>
          </cell>
        </row>
        <row r="20">
          <cell r="E20">
            <v>9.6999999999999993</v>
          </cell>
        </row>
        <row r="26">
          <cell r="E26">
            <v>16.899999999999999</v>
          </cell>
        </row>
        <row r="27">
          <cell r="E27">
            <v>18.8</v>
          </cell>
        </row>
        <row r="28">
          <cell r="E28">
            <v>20.9</v>
          </cell>
        </row>
        <row r="29">
          <cell r="E29">
            <v>33.6</v>
          </cell>
        </row>
        <row r="30">
          <cell r="E30">
            <v>18.600000000000001</v>
          </cell>
        </row>
        <row r="31">
          <cell r="E31">
            <v>6.2</v>
          </cell>
        </row>
        <row r="32">
          <cell r="E32">
            <v>5.7</v>
          </cell>
        </row>
      </sheetData>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sheetData sheetId="34"/>
      <sheetData sheetId="35"/>
      <sheetData sheetId="36" refreshError="1"/>
      <sheetData sheetId="37" refreshError="1"/>
      <sheetData sheetId="38" refreshError="1"/>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sheetData sheetId="63"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8F50-256C-4737-B7F6-A13F0FBD4EDC}">
  <sheetPr>
    <pageSetUpPr fitToPage="1"/>
  </sheetPr>
  <dimension ref="A1:XFD40"/>
  <sheetViews>
    <sheetView showGridLines="0" zoomScaleNormal="100" workbookViewId="0">
      <selection activeCell="F36" sqref="F36"/>
    </sheetView>
  </sheetViews>
  <sheetFormatPr defaultRowHeight="15" x14ac:dyDescent="0.25"/>
  <cols>
    <col min="1" max="1" width="2.7109375" customWidth="1"/>
    <col min="13" max="13" width="11.5703125" customWidth="1"/>
  </cols>
  <sheetData>
    <row r="1" spans="1:19 16384:16384" ht="15.75" thickTop="1" x14ac:dyDescent="0.25">
      <c r="A1" s="269"/>
      <c r="B1" s="270"/>
      <c r="C1" s="270"/>
      <c r="D1" s="270"/>
      <c r="E1" s="270"/>
      <c r="F1" s="270"/>
      <c r="G1" s="270"/>
      <c r="H1" s="270"/>
      <c r="I1" s="270"/>
      <c r="J1" s="270"/>
      <c r="K1" s="270"/>
      <c r="L1" s="270"/>
      <c r="M1" s="270"/>
      <c r="N1" s="271"/>
      <c r="S1" s="18" t="s">
        <v>581</v>
      </c>
      <c r="XFD1" s="18" t="s">
        <v>502</v>
      </c>
    </row>
    <row r="2" spans="1:19 16384:16384" x14ac:dyDescent="0.25">
      <c r="A2" s="202"/>
      <c r="N2" s="203"/>
    </row>
    <row r="3" spans="1:19 16384:16384" x14ac:dyDescent="0.25">
      <c r="A3" s="202"/>
      <c r="N3" s="203"/>
    </row>
    <row r="4" spans="1:19 16384:16384" x14ac:dyDescent="0.25">
      <c r="A4" s="202"/>
      <c r="N4" s="203"/>
    </row>
    <row r="5" spans="1:19 16384:16384" x14ac:dyDescent="0.25">
      <c r="A5" s="202"/>
      <c r="N5" s="203"/>
    </row>
    <row r="6" spans="1:19 16384:16384" x14ac:dyDescent="0.25">
      <c r="A6" s="202"/>
      <c r="N6" s="203"/>
    </row>
    <row r="7" spans="1:19 16384:16384" ht="14.45" customHeight="1" x14ac:dyDescent="0.25">
      <c r="A7" s="202"/>
      <c r="H7" s="596" t="s">
        <v>503</v>
      </c>
      <c r="I7" s="596"/>
      <c r="J7" s="596"/>
      <c r="K7" s="596"/>
      <c r="L7" s="596"/>
      <c r="M7" s="596"/>
      <c r="N7" s="203"/>
    </row>
    <row r="8" spans="1:19 16384:16384" ht="14.45" customHeight="1" x14ac:dyDescent="0.25">
      <c r="A8" s="202"/>
      <c r="H8" s="596"/>
      <c r="I8" s="596"/>
      <c r="J8" s="596"/>
      <c r="K8" s="596"/>
      <c r="L8" s="596"/>
      <c r="M8" s="596"/>
      <c r="N8" s="203"/>
    </row>
    <row r="9" spans="1:19 16384:16384" x14ac:dyDescent="0.25">
      <c r="A9" s="202"/>
      <c r="H9" s="596"/>
      <c r="I9" s="596"/>
      <c r="J9" s="596"/>
      <c r="K9" s="596"/>
      <c r="L9" s="596"/>
      <c r="M9" s="596"/>
      <c r="N9" s="203"/>
    </row>
    <row r="10" spans="1:19 16384:16384" x14ac:dyDescent="0.25">
      <c r="A10" s="202"/>
      <c r="J10" s="597" t="s">
        <v>582</v>
      </c>
      <c r="K10" s="597"/>
      <c r="N10" s="203"/>
    </row>
    <row r="11" spans="1:19 16384:16384" x14ac:dyDescent="0.25">
      <c r="A11" s="202"/>
      <c r="N11" s="203"/>
    </row>
    <row r="12" spans="1:19 16384:16384" x14ac:dyDescent="0.25">
      <c r="A12" s="202"/>
      <c r="B12" s="43" t="s">
        <v>504</v>
      </c>
      <c r="N12" s="203"/>
    </row>
    <row r="13" spans="1:19 16384:16384" x14ac:dyDescent="0.25">
      <c r="A13" s="202"/>
      <c r="C13" s="598" t="s">
        <v>505</v>
      </c>
      <c r="D13" s="598"/>
      <c r="E13" s="598"/>
      <c r="F13" s="598"/>
      <c r="G13" s="598"/>
      <c r="H13" s="598"/>
      <c r="I13" s="598"/>
      <c r="J13" s="598"/>
      <c r="K13" s="598"/>
      <c r="L13" s="598"/>
      <c r="M13" s="598"/>
      <c r="N13" s="203"/>
    </row>
    <row r="14" spans="1:19 16384:16384" x14ac:dyDescent="0.25">
      <c r="A14" s="202"/>
      <c r="C14" s="598"/>
      <c r="D14" s="598"/>
      <c r="E14" s="598"/>
      <c r="F14" s="598"/>
      <c r="G14" s="598"/>
      <c r="H14" s="598"/>
      <c r="I14" s="598"/>
      <c r="J14" s="598"/>
      <c r="K14" s="598"/>
      <c r="L14" s="598"/>
      <c r="M14" s="598"/>
      <c r="N14" s="203"/>
    </row>
    <row r="15" spans="1:19 16384:16384" x14ac:dyDescent="0.25">
      <c r="A15" s="202"/>
      <c r="C15" s="599" t="s">
        <v>583</v>
      </c>
      <c r="D15" s="599"/>
      <c r="E15" s="599"/>
      <c r="F15" s="599"/>
      <c r="G15" s="599"/>
      <c r="H15" s="599"/>
      <c r="I15" s="599"/>
      <c r="J15" s="599"/>
      <c r="K15" s="599"/>
      <c r="L15" s="599"/>
      <c r="M15" s="599"/>
      <c r="N15" s="203"/>
    </row>
    <row r="16" spans="1:19 16384:16384" x14ac:dyDescent="0.25">
      <c r="A16" s="202"/>
      <c r="B16" s="43" t="s">
        <v>517</v>
      </c>
      <c r="N16" s="203"/>
    </row>
    <row r="17" spans="1:14" ht="3.6" customHeight="1" x14ac:dyDescent="0.25">
      <c r="A17" s="202"/>
      <c r="B17" s="272"/>
      <c r="N17" s="203"/>
    </row>
    <row r="18" spans="1:14" x14ac:dyDescent="0.25">
      <c r="A18" s="202"/>
      <c r="B18">
        <v>1</v>
      </c>
      <c r="C18" s="595" t="s">
        <v>518</v>
      </c>
      <c r="D18" s="595"/>
      <c r="E18" s="595"/>
      <c r="F18" s="595"/>
      <c r="G18" s="595"/>
      <c r="H18" s="595"/>
      <c r="I18" s="595"/>
      <c r="J18" s="595"/>
      <c r="K18" s="595"/>
      <c r="L18" s="595"/>
      <c r="M18" s="595"/>
      <c r="N18" s="203"/>
    </row>
    <row r="19" spans="1:14" x14ac:dyDescent="0.25">
      <c r="A19" s="202"/>
      <c r="B19">
        <v>2</v>
      </c>
      <c r="C19" s="595" t="s">
        <v>559</v>
      </c>
      <c r="D19" s="595"/>
      <c r="E19" s="595"/>
      <c r="F19" s="595"/>
      <c r="G19" s="595"/>
      <c r="H19" s="595"/>
      <c r="I19" s="595"/>
      <c r="J19" s="595"/>
      <c r="K19" s="595"/>
      <c r="L19" s="595"/>
      <c r="M19" s="595"/>
      <c r="N19" s="203"/>
    </row>
    <row r="20" spans="1:14" ht="14.45" customHeight="1" x14ac:dyDescent="0.25">
      <c r="A20" s="202"/>
      <c r="B20" s="594">
        <v>3</v>
      </c>
      <c r="C20" s="600" t="s">
        <v>556</v>
      </c>
      <c r="D20" s="600"/>
      <c r="E20" s="600"/>
      <c r="F20" s="600"/>
      <c r="G20" s="600"/>
      <c r="H20" s="600"/>
      <c r="I20" s="600"/>
      <c r="J20" s="600"/>
      <c r="K20" s="600"/>
      <c r="L20" s="600"/>
      <c r="M20" s="600"/>
      <c r="N20" s="203"/>
    </row>
    <row r="21" spans="1:14" x14ac:dyDescent="0.25">
      <c r="A21" s="202"/>
      <c r="B21" s="594"/>
      <c r="C21" s="600"/>
      <c r="D21" s="600"/>
      <c r="E21" s="600"/>
      <c r="F21" s="600"/>
      <c r="G21" s="600"/>
      <c r="H21" s="600"/>
      <c r="I21" s="600"/>
      <c r="J21" s="600"/>
      <c r="K21" s="600"/>
      <c r="L21" s="600"/>
      <c r="M21" s="600"/>
      <c r="N21" s="203"/>
    </row>
    <row r="22" spans="1:14" x14ac:dyDescent="0.25">
      <c r="A22" s="202"/>
      <c r="B22">
        <v>4</v>
      </c>
      <c r="C22" s="595" t="s">
        <v>534</v>
      </c>
      <c r="D22" s="595"/>
      <c r="E22" s="595"/>
      <c r="F22" s="595"/>
      <c r="G22" s="595"/>
      <c r="H22" s="595"/>
      <c r="I22" s="595"/>
      <c r="J22" s="595"/>
      <c r="K22" s="595"/>
      <c r="L22" s="595"/>
      <c r="M22" s="595"/>
      <c r="N22" s="203"/>
    </row>
    <row r="23" spans="1:14" x14ac:dyDescent="0.25">
      <c r="A23" s="202"/>
      <c r="B23">
        <v>5</v>
      </c>
      <c r="C23" s="595" t="s">
        <v>519</v>
      </c>
      <c r="D23" s="595"/>
      <c r="E23" s="595"/>
      <c r="F23" s="595"/>
      <c r="G23" s="595"/>
      <c r="H23" s="595"/>
      <c r="I23" s="595"/>
      <c r="J23" s="595"/>
      <c r="K23" s="595"/>
      <c r="L23" s="595"/>
      <c r="M23" s="595"/>
      <c r="N23" s="203"/>
    </row>
    <row r="24" spans="1:14" ht="14.45" customHeight="1" x14ac:dyDescent="0.25">
      <c r="A24" s="202"/>
      <c r="B24" s="279" t="s">
        <v>506</v>
      </c>
      <c r="C24" s="69"/>
      <c r="D24" s="69"/>
      <c r="E24" s="69"/>
      <c r="F24" s="69"/>
      <c r="G24" s="69"/>
      <c r="H24" s="69"/>
      <c r="I24" s="69"/>
      <c r="J24" s="69"/>
      <c r="K24" s="69"/>
      <c r="L24" s="69"/>
      <c r="M24" s="69"/>
      <c r="N24" s="203"/>
    </row>
    <row r="25" spans="1:14" x14ac:dyDescent="0.25">
      <c r="A25" s="202"/>
      <c r="B25">
        <v>6</v>
      </c>
      <c r="C25" s="69" t="s">
        <v>520</v>
      </c>
      <c r="D25" s="69"/>
      <c r="E25" s="69"/>
      <c r="F25" s="69"/>
      <c r="G25" s="69"/>
      <c r="H25" s="69"/>
      <c r="I25" s="69"/>
      <c r="J25" s="69"/>
      <c r="K25" s="69"/>
      <c r="L25" s="69"/>
      <c r="M25" s="69"/>
      <c r="N25" s="203"/>
    </row>
    <row r="26" spans="1:14" ht="14.45" hidden="1" customHeight="1" x14ac:dyDescent="0.25">
      <c r="A26" s="202"/>
      <c r="B26" s="272" t="s">
        <v>506</v>
      </c>
      <c r="N26" s="203"/>
    </row>
    <row r="27" spans="1:14" hidden="1" x14ac:dyDescent="0.25">
      <c r="A27" s="202"/>
      <c r="B27">
        <v>1</v>
      </c>
      <c r="C27" s="598" t="s">
        <v>507</v>
      </c>
      <c r="D27" s="598"/>
      <c r="E27" s="598"/>
      <c r="F27" s="598"/>
      <c r="G27" s="598"/>
      <c r="H27" s="598"/>
      <c r="I27" s="598"/>
      <c r="J27" s="598"/>
      <c r="K27" s="598"/>
      <c r="L27" s="598"/>
      <c r="M27" s="598"/>
      <c r="N27" s="203"/>
    </row>
    <row r="28" spans="1:14" hidden="1" x14ac:dyDescent="0.25">
      <c r="A28" s="202"/>
      <c r="C28" s="598"/>
      <c r="D28" s="598"/>
      <c r="E28" s="598"/>
      <c r="F28" s="598"/>
      <c r="G28" s="598"/>
      <c r="H28" s="598"/>
      <c r="I28" s="598"/>
      <c r="J28" s="598"/>
      <c r="K28" s="598"/>
      <c r="L28" s="598"/>
      <c r="M28" s="598"/>
      <c r="N28" s="203"/>
    </row>
    <row r="29" spans="1:14" hidden="1" x14ac:dyDescent="0.25">
      <c r="A29" s="202"/>
      <c r="B29">
        <v>2</v>
      </c>
      <c r="C29" t="s">
        <v>508</v>
      </c>
      <c r="N29" s="203"/>
    </row>
    <row r="30" spans="1:14" hidden="1" x14ac:dyDescent="0.25">
      <c r="A30" s="202"/>
      <c r="B30">
        <v>3</v>
      </c>
      <c r="C30" t="s">
        <v>509</v>
      </c>
      <c r="N30" s="203"/>
    </row>
    <row r="31" spans="1:14" x14ac:dyDescent="0.25">
      <c r="A31" s="202"/>
      <c r="N31" s="203"/>
    </row>
    <row r="32" spans="1:14" x14ac:dyDescent="0.25">
      <c r="A32" s="202"/>
      <c r="B32" s="1" t="s">
        <v>510</v>
      </c>
      <c r="N32" s="203"/>
    </row>
    <row r="33" spans="1:14" x14ac:dyDescent="0.25">
      <c r="A33" s="202"/>
      <c r="C33" s="44" t="s">
        <v>511</v>
      </c>
      <c r="D33" t="s">
        <v>527</v>
      </c>
      <c r="N33" s="203"/>
    </row>
    <row r="34" spans="1:14" ht="14.45" customHeight="1" x14ac:dyDescent="0.25">
      <c r="A34" s="202"/>
      <c r="C34" s="44" t="s">
        <v>512</v>
      </c>
      <c r="D34" s="598" t="s">
        <v>513</v>
      </c>
      <c r="E34" s="598"/>
      <c r="F34" s="598"/>
      <c r="G34" s="598"/>
      <c r="H34" s="598"/>
      <c r="I34" s="598"/>
      <c r="J34" s="598"/>
      <c r="K34" s="598"/>
      <c r="L34" s="598"/>
      <c r="M34" s="598"/>
      <c r="N34" s="203"/>
    </row>
    <row r="35" spans="1:14" x14ac:dyDescent="0.25">
      <c r="A35" s="202"/>
      <c r="C35" s="44"/>
      <c r="D35" s="598"/>
      <c r="E35" s="598"/>
      <c r="F35" s="598"/>
      <c r="G35" s="598"/>
      <c r="H35" s="598"/>
      <c r="I35" s="598"/>
      <c r="J35" s="598"/>
      <c r="K35" s="598"/>
      <c r="L35" s="598"/>
      <c r="M35" s="598"/>
      <c r="N35" s="203"/>
    </row>
    <row r="36" spans="1:14" x14ac:dyDescent="0.25">
      <c r="A36" s="202"/>
      <c r="C36" s="44" t="s">
        <v>584</v>
      </c>
      <c r="D36" t="s">
        <v>515</v>
      </c>
      <c r="N36" s="203"/>
    </row>
    <row r="37" spans="1:14" x14ac:dyDescent="0.25">
      <c r="A37" s="202"/>
      <c r="C37" s="44" t="s">
        <v>514</v>
      </c>
      <c r="D37" t="s">
        <v>516</v>
      </c>
      <c r="N37" s="203"/>
    </row>
    <row r="38" spans="1:14" x14ac:dyDescent="0.25">
      <c r="A38" s="202"/>
      <c r="N38" s="203"/>
    </row>
    <row r="39" spans="1:14" ht="15.75" thickBot="1" x14ac:dyDescent="0.3">
      <c r="A39" s="273"/>
      <c r="B39" s="63"/>
      <c r="C39" s="63"/>
      <c r="D39" s="63"/>
      <c r="E39" s="63"/>
      <c r="F39" s="63"/>
      <c r="G39" s="63"/>
      <c r="H39" s="63"/>
      <c r="I39" s="63"/>
      <c r="J39" s="63"/>
      <c r="K39" s="63"/>
      <c r="L39" s="63"/>
      <c r="M39" s="63"/>
      <c r="N39" s="274"/>
    </row>
    <row r="40" spans="1:14" ht="15.75" thickTop="1" x14ac:dyDescent="0.25"/>
  </sheetData>
  <sheetProtection algorithmName="SHA-512" hashValue="rbWsrNjNLcKAq0FccgGRUAq3N/Yf5ahLyBN4YIWLgs7XJp3OF879hDJzVC4DyCHFsCwwcGjkVltV/Lg6KhwbZQ==" saltValue="9engbko8ulCXngi4vzgoFg==" spinCount="100000" sheet="1" objects="1" scenarios="1"/>
  <mergeCells count="12">
    <mergeCell ref="D34:M35"/>
    <mergeCell ref="C22:M22"/>
    <mergeCell ref="C27:M28"/>
    <mergeCell ref="C23:M23"/>
    <mergeCell ref="C20:M21"/>
    <mergeCell ref="B20:B21"/>
    <mergeCell ref="C19:M19"/>
    <mergeCell ref="H7:M9"/>
    <mergeCell ref="J10:K10"/>
    <mergeCell ref="C13:M14"/>
    <mergeCell ref="C15:M15"/>
    <mergeCell ref="C18:M18"/>
  </mergeCells>
  <printOptions horizontalCentered="1" verticalCentered="1"/>
  <pageMargins left="0.70866141732283472" right="0.70866141732283472" top="0.74803149606299213" bottom="0.74803149606299213" header="0.31496062992125984" footer="0.31496062992125984"/>
  <pageSetup paperSize="9" scale="97" orientation="landscape" horizontalDpi="4294967293" r:id="rId1"/>
  <headerFooter>
    <oddFooter xml:space="preserve">&amp;C_x000D_&amp;1#&amp;"Calibri"&amp;12&amp;K0078D7 OFFICIAL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02B49-F5D0-433E-984D-F538BDF29778}">
  <dimension ref="B1:V38"/>
  <sheetViews>
    <sheetView workbookViewId="0">
      <selection activeCell="H41" sqref="H41"/>
    </sheetView>
  </sheetViews>
  <sheetFormatPr defaultRowHeight="15" x14ac:dyDescent="0.25"/>
  <cols>
    <col min="2" max="2" width="26.42578125" customWidth="1"/>
    <col min="3" max="3" width="24.5703125" customWidth="1"/>
    <col min="7" max="7" width="32.28515625" bestFit="1" customWidth="1"/>
    <col min="8" max="8" width="32.28515625" customWidth="1"/>
    <col min="13" max="13" width="7.140625" bestFit="1" customWidth="1"/>
  </cols>
  <sheetData>
    <row r="1" spans="2:13" ht="15.75" thickTop="1" x14ac:dyDescent="0.25">
      <c r="B1" s="796" t="s">
        <v>141</v>
      </c>
      <c r="C1" s="797"/>
      <c r="G1" s="83" t="s">
        <v>144</v>
      </c>
      <c r="H1" s="318" t="s">
        <v>547</v>
      </c>
      <c r="I1" s="84"/>
      <c r="J1" t="s">
        <v>35</v>
      </c>
      <c r="M1" s="165" t="s">
        <v>457</v>
      </c>
    </row>
    <row r="2" spans="2:13" x14ac:dyDescent="0.25">
      <c r="B2" s="72" t="s">
        <v>143</v>
      </c>
      <c r="C2" s="73" t="s">
        <v>37</v>
      </c>
      <c r="F2" s="13" t="s">
        <v>10</v>
      </c>
      <c r="G2" s="2" t="s">
        <v>66</v>
      </c>
      <c r="H2" s="319" t="s">
        <v>541</v>
      </c>
      <c r="I2" s="64" t="s">
        <v>10</v>
      </c>
      <c r="J2" t="s">
        <v>542</v>
      </c>
      <c r="M2" s="166" t="s">
        <v>10</v>
      </c>
    </row>
    <row r="3" spans="2:13" ht="30.75" thickBot="1" x14ac:dyDescent="0.3">
      <c r="B3" s="74" t="s">
        <v>90</v>
      </c>
      <c r="C3" s="75" t="s">
        <v>33</v>
      </c>
      <c r="F3" s="13" t="s">
        <v>10</v>
      </c>
      <c r="G3" s="2" t="s">
        <v>67</v>
      </c>
      <c r="H3" s="319" t="s">
        <v>539</v>
      </c>
      <c r="I3" s="64" t="s">
        <v>10</v>
      </c>
      <c r="J3" s="321" t="s">
        <v>540</v>
      </c>
      <c r="M3" s="166" t="s">
        <v>29</v>
      </c>
    </row>
    <row r="4" spans="2:13" ht="30.75" thickBot="1" x14ac:dyDescent="0.3">
      <c r="B4" s="74" t="s">
        <v>91</v>
      </c>
      <c r="C4" s="76" t="s">
        <v>121</v>
      </c>
      <c r="F4" s="13" t="s">
        <v>29</v>
      </c>
      <c r="G4" s="2" t="s">
        <v>68</v>
      </c>
      <c r="H4" s="319" t="s">
        <v>544</v>
      </c>
      <c r="I4" s="64" t="s">
        <v>29</v>
      </c>
      <c r="J4" s="321" t="s">
        <v>543</v>
      </c>
      <c r="M4" s="166" t="s">
        <v>30</v>
      </c>
    </row>
    <row r="5" spans="2:13" ht="15.75" thickBot="1" x14ac:dyDescent="0.3">
      <c r="B5" s="77" t="s">
        <v>92</v>
      </c>
      <c r="C5" s="76"/>
      <c r="F5" s="13" t="s">
        <v>30</v>
      </c>
      <c r="G5" s="2" t="s">
        <v>69</v>
      </c>
      <c r="H5" s="319" t="s">
        <v>546</v>
      </c>
      <c r="I5" s="64" t="str">
        <f>F5</f>
        <v>FBC</v>
      </c>
      <c r="J5" s="321" t="s">
        <v>545</v>
      </c>
      <c r="M5" s="34" t="s">
        <v>51</v>
      </c>
    </row>
    <row r="6" spans="2:13" ht="45.75" thickBot="1" x14ac:dyDescent="0.3">
      <c r="B6" s="78" t="s">
        <v>93</v>
      </c>
      <c r="C6" s="76" t="s">
        <v>92</v>
      </c>
      <c r="F6" s="13" t="s">
        <v>30</v>
      </c>
      <c r="G6" s="2" t="s">
        <v>70</v>
      </c>
      <c r="H6" s="319" t="s">
        <v>549</v>
      </c>
      <c r="I6" s="64" t="str">
        <f t="shared" ref="I6:I8" si="0">F6</f>
        <v>FBC</v>
      </c>
      <c r="J6" s="321" t="s">
        <v>548</v>
      </c>
      <c r="K6" s="166"/>
    </row>
    <row r="7" spans="2:13" ht="15" customHeight="1" x14ac:dyDescent="0.25">
      <c r="B7" s="78" t="s">
        <v>94</v>
      </c>
      <c r="C7" s="76" t="s">
        <v>122</v>
      </c>
      <c r="F7" s="13" t="s">
        <v>51</v>
      </c>
      <c r="G7" s="2" t="s">
        <v>71</v>
      </c>
      <c r="H7" s="319"/>
      <c r="I7" s="64" t="str">
        <f t="shared" si="0"/>
        <v>CCT</v>
      </c>
    </row>
    <row r="8" spans="2:13" x14ac:dyDescent="0.25">
      <c r="B8" s="78" t="s">
        <v>136</v>
      </c>
      <c r="C8" s="76" t="s">
        <v>92</v>
      </c>
      <c r="F8" s="13" t="s">
        <v>51</v>
      </c>
      <c r="G8" s="2" t="s">
        <v>72</v>
      </c>
      <c r="H8" s="319"/>
      <c r="I8" s="64" t="str">
        <f t="shared" si="0"/>
        <v>CCT</v>
      </c>
      <c r="M8" s="317"/>
    </row>
    <row r="9" spans="2:13" ht="30.75" thickBot="1" x14ac:dyDescent="0.3">
      <c r="B9" s="78" t="s">
        <v>142</v>
      </c>
      <c r="C9" s="76" t="s">
        <v>123</v>
      </c>
      <c r="F9" s="14"/>
      <c r="G9" s="31" t="s">
        <v>73</v>
      </c>
      <c r="H9" s="320"/>
      <c r="I9" s="65"/>
    </row>
    <row r="10" spans="2:13" ht="15.75" thickTop="1" x14ac:dyDescent="0.25">
      <c r="B10" s="78" t="s">
        <v>95</v>
      </c>
      <c r="C10" s="76" t="s">
        <v>123</v>
      </c>
    </row>
    <row r="11" spans="2:13" x14ac:dyDescent="0.25">
      <c r="B11" s="77" t="s">
        <v>96</v>
      </c>
      <c r="C11" s="76"/>
    </row>
    <row r="12" spans="2:13" ht="15.75" thickBot="1" x14ac:dyDescent="0.3">
      <c r="B12" s="78" t="s">
        <v>97</v>
      </c>
      <c r="C12" s="76" t="s">
        <v>124</v>
      </c>
      <c r="F12" s="1" t="s">
        <v>454</v>
      </c>
      <c r="H12" t="s">
        <v>550</v>
      </c>
    </row>
    <row r="13" spans="2:13" ht="24" x14ac:dyDescent="0.25">
      <c r="B13" s="78" t="s">
        <v>98</v>
      </c>
      <c r="C13" s="76" t="s">
        <v>125</v>
      </c>
      <c r="F13" s="615" t="s">
        <v>414</v>
      </c>
      <c r="G13" s="120" t="s">
        <v>406</v>
      </c>
    </row>
    <row r="14" spans="2:13" ht="24" x14ac:dyDescent="0.25">
      <c r="B14" s="78" t="s">
        <v>34</v>
      </c>
      <c r="C14" s="76" t="s">
        <v>34</v>
      </c>
      <c r="F14" s="616"/>
      <c r="G14" s="105" t="s">
        <v>407</v>
      </c>
    </row>
    <row r="15" spans="2:13" ht="24" x14ac:dyDescent="0.25">
      <c r="B15" s="78" t="s">
        <v>99</v>
      </c>
      <c r="C15" s="76" t="s">
        <v>126</v>
      </c>
      <c r="F15" s="616"/>
      <c r="G15" s="105" t="s">
        <v>408</v>
      </c>
    </row>
    <row r="16" spans="2:13" ht="24" x14ac:dyDescent="0.25">
      <c r="B16" s="78" t="s">
        <v>100</v>
      </c>
      <c r="C16" s="76" t="s">
        <v>126</v>
      </c>
      <c r="F16" s="616"/>
      <c r="G16" s="105" t="s">
        <v>409</v>
      </c>
    </row>
    <row r="17" spans="2:22" ht="24" x14ac:dyDescent="0.25">
      <c r="B17" s="77" t="s">
        <v>101</v>
      </c>
      <c r="C17" s="76"/>
      <c r="F17" s="616"/>
      <c r="G17" s="105" t="s">
        <v>410</v>
      </c>
    </row>
    <row r="18" spans="2:22" ht="36" x14ac:dyDescent="0.25">
      <c r="B18" s="78" t="s">
        <v>102</v>
      </c>
      <c r="C18" s="76" t="s">
        <v>127</v>
      </c>
      <c r="F18" s="616"/>
      <c r="G18" s="105" t="s">
        <v>411</v>
      </c>
    </row>
    <row r="19" spans="2:22" ht="36.75" thickBot="1" x14ac:dyDescent="0.3">
      <c r="B19" s="78" t="s">
        <v>103</v>
      </c>
      <c r="C19" s="79" t="s">
        <v>128</v>
      </c>
      <c r="F19" s="617"/>
      <c r="G19" s="119" t="s">
        <v>412</v>
      </c>
    </row>
    <row r="20" spans="2:22" x14ac:dyDescent="0.25">
      <c r="B20" s="78" t="s">
        <v>104</v>
      </c>
      <c r="C20" s="76" t="s">
        <v>129</v>
      </c>
      <c r="G20" s="176" t="s">
        <v>455</v>
      </c>
      <c r="H20" s="1" t="s">
        <v>551</v>
      </c>
    </row>
    <row r="21" spans="2:22" ht="30" x14ac:dyDescent="0.25">
      <c r="B21" s="78" t="s">
        <v>105</v>
      </c>
      <c r="C21" s="76" t="s">
        <v>130</v>
      </c>
      <c r="H21" t="s">
        <v>483</v>
      </c>
      <c r="I21" s="252">
        <f>10%/5%</f>
        <v>2</v>
      </c>
    </row>
    <row r="22" spans="2:22" x14ac:dyDescent="0.25">
      <c r="B22" s="78" t="s">
        <v>106</v>
      </c>
      <c r="C22" s="76" t="s">
        <v>131</v>
      </c>
    </row>
    <row r="23" spans="2:22" x14ac:dyDescent="0.25">
      <c r="B23" s="78" t="s">
        <v>107</v>
      </c>
      <c r="C23" s="76" t="s">
        <v>132</v>
      </c>
    </row>
    <row r="24" spans="2:22" ht="30" x14ac:dyDescent="0.25">
      <c r="B24" s="78" t="s">
        <v>108</v>
      </c>
      <c r="C24" s="76" t="s">
        <v>133</v>
      </c>
    </row>
    <row r="25" spans="2:22" x14ac:dyDescent="0.25">
      <c r="B25" s="78" t="s">
        <v>109</v>
      </c>
      <c r="C25" s="76" t="s">
        <v>134</v>
      </c>
    </row>
    <row r="26" spans="2:22" x14ac:dyDescent="0.25">
      <c r="B26" s="78" t="s">
        <v>110</v>
      </c>
      <c r="C26" s="76" t="s">
        <v>121</v>
      </c>
    </row>
    <row r="27" spans="2:22" x14ac:dyDescent="0.25">
      <c r="B27" s="77" t="s">
        <v>111</v>
      </c>
      <c r="C27" s="76"/>
    </row>
    <row r="28" spans="2:22" ht="30" x14ac:dyDescent="0.25">
      <c r="B28" s="78" t="s">
        <v>112</v>
      </c>
      <c r="C28" s="76" t="s">
        <v>135</v>
      </c>
    </row>
    <row r="29" spans="2:22" ht="30" x14ac:dyDescent="0.25">
      <c r="B29" s="78" t="s">
        <v>113</v>
      </c>
      <c r="C29" s="76" t="s">
        <v>135</v>
      </c>
      <c r="E29" s="5"/>
      <c r="F29" s="5"/>
      <c r="G29" s="5"/>
      <c r="H29" s="5"/>
      <c r="I29" s="5"/>
      <c r="J29" s="5"/>
      <c r="K29" s="5"/>
      <c r="L29" s="5"/>
      <c r="M29" s="5"/>
      <c r="N29" s="5"/>
      <c r="O29" s="5"/>
      <c r="P29" s="5"/>
      <c r="Q29" s="5"/>
      <c r="R29" s="5"/>
      <c r="S29" s="5"/>
      <c r="T29" s="5"/>
      <c r="U29" s="5"/>
      <c r="V29" s="5"/>
    </row>
    <row r="30" spans="2:22" ht="45" x14ac:dyDescent="0.25">
      <c r="B30" s="78" t="s">
        <v>114</v>
      </c>
      <c r="C30" s="76" t="s">
        <v>135</v>
      </c>
    </row>
    <row r="31" spans="2:22" ht="30" x14ac:dyDescent="0.25">
      <c r="B31" s="78" t="s">
        <v>115</v>
      </c>
      <c r="C31" s="76" t="s">
        <v>135</v>
      </c>
    </row>
    <row r="32" spans="2:22" x14ac:dyDescent="0.25">
      <c r="B32" s="80" t="s">
        <v>116</v>
      </c>
      <c r="C32" s="76"/>
    </row>
    <row r="33" spans="2:3" x14ac:dyDescent="0.25">
      <c r="B33" s="78" t="s">
        <v>117</v>
      </c>
      <c r="C33" s="76" t="s">
        <v>137</v>
      </c>
    </row>
    <row r="34" spans="2:3" x14ac:dyDescent="0.25">
      <c r="B34" s="78" t="s">
        <v>118</v>
      </c>
      <c r="C34" s="76" t="s">
        <v>138</v>
      </c>
    </row>
    <row r="35" spans="2:3" x14ac:dyDescent="0.25">
      <c r="B35" s="78" t="s">
        <v>119</v>
      </c>
      <c r="C35" s="76" t="s">
        <v>139</v>
      </c>
    </row>
    <row r="36" spans="2:3" x14ac:dyDescent="0.25">
      <c r="B36" s="81"/>
      <c r="C36" s="64"/>
    </row>
    <row r="37" spans="2:3" ht="15.75" thickBot="1" x14ac:dyDescent="0.3">
      <c r="B37" s="82" t="s">
        <v>120</v>
      </c>
      <c r="C37" s="65"/>
    </row>
    <row r="38" spans="2:3" ht="15.75" thickTop="1" x14ac:dyDescent="0.25"/>
  </sheetData>
  <mergeCells count="2">
    <mergeCell ref="B1:C1"/>
    <mergeCell ref="F13:F19"/>
  </mergeCells>
  <dataValidations count="1">
    <dataValidation type="list" allowBlank="1" showInputMessage="1" showErrorMessage="1" sqref="I2" xr:uid="{30894EF4-6CE5-4E06-B90D-8AD9CAE5FA4E}">
      <formula1>$M$2:$M$4</formula1>
    </dataValidation>
  </dataValidations>
  <pageMargins left="0.7" right="0.7" top="0.75" bottom="0.75" header="0.3" footer="0.3"/>
  <pageSetup paperSize="9" orientation="portrait" horizontalDpi="4294967293" verticalDpi="0" r:id="rId1"/>
  <headerFooter>
    <oddFooter xml:space="preserve">&amp;C_x000D_&amp;1#&amp;"Calibri"&amp;12&amp;K0078D7 OFFICIAL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2FBCD6-69F0-4B67-ABA4-FFC75469FB49}">
          <x14:formula1>
            <xm:f>Output!$B$11:$B$29</xm:f>
          </x14:formula1>
          <xm:sqref>C3:C35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CBAB6-1C09-4BCC-8AE8-96A908B4000D}">
  <dimension ref="A1:O64"/>
  <sheetViews>
    <sheetView zoomScale="85" workbookViewId="0">
      <pane xSplit="1" ySplit="2" topLeftCell="K3" activePane="bottomRight" state="frozen"/>
      <selection pane="topRight" activeCell="B1" sqref="B1"/>
      <selection pane="bottomLeft" activeCell="A2" sqref="A2"/>
      <selection pane="bottomRight" activeCell="M63" sqref="M63"/>
    </sheetView>
  </sheetViews>
  <sheetFormatPr defaultColWidth="8.7109375" defaultRowHeight="15" outlineLevelCol="1" x14ac:dyDescent="0.25"/>
  <cols>
    <col min="1" max="1" width="41.5703125" style="61" customWidth="1"/>
    <col min="2" max="10" width="8.7109375" style="62" hidden="1" customWidth="1" outlineLevel="1"/>
    <col min="11" max="11" width="1.7109375" style="62" customWidth="1" collapsed="1"/>
    <col min="12" max="12" width="31.42578125" style="5" bestFit="1" customWidth="1"/>
    <col min="13" max="13" width="25.140625" style="89" customWidth="1"/>
    <col min="14" max="14" width="28.140625" style="59" customWidth="1"/>
    <col min="15" max="15" width="22.5703125" style="86" customWidth="1"/>
    <col min="16" max="16384" width="8.7109375" style="62"/>
  </cols>
  <sheetData>
    <row r="1" spans="1:15" x14ac:dyDescent="0.25">
      <c r="A1" s="800" t="s">
        <v>145</v>
      </c>
      <c r="B1" s="684" t="s">
        <v>146</v>
      </c>
      <c r="C1" s="684"/>
      <c r="D1" s="684"/>
      <c r="E1" s="684"/>
      <c r="F1" s="684"/>
      <c r="G1" s="684"/>
      <c r="H1" s="684"/>
      <c r="I1" s="684"/>
      <c r="J1" s="684"/>
      <c r="K1" s="85"/>
      <c r="L1" s="801" t="s">
        <v>147</v>
      </c>
      <c r="M1" s="802" t="s">
        <v>148</v>
      </c>
      <c r="N1" s="799" t="s">
        <v>241</v>
      </c>
      <c r="O1" s="799"/>
    </row>
    <row r="2" spans="1:15" ht="67.5" x14ac:dyDescent="0.25">
      <c r="A2" s="800"/>
      <c r="B2" s="87" t="s">
        <v>149</v>
      </c>
      <c r="C2" s="87" t="s">
        <v>150</v>
      </c>
      <c r="D2" s="87" t="s">
        <v>151</v>
      </c>
      <c r="E2" s="87" t="s">
        <v>152</v>
      </c>
      <c r="F2" s="87" t="s">
        <v>153</v>
      </c>
      <c r="G2" s="87" t="s">
        <v>154</v>
      </c>
      <c r="H2" s="87" t="s">
        <v>155</v>
      </c>
      <c r="I2" s="87" t="s">
        <v>156</v>
      </c>
      <c r="J2" s="87" t="s">
        <v>157</v>
      </c>
      <c r="K2" s="85"/>
      <c r="L2" s="801"/>
      <c r="M2" s="802"/>
      <c r="O2" s="88" t="s">
        <v>158</v>
      </c>
    </row>
    <row r="3" spans="1:15" x14ac:dyDescent="0.25">
      <c r="A3" s="61" t="s">
        <v>90</v>
      </c>
      <c r="B3" s="62" t="s">
        <v>159</v>
      </c>
      <c r="C3" s="62" t="s">
        <v>159</v>
      </c>
      <c r="L3" s="89" t="s">
        <v>33</v>
      </c>
      <c r="M3" s="89" t="s">
        <v>160</v>
      </c>
    </row>
    <row r="4" spans="1:15" ht="30" x14ac:dyDescent="0.25">
      <c r="A4" s="61" t="s">
        <v>91</v>
      </c>
      <c r="B4" s="62" t="s">
        <v>159</v>
      </c>
      <c r="C4" s="62" t="s">
        <v>159</v>
      </c>
      <c r="D4" s="62" t="s">
        <v>159</v>
      </c>
      <c r="E4" s="62" t="s">
        <v>159</v>
      </c>
      <c r="F4" s="62" t="s">
        <v>159</v>
      </c>
      <c r="L4" s="89" t="s">
        <v>161</v>
      </c>
      <c r="M4" s="89" t="s">
        <v>162</v>
      </c>
      <c r="O4" s="86" t="s">
        <v>163</v>
      </c>
    </row>
    <row r="5" spans="1:15" x14ac:dyDescent="0.25">
      <c r="A5" s="66" t="s">
        <v>92</v>
      </c>
    </row>
    <row r="6" spans="1:15" ht="24" x14ac:dyDescent="0.25">
      <c r="A6" s="67" t="s">
        <v>164</v>
      </c>
      <c r="L6" s="5" t="s">
        <v>164</v>
      </c>
      <c r="M6" s="89" t="s">
        <v>160</v>
      </c>
      <c r="O6" s="86" t="s">
        <v>165</v>
      </c>
    </row>
    <row r="7" spans="1:15" ht="30" x14ac:dyDescent="0.25">
      <c r="A7" s="67" t="s">
        <v>93</v>
      </c>
      <c r="B7" s="62" t="s">
        <v>159</v>
      </c>
      <c r="C7" s="62" t="s">
        <v>159</v>
      </c>
      <c r="D7" s="62" t="s">
        <v>159</v>
      </c>
      <c r="E7" s="62" t="s">
        <v>159</v>
      </c>
      <c r="F7" s="62" t="s">
        <v>159</v>
      </c>
      <c r="L7" s="5" t="s">
        <v>92</v>
      </c>
      <c r="M7" s="89" t="s">
        <v>160</v>
      </c>
      <c r="O7" s="86" t="s">
        <v>166</v>
      </c>
    </row>
    <row r="8" spans="1:15" x14ac:dyDescent="0.25">
      <c r="A8" s="67" t="s">
        <v>94</v>
      </c>
      <c r="B8" s="62" t="s">
        <v>159</v>
      </c>
      <c r="C8" s="62" t="s">
        <v>159</v>
      </c>
      <c r="D8" s="62" t="s">
        <v>159</v>
      </c>
      <c r="E8" s="62" t="s">
        <v>159</v>
      </c>
      <c r="F8" s="62" t="s">
        <v>159</v>
      </c>
      <c r="L8" s="5" t="s">
        <v>122</v>
      </c>
      <c r="M8" s="89" t="s">
        <v>160</v>
      </c>
    </row>
    <row r="9" spans="1:15" x14ac:dyDescent="0.25">
      <c r="A9" s="67" t="s">
        <v>136</v>
      </c>
      <c r="B9" s="62" t="s">
        <v>159</v>
      </c>
      <c r="C9" s="62" t="s">
        <v>159</v>
      </c>
      <c r="D9" s="62" t="s">
        <v>159</v>
      </c>
      <c r="E9" s="62" t="s">
        <v>159</v>
      </c>
      <c r="F9" s="62" t="s">
        <v>159</v>
      </c>
      <c r="L9" s="5" t="s">
        <v>92</v>
      </c>
      <c r="M9" s="89" t="s">
        <v>237</v>
      </c>
      <c r="O9" s="86" t="s">
        <v>167</v>
      </c>
    </row>
    <row r="10" spans="1:15" ht="60" x14ac:dyDescent="0.25">
      <c r="A10" s="90" t="s">
        <v>95</v>
      </c>
      <c r="E10" s="62" t="s">
        <v>168</v>
      </c>
      <c r="F10" s="62" t="s">
        <v>168</v>
      </c>
      <c r="L10" s="5" t="s">
        <v>140</v>
      </c>
      <c r="M10" s="89" t="s">
        <v>169</v>
      </c>
      <c r="O10" s="86" t="s">
        <v>167</v>
      </c>
    </row>
    <row r="11" spans="1:15" x14ac:dyDescent="0.25">
      <c r="A11" s="90" t="s">
        <v>170</v>
      </c>
      <c r="L11" s="5" t="s">
        <v>238</v>
      </c>
      <c r="M11" s="89" t="s">
        <v>171</v>
      </c>
      <c r="O11" s="86" t="s">
        <v>167</v>
      </c>
    </row>
    <row r="12" spans="1:15" x14ac:dyDescent="0.25">
      <c r="A12" s="66" t="s">
        <v>96</v>
      </c>
    </row>
    <row r="13" spans="1:15" ht="60" x14ac:dyDescent="0.25">
      <c r="A13" s="67" t="s">
        <v>97</v>
      </c>
      <c r="B13" s="62" t="s">
        <v>159</v>
      </c>
      <c r="C13" s="62" t="s">
        <v>159</v>
      </c>
      <c r="D13" s="62" t="s">
        <v>159</v>
      </c>
      <c r="E13" s="62" t="s">
        <v>159</v>
      </c>
      <c r="F13" s="62" t="s">
        <v>159</v>
      </c>
      <c r="M13" s="89" t="s">
        <v>160</v>
      </c>
      <c r="N13" s="59" t="s">
        <v>172</v>
      </c>
    </row>
    <row r="14" spans="1:15" x14ac:dyDescent="0.25">
      <c r="A14" s="90" t="s">
        <v>239</v>
      </c>
      <c r="L14" s="90" t="s">
        <v>239</v>
      </c>
    </row>
    <row r="15" spans="1:15" x14ac:dyDescent="0.25">
      <c r="A15" s="90" t="s">
        <v>240</v>
      </c>
      <c r="L15" s="90" t="s">
        <v>240</v>
      </c>
    </row>
    <row r="16" spans="1:15" x14ac:dyDescent="0.25">
      <c r="A16" s="90" t="s">
        <v>173</v>
      </c>
      <c r="L16" s="90" t="s">
        <v>173</v>
      </c>
    </row>
    <row r="17" spans="1:15" x14ac:dyDescent="0.25">
      <c r="A17" s="90" t="s">
        <v>174</v>
      </c>
      <c r="L17" s="90" t="s">
        <v>174</v>
      </c>
    </row>
    <row r="18" spans="1:15" x14ac:dyDescent="0.25">
      <c r="A18" s="90" t="s">
        <v>175</v>
      </c>
      <c r="L18" s="90" t="s">
        <v>175</v>
      </c>
    </row>
    <row r="19" spans="1:15" ht="30" x14ac:dyDescent="0.25">
      <c r="A19" s="67" t="s">
        <v>98</v>
      </c>
      <c r="B19" s="62" t="s">
        <v>159</v>
      </c>
      <c r="C19" s="62" t="s">
        <v>159</v>
      </c>
      <c r="D19" s="62" t="s">
        <v>159</v>
      </c>
      <c r="E19" s="62" t="s">
        <v>159</v>
      </c>
      <c r="F19" s="62" t="s">
        <v>159</v>
      </c>
      <c r="M19" s="89" t="s">
        <v>160</v>
      </c>
      <c r="N19" s="59" t="s">
        <v>176</v>
      </c>
    </row>
    <row r="20" spans="1:15" ht="24" x14ac:dyDescent="0.25">
      <c r="A20" s="90" t="s">
        <v>177</v>
      </c>
      <c r="L20" s="5" t="s">
        <v>125</v>
      </c>
      <c r="O20" s="86" t="s">
        <v>178</v>
      </c>
    </row>
    <row r="21" spans="1:15" x14ac:dyDescent="0.25">
      <c r="A21" s="90" t="s">
        <v>179</v>
      </c>
      <c r="L21" s="5" t="s">
        <v>180</v>
      </c>
    </row>
    <row r="22" spans="1:15" x14ac:dyDescent="0.25">
      <c r="A22" s="90" t="s">
        <v>181</v>
      </c>
      <c r="L22" s="5" t="s">
        <v>180</v>
      </c>
    </row>
    <row r="23" spans="1:15" x14ac:dyDescent="0.25">
      <c r="A23" s="90" t="s">
        <v>182</v>
      </c>
      <c r="L23" s="5" t="s">
        <v>180</v>
      </c>
    </row>
    <row r="24" spans="1:15" x14ac:dyDescent="0.25">
      <c r="A24" s="90" t="s">
        <v>183</v>
      </c>
      <c r="L24" s="5" t="s">
        <v>180</v>
      </c>
    </row>
    <row r="25" spans="1:15" x14ac:dyDescent="0.25">
      <c r="A25" s="90" t="s">
        <v>184</v>
      </c>
      <c r="L25" s="5" t="s">
        <v>180</v>
      </c>
    </row>
    <row r="26" spans="1:15" x14ac:dyDescent="0.25">
      <c r="A26" s="67" t="s">
        <v>185</v>
      </c>
      <c r="L26" s="5" t="s">
        <v>186</v>
      </c>
      <c r="M26" s="89" t="s">
        <v>160</v>
      </c>
    </row>
    <row r="27" spans="1:15" ht="75" x14ac:dyDescent="0.25">
      <c r="A27" s="67" t="s">
        <v>34</v>
      </c>
      <c r="B27" s="62" t="s">
        <v>159</v>
      </c>
      <c r="C27" s="62" t="s">
        <v>159</v>
      </c>
      <c r="D27" s="62" t="s">
        <v>159</v>
      </c>
      <c r="E27" s="62" t="s">
        <v>159</v>
      </c>
      <c r="F27" s="62" t="s">
        <v>159</v>
      </c>
      <c r="L27" s="5" t="s">
        <v>34</v>
      </c>
      <c r="M27" s="89" t="s">
        <v>160</v>
      </c>
      <c r="N27" s="59" t="s">
        <v>187</v>
      </c>
      <c r="O27" s="86" t="s">
        <v>188</v>
      </c>
    </row>
    <row r="28" spans="1:15" x14ac:dyDescent="0.25">
      <c r="A28" s="90" t="s">
        <v>189</v>
      </c>
      <c r="L28" s="5" t="s">
        <v>190</v>
      </c>
    </row>
    <row r="29" spans="1:15" x14ac:dyDescent="0.25">
      <c r="A29" s="90" t="s">
        <v>191</v>
      </c>
      <c r="L29" s="5" t="s">
        <v>190</v>
      </c>
    </row>
    <row r="30" spans="1:15" x14ac:dyDescent="0.25">
      <c r="A30" s="90" t="s">
        <v>192</v>
      </c>
      <c r="L30" s="5" t="s">
        <v>190</v>
      </c>
    </row>
    <row r="31" spans="1:15" x14ac:dyDescent="0.25">
      <c r="A31" s="90" t="s">
        <v>193</v>
      </c>
      <c r="L31" s="5" t="s">
        <v>190</v>
      </c>
    </row>
    <row r="32" spans="1:15" x14ac:dyDescent="0.25">
      <c r="A32" s="90" t="s">
        <v>194</v>
      </c>
      <c r="L32" s="5" t="s">
        <v>190</v>
      </c>
    </row>
    <row r="33" spans="1:15" x14ac:dyDescent="0.25">
      <c r="A33" s="67" t="s">
        <v>99</v>
      </c>
      <c r="B33" s="62" t="s">
        <v>159</v>
      </c>
      <c r="C33" s="62" t="s">
        <v>159</v>
      </c>
      <c r="D33" s="62" t="s">
        <v>159</v>
      </c>
      <c r="E33" s="62" t="s">
        <v>159</v>
      </c>
      <c r="F33" s="62" t="s">
        <v>159</v>
      </c>
      <c r="L33" s="5" t="s">
        <v>126</v>
      </c>
      <c r="M33" s="89" t="s">
        <v>160</v>
      </c>
    </row>
    <row r="34" spans="1:15" x14ac:dyDescent="0.25">
      <c r="A34" s="67" t="s">
        <v>195</v>
      </c>
      <c r="L34" s="5" t="s">
        <v>126</v>
      </c>
    </row>
    <row r="35" spans="1:15" x14ac:dyDescent="0.25">
      <c r="A35" s="67" t="s">
        <v>196</v>
      </c>
      <c r="L35" s="5" t="s">
        <v>197</v>
      </c>
    </row>
    <row r="36" spans="1:15" x14ac:dyDescent="0.25">
      <c r="A36" s="67" t="s">
        <v>26</v>
      </c>
      <c r="L36" s="5" t="s">
        <v>26</v>
      </c>
    </row>
    <row r="37" spans="1:15" x14ac:dyDescent="0.25">
      <c r="A37" s="67" t="s">
        <v>100</v>
      </c>
      <c r="B37" s="62" t="s">
        <v>159</v>
      </c>
      <c r="C37" s="62" t="s">
        <v>159</v>
      </c>
      <c r="D37" s="62" t="s">
        <v>159</v>
      </c>
      <c r="E37" s="62" t="s">
        <v>159</v>
      </c>
      <c r="F37" s="62" t="s">
        <v>159</v>
      </c>
      <c r="M37" s="89" t="s">
        <v>160</v>
      </c>
    </row>
    <row r="38" spans="1:15" s="91" customFormat="1" x14ac:dyDescent="0.25">
      <c r="A38" s="90" t="s">
        <v>198</v>
      </c>
      <c r="L38" s="5" t="s">
        <v>190</v>
      </c>
      <c r="M38" s="67"/>
      <c r="N38" s="67"/>
      <c r="O38" s="92"/>
    </row>
    <row r="39" spans="1:15" s="91" customFormat="1" x14ac:dyDescent="0.25">
      <c r="A39" s="90" t="s">
        <v>199</v>
      </c>
      <c r="L39" s="5" t="s">
        <v>190</v>
      </c>
      <c r="M39" s="67"/>
      <c r="N39" s="67"/>
      <c r="O39" s="92"/>
    </row>
    <row r="40" spans="1:15" s="91" customFormat="1" x14ac:dyDescent="0.25">
      <c r="A40" s="90" t="s">
        <v>200</v>
      </c>
      <c r="L40" s="5" t="s">
        <v>201</v>
      </c>
      <c r="M40" s="67"/>
      <c r="N40" s="67"/>
      <c r="O40" s="92"/>
    </row>
    <row r="41" spans="1:15" ht="45" x14ac:dyDescent="0.25">
      <c r="A41" s="66" t="s">
        <v>101</v>
      </c>
      <c r="B41" s="62" t="s">
        <v>202</v>
      </c>
      <c r="N41" s="93" t="s">
        <v>203</v>
      </c>
      <c r="O41" s="94" t="s">
        <v>204</v>
      </c>
    </row>
    <row r="42" spans="1:15" ht="30" x14ac:dyDescent="0.25">
      <c r="A42" s="67" t="s">
        <v>102</v>
      </c>
      <c r="B42" s="62" t="s">
        <v>159</v>
      </c>
      <c r="C42" s="62" t="s">
        <v>159</v>
      </c>
      <c r="D42" s="62" t="s">
        <v>159</v>
      </c>
      <c r="E42" s="62" t="s">
        <v>159</v>
      </c>
      <c r="F42" s="62" t="s">
        <v>159</v>
      </c>
      <c r="G42" s="62" t="s">
        <v>159</v>
      </c>
      <c r="L42" s="5" t="s">
        <v>205</v>
      </c>
      <c r="M42" s="89" t="s">
        <v>206</v>
      </c>
    </row>
    <row r="43" spans="1:15" s="69" customFormat="1" ht="30" x14ac:dyDescent="0.25">
      <c r="A43" s="67" t="s">
        <v>104</v>
      </c>
      <c r="G43" s="69" t="s">
        <v>159</v>
      </c>
      <c r="L43" s="5" t="s">
        <v>129</v>
      </c>
      <c r="M43" s="89" t="s">
        <v>207</v>
      </c>
      <c r="N43" s="59" t="s">
        <v>208</v>
      </c>
    </row>
    <row r="44" spans="1:15" ht="30" x14ac:dyDescent="0.25">
      <c r="A44" s="67" t="s">
        <v>105</v>
      </c>
      <c r="J44" s="62" t="s">
        <v>159</v>
      </c>
      <c r="L44" s="5" t="s">
        <v>130</v>
      </c>
      <c r="M44" s="89" t="s">
        <v>209</v>
      </c>
    </row>
    <row r="45" spans="1:15" ht="30" x14ac:dyDescent="0.25">
      <c r="A45" s="67" t="s">
        <v>210</v>
      </c>
      <c r="B45" s="62" t="s">
        <v>159</v>
      </c>
      <c r="C45" s="62" t="s">
        <v>159</v>
      </c>
      <c r="D45" s="62" t="s">
        <v>159</v>
      </c>
      <c r="E45" s="62" t="s">
        <v>159</v>
      </c>
      <c r="F45" s="62" t="s">
        <v>159</v>
      </c>
      <c r="L45" s="5" t="s">
        <v>131</v>
      </c>
      <c r="M45" s="89" t="s">
        <v>211</v>
      </c>
    </row>
    <row r="46" spans="1:15" x14ac:dyDescent="0.25">
      <c r="A46" s="67" t="s">
        <v>212</v>
      </c>
      <c r="B46" s="62" t="s">
        <v>159</v>
      </c>
      <c r="C46" s="62" t="s">
        <v>159</v>
      </c>
      <c r="D46" s="62" t="s">
        <v>159</v>
      </c>
      <c r="E46" s="62" t="s">
        <v>159</v>
      </c>
      <c r="F46" s="62" t="s">
        <v>159</v>
      </c>
      <c r="L46" s="5" t="s">
        <v>132</v>
      </c>
      <c r="M46" s="89" t="s">
        <v>213</v>
      </c>
    </row>
    <row r="47" spans="1:15" x14ac:dyDescent="0.25">
      <c r="A47" s="67" t="s">
        <v>108</v>
      </c>
      <c r="B47" s="62" t="s">
        <v>159</v>
      </c>
      <c r="C47" s="62" t="s">
        <v>159</v>
      </c>
      <c r="D47" s="62" t="s">
        <v>159</v>
      </c>
      <c r="E47" s="62" t="s">
        <v>159</v>
      </c>
      <c r="F47" s="62" t="s">
        <v>159</v>
      </c>
      <c r="L47" s="5" t="s">
        <v>133</v>
      </c>
    </row>
    <row r="48" spans="1:15" x14ac:dyDescent="0.25">
      <c r="A48" s="67" t="s">
        <v>214</v>
      </c>
      <c r="B48" s="62" t="s">
        <v>159</v>
      </c>
      <c r="C48" s="62" t="s">
        <v>159</v>
      </c>
      <c r="D48" s="62" t="s">
        <v>159</v>
      </c>
      <c r="E48" s="62" t="s">
        <v>159</v>
      </c>
      <c r="F48" s="62" t="s">
        <v>159</v>
      </c>
      <c r="L48" s="5" t="s">
        <v>134</v>
      </c>
      <c r="M48" s="89" t="s">
        <v>213</v>
      </c>
    </row>
    <row r="49" spans="1:15" x14ac:dyDescent="0.25">
      <c r="A49" s="66" t="s">
        <v>111</v>
      </c>
    </row>
    <row r="50" spans="1:15" x14ac:dyDescent="0.25">
      <c r="A50" s="67" t="s">
        <v>215</v>
      </c>
      <c r="B50" s="62" t="s">
        <v>159</v>
      </c>
      <c r="C50" s="62" t="s">
        <v>159</v>
      </c>
      <c r="D50" s="62" t="s">
        <v>159</v>
      </c>
      <c r="E50" s="62" t="s">
        <v>159</v>
      </c>
      <c r="F50" s="62" t="s">
        <v>159</v>
      </c>
      <c r="L50" s="5" t="s">
        <v>135</v>
      </c>
    </row>
    <row r="51" spans="1:15" x14ac:dyDescent="0.25">
      <c r="A51" s="67" t="s">
        <v>216</v>
      </c>
      <c r="L51" s="5" t="s">
        <v>216</v>
      </c>
    </row>
    <row r="52" spans="1:15" x14ac:dyDescent="0.25">
      <c r="A52" s="67" t="s">
        <v>113</v>
      </c>
      <c r="B52" s="62" t="s">
        <v>159</v>
      </c>
      <c r="C52" s="62" t="s">
        <v>159</v>
      </c>
      <c r="D52" s="62" t="s">
        <v>159</v>
      </c>
      <c r="E52" s="62" t="s">
        <v>159</v>
      </c>
      <c r="F52" s="62" t="s">
        <v>159</v>
      </c>
      <c r="L52" s="5" t="s">
        <v>135</v>
      </c>
    </row>
    <row r="53" spans="1:15" ht="30" x14ac:dyDescent="0.25">
      <c r="A53" s="67" t="s">
        <v>114</v>
      </c>
      <c r="B53" s="62" t="s">
        <v>159</v>
      </c>
      <c r="C53" s="62" t="s">
        <v>159</v>
      </c>
      <c r="D53" s="62" t="s">
        <v>159</v>
      </c>
      <c r="E53" s="62" t="s">
        <v>159</v>
      </c>
      <c r="F53" s="62" t="s">
        <v>159</v>
      </c>
      <c r="L53" s="5" t="s">
        <v>92</v>
      </c>
      <c r="N53" s="59" t="s">
        <v>217</v>
      </c>
    </row>
    <row r="54" spans="1:15" x14ac:dyDescent="0.25">
      <c r="A54" s="67" t="s">
        <v>115</v>
      </c>
      <c r="B54" s="62" t="s">
        <v>159</v>
      </c>
      <c r="C54" s="62" t="s">
        <v>159</v>
      </c>
      <c r="D54" s="62" t="s">
        <v>159</v>
      </c>
      <c r="E54" s="62" t="s">
        <v>159</v>
      </c>
      <c r="F54" s="62" t="s">
        <v>159</v>
      </c>
      <c r="L54" s="5" t="s">
        <v>135</v>
      </c>
    </row>
    <row r="55" spans="1:15" x14ac:dyDescent="0.25">
      <c r="A55" s="67" t="s">
        <v>218</v>
      </c>
      <c r="L55" s="5" t="s">
        <v>135</v>
      </c>
    </row>
    <row r="56" spans="1:15" ht="30" x14ac:dyDescent="0.25">
      <c r="A56" s="68" t="s">
        <v>116</v>
      </c>
      <c r="N56" s="93" t="s">
        <v>219</v>
      </c>
    </row>
    <row r="57" spans="1:15" ht="29.1" customHeight="1" x14ac:dyDescent="0.25">
      <c r="A57" s="67" t="s">
        <v>117</v>
      </c>
      <c r="H57" s="62" t="s">
        <v>159</v>
      </c>
      <c r="L57" s="798" t="s">
        <v>220</v>
      </c>
      <c r="M57" s="89" t="s">
        <v>221</v>
      </c>
      <c r="N57" s="59" t="s">
        <v>222</v>
      </c>
    </row>
    <row r="58" spans="1:15" ht="30" x14ac:dyDescent="0.25">
      <c r="A58" s="67" t="s">
        <v>118</v>
      </c>
      <c r="I58" s="62" t="s">
        <v>159</v>
      </c>
      <c r="L58" s="798"/>
      <c r="M58" s="89" t="s">
        <v>221</v>
      </c>
    </row>
    <row r="59" spans="1:15" ht="30" x14ac:dyDescent="0.25">
      <c r="A59" s="67" t="s">
        <v>119</v>
      </c>
      <c r="B59" s="62" t="s">
        <v>159</v>
      </c>
      <c r="L59" s="798"/>
      <c r="M59" s="89" t="s">
        <v>221</v>
      </c>
      <c r="N59" s="59" t="s">
        <v>223</v>
      </c>
    </row>
    <row r="60" spans="1:15" s="95" customFormat="1" ht="8.25" x14ac:dyDescent="0.25">
      <c r="A60" s="70"/>
      <c r="L60" s="96"/>
      <c r="M60" s="97"/>
      <c r="N60" s="98"/>
      <c r="O60" s="71"/>
    </row>
    <row r="61" spans="1:15" x14ac:dyDescent="0.25">
      <c r="A61" s="66" t="s">
        <v>224</v>
      </c>
    </row>
    <row r="62" spans="1:15" ht="123.75" x14ac:dyDescent="0.25">
      <c r="A62" s="67" t="s">
        <v>120</v>
      </c>
      <c r="B62" s="99" t="s">
        <v>225</v>
      </c>
      <c r="C62" s="99" t="s">
        <v>226</v>
      </c>
      <c r="D62" s="99" t="s">
        <v>227</v>
      </c>
      <c r="E62" s="99" t="s">
        <v>227</v>
      </c>
      <c r="F62" s="99" t="s">
        <v>228</v>
      </c>
      <c r="G62" s="99" t="s">
        <v>229</v>
      </c>
      <c r="H62" s="99" t="s">
        <v>230</v>
      </c>
      <c r="I62" s="99" t="s">
        <v>231</v>
      </c>
      <c r="J62" s="99" t="s">
        <v>232</v>
      </c>
      <c r="L62" s="89" t="s">
        <v>233</v>
      </c>
    </row>
    <row r="63" spans="1:15" ht="60" x14ac:dyDescent="0.25">
      <c r="A63" s="67" t="s">
        <v>103</v>
      </c>
      <c r="B63" s="62" t="s">
        <v>234</v>
      </c>
      <c r="F63" s="62" t="s">
        <v>159</v>
      </c>
      <c r="G63" s="62" t="s">
        <v>159</v>
      </c>
      <c r="J63" s="62" t="s">
        <v>159</v>
      </c>
      <c r="L63" s="100" t="s">
        <v>190</v>
      </c>
      <c r="N63" s="59" t="s">
        <v>235</v>
      </c>
    </row>
    <row r="64" spans="1:15" x14ac:dyDescent="0.25">
      <c r="A64" s="67" t="s">
        <v>236</v>
      </c>
      <c r="L64" s="100" t="s">
        <v>190</v>
      </c>
    </row>
  </sheetData>
  <mergeCells count="6">
    <mergeCell ref="L57:L59"/>
    <mergeCell ref="N1:O1"/>
    <mergeCell ref="A1:A2"/>
    <mergeCell ref="B1:J1"/>
    <mergeCell ref="L1:L2"/>
    <mergeCell ref="M1:M2"/>
  </mergeCells>
  <pageMargins left="0.7" right="0.7" top="0.75" bottom="0.75" header="0.3" footer="0.3"/>
  <pageSetup paperSize="9" orientation="portrait" horizontalDpi="4294967293" verticalDpi="0" r:id="rId1"/>
  <headerFooter>
    <oddFooter xml:space="preserve">&amp;C_x000D_&amp;1#&amp;"Calibri"&amp;12&amp;K0078D7 OFFICIAL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F2370-DEFB-45FE-9825-13E5C688FA5A}">
  <dimension ref="A1:N192"/>
  <sheetViews>
    <sheetView showGridLines="0" topLeftCell="A89" zoomScale="115" zoomScaleNormal="115" workbookViewId="0">
      <selection activeCell="E92" sqref="E92"/>
    </sheetView>
  </sheetViews>
  <sheetFormatPr defaultRowHeight="15" outlineLevelRow="2" outlineLevelCol="1" x14ac:dyDescent="0.25"/>
  <cols>
    <col min="1" max="1" width="25" style="204" bestFit="1" customWidth="1"/>
    <col min="2" max="2" width="15.140625" style="102" customWidth="1"/>
    <col min="3" max="3" width="38.7109375" style="103" customWidth="1"/>
    <col min="4" max="4" width="34.85546875" style="104" customWidth="1"/>
    <col min="5" max="5" width="10.85546875" style="7" bestFit="1" customWidth="1"/>
    <col min="6" max="6" width="15.5703125" style="216" customWidth="1"/>
    <col min="7" max="7" width="12.5703125" style="7" customWidth="1"/>
    <col min="8" max="8" width="2.85546875" style="7" customWidth="1"/>
    <col min="9" max="9" width="15.140625" customWidth="1" outlineLevel="1"/>
    <col min="10" max="10" width="3.5703125" customWidth="1" outlineLevel="1"/>
    <col min="11" max="11" width="11.140625" style="577" customWidth="1" outlineLevel="1"/>
    <col min="12" max="12" width="13.5703125" style="577" customWidth="1" outlineLevel="1"/>
  </cols>
  <sheetData>
    <row r="1" spans="1:13" x14ac:dyDescent="0.25">
      <c r="B1" s="172" t="s">
        <v>45</v>
      </c>
      <c r="C1" s="657"/>
      <c r="D1" s="657"/>
      <c r="E1" s="657"/>
      <c r="F1" s="657"/>
      <c r="I1" s="650" t="s">
        <v>489</v>
      </c>
      <c r="J1" s="650"/>
      <c r="K1" s="650"/>
      <c r="L1" s="650"/>
      <c r="M1" s="263" t="s">
        <v>491</v>
      </c>
    </row>
    <row r="2" spans="1:13" x14ac:dyDescent="0.25">
      <c r="B2" s="601" t="s">
        <v>448</v>
      </c>
      <c r="C2" s="496" t="s">
        <v>546</v>
      </c>
      <c r="D2" s="174" t="s">
        <v>449</v>
      </c>
      <c r="E2" s="658"/>
      <c r="F2" s="658"/>
      <c r="I2" s="650"/>
      <c r="J2" s="650"/>
      <c r="K2" s="650"/>
      <c r="L2" s="650"/>
      <c r="M2" s="263" t="s">
        <v>538</v>
      </c>
    </row>
    <row r="3" spans="1:13" x14ac:dyDescent="0.25">
      <c r="B3" s="601"/>
      <c r="C3" s="602" t="str">
        <f>VLOOKUP(C2,Selectors!H2:J6,3,FALSE)</f>
        <v>Further internal approvals at the point of contract.</v>
      </c>
      <c r="D3" s="602"/>
      <c r="E3" s="602"/>
      <c r="F3" s="602"/>
      <c r="I3" s="650"/>
      <c r="J3" s="650"/>
      <c r="K3" s="650"/>
      <c r="L3" s="650"/>
    </row>
    <row r="4" spans="1:13" x14ac:dyDescent="0.25">
      <c r="B4" s="173" t="s">
        <v>450</v>
      </c>
      <c r="C4" s="497"/>
      <c r="D4" s="174" t="s">
        <v>451</v>
      </c>
      <c r="E4" s="659"/>
      <c r="F4" s="660"/>
      <c r="K4" s="577" t="s">
        <v>490</v>
      </c>
    </row>
    <row r="5" spans="1:13" ht="14.25" customHeight="1" thickBot="1" x14ac:dyDescent="0.3">
      <c r="B5" s="101"/>
      <c r="F5" s="26" t="s">
        <v>364</v>
      </c>
    </row>
    <row r="6" spans="1:13" ht="22.5" customHeight="1" x14ac:dyDescent="0.25">
      <c r="B6" s="113" t="s">
        <v>242</v>
      </c>
      <c r="C6" s="114" t="s">
        <v>405</v>
      </c>
      <c r="D6" s="114" t="s">
        <v>466</v>
      </c>
      <c r="E6" s="150" t="s">
        <v>365</v>
      </c>
      <c r="F6" s="655" t="s">
        <v>467</v>
      </c>
      <c r="G6" s="661" t="s">
        <v>482</v>
      </c>
      <c r="H6" s="256"/>
      <c r="I6" s="651" t="s">
        <v>485</v>
      </c>
      <c r="K6" s="578" t="s">
        <v>365</v>
      </c>
      <c r="L6" s="648" t="s">
        <v>467</v>
      </c>
    </row>
    <row r="7" spans="1:13" ht="32.1" customHeight="1" thickBot="1" x14ac:dyDescent="0.3">
      <c r="A7" s="205" t="s">
        <v>462</v>
      </c>
      <c r="B7" s="613" t="s">
        <v>369</v>
      </c>
      <c r="C7" s="614"/>
      <c r="D7" s="614"/>
      <c r="E7" s="316" t="s">
        <v>537</v>
      </c>
      <c r="F7" s="656"/>
      <c r="G7" s="662"/>
      <c r="H7" s="256"/>
      <c r="I7" s="652"/>
      <c r="K7" s="579" t="s">
        <v>399</v>
      </c>
      <c r="L7" s="649"/>
    </row>
    <row r="8" spans="1:13" ht="15.75" outlineLevel="1" thickBot="1" x14ac:dyDescent="0.3">
      <c r="B8" s="610" t="s">
        <v>243</v>
      </c>
      <c r="C8" s="120" t="s">
        <v>244</v>
      </c>
      <c r="D8" s="120"/>
      <c r="E8" s="498"/>
      <c r="F8" s="299" t="e">
        <f>E8/$E$179</f>
        <v>#DIV/0!</v>
      </c>
      <c r="G8" s="632"/>
      <c r="H8" s="325">
        <f>IF(G$8="Yes",F8,0)</f>
        <v>0</v>
      </c>
      <c r="I8" s="505"/>
      <c r="K8" s="580">
        <f>IF(I8="Exclude",0,E8)</f>
        <v>0</v>
      </c>
      <c r="L8" s="591" t="e">
        <f>K8/$K$179</f>
        <v>#DIV/0!</v>
      </c>
    </row>
    <row r="9" spans="1:13" ht="15.75" outlineLevel="1" thickBot="1" x14ac:dyDescent="0.3">
      <c r="B9" s="611"/>
      <c r="C9" s="105" t="s">
        <v>245</v>
      </c>
      <c r="D9" s="105"/>
      <c r="E9" s="499"/>
      <c r="F9" s="300" t="e">
        <f>E9/$E$179</f>
        <v>#DIV/0!</v>
      </c>
      <c r="G9" s="633"/>
      <c r="H9" s="325">
        <f t="shared" ref="H9:H15" si="0">IF(G$8="Yes",F9,0)</f>
        <v>0</v>
      </c>
      <c r="I9" s="505"/>
      <c r="K9" s="580">
        <f t="shared" ref="K9:K35" si="1">IF(I9="Exclude",0,E9)</f>
        <v>0</v>
      </c>
      <c r="L9" s="591" t="e">
        <f t="shared" ref="L9:L35" si="2">K9/$K$179</f>
        <v>#DIV/0!</v>
      </c>
    </row>
    <row r="10" spans="1:13" ht="15.75" outlineLevel="1" thickBot="1" x14ac:dyDescent="0.3">
      <c r="B10" s="611"/>
      <c r="C10" s="105" t="s">
        <v>246</v>
      </c>
      <c r="D10" s="105"/>
      <c r="E10" s="499"/>
      <c r="F10" s="300" t="e">
        <f t="shared" ref="F10:F35" si="3">E10/$E$179</f>
        <v>#DIV/0!</v>
      </c>
      <c r="G10" s="633"/>
      <c r="H10" s="325">
        <f t="shared" si="0"/>
        <v>0</v>
      </c>
      <c r="I10" s="505"/>
      <c r="K10" s="580">
        <f t="shared" si="1"/>
        <v>0</v>
      </c>
      <c r="L10" s="591" t="e">
        <f t="shared" si="2"/>
        <v>#DIV/0!</v>
      </c>
    </row>
    <row r="11" spans="1:13" ht="15.75" outlineLevel="1" thickBot="1" x14ac:dyDescent="0.3">
      <c r="B11" s="611"/>
      <c r="C11" s="105" t="s">
        <v>247</v>
      </c>
      <c r="D11" s="105"/>
      <c r="E11" s="499"/>
      <c r="F11" s="300" t="e">
        <f t="shared" si="3"/>
        <v>#DIV/0!</v>
      </c>
      <c r="G11" s="633"/>
      <c r="H11" s="325">
        <f t="shared" si="0"/>
        <v>0</v>
      </c>
      <c r="I11" s="505"/>
      <c r="K11" s="580">
        <f t="shared" si="1"/>
        <v>0</v>
      </c>
      <c r="L11" s="591" t="e">
        <f t="shared" si="2"/>
        <v>#DIV/0!</v>
      </c>
    </row>
    <row r="12" spans="1:13" ht="15.75" outlineLevel="1" thickBot="1" x14ac:dyDescent="0.3">
      <c r="B12" s="611"/>
      <c r="C12" s="105" t="s">
        <v>248</v>
      </c>
      <c r="D12" s="106"/>
      <c r="E12" s="499"/>
      <c r="F12" s="300" t="e">
        <f t="shared" si="3"/>
        <v>#DIV/0!</v>
      </c>
      <c r="G12" s="633"/>
      <c r="H12" s="325">
        <f t="shared" si="0"/>
        <v>0</v>
      </c>
      <c r="I12" s="505"/>
      <c r="K12" s="580">
        <f t="shared" si="1"/>
        <v>0</v>
      </c>
      <c r="L12" s="591" t="e">
        <f t="shared" si="2"/>
        <v>#DIV/0!</v>
      </c>
    </row>
    <row r="13" spans="1:13" ht="15.75" outlineLevel="1" thickBot="1" x14ac:dyDescent="0.3">
      <c r="B13" s="611"/>
      <c r="C13" s="105" t="s">
        <v>249</v>
      </c>
      <c r="D13" s="106"/>
      <c r="E13" s="499"/>
      <c r="F13" s="300" t="e">
        <f t="shared" si="3"/>
        <v>#DIV/0!</v>
      </c>
      <c r="G13" s="633"/>
      <c r="H13" s="325">
        <f t="shared" si="0"/>
        <v>0</v>
      </c>
      <c r="I13" s="505"/>
      <c r="K13" s="580">
        <f t="shared" si="1"/>
        <v>0</v>
      </c>
      <c r="L13" s="591" t="e">
        <f t="shared" si="2"/>
        <v>#DIV/0!</v>
      </c>
    </row>
    <row r="14" spans="1:13" ht="15.75" outlineLevel="1" thickBot="1" x14ac:dyDescent="0.3">
      <c r="B14" s="611"/>
      <c r="C14" s="105" t="s">
        <v>250</v>
      </c>
      <c r="D14" s="106"/>
      <c r="E14" s="499"/>
      <c r="F14" s="300" t="e">
        <f t="shared" si="3"/>
        <v>#DIV/0!</v>
      </c>
      <c r="G14" s="633"/>
      <c r="H14" s="325">
        <f t="shared" si="0"/>
        <v>0</v>
      </c>
      <c r="I14" s="505"/>
      <c r="K14" s="580">
        <f t="shared" si="1"/>
        <v>0</v>
      </c>
      <c r="L14" s="591" t="e">
        <f t="shared" si="2"/>
        <v>#DIV/0!</v>
      </c>
    </row>
    <row r="15" spans="1:13" ht="15.75" outlineLevel="1" thickBot="1" x14ac:dyDescent="0.3">
      <c r="B15" s="612"/>
      <c r="C15" s="119" t="s">
        <v>251</v>
      </c>
      <c r="D15" s="127"/>
      <c r="E15" s="500"/>
      <c r="F15" s="301" t="e">
        <f t="shared" si="3"/>
        <v>#DIV/0!</v>
      </c>
      <c r="G15" s="634"/>
      <c r="H15" s="325">
        <f t="shared" si="0"/>
        <v>0</v>
      </c>
      <c r="I15" s="505"/>
      <c r="K15" s="580">
        <f t="shared" si="1"/>
        <v>0</v>
      </c>
      <c r="L15" s="591" t="e">
        <f t="shared" si="2"/>
        <v>#DIV/0!</v>
      </c>
    </row>
    <row r="16" spans="1:13" ht="15.75" outlineLevel="1" thickBot="1" x14ac:dyDescent="0.3">
      <c r="B16" s="610" t="s">
        <v>252</v>
      </c>
      <c r="C16" s="120" t="s">
        <v>253</v>
      </c>
      <c r="D16" s="120"/>
      <c r="E16" s="498"/>
      <c r="F16" s="299" t="e">
        <f t="shared" si="3"/>
        <v>#DIV/0!</v>
      </c>
      <c r="G16" s="632"/>
      <c r="H16" s="325">
        <f>IF(G$16="Yes",F16,0)</f>
        <v>0</v>
      </c>
      <c r="I16" s="505"/>
      <c r="K16" s="580">
        <f t="shared" si="1"/>
        <v>0</v>
      </c>
      <c r="L16" s="591" t="e">
        <f t="shared" si="2"/>
        <v>#DIV/0!</v>
      </c>
    </row>
    <row r="17" spans="1:12" ht="15.75" outlineLevel="1" thickBot="1" x14ac:dyDescent="0.3">
      <c r="B17" s="620"/>
      <c r="C17" s="105" t="s">
        <v>254</v>
      </c>
      <c r="D17" s="105"/>
      <c r="E17" s="499"/>
      <c r="F17" s="300" t="e">
        <f t="shared" si="3"/>
        <v>#DIV/0!</v>
      </c>
      <c r="G17" s="633"/>
      <c r="H17" s="325">
        <f t="shared" ref="H17:H18" si="4">IF(G$16="Yes",F17,0)</f>
        <v>0</v>
      </c>
      <c r="I17" s="505"/>
      <c r="K17" s="580">
        <f t="shared" si="1"/>
        <v>0</v>
      </c>
      <c r="L17" s="591" t="e">
        <f t="shared" si="2"/>
        <v>#DIV/0!</v>
      </c>
    </row>
    <row r="18" spans="1:12" ht="15.75" outlineLevel="1" thickBot="1" x14ac:dyDescent="0.3">
      <c r="B18" s="621"/>
      <c r="C18" s="119" t="s">
        <v>255</v>
      </c>
      <c r="D18" s="119"/>
      <c r="E18" s="500"/>
      <c r="F18" s="301" t="e">
        <f t="shared" si="3"/>
        <v>#DIV/0!</v>
      </c>
      <c r="G18" s="634"/>
      <c r="H18" s="325">
        <f t="shared" si="4"/>
        <v>0</v>
      </c>
      <c r="I18" s="505"/>
      <c r="K18" s="580">
        <f t="shared" si="1"/>
        <v>0</v>
      </c>
      <c r="L18" s="591" t="e">
        <f t="shared" si="2"/>
        <v>#DIV/0!</v>
      </c>
    </row>
    <row r="19" spans="1:12" ht="15.75" outlineLevel="1" thickBot="1" x14ac:dyDescent="0.3">
      <c r="A19" s="636" t="s">
        <v>479</v>
      </c>
      <c r="B19" s="623" t="s">
        <v>370</v>
      </c>
      <c r="C19" s="131" t="s">
        <v>371</v>
      </c>
      <c r="D19" s="120"/>
      <c r="E19" s="498"/>
      <c r="F19" s="299" t="e">
        <f t="shared" si="3"/>
        <v>#DIV/0!</v>
      </c>
      <c r="G19" s="632"/>
      <c r="H19" s="325">
        <f>IF($G$19="Yes",F19,0)</f>
        <v>0</v>
      </c>
      <c r="I19" s="506"/>
      <c r="K19" s="580">
        <f t="shared" si="1"/>
        <v>0</v>
      </c>
      <c r="L19" s="591" t="e">
        <f t="shared" si="2"/>
        <v>#DIV/0!</v>
      </c>
    </row>
    <row r="20" spans="1:12" ht="15.75" outlineLevel="1" thickBot="1" x14ac:dyDescent="0.3">
      <c r="A20" s="636"/>
      <c r="B20" s="624"/>
      <c r="C20" s="107" t="s">
        <v>372</v>
      </c>
      <c r="D20" s="105"/>
      <c r="E20" s="499"/>
      <c r="F20" s="300" t="e">
        <f t="shared" si="3"/>
        <v>#DIV/0!</v>
      </c>
      <c r="G20" s="633"/>
      <c r="H20" s="325">
        <f t="shared" ref="H20:H21" si="5">IF($G$19="Yes",F20,0)</f>
        <v>0</v>
      </c>
      <c r="I20" s="507"/>
      <c r="K20" s="580">
        <f t="shared" si="1"/>
        <v>0</v>
      </c>
      <c r="L20" s="591" t="e">
        <f t="shared" si="2"/>
        <v>#DIV/0!</v>
      </c>
    </row>
    <row r="21" spans="1:12" ht="15.75" outlineLevel="1" thickBot="1" x14ac:dyDescent="0.3">
      <c r="A21" s="636"/>
      <c r="B21" s="625"/>
      <c r="C21" s="132" t="s">
        <v>373</v>
      </c>
      <c r="D21" s="133"/>
      <c r="E21" s="500"/>
      <c r="F21" s="301" t="e">
        <f t="shared" si="3"/>
        <v>#DIV/0!</v>
      </c>
      <c r="G21" s="634"/>
      <c r="H21" s="325">
        <f t="shared" si="5"/>
        <v>0</v>
      </c>
      <c r="I21" s="505"/>
      <c r="K21" s="580">
        <f t="shared" si="1"/>
        <v>0</v>
      </c>
      <c r="L21" s="591" t="e">
        <f t="shared" si="2"/>
        <v>#DIV/0!</v>
      </c>
    </row>
    <row r="22" spans="1:12" ht="15.6" customHeight="1" outlineLevel="1" thickBot="1" x14ac:dyDescent="0.3">
      <c r="A22" s="204" t="s">
        <v>480</v>
      </c>
      <c r="B22" s="610" t="s">
        <v>101</v>
      </c>
      <c r="C22" s="134" t="s">
        <v>36</v>
      </c>
      <c r="D22" s="123" t="s">
        <v>394</v>
      </c>
      <c r="E22" s="501"/>
      <c r="F22" s="299" t="e">
        <f t="shared" si="3"/>
        <v>#DIV/0!</v>
      </c>
      <c r="G22" s="632"/>
      <c r="H22" s="325">
        <f>IF(G$22="Yes",F22,0)</f>
        <v>0</v>
      </c>
      <c r="I22" s="505"/>
      <c r="K22" s="580">
        <f t="shared" si="1"/>
        <v>0</v>
      </c>
      <c r="L22" s="591" t="e">
        <f t="shared" si="2"/>
        <v>#DIV/0!</v>
      </c>
    </row>
    <row r="23" spans="1:12" ht="15.6" customHeight="1" outlineLevel="2" thickBot="1" x14ac:dyDescent="0.3">
      <c r="A23" s="636"/>
      <c r="B23" s="611"/>
      <c r="C23" s="653" t="s">
        <v>413</v>
      </c>
      <c r="D23" s="109" t="s">
        <v>102</v>
      </c>
      <c r="E23" s="502"/>
      <c r="F23" s="300" t="e">
        <f t="shared" si="3"/>
        <v>#DIV/0!</v>
      </c>
      <c r="G23" s="633"/>
      <c r="H23" s="325">
        <f t="shared" ref="H23:H29" si="6">IF(G$22="Yes",F23,0)</f>
        <v>0</v>
      </c>
      <c r="I23" s="505"/>
      <c r="K23" s="580">
        <f t="shared" si="1"/>
        <v>0</v>
      </c>
      <c r="L23" s="591" t="e">
        <f t="shared" si="2"/>
        <v>#DIV/0!</v>
      </c>
    </row>
    <row r="24" spans="1:12" ht="15.6" customHeight="1" outlineLevel="2" thickBot="1" x14ac:dyDescent="0.3">
      <c r="A24" s="636"/>
      <c r="B24" s="611"/>
      <c r="C24" s="653"/>
      <c r="D24" s="109" t="s">
        <v>104</v>
      </c>
      <c r="E24" s="502"/>
      <c r="F24" s="300" t="e">
        <f t="shared" si="3"/>
        <v>#DIV/0!</v>
      </c>
      <c r="G24" s="633"/>
      <c r="H24" s="325">
        <f t="shared" si="6"/>
        <v>0</v>
      </c>
      <c r="I24" s="505"/>
      <c r="K24" s="580">
        <f t="shared" si="1"/>
        <v>0</v>
      </c>
      <c r="L24" s="591" t="e">
        <f t="shared" si="2"/>
        <v>#DIV/0!</v>
      </c>
    </row>
    <row r="25" spans="1:12" ht="15.6" customHeight="1" outlineLevel="2" thickBot="1" x14ac:dyDescent="0.3">
      <c r="A25" s="636"/>
      <c r="B25" s="611"/>
      <c r="C25" s="653"/>
      <c r="D25" s="109" t="s">
        <v>105</v>
      </c>
      <c r="E25" s="502"/>
      <c r="F25" s="300" t="e">
        <f t="shared" si="3"/>
        <v>#DIV/0!</v>
      </c>
      <c r="G25" s="633"/>
      <c r="H25" s="325">
        <f t="shared" si="6"/>
        <v>0</v>
      </c>
      <c r="I25" s="505"/>
      <c r="K25" s="580">
        <f t="shared" si="1"/>
        <v>0</v>
      </c>
      <c r="L25" s="591" t="e">
        <f t="shared" si="2"/>
        <v>#DIV/0!</v>
      </c>
    </row>
    <row r="26" spans="1:12" ht="15.6" customHeight="1" outlineLevel="2" thickBot="1" x14ac:dyDescent="0.3">
      <c r="A26" s="636"/>
      <c r="B26" s="611"/>
      <c r="C26" s="653"/>
      <c r="D26" s="109" t="s">
        <v>210</v>
      </c>
      <c r="E26" s="499"/>
      <c r="F26" s="300" t="e">
        <f t="shared" si="3"/>
        <v>#DIV/0!</v>
      </c>
      <c r="G26" s="633"/>
      <c r="H26" s="325">
        <f t="shared" si="6"/>
        <v>0</v>
      </c>
      <c r="I26" s="505"/>
      <c r="K26" s="580">
        <f t="shared" si="1"/>
        <v>0</v>
      </c>
      <c r="L26" s="591" t="e">
        <f t="shared" si="2"/>
        <v>#DIV/0!</v>
      </c>
    </row>
    <row r="27" spans="1:12" ht="15.75" outlineLevel="2" thickBot="1" x14ac:dyDescent="0.3">
      <c r="A27" s="636"/>
      <c r="B27" s="611"/>
      <c r="C27" s="653"/>
      <c r="D27" s="109" t="s">
        <v>212</v>
      </c>
      <c r="E27" s="499"/>
      <c r="F27" s="300" t="e">
        <f t="shared" si="3"/>
        <v>#DIV/0!</v>
      </c>
      <c r="G27" s="633"/>
      <c r="H27" s="325">
        <f t="shared" si="6"/>
        <v>0</v>
      </c>
      <c r="I27" s="505"/>
      <c r="K27" s="580">
        <f t="shared" si="1"/>
        <v>0</v>
      </c>
      <c r="L27" s="591" t="e">
        <f t="shared" si="2"/>
        <v>#DIV/0!</v>
      </c>
    </row>
    <row r="28" spans="1:12" ht="15.6" customHeight="1" outlineLevel="2" thickBot="1" x14ac:dyDescent="0.3">
      <c r="A28" s="636"/>
      <c r="B28" s="611"/>
      <c r="C28" s="653"/>
      <c r="D28" s="109" t="s">
        <v>108</v>
      </c>
      <c r="E28" s="499"/>
      <c r="F28" s="300" t="e">
        <f t="shared" si="3"/>
        <v>#DIV/0!</v>
      </c>
      <c r="G28" s="633"/>
      <c r="H28" s="325">
        <f t="shared" si="6"/>
        <v>0</v>
      </c>
      <c r="I28" s="505"/>
      <c r="K28" s="580">
        <f t="shared" si="1"/>
        <v>0</v>
      </c>
      <c r="L28" s="591" t="e">
        <f t="shared" si="2"/>
        <v>#DIV/0!</v>
      </c>
    </row>
    <row r="29" spans="1:12" ht="15.6" customHeight="1" outlineLevel="2" thickBot="1" x14ac:dyDescent="0.3">
      <c r="A29" s="636"/>
      <c r="B29" s="612"/>
      <c r="C29" s="654"/>
      <c r="D29" s="135" t="s">
        <v>214</v>
      </c>
      <c r="E29" s="500"/>
      <c r="F29" s="301" t="e">
        <f t="shared" si="3"/>
        <v>#DIV/0!</v>
      </c>
      <c r="G29" s="634"/>
      <c r="H29" s="325">
        <f t="shared" si="6"/>
        <v>0</v>
      </c>
      <c r="I29" s="505"/>
      <c r="K29" s="580">
        <f t="shared" si="1"/>
        <v>0</v>
      </c>
      <c r="L29" s="591" t="e">
        <f t="shared" si="2"/>
        <v>#DIV/0!</v>
      </c>
    </row>
    <row r="30" spans="1:12" ht="18.600000000000001" customHeight="1" outlineLevel="1" thickBot="1" x14ac:dyDescent="0.3">
      <c r="B30" s="610" t="s">
        <v>256</v>
      </c>
      <c r="C30" s="618" t="s">
        <v>374</v>
      </c>
      <c r="D30" s="121" t="s">
        <v>388</v>
      </c>
      <c r="E30" s="498"/>
      <c r="F30" s="299" t="e">
        <f t="shared" si="3"/>
        <v>#DIV/0!</v>
      </c>
      <c r="G30" s="632"/>
      <c r="H30" s="325">
        <f>IF($G$30="Yes",F30,0)</f>
        <v>0</v>
      </c>
      <c r="I30" s="505"/>
      <c r="K30" s="580">
        <f t="shared" si="1"/>
        <v>0</v>
      </c>
      <c r="L30" s="591" t="e">
        <f t="shared" si="2"/>
        <v>#DIV/0!</v>
      </c>
    </row>
    <row r="31" spans="1:12" ht="30.95" customHeight="1" outlineLevel="1" thickBot="1" x14ac:dyDescent="0.3">
      <c r="B31" s="612"/>
      <c r="C31" s="619"/>
      <c r="D31" s="112" t="s">
        <v>389</v>
      </c>
      <c r="E31" s="500"/>
      <c r="F31" s="301" t="e">
        <f t="shared" si="3"/>
        <v>#DIV/0!</v>
      </c>
      <c r="G31" s="634"/>
      <c r="H31" s="325">
        <f>IF($G$30="Yes",F31,0)</f>
        <v>0</v>
      </c>
      <c r="I31" s="505"/>
      <c r="K31" s="580">
        <f t="shared" si="1"/>
        <v>0</v>
      </c>
      <c r="L31" s="591" t="e">
        <f t="shared" si="2"/>
        <v>#DIV/0!</v>
      </c>
    </row>
    <row r="32" spans="1:12" ht="15.75" outlineLevel="1" thickBot="1" x14ac:dyDescent="0.3">
      <c r="B32" s="610" t="s">
        <v>395</v>
      </c>
      <c r="C32" s="136"/>
      <c r="D32" s="121" t="s">
        <v>416</v>
      </c>
      <c r="E32" s="498"/>
      <c r="F32" s="299" t="e">
        <f t="shared" si="3"/>
        <v>#DIV/0!</v>
      </c>
      <c r="G32" s="632"/>
      <c r="H32" s="325">
        <f>IF(G$32="Yes",F32,0)</f>
        <v>0</v>
      </c>
      <c r="I32" s="505"/>
      <c r="K32" s="580">
        <f t="shared" si="1"/>
        <v>0</v>
      </c>
      <c r="L32" s="591" t="e">
        <f t="shared" si="2"/>
        <v>#DIV/0!</v>
      </c>
    </row>
    <row r="33" spans="1:14" ht="15.75" outlineLevel="1" thickBot="1" x14ac:dyDescent="0.3">
      <c r="B33" s="611"/>
      <c r="C33" s="111"/>
      <c r="D33" s="111" t="s">
        <v>396</v>
      </c>
      <c r="E33" s="499"/>
      <c r="F33" s="300" t="e">
        <f t="shared" si="3"/>
        <v>#DIV/0!</v>
      </c>
      <c r="G33" s="633"/>
      <c r="H33" s="325">
        <f t="shared" ref="H33:H34" si="7">IF(G$32="Yes",F33,0)</f>
        <v>0</v>
      </c>
      <c r="I33" s="505"/>
      <c r="K33" s="580">
        <f t="shared" si="1"/>
        <v>0</v>
      </c>
      <c r="L33" s="591" t="e">
        <f t="shared" si="2"/>
        <v>#DIV/0!</v>
      </c>
    </row>
    <row r="34" spans="1:14" ht="15.95" customHeight="1" outlineLevel="1" thickBot="1" x14ac:dyDescent="0.3">
      <c r="B34" s="612"/>
      <c r="C34" s="137"/>
      <c r="D34" s="138" t="s">
        <v>397</v>
      </c>
      <c r="E34" s="500"/>
      <c r="F34" s="301" t="e">
        <f t="shared" si="3"/>
        <v>#DIV/0!</v>
      </c>
      <c r="G34" s="634"/>
      <c r="H34" s="325">
        <f t="shared" si="7"/>
        <v>0</v>
      </c>
      <c r="I34" s="505"/>
      <c r="K34" s="580">
        <f t="shared" si="1"/>
        <v>0</v>
      </c>
      <c r="L34" s="591" t="e">
        <f t="shared" si="2"/>
        <v>#DIV/0!</v>
      </c>
    </row>
    <row r="35" spans="1:14" ht="16.5" outlineLevel="1" thickBot="1" x14ac:dyDescent="0.3">
      <c r="B35" s="124" t="s">
        <v>257</v>
      </c>
      <c r="C35" s="125" t="s">
        <v>258</v>
      </c>
      <c r="D35" s="125"/>
      <c r="E35" s="503"/>
      <c r="F35" s="302" t="e">
        <f t="shared" si="3"/>
        <v>#DIV/0!</v>
      </c>
      <c r="G35" s="504"/>
      <c r="H35" s="325">
        <f t="shared" ref="H35" si="8">IF(G35="Yes",F35,0)</f>
        <v>0</v>
      </c>
      <c r="I35" s="508"/>
      <c r="K35" s="580">
        <f t="shared" si="1"/>
        <v>0</v>
      </c>
      <c r="L35" s="591" t="e">
        <f t="shared" si="2"/>
        <v>#DIV/0!</v>
      </c>
    </row>
    <row r="36" spans="1:14" s="167" customFormat="1" ht="12.75" outlineLevel="1" thickBot="1" x14ac:dyDescent="0.2">
      <c r="A36" s="206"/>
      <c r="B36" s="168"/>
      <c r="C36" s="169"/>
      <c r="D36" s="169"/>
      <c r="E36" s="304"/>
      <c r="F36" s="225"/>
      <c r="G36" s="175"/>
      <c r="H36" s="175"/>
      <c r="K36" s="581"/>
      <c r="L36" s="581"/>
    </row>
    <row r="37" spans="1:14" ht="16.5" outlineLevel="1" thickBot="1" x14ac:dyDescent="0.3">
      <c r="B37" s="607" t="s">
        <v>473</v>
      </c>
      <c r="C37" s="608"/>
      <c r="D37" s="609"/>
      <c r="E37" s="298">
        <f>SUM(E8:E35)</f>
        <v>0</v>
      </c>
      <c r="F37" s="257"/>
      <c r="G37" s="258"/>
      <c r="H37" s="258"/>
      <c r="I37" s="259"/>
      <c r="J37" s="259"/>
      <c r="K37" s="582">
        <f>SUM(K8:K35)</f>
        <v>0</v>
      </c>
      <c r="L37" s="592"/>
    </row>
    <row r="38" spans="1:14" s="167" customFormat="1" ht="12.75" outlineLevel="1" thickBot="1" x14ac:dyDescent="0.2">
      <c r="A38" s="206"/>
      <c r="B38" s="208"/>
      <c r="C38" s="209"/>
      <c r="D38" s="209"/>
      <c r="E38" s="305"/>
      <c r="F38" s="226"/>
      <c r="G38" s="175"/>
      <c r="H38" s="175"/>
      <c r="K38" s="583"/>
      <c r="L38" s="583"/>
    </row>
    <row r="39" spans="1:14" ht="16.5" outlineLevel="1" thickBot="1" x14ac:dyDescent="0.3">
      <c r="A39" s="5"/>
      <c r="B39" s="124" t="s">
        <v>259</v>
      </c>
      <c r="C39" s="125" t="s">
        <v>260</v>
      </c>
      <c r="D39" s="125"/>
      <c r="E39" s="503"/>
      <c r="K39" s="581"/>
      <c r="L39" s="581"/>
    </row>
    <row r="40" spans="1:14" ht="15.95" customHeight="1" outlineLevel="1" x14ac:dyDescent="0.25">
      <c r="A40" s="640"/>
      <c r="B40" s="610" t="s">
        <v>375</v>
      </c>
      <c r="C40" s="120" t="s">
        <v>262</v>
      </c>
      <c r="D40" s="120"/>
      <c r="E40" s="498"/>
      <c r="K40" s="581"/>
      <c r="L40" s="581"/>
    </row>
    <row r="41" spans="1:14" ht="14.45" customHeight="1" outlineLevel="1" x14ac:dyDescent="0.25">
      <c r="A41" s="640"/>
      <c r="B41" s="611"/>
      <c r="C41" s="105" t="s">
        <v>263</v>
      </c>
      <c r="D41" s="110"/>
      <c r="E41" s="499"/>
      <c r="K41" s="581"/>
      <c r="L41" s="581"/>
    </row>
    <row r="42" spans="1:14" outlineLevel="1" x14ac:dyDescent="0.25">
      <c r="A42" s="640"/>
      <c r="B42" s="611"/>
      <c r="C42" s="105" t="s">
        <v>264</v>
      </c>
      <c r="D42" s="110"/>
      <c r="E42" s="499"/>
      <c r="K42" s="581"/>
      <c r="L42" s="581"/>
    </row>
    <row r="43" spans="1:14" outlineLevel="1" x14ac:dyDescent="0.25">
      <c r="A43" s="640"/>
      <c r="B43" s="611"/>
      <c r="C43" s="105" t="s">
        <v>265</v>
      </c>
      <c r="D43" s="110"/>
      <c r="E43" s="499"/>
      <c r="K43" s="581"/>
      <c r="L43" s="581"/>
    </row>
    <row r="44" spans="1:14" ht="15.75" outlineLevel="1" thickBot="1" x14ac:dyDescent="0.3">
      <c r="A44" s="640"/>
      <c r="B44" s="612"/>
      <c r="C44" s="119" t="s">
        <v>266</v>
      </c>
      <c r="D44" s="112"/>
      <c r="E44" s="500"/>
      <c r="K44" s="581"/>
      <c r="L44" s="581"/>
    </row>
    <row r="45" spans="1:14" ht="16.5" outlineLevel="1" thickBot="1" x14ac:dyDescent="0.3">
      <c r="A45" s="640"/>
      <c r="B45" s="124" t="s">
        <v>267</v>
      </c>
      <c r="C45" s="139" t="s">
        <v>268</v>
      </c>
      <c r="D45" s="140"/>
      <c r="E45" s="503"/>
      <c r="K45" s="581"/>
      <c r="L45" s="581"/>
    </row>
    <row r="46" spans="1:14" ht="32.25" outlineLevel="1" thickBot="1" x14ac:dyDescent="0.3">
      <c r="A46" s="640"/>
      <c r="B46" s="124" t="s">
        <v>269</v>
      </c>
      <c r="C46" s="139" t="s">
        <v>270</v>
      </c>
      <c r="D46" s="140"/>
      <c r="E46" s="503"/>
      <c r="K46" s="581"/>
      <c r="L46" s="581"/>
    </row>
    <row r="47" spans="1:14" s="167" customFormat="1" ht="12.75" outlineLevel="1" thickBot="1" x14ac:dyDescent="0.2">
      <c r="A47" s="206"/>
      <c r="B47" s="208"/>
      <c r="C47" s="209"/>
      <c r="D47" s="209"/>
      <c r="E47" s="305"/>
      <c r="F47" s="226"/>
      <c r="G47" s="175"/>
      <c r="H47" s="175"/>
      <c r="K47" s="583"/>
      <c r="L47" s="583"/>
    </row>
    <row r="48" spans="1:14" ht="16.5" outlineLevel="1" thickBot="1" x14ac:dyDescent="0.3">
      <c r="B48" s="607" t="s">
        <v>481</v>
      </c>
      <c r="C48" s="608"/>
      <c r="D48" s="609"/>
      <c r="E48" s="298">
        <f>SUM(E39:E46)</f>
        <v>0</v>
      </c>
      <c r="F48" s="257"/>
      <c r="G48" s="258"/>
      <c r="H48" s="258"/>
      <c r="I48" s="259"/>
      <c r="J48" s="259"/>
      <c r="K48" s="584"/>
      <c r="L48" s="592"/>
      <c r="N48" s="517"/>
    </row>
    <row r="49" spans="1:12" s="167" customFormat="1" ht="12.75" outlineLevel="1" thickBot="1" x14ac:dyDescent="0.2">
      <c r="A49" s="206"/>
      <c r="B49" s="208"/>
      <c r="C49" s="209"/>
      <c r="D49" s="209"/>
      <c r="E49" s="305"/>
      <c r="F49" s="226"/>
      <c r="G49" s="175"/>
      <c r="H49" s="175"/>
      <c r="K49" s="583"/>
      <c r="L49" s="583"/>
    </row>
    <row r="50" spans="1:12" ht="16.5" outlineLevel="1" thickBot="1" x14ac:dyDescent="0.3">
      <c r="B50" s="607" t="s">
        <v>474</v>
      </c>
      <c r="C50" s="608"/>
      <c r="D50" s="609"/>
      <c r="E50" s="298">
        <f>E48+E37</f>
        <v>0</v>
      </c>
      <c r="F50" s="257"/>
      <c r="G50" s="258"/>
      <c r="H50" s="258"/>
      <c r="I50" s="259"/>
      <c r="J50" s="259"/>
      <c r="K50" s="582">
        <f>K48+K37</f>
        <v>0</v>
      </c>
      <c r="L50" s="592"/>
    </row>
    <row r="51" spans="1:12" s="167" customFormat="1" ht="12" outlineLevel="1" x14ac:dyDescent="0.15">
      <c r="A51" s="206"/>
      <c r="B51" s="234"/>
      <c r="C51" s="234"/>
      <c r="D51" s="234"/>
      <c r="E51" s="235"/>
      <c r="F51" s="236"/>
      <c r="G51" s="175"/>
      <c r="H51" s="175"/>
      <c r="K51" s="585"/>
      <c r="L51" s="585"/>
    </row>
    <row r="52" spans="1:12" ht="15.75" outlineLevel="1" collapsed="1" thickBot="1" x14ac:dyDescent="0.3">
      <c r="A52"/>
      <c r="B52" s="220" t="s">
        <v>463</v>
      </c>
      <c r="C52" s="238"/>
      <c r="D52" s="238"/>
      <c r="F52" s="227"/>
      <c r="K52" s="583"/>
      <c r="L52" s="583"/>
    </row>
    <row r="53" spans="1:12" outlineLevel="1" x14ac:dyDescent="0.25">
      <c r="B53" s="615" t="s">
        <v>414</v>
      </c>
      <c r="C53" s="120" t="s">
        <v>406</v>
      </c>
      <c r="D53" s="641" t="s">
        <v>459</v>
      </c>
      <c r="E53" s="644"/>
      <c r="F53" s="603" t="s">
        <v>553</v>
      </c>
      <c r="G53" s="604">
        <f>SUM(H8:H35)</f>
        <v>0</v>
      </c>
      <c r="K53" s="586"/>
      <c r="L53" s="586"/>
    </row>
    <row r="54" spans="1:12" ht="24" outlineLevel="1" x14ac:dyDescent="0.25">
      <c r="B54" s="616"/>
      <c r="C54" s="105" t="s">
        <v>407</v>
      </c>
      <c r="D54" s="642"/>
      <c r="E54" s="645"/>
      <c r="F54" s="603"/>
      <c r="G54" s="605"/>
      <c r="K54" s="586"/>
      <c r="L54" s="586"/>
    </row>
    <row r="55" spans="1:12" ht="24" outlineLevel="1" x14ac:dyDescent="0.25">
      <c r="B55" s="616"/>
      <c r="C55" s="105" t="s">
        <v>408</v>
      </c>
      <c r="D55" s="642"/>
      <c r="E55" s="645"/>
      <c r="F55" s="603"/>
      <c r="G55" s="605"/>
      <c r="K55" s="586"/>
      <c r="L55" s="586"/>
    </row>
    <row r="56" spans="1:12" ht="24" outlineLevel="1" x14ac:dyDescent="0.25">
      <c r="B56" s="616"/>
      <c r="C56" s="105" t="s">
        <v>409</v>
      </c>
      <c r="D56" s="642"/>
      <c r="E56" s="645"/>
      <c r="F56" s="603"/>
      <c r="G56" s="605"/>
      <c r="K56" s="586"/>
      <c r="L56" s="586"/>
    </row>
    <row r="57" spans="1:12" ht="24" outlineLevel="1" x14ac:dyDescent="0.25">
      <c r="B57" s="616"/>
      <c r="C57" s="105" t="s">
        <v>410</v>
      </c>
      <c r="D57" s="642"/>
      <c r="E57" s="645"/>
      <c r="F57" s="603"/>
      <c r="G57" s="605"/>
      <c r="K57" s="586"/>
      <c r="L57" s="586"/>
    </row>
    <row r="58" spans="1:12" ht="24" outlineLevel="1" x14ac:dyDescent="0.25">
      <c r="B58" s="616"/>
      <c r="C58" s="105" t="s">
        <v>411</v>
      </c>
      <c r="D58" s="642"/>
      <c r="E58" s="645"/>
      <c r="F58" s="603"/>
      <c r="G58" s="605"/>
      <c r="K58" s="586"/>
      <c r="L58" s="586"/>
    </row>
    <row r="59" spans="1:12" ht="24.75" outlineLevel="1" thickBot="1" x14ac:dyDescent="0.3">
      <c r="B59" s="617"/>
      <c r="C59" s="119" t="s">
        <v>456</v>
      </c>
      <c r="D59" s="643"/>
      <c r="E59" s="646"/>
      <c r="F59" s="603"/>
      <c r="G59" s="606"/>
      <c r="K59" s="586"/>
      <c r="L59" s="586"/>
    </row>
    <row r="60" spans="1:12" ht="16.5" customHeight="1" thickBot="1" x14ac:dyDescent="0.3">
      <c r="K60" s="581"/>
      <c r="L60" s="581"/>
    </row>
    <row r="61" spans="1:12" ht="29.45" customHeight="1" thickBot="1" x14ac:dyDescent="0.3">
      <c r="B61" s="637" t="s">
        <v>468</v>
      </c>
      <c r="C61" s="638"/>
      <c r="D61" s="638"/>
      <c r="E61" s="639"/>
      <c r="K61" s="581"/>
      <c r="L61" s="581"/>
    </row>
    <row r="62" spans="1:12" ht="29.45" customHeight="1" outlineLevel="1" thickBot="1" x14ac:dyDescent="0.3">
      <c r="B62" s="610" t="s">
        <v>271</v>
      </c>
      <c r="C62" s="120" t="s">
        <v>272</v>
      </c>
      <c r="D62" s="120"/>
      <c r="E62" s="509"/>
      <c r="F62" s="222" t="e">
        <f t="shared" ref="F62:F125" si="9">E62/$E$179</f>
        <v>#DIV/0!</v>
      </c>
      <c r="I62" s="505"/>
      <c r="K62" s="580">
        <f t="shared" ref="K62:K125" si="10">IF(I62="Exclude",0,E62)</f>
        <v>0</v>
      </c>
      <c r="L62" s="591" t="e">
        <f>K62/$K$179</f>
        <v>#DIV/0!</v>
      </c>
    </row>
    <row r="63" spans="1:12" ht="27.95" customHeight="1" outlineLevel="1" thickBot="1" x14ac:dyDescent="0.3">
      <c r="B63" s="611"/>
      <c r="C63" s="105" t="s">
        <v>92</v>
      </c>
      <c r="D63" s="110"/>
      <c r="E63" s="510"/>
      <c r="F63" s="223" t="e">
        <f t="shared" si="9"/>
        <v>#DIV/0!</v>
      </c>
      <c r="I63" s="505"/>
      <c r="K63" s="580">
        <f t="shared" si="10"/>
        <v>0</v>
      </c>
      <c r="L63" s="591" t="e">
        <f t="shared" ref="L63:L126" si="11">K63/$K$179</f>
        <v>#DIV/0!</v>
      </c>
    </row>
    <row r="64" spans="1:12" ht="36.75" outlineLevel="1" thickBot="1" x14ac:dyDescent="0.3">
      <c r="B64" s="611"/>
      <c r="C64" s="105" t="s">
        <v>465</v>
      </c>
      <c r="D64" s="513"/>
      <c r="E64" s="510"/>
      <c r="F64" s="223" t="e">
        <f t="shared" si="9"/>
        <v>#DIV/0!</v>
      </c>
      <c r="I64" s="505"/>
      <c r="K64" s="580">
        <f t="shared" si="10"/>
        <v>0</v>
      </c>
      <c r="L64" s="591" t="e">
        <f t="shared" si="11"/>
        <v>#DIV/0!</v>
      </c>
    </row>
    <row r="65" spans="1:12" ht="15" customHeight="1" outlineLevel="1" thickBot="1" x14ac:dyDescent="0.3">
      <c r="B65" s="611"/>
      <c r="C65" s="105" t="s">
        <v>386</v>
      </c>
      <c r="D65" s="105"/>
      <c r="E65" s="510"/>
      <c r="F65" s="223" t="e">
        <f t="shared" si="9"/>
        <v>#DIV/0!</v>
      </c>
      <c r="I65" s="505"/>
      <c r="K65" s="580">
        <f t="shared" si="10"/>
        <v>0</v>
      </c>
      <c r="L65" s="591" t="e">
        <f t="shared" si="11"/>
        <v>#DIV/0!</v>
      </c>
    </row>
    <row r="66" spans="1:12" ht="15" customHeight="1" outlineLevel="1" thickBot="1" x14ac:dyDescent="0.3">
      <c r="B66" s="612"/>
      <c r="C66" s="119" t="s">
        <v>274</v>
      </c>
      <c r="D66" s="119"/>
      <c r="E66" s="511"/>
      <c r="F66" s="224" t="e">
        <f t="shared" si="9"/>
        <v>#DIV/0!</v>
      </c>
      <c r="I66" s="505"/>
      <c r="K66" s="580">
        <f t="shared" si="10"/>
        <v>0</v>
      </c>
      <c r="L66" s="591" t="e">
        <f t="shared" si="11"/>
        <v>#DIV/0!</v>
      </c>
    </row>
    <row r="67" spans="1:12" ht="15.95" customHeight="1" outlineLevel="1" thickBot="1" x14ac:dyDescent="0.3">
      <c r="B67" s="610" t="s">
        <v>275</v>
      </c>
      <c r="C67" s="120" t="s">
        <v>366</v>
      </c>
      <c r="D67" s="121"/>
      <c r="E67" s="509"/>
      <c r="F67" s="222" t="e">
        <f t="shared" si="9"/>
        <v>#DIV/0!</v>
      </c>
      <c r="I67" s="505"/>
      <c r="K67" s="580">
        <f t="shared" si="10"/>
        <v>0</v>
      </c>
      <c r="L67" s="591" t="e">
        <f t="shared" si="11"/>
        <v>#DIV/0!</v>
      </c>
    </row>
    <row r="68" spans="1:12" ht="15.95" customHeight="1" outlineLevel="1" thickBot="1" x14ac:dyDescent="0.3">
      <c r="B68" s="612"/>
      <c r="C68" s="119" t="s">
        <v>276</v>
      </c>
      <c r="D68" s="112"/>
      <c r="E68" s="511"/>
      <c r="F68" s="224" t="e">
        <f t="shared" si="9"/>
        <v>#DIV/0!</v>
      </c>
      <c r="I68" s="505"/>
      <c r="K68" s="580">
        <f t="shared" si="10"/>
        <v>0</v>
      </c>
      <c r="L68" s="591" t="e">
        <f t="shared" si="11"/>
        <v>#DIV/0!</v>
      </c>
    </row>
    <row r="69" spans="1:12" ht="15.75" outlineLevel="1" thickBot="1" x14ac:dyDescent="0.3">
      <c r="B69" s="623" t="s">
        <v>277</v>
      </c>
      <c r="C69" s="120" t="s">
        <v>278</v>
      </c>
      <c r="D69" s="120"/>
      <c r="E69" s="509"/>
      <c r="F69" s="222" t="e">
        <f t="shared" si="9"/>
        <v>#DIV/0!</v>
      </c>
      <c r="I69" s="505"/>
      <c r="K69" s="580">
        <f t="shared" si="10"/>
        <v>0</v>
      </c>
      <c r="L69" s="591" t="e">
        <f t="shared" si="11"/>
        <v>#DIV/0!</v>
      </c>
    </row>
    <row r="70" spans="1:12" ht="15.75" outlineLevel="1" thickBot="1" x14ac:dyDescent="0.3">
      <c r="B70" s="624"/>
      <c r="C70" s="105" t="s">
        <v>279</v>
      </c>
      <c r="D70" s="106"/>
      <c r="E70" s="510"/>
      <c r="F70" s="223" t="e">
        <f t="shared" si="9"/>
        <v>#DIV/0!</v>
      </c>
      <c r="I70" s="505"/>
      <c r="K70" s="580">
        <f t="shared" si="10"/>
        <v>0</v>
      </c>
      <c r="L70" s="591" t="e">
        <f t="shared" si="11"/>
        <v>#DIV/0!</v>
      </c>
    </row>
    <row r="71" spans="1:12" ht="15.75" outlineLevel="1" thickBot="1" x14ac:dyDescent="0.3">
      <c r="B71" s="624"/>
      <c r="C71" s="105" t="s">
        <v>280</v>
      </c>
      <c r="D71" s="105"/>
      <c r="E71" s="510"/>
      <c r="F71" s="223" t="e">
        <f t="shared" si="9"/>
        <v>#DIV/0!</v>
      </c>
      <c r="I71" s="505"/>
      <c r="K71" s="580">
        <f t="shared" si="10"/>
        <v>0</v>
      </c>
      <c r="L71" s="591" t="e">
        <f t="shared" si="11"/>
        <v>#DIV/0!</v>
      </c>
    </row>
    <row r="72" spans="1:12" ht="15.75" outlineLevel="1" thickBot="1" x14ac:dyDescent="0.3">
      <c r="A72" s="204" t="s">
        <v>415</v>
      </c>
      <c r="B72" s="624"/>
      <c r="C72" s="622" t="s">
        <v>390</v>
      </c>
      <c r="D72" s="105" t="s">
        <v>391</v>
      </c>
      <c r="E72" s="510"/>
      <c r="F72" s="223" t="e">
        <f>E72/$E$179</f>
        <v>#DIV/0!</v>
      </c>
      <c r="I72" s="505"/>
      <c r="K72" s="580">
        <f>IF(I72="Exclude",0,E72)</f>
        <v>0</v>
      </c>
      <c r="L72" s="591" t="e">
        <f t="shared" si="11"/>
        <v>#DIV/0!</v>
      </c>
    </row>
    <row r="73" spans="1:12" ht="15.75" outlineLevel="2" thickBot="1" x14ac:dyDescent="0.3">
      <c r="B73" s="624"/>
      <c r="C73" s="622"/>
      <c r="D73" s="108" t="s">
        <v>179</v>
      </c>
      <c r="E73" s="510"/>
      <c r="F73" s="223" t="e">
        <f t="shared" si="9"/>
        <v>#DIV/0!</v>
      </c>
      <c r="I73" s="505"/>
      <c r="K73" s="580">
        <f t="shared" si="10"/>
        <v>0</v>
      </c>
      <c r="L73" s="591" t="e">
        <f t="shared" si="11"/>
        <v>#DIV/0!</v>
      </c>
    </row>
    <row r="74" spans="1:12" ht="15.75" outlineLevel="2" thickBot="1" x14ac:dyDescent="0.3">
      <c r="B74" s="624"/>
      <c r="C74" s="622"/>
      <c r="D74" s="108" t="s">
        <v>387</v>
      </c>
      <c r="E74" s="510"/>
      <c r="F74" s="223" t="e">
        <f t="shared" si="9"/>
        <v>#DIV/0!</v>
      </c>
      <c r="I74" s="505"/>
      <c r="K74" s="580">
        <f t="shared" si="10"/>
        <v>0</v>
      </c>
      <c r="L74" s="591" t="e">
        <f t="shared" si="11"/>
        <v>#DIV/0!</v>
      </c>
    </row>
    <row r="75" spans="1:12" ht="15.75" outlineLevel="2" thickBot="1" x14ac:dyDescent="0.3">
      <c r="B75" s="624"/>
      <c r="C75" s="622"/>
      <c r="D75" s="108" t="s">
        <v>392</v>
      </c>
      <c r="E75" s="510"/>
      <c r="F75" s="223" t="e">
        <f t="shared" si="9"/>
        <v>#DIV/0!</v>
      </c>
      <c r="I75" s="505"/>
      <c r="K75" s="580">
        <f t="shared" si="10"/>
        <v>0</v>
      </c>
      <c r="L75" s="591" t="e">
        <f t="shared" si="11"/>
        <v>#DIV/0!</v>
      </c>
    </row>
    <row r="76" spans="1:12" ht="15.75" outlineLevel="2" thickBot="1" x14ac:dyDescent="0.3">
      <c r="B76" s="624"/>
      <c r="C76" s="622"/>
      <c r="D76" s="116" t="s">
        <v>240</v>
      </c>
      <c r="E76" s="510"/>
      <c r="F76" s="223" t="e">
        <f t="shared" si="9"/>
        <v>#DIV/0!</v>
      </c>
      <c r="I76" s="505"/>
      <c r="K76" s="580">
        <f t="shared" si="10"/>
        <v>0</v>
      </c>
      <c r="L76" s="591" t="e">
        <f t="shared" si="11"/>
        <v>#DIV/0!</v>
      </c>
    </row>
    <row r="77" spans="1:12" ht="15.75" outlineLevel="2" thickBot="1" x14ac:dyDescent="0.3">
      <c r="B77" s="624"/>
      <c r="C77" s="622"/>
      <c r="D77" s="116" t="s">
        <v>173</v>
      </c>
      <c r="E77" s="510"/>
      <c r="F77" s="223" t="e">
        <f t="shared" si="9"/>
        <v>#DIV/0!</v>
      </c>
      <c r="I77" s="505"/>
      <c r="K77" s="580">
        <f t="shared" si="10"/>
        <v>0</v>
      </c>
      <c r="L77" s="591" t="e">
        <f t="shared" si="11"/>
        <v>#DIV/0!</v>
      </c>
    </row>
    <row r="78" spans="1:12" ht="15.75" outlineLevel="2" thickBot="1" x14ac:dyDescent="0.3">
      <c r="B78" s="624"/>
      <c r="C78" s="622"/>
      <c r="D78" s="116" t="s">
        <v>174</v>
      </c>
      <c r="E78" s="510"/>
      <c r="F78" s="223" t="e">
        <f t="shared" si="9"/>
        <v>#DIV/0!</v>
      </c>
      <c r="I78" s="505"/>
      <c r="K78" s="580">
        <f t="shared" si="10"/>
        <v>0</v>
      </c>
      <c r="L78" s="591" t="e">
        <f t="shared" si="11"/>
        <v>#DIV/0!</v>
      </c>
    </row>
    <row r="79" spans="1:12" ht="15.75" outlineLevel="2" thickBot="1" x14ac:dyDescent="0.3">
      <c r="B79" s="624"/>
      <c r="C79" s="622"/>
      <c r="D79" s="116" t="s">
        <v>175</v>
      </c>
      <c r="E79" s="510"/>
      <c r="F79" s="223" t="e">
        <f t="shared" si="9"/>
        <v>#DIV/0!</v>
      </c>
      <c r="I79" s="505"/>
      <c r="K79" s="580">
        <f t="shared" si="10"/>
        <v>0</v>
      </c>
      <c r="L79" s="591" t="e">
        <f t="shared" si="11"/>
        <v>#DIV/0!</v>
      </c>
    </row>
    <row r="80" spans="1:12" ht="15.75" outlineLevel="1" thickBot="1" x14ac:dyDescent="0.3">
      <c r="A80" s="204" t="s">
        <v>415</v>
      </c>
      <c r="B80" s="624"/>
      <c r="C80" s="635" t="s">
        <v>281</v>
      </c>
      <c r="D80" s="105" t="s">
        <v>391</v>
      </c>
      <c r="E80" s="510"/>
      <c r="F80" s="223" t="e">
        <f t="shared" si="9"/>
        <v>#DIV/0!</v>
      </c>
      <c r="I80" s="505"/>
      <c r="K80" s="580">
        <f t="shared" si="10"/>
        <v>0</v>
      </c>
      <c r="L80" s="591" t="e">
        <f t="shared" si="11"/>
        <v>#DIV/0!</v>
      </c>
    </row>
    <row r="81" spans="1:12" ht="15.75" outlineLevel="2" thickBot="1" x14ac:dyDescent="0.3">
      <c r="B81" s="624"/>
      <c r="C81" s="635"/>
      <c r="D81" s="105" t="s">
        <v>177</v>
      </c>
      <c r="E81" s="510"/>
      <c r="F81" s="223" t="e">
        <f t="shared" si="9"/>
        <v>#DIV/0!</v>
      </c>
      <c r="I81" s="505"/>
      <c r="K81" s="580">
        <f t="shared" si="10"/>
        <v>0</v>
      </c>
      <c r="L81" s="591" t="e">
        <f t="shared" si="11"/>
        <v>#DIV/0!</v>
      </c>
    </row>
    <row r="82" spans="1:12" ht="15.75" outlineLevel="2" thickBot="1" x14ac:dyDescent="0.3">
      <c r="B82" s="624"/>
      <c r="C82" s="635"/>
      <c r="D82" s="105" t="s">
        <v>185</v>
      </c>
      <c r="E82" s="510"/>
      <c r="F82" s="223" t="e">
        <f t="shared" si="9"/>
        <v>#DIV/0!</v>
      </c>
      <c r="I82" s="505"/>
      <c r="K82" s="580">
        <f t="shared" si="10"/>
        <v>0</v>
      </c>
      <c r="L82" s="591" t="e">
        <f t="shared" si="11"/>
        <v>#DIV/0!</v>
      </c>
    </row>
    <row r="83" spans="1:12" ht="15.75" outlineLevel="2" thickBot="1" x14ac:dyDescent="0.3">
      <c r="B83" s="624"/>
      <c r="C83" s="635"/>
      <c r="D83" s="105" t="s">
        <v>182</v>
      </c>
      <c r="E83" s="510"/>
      <c r="F83" s="223" t="e">
        <f t="shared" si="9"/>
        <v>#DIV/0!</v>
      </c>
      <c r="I83" s="505"/>
      <c r="K83" s="580">
        <f t="shared" si="10"/>
        <v>0</v>
      </c>
      <c r="L83" s="591" t="e">
        <f t="shared" si="11"/>
        <v>#DIV/0!</v>
      </c>
    </row>
    <row r="84" spans="1:12" ht="15.75" outlineLevel="1" thickBot="1" x14ac:dyDescent="0.3">
      <c r="B84" s="624"/>
      <c r="C84" s="105" t="s">
        <v>282</v>
      </c>
      <c r="D84" s="105"/>
      <c r="E84" s="510"/>
      <c r="F84" s="223" t="e">
        <f t="shared" si="9"/>
        <v>#DIV/0!</v>
      </c>
      <c r="I84" s="505"/>
      <c r="K84" s="580">
        <f t="shared" si="10"/>
        <v>0</v>
      </c>
      <c r="L84" s="591" t="e">
        <f t="shared" si="11"/>
        <v>#DIV/0!</v>
      </c>
    </row>
    <row r="85" spans="1:12" ht="15.75" outlineLevel="1" thickBot="1" x14ac:dyDescent="0.3">
      <c r="B85" s="624"/>
      <c r="C85" s="105" t="s">
        <v>283</v>
      </c>
      <c r="D85" s="106"/>
      <c r="E85" s="510"/>
      <c r="F85" s="223" t="e">
        <f t="shared" si="9"/>
        <v>#DIV/0!</v>
      </c>
      <c r="I85" s="505"/>
      <c r="K85" s="580">
        <f t="shared" si="10"/>
        <v>0</v>
      </c>
      <c r="L85" s="591" t="e">
        <f t="shared" si="11"/>
        <v>#DIV/0!</v>
      </c>
    </row>
    <row r="86" spans="1:12" ht="15.75" outlineLevel="1" thickBot="1" x14ac:dyDescent="0.3">
      <c r="B86" s="624"/>
      <c r="C86" s="105" t="s">
        <v>284</v>
      </c>
      <c r="D86" s="105"/>
      <c r="E86" s="510"/>
      <c r="F86" s="223" t="e">
        <f t="shared" si="9"/>
        <v>#DIV/0!</v>
      </c>
      <c r="I86" s="505"/>
      <c r="K86" s="580">
        <f t="shared" si="10"/>
        <v>0</v>
      </c>
      <c r="L86" s="591" t="e">
        <f t="shared" si="11"/>
        <v>#DIV/0!</v>
      </c>
    </row>
    <row r="87" spans="1:12" ht="15.75" outlineLevel="1" thickBot="1" x14ac:dyDescent="0.3">
      <c r="A87" s="204" t="s">
        <v>415</v>
      </c>
      <c r="B87" s="624"/>
      <c r="C87" s="635" t="s">
        <v>393</v>
      </c>
      <c r="D87" s="105" t="s">
        <v>391</v>
      </c>
      <c r="E87" s="510"/>
      <c r="F87" s="223" t="e">
        <f t="shared" si="9"/>
        <v>#DIV/0!</v>
      </c>
      <c r="I87" s="505"/>
      <c r="K87" s="580">
        <f t="shared" si="10"/>
        <v>0</v>
      </c>
      <c r="L87" s="591" t="e">
        <f t="shared" si="11"/>
        <v>#DIV/0!</v>
      </c>
    </row>
    <row r="88" spans="1:12" ht="15.75" outlineLevel="2" thickBot="1" x14ac:dyDescent="0.3">
      <c r="B88" s="624"/>
      <c r="C88" s="635"/>
      <c r="D88" s="108" t="s">
        <v>196</v>
      </c>
      <c r="E88" s="510"/>
      <c r="F88" s="223" t="e">
        <f t="shared" si="9"/>
        <v>#DIV/0!</v>
      </c>
      <c r="I88" s="505"/>
      <c r="K88" s="580">
        <f t="shared" si="10"/>
        <v>0</v>
      </c>
      <c r="L88" s="591" t="e">
        <f t="shared" si="11"/>
        <v>#DIV/0!</v>
      </c>
    </row>
    <row r="89" spans="1:12" ht="15.75" outlineLevel="2" thickBot="1" x14ac:dyDescent="0.3">
      <c r="B89" s="624"/>
      <c r="C89" s="635"/>
      <c r="D89" s="108" t="s">
        <v>26</v>
      </c>
      <c r="E89" s="510"/>
      <c r="F89" s="223" t="e">
        <f t="shared" si="9"/>
        <v>#DIV/0!</v>
      </c>
      <c r="I89" s="505"/>
      <c r="K89" s="580">
        <f t="shared" si="10"/>
        <v>0</v>
      </c>
      <c r="L89" s="591" t="e">
        <f t="shared" si="11"/>
        <v>#DIV/0!</v>
      </c>
    </row>
    <row r="90" spans="1:12" ht="15.75" outlineLevel="2" thickBot="1" x14ac:dyDescent="0.3">
      <c r="B90" s="624"/>
      <c r="C90" s="635"/>
      <c r="D90" s="108" t="s">
        <v>200</v>
      </c>
      <c r="E90" s="510"/>
      <c r="F90" s="223" t="e">
        <f t="shared" si="9"/>
        <v>#DIV/0!</v>
      </c>
      <c r="I90" s="505"/>
      <c r="K90" s="580">
        <f t="shared" si="10"/>
        <v>0</v>
      </c>
      <c r="L90" s="591" t="e">
        <f t="shared" si="11"/>
        <v>#DIV/0!</v>
      </c>
    </row>
    <row r="91" spans="1:12" ht="27" customHeight="1" outlineLevel="1" thickBot="1" x14ac:dyDescent="0.3">
      <c r="B91" s="625"/>
      <c r="C91" s="119" t="s">
        <v>285</v>
      </c>
      <c r="D91" s="122"/>
      <c r="E91" s="511"/>
      <c r="F91" s="224" t="e">
        <f t="shared" si="9"/>
        <v>#DIV/0!</v>
      </c>
      <c r="I91" s="505"/>
      <c r="K91" s="580">
        <f t="shared" si="10"/>
        <v>0</v>
      </c>
      <c r="L91" s="591" t="e">
        <f t="shared" si="11"/>
        <v>#DIV/0!</v>
      </c>
    </row>
    <row r="92" spans="1:12" ht="15.75" outlineLevel="1" thickBot="1" x14ac:dyDescent="0.3">
      <c r="A92" s="204" t="s">
        <v>415</v>
      </c>
      <c r="B92" s="628" t="s">
        <v>34</v>
      </c>
      <c r="C92" s="120" t="s">
        <v>469</v>
      </c>
      <c r="D92" s="306"/>
      <c r="E92" s="509"/>
      <c r="F92" s="307" t="e">
        <f t="shared" si="9"/>
        <v>#DIV/0!</v>
      </c>
      <c r="I92" s="505"/>
      <c r="K92" s="580">
        <f t="shared" si="10"/>
        <v>0</v>
      </c>
      <c r="L92" s="591" t="e">
        <f t="shared" si="11"/>
        <v>#DIV/0!</v>
      </c>
    </row>
    <row r="93" spans="1:12" ht="14.45" customHeight="1" outlineLevel="1" thickBot="1" x14ac:dyDescent="0.3">
      <c r="A93" s="204" t="s">
        <v>415</v>
      </c>
      <c r="B93" s="629"/>
      <c r="C93" s="622" t="s">
        <v>286</v>
      </c>
      <c r="D93" s="108" t="s">
        <v>416</v>
      </c>
      <c r="E93" s="510"/>
      <c r="F93" s="308" t="e">
        <f t="shared" si="9"/>
        <v>#DIV/0!</v>
      </c>
      <c r="I93" s="505"/>
      <c r="K93" s="580">
        <f t="shared" si="10"/>
        <v>0</v>
      </c>
      <c r="L93" s="591" t="e">
        <f t="shared" si="11"/>
        <v>#DIV/0!</v>
      </c>
    </row>
    <row r="94" spans="1:12" ht="14.45" customHeight="1" outlineLevel="2" thickBot="1" x14ac:dyDescent="0.3">
      <c r="B94" s="629"/>
      <c r="C94" s="622"/>
      <c r="D94" s="278" t="s">
        <v>400</v>
      </c>
      <c r="E94" s="510"/>
      <c r="F94" s="308" t="e">
        <f t="shared" si="9"/>
        <v>#DIV/0!</v>
      </c>
      <c r="I94" s="505"/>
      <c r="K94" s="580">
        <f t="shared" si="10"/>
        <v>0</v>
      </c>
      <c r="L94" s="591" t="e">
        <f t="shared" si="11"/>
        <v>#DIV/0!</v>
      </c>
    </row>
    <row r="95" spans="1:12" ht="14.45" customHeight="1" outlineLevel="2" thickBot="1" x14ac:dyDescent="0.3">
      <c r="B95" s="629"/>
      <c r="C95" s="622"/>
      <c r="D95" s="278" t="s">
        <v>401</v>
      </c>
      <c r="E95" s="510"/>
      <c r="F95" s="308" t="e">
        <f t="shared" si="9"/>
        <v>#DIV/0!</v>
      </c>
      <c r="I95" s="505"/>
      <c r="K95" s="580">
        <f t="shared" si="10"/>
        <v>0</v>
      </c>
      <c r="L95" s="591" t="e">
        <f t="shared" si="11"/>
        <v>#DIV/0!</v>
      </c>
    </row>
    <row r="96" spans="1:12" ht="24.75" outlineLevel="2" thickBot="1" x14ac:dyDescent="0.3">
      <c r="B96" s="629"/>
      <c r="C96" s="622"/>
      <c r="D96" s="278" t="s">
        <v>402</v>
      </c>
      <c r="E96" s="510"/>
      <c r="F96" s="308" t="e">
        <f t="shared" si="9"/>
        <v>#DIV/0!</v>
      </c>
      <c r="I96" s="505"/>
      <c r="K96" s="580">
        <f t="shared" si="10"/>
        <v>0</v>
      </c>
      <c r="L96" s="591" t="e">
        <f t="shared" si="11"/>
        <v>#DIV/0!</v>
      </c>
    </row>
    <row r="97" spans="1:12" ht="36.75" outlineLevel="2" thickBot="1" x14ac:dyDescent="0.3">
      <c r="B97" s="629"/>
      <c r="C97" s="622"/>
      <c r="D97" s="278" t="s">
        <v>403</v>
      </c>
      <c r="E97" s="510"/>
      <c r="F97" s="308" t="e">
        <f t="shared" si="9"/>
        <v>#DIV/0!</v>
      </c>
      <c r="I97" s="505"/>
      <c r="K97" s="580">
        <f t="shared" si="10"/>
        <v>0</v>
      </c>
      <c r="L97" s="591" t="e">
        <f t="shared" si="11"/>
        <v>#DIV/0!</v>
      </c>
    </row>
    <row r="98" spans="1:12" ht="14.45" customHeight="1" outlineLevel="2" thickBot="1" x14ac:dyDescent="0.3">
      <c r="B98" s="629"/>
      <c r="C98" s="622"/>
      <c r="D98" s="278" t="s">
        <v>404</v>
      </c>
      <c r="E98" s="510"/>
      <c r="F98" s="308" t="e">
        <f t="shared" si="9"/>
        <v>#DIV/0!</v>
      </c>
      <c r="I98" s="505"/>
      <c r="K98" s="580">
        <f t="shared" si="10"/>
        <v>0</v>
      </c>
      <c r="L98" s="591" t="e">
        <f t="shared" si="11"/>
        <v>#DIV/0!</v>
      </c>
    </row>
    <row r="99" spans="1:12" ht="14.45" customHeight="1" outlineLevel="1" thickBot="1" x14ac:dyDescent="0.3">
      <c r="A99" s="204" t="s">
        <v>415</v>
      </c>
      <c r="B99" s="629"/>
      <c r="C99" s="622" t="s">
        <v>191</v>
      </c>
      <c r="D99" s="108" t="s">
        <v>416</v>
      </c>
      <c r="E99" s="510"/>
      <c r="F99" s="308" t="e">
        <f t="shared" si="9"/>
        <v>#DIV/0!</v>
      </c>
      <c r="G99" s="89"/>
      <c r="H99" s="89"/>
      <c r="I99" s="505"/>
      <c r="K99" s="580">
        <f t="shared" si="10"/>
        <v>0</v>
      </c>
      <c r="L99" s="591" t="e">
        <f t="shared" si="11"/>
        <v>#DIV/0!</v>
      </c>
    </row>
    <row r="100" spans="1:12" ht="14.45" customHeight="1" outlineLevel="2" thickBot="1" x14ac:dyDescent="0.3">
      <c r="B100" s="629"/>
      <c r="C100" s="622"/>
      <c r="D100" s="278" t="s">
        <v>400</v>
      </c>
      <c r="E100" s="510"/>
      <c r="F100" s="308" t="e">
        <f t="shared" si="9"/>
        <v>#DIV/0!</v>
      </c>
      <c r="G100" s="89"/>
      <c r="H100" s="89"/>
      <c r="I100" s="505"/>
      <c r="K100" s="580">
        <f t="shared" si="10"/>
        <v>0</v>
      </c>
      <c r="L100" s="591" t="e">
        <f t="shared" si="11"/>
        <v>#DIV/0!</v>
      </c>
    </row>
    <row r="101" spans="1:12" ht="14.45" customHeight="1" outlineLevel="2" thickBot="1" x14ac:dyDescent="0.3">
      <c r="B101" s="629"/>
      <c r="C101" s="622"/>
      <c r="D101" s="278" t="s">
        <v>401</v>
      </c>
      <c r="E101" s="510"/>
      <c r="F101" s="308" t="e">
        <f t="shared" si="9"/>
        <v>#DIV/0!</v>
      </c>
      <c r="G101" s="89"/>
      <c r="H101" s="89"/>
      <c r="I101" s="505"/>
      <c r="K101" s="580">
        <f t="shared" si="10"/>
        <v>0</v>
      </c>
      <c r="L101" s="591" t="e">
        <f t="shared" si="11"/>
        <v>#DIV/0!</v>
      </c>
    </row>
    <row r="102" spans="1:12" ht="24.75" outlineLevel="2" thickBot="1" x14ac:dyDescent="0.3">
      <c r="B102" s="629"/>
      <c r="C102" s="622"/>
      <c r="D102" s="278" t="s">
        <v>376</v>
      </c>
      <c r="E102" s="510"/>
      <c r="F102" s="308" t="e">
        <f t="shared" si="9"/>
        <v>#DIV/0!</v>
      </c>
      <c r="G102" s="89"/>
      <c r="H102" s="89"/>
      <c r="I102" s="505"/>
      <c r="K102" s="580">
        <f t="shared" si="10"/>
        <v>0</v>
      </c>
      <c r="L102" s="591" t="e">
        <f t="shared" si="11"/>
        <v>#DIV/0!</v>
      </c>
    </row>
    <row r="103" spans="1:12" ht="14.45" customHeight="1" outlineLevel="2" thickBot="1" x14ac:dyDescent="0.3">
      <c r="B103" s="629"/>
      <c r="C103" s="622"/>
      <c r="D103" s="278" t="s">
        <v>377</v>
      </c>
      <c r="E103" s="510"/>
      <c r="F103" s="308" t="e">
        <f t="shared" si="9"/>
        <v>#DIV/0!</v>
      </c>
      <c r="G103" s="89"/>
      <c r="H103" s="89"/>
      <c r="I103" s="505"/>
      <c r="K103" s="580">
        <f t="shared" si="10"/>
        <v>0</v>
      </c>
      <c r="L103" s="591" t="e">
        <f t="shared" si="11"/>
        <v>#DIV/0!</v>
      </c>
    </row>
    <row r="104" spans="1:12" ht="24.75" outlineLevel="2" thickBot="1" x14ac:dyDescent="0.3">
      <c r="B104" s="629"/>
      <c r="C104" s="622"/>
      <c r="D104" s="278" t="s">
        <v>378</v>
      </c>
      <c r="E104" s="510"/>
      <c r="F104" s="308" t="e">
        <f t="shared" si="9"/>
        <v>#DIV/0!</v>
      </c>
      <c r="I104" s="505"/>
      <c r="K104" s="580">
        <f t="shared" si="10"/>
        <v>0</v>
      </c>
      <c r="L104" s="591" t="e">
        <f t="shared" si="11"/>
        <v>#DIV/0!</v>
      </c>
    </row>
    <row r="105" spans="1:12" ht="14.45" customHeight="1" outlineLevel="2" thickBot="1" x14ac:dyDescent="0.3">
      <c r="B105" s="629"/>
      <c r="C105" s="622"/>
      <c r="D105" s="278" t="s">
        <v>379</v>
      </c>
      <c r="E105" s="510"/>
      <c r="F105" s="308" t="e">
        <f t="shared" si="9"/>
        <v>#DIV/0!</v>
      </c>
      <c r="I105" s="505"/>
      <c r="K105" s="580">
        <f t="shared" si="10"/>
        <v>0</v>
      </c>
      <c r="L105" s="591" t="e">
        <f t="shared" si="11"/>
        <v>#DIV/0!</v>
      </c>
    </row>
    <row r="106" spans="1:12" ht="14.45" customHeight="1" outlineLevel="1" thickBot="1" x14ac:dyDescent="0.3">
      <c r="A106" s="204" t="s">
        <v>415</v>
      </c>
      <c r="B106" s="629"/>
      <c r="C106" s="622" t="s">
        <v>287</v>
      </c>
      <c r="D106" s="108" t="s">
        <v>416</v>
      </c>
      <c r="E106" s="510"/>
      <c r="F106" s="308" t="e">
        <f t="shared" si="9"/>
        <v>#DIV/0!</v>
      </c>
      <c r="I106" s="505"/>
      <c r="K106" s="580">
        <f t="shared" si="10"/>
        <v>0</v>
      </c>
      <c r="L106" s="591" t="e">
        <f t="shared" si="11"/>
        <v>#DIV/0!</v>
      </c>
    </row>
    <row r="107" spans="1:12" ht="14.45" customHeight="1" outlineLevel="2" thickBot="1" x14ac:dyDescent="0.3">
      <c r="B107" s="629"/>
      <c r="C107" s="622"/>
      <c r="D107" s="278" t="s">
        <v>380</v>
      </c>
      <c r="E107" s="510"/>
      <c r="F107" s="308" t="e">
        <f t="shared" si="9"/>
        <v>#DIV/0!</v>
      </c>
      <c r="I107" s="505"/>
      <c r="K107" s="580">
        <f t="shared" si="10"/>
        <v>0</v>
      </c>
      <c r="L107" s="591" t="e">
        <f t="shared" si="11"/>
        <v>#DIV/0!</v>
      </c>
    </row>
    <row r="108" spans="1:12" ht="14.45" customHeight="1" outlineLevel="2" thickBot="1" x14ac:dyDescent="0.3">
      <c r="B108" s="629"/>
      <c r="C108" s="622"/>
      <c r="D108" s="278" t="s">
        <v>381</v>
      </c>
      <c r="E108" s="510"/>
      <c r="F108" s="308" t="e">
        <f t="shared" si="9"/>
        <v>#DIV/0!</v>
      </c>
      <c r="I108" s="505"/>
      <c r="K108" s="580">
        <f t="shared" si="10"/>
        <v>0</v>
      </c>
      <c r="L108" s="591" t="e">
        <f t="shared" si="11"/>
        <v>#DIV/0!</v>
      </c>
    </row>
    <row r="109" spans="1:12" ht="24.75" outlineLevel="2" thickBot="1" x14ac:dyDescent="0.3">
      <c r="B109" s="629"/>
      <c r="C109" s="622"/>
      <c r="D109" s="278" t="s">
        <v>376</v>
      </c>
      <c r="E109" s="510"/>
      <c r="F109" s="308" t="e">
        <f t="shared" si="9"/>
        <v>#DIV/0!</v>
      </c>
      <c r="I109" s="505"/>
      <c r="K109" s="580">
        <f t="shared" si="10"/>
        <v>0</v>
      </c>
      <c r="L109" s="591" t="e">
        <f t="shared" si="11"/>
        <v>#DIV/0!</v>
      </c>
    </row>
    <row r="110" spans="1:12" ht="14.45" customHeight="1" outlineLevel="2" thickBot="1" x14ac:dyDescent="0.3">
      <c r="B110" s="629"/>
      <c r="C110" s="622"/>
      <c r="D110" s="278" t="s">
        <v>377</v>
      </c>
      <c r="E110" s="510"/>
      <c r="F110" s="308" t="e">
        <f t="shared" si="9"/>
        <v>#DIV/0!</v>
      </c>
      <c r="I110" s="505"/>
      <c r="K110" s="580">
        <f t="shared" si="10"/>
        <v>0</v>
      </c>
      <c r="L110" s="591" t="e">
        <f t="shared" si="11"/>
        <v>#DIV/0!</v>
      </c>
    </row>
    <row r="111" spans="1:12" ht="24.75" outlineLevel="2" thickBot="1" x14ac:dyDescent="0.3">
      <c r="B111" s="629"/>
      <c r="C111" s="622"/>
      <c r="D111" s="278" t="s">
        <v>382</v>
      </c>
      <c r="E111" s="510"/>
      <c r="F111" s="308" t="e">
        <f t="shared" si="9"/>
        <v>#DIV/0!</v>
      </c>
      <c r="I111" s="505"/>
      <c r="K111" s="580">
        <f t="shared" si="10"/>
        <v>0</v>
      </c>
      <c r="L111" s="591" t="e">
        <f t="shared" si="11"/>
        <v>#DIV/0!</v>
      </c>
    </row>
    <row r="112" spans="1:12" ht="14.45" customHeight="1" outlineLevel="2" thickBot="1" x14ac:dyDescent="0.3">
      <c r="B112" s="629"/>
      <c r="C112" s="622"/>
      <c r="D112" s="278" t="s">
        <v>383</v>
      </c>
      <c r="E112" s="510"/>
      <c r="F112" s="308" t="e">
        <f t="shared" si="9"/>
        <v>#DIV/0!</v>
      </c>
      <c r="I112" s="505"/>
      <c r="K112" s="580">
        <f t="shared" si="10"/>
        <v>0</v>
      </c>
      <c r="L112" s="591" t="e">
        <f t="shared" si="11"/>
        <v>#DIV/0!</v>
      </c>
    </row>
    <row r="113" spans="1:12" ht="14.45" customHeight="1" outlineLevel="1" thickBot="1" x14ac:dyDescent="0.3">
      <c r="B113" s="629"/>
      <c r="C113" s="105" t="s">
        <v>288</v>
      </c>
      <c r="D113" s="105" t="s">
        <v>384</v>
      </c>
      <c r="E113" s="510"/>
      <c r="F113" s="308" t="e">
        <f t="shared" si="9"/>
        <v>#DIV/0!</v>
      </c>
      <c r="I113" s="505"/>
      <c r="K113" s="580">
        <f t="shared" si="10"/>
        <v>0</v>
      </c>
      <c r="L113" s="591" t="e">
        <f t="shared" si="11"/>
        <v>#DIV/0!</v>
      </c>
    </row>
    <row r="114" spans="1:12" ht="14.45" customHeight="1" outlineLevel="1" thickBot="1" x14ac:dyDescent="0.3">
      <c r="B114" s="629"/>
      <c r="C114" s="105" t="s">
        <v>289</v>
      </c>
      <c r="D114" s="105" t="s">
        <v>290</v>
      </c>
      <c r="E114" s="510"/>
      <c r="F114" s="308" t="e">
        <f t="shared" si="9"/>
        <v>#DIV/0!</v>
      </c>
      <c r="I114" s="505"/>
      <c r="K114" s="580">
        <f t="shared" si="10"/>
        <v>0</v>
      </c>
      <c r="L114" s="591" t="e">
        <f t="shared" si="11"/>
        <v>#DIV/0!</v>
      </c>
    </row>
    <row r="115" spans="1:12" ht="15" customHeight="1" outlineLevel="1" thickBot="1" x14ac:dyDescent="0.3">
      <c r="B115" s="630"/>
      <c r="C115" s="119" t="s">
        <v>291</v>
      </c>
      <c r="D115" s="119" t="s">
        <v>398</v>
      </c>
      <c r="E115" s="511"/>
      <c r="F115" s="309" t="e">
        <f t="shared" si="9"/>
        <v>#DIV/0!</v>
      </c>
      <c r="I115" s="505"/>
      <c r="K115" s="580">
        <f t="shared" si="10"/>
        <v>0</v>
      </c>
      <c r="L115" s="591" t="e">
        <f t="shared" si="11"/>
        <v>#DIV/0!</v>
      </c>
    </row>
    <row r="116" spans="1:12" ht="15.75" outlineLevel="1" thickBot="1" x14ac:dyDescent="0.3">
      <c r="A116" s="204" t="s">
        <v>415</v>
      </c>
      <c r="B116" s="623" t="s">
        <v>292</v>
      </c>
      <c r="C116" s="310" t="s">
        <v>416</v>
      </c>
      <c r="D116" s="120"/>
      <c r="E116" s="509"/>
      <c r="F116" s="222" t="e">
        <f t="shared" si="9"/>
        <v>#DIV/0!</v>
      </c>
      <c r="I116" s="505"/>
      <c r="K116" s="580">
        <f t="shared" si="10"/>
        <v>0</v>
      </c>
      <c r="L116" s="591" t="e">
        <f t="shared" si="11"/>
        <v>#DIV/0!</v>
      </c>
    </row>
    <row r="117" spans="1:12" ht="15.75" outlineLevel="2" thickBot="1" x14ac:dyDescent="0.3">
      <c r="B117" s="626"/>
      <c r="C117" s="213" t="s">
        <v>293</v>
      </c>
      <c r="D117" s="144"/>
      <c r="E117" s="510"/>
      <c r="F117" s="223" t="e">
        <f t="shared" si="9"/>
        <v>#DIV/0!</v>
      </c>
      <c r="I117" s="505"/>
      <c r="K117" s="580">
        <f t="shared" si="10"/>
        <v>0</v>
      </c>
      <c r="L117" s="591" t="e">
        <f t="shared" si="11"/>
        <v>#DIV/0!</v>
      </c>
    </row>
    <row r="118" spans="1:12" ht="24.75" outlineLevel="2" thickBot="1" x14ac:dyDescent="0.3">
      <c r="B118" s="624"/>
      <c r="C118" s="627" t="s">
        <v>294</v>
      </c>
      <c r="D118" s="105" t="s">
        <v>295</v>
      </c>
      <c r="E118" s="510"/>
      <c r="F118" s="223" t="e">
        <f t="shared" si="9"/>
        <v>#DIV/0!</v>
      </c>
      <c r="I118" s="505"/>
      <c r="K118" s="580">
        <f t="shared" si="10"/>
        <v>0</v>
      </c>
      <c r="L118" s="591" t="e">
        <f t="shared" si="11"/>
        <v>#DIV/0!</v>
      </c>
    </row>
    <row r="119" spans="1:12" ht="24.75" outlineLevel="2" thickBot="1" x14ac:dyDescent="0.3">
      <c r="B119" s="624"/>
      <c r="C119" s="627"/>
      <c r="D119" s="105" t="s">
        <v>296</v>
      </c>
      <c r="E119" s="510"/>
      <c r="F119" s="223" t="e">
        <f t="shared" si="9"/>
        <v>#DIV/0!</v>
      </c>
      <c r="I119" s="505"/>
      <c r="K119" s="580">
        <f t="shared" si="10"/>
        <v>0</v>
      </c>
      <c r="L119" s="591" t="e">
        <f t="shared" si="11"/>
        <v>#DIV/0!</v>
      </c>
    </row>
    <row r="120" spans="1:12" ht="24.75" outlineLevel="2" thickBot="1" x14ac:dyDescent="0.3">
      <c r="B120" s="624"/>
      <c r="C120" s="278" t="s">
        <v>297</v>
      </c>
      <c r="D120" s="105" t="s">
        <v>298</v>
      </c>
      <c r="E120" s="510"/>
      <c r="F120" s="223" t="e">
        <f t="shared" si="9"/>
        <v>#DIV/0!</v>
      </c>
      <c r="I120" s="505"/>
      <c r="K120" s="580">
        <f t="shared" si="10"/>
        <v>0</v>
      </c>
      <c r="L120" s="591" t="e">
        <f t="shared" si="11"/>
        <v>#DIV/0!</v>
      </c>
    </row>
    <row r="121" spans="1:12" ht="15.75" outlineLevel="2" thickBot="1" x14ac:dyDescent="0.3">
      <c r="B121" s="625"/>
      <c r="C121" s="214" t="s">
        <v>299</v>
      </c>
      <c r="D121" s="119" t="s">
        <v>300</v>
      </c>
      <c r="E121" s="511"/>
      <c r="F121" s="224" t="e">
        <f t="shared" si="9"/>
        <v>#DIV/0!</v>
      </c>
      <c r="I121" s="505"/>
      <c r="K121" s="580">
        <f t="shared" si="10"/>
        <v>0</v>
      </c>
      <c r="L121" s="591" t="e">
        <f t="shared" si="11"/>
        <v>#DIV/0!</v>
      </c>
    </row>
    <row r="122" spans="1:12" ht="15.75" outlineLevel="1" thickBot="1" x14ac:dyDescent="0.3">
      <c r="B122" s="623" t="s">
        <v>301</v>
      </c>
      <c r="C122" s="120" t="s">
        <v>302</v>
      </c>
      <c r="D122" s="120"/>
      <c r="E122" s="509"/>
      <c r="F122" s="222" t="e">
        <f t="shared" si="9"/>
        <v>#DIV/0!</v>
      </c>
      <c r="I122" s="505"/>
      <c r="K122" s="580">
        <f t="shared" si="10"/>
        <v>0</v>
      </c>
      <c r="L122" s="591" t="e">
        <f t="shared" si="11"/>
        <v>#DIV/0!</v>
      </c>
    </row>
    <row r="123" spans="1:12" ht="24.75" outlineLevel="1" thickBot="1" x14ac:dyDescent="0.3">
      <c r="B123" s="624"/>
      <c r="C123" s="105" t="s">
        <v>303</v>
      </c>
      <c r="D123" s="105" t="s">
        <v>304</v>
      </c>
      <c r="E123" s="510"/>
      <c r="F123" s="223" t="e">
        <f t="shared" si="9"/>
        <v>#DIV/0!</v>
      </c>
      <c r="I123" s="505"/>
      <c r="K123" s="580">
        <f t="shared" si="10"/>
        <v>0</v>
      </c>
      <c r="L123" s="591" t="e">
        <f t="shared" si="11"/>
        <v>#DIV/0!</v>
      </c>
    </row>
    <row r="124" spans="1:12" ht="24.75" outlineLevel="1" thickBot="1" x14ac:dyDescent="0.3">
      <c r="B124" s="624"/>
      <c r="C124" s="105" t="s">
        <v>305</v>
      </c>
      <c r="D124" s="110" t="s">
        <v>306</v>
      </c>
      <c r="E124" s="510"/>
      <c r="F124" s="223" t="e">
        <f t="shared" si="9"/>
        <v>#DIV/0!</v>
      </c>
      <c r="I124" s="505"/>
      <c r="K124" s="580">
        <f t="shared" si="10"/>
        <v>0</v>
      </c>
      <c r="L124" s="591" t="e">
        <f t="shared" si="11"/>
        <v>#DIV/0!</v>
      </c>
    </row>
    <row r="125" spans="1:12" ht="15.75" outlineLevel="1" thickBot="1" x14ac:dyDescent="0.3">
      <c r="B125" s="624"/>
      <c r="C125" s="105" t="s">
        <v>307</v>
      </c>
      <c r="D125" s="117"/>
      <c r="E125" s="510"/>
      <c r="F125" s="223" t="e">
        <f t="shared" si="9"/>
        <v>#DIV/0!</v>
      </c>
      <c r="I125" s="505"/>
      <c r="K125" s="580">
        <f t="shared" si="10"/>
        <v>0</v>
      </c>
      <c r="L125" s="591" t="e">
        <f t="shared" si="11"/>
        <v>#DIV/0!</v>
      </c>
    </row>
    <row r="126" spans="1:12" ht="15.75" outlineLevel="1" thickBot="1" x14ac:dyDescent="0.3">
      <c r="B126" s="624"/>
      <c r="C126" s="105" t="s">
        <v>308</v>
      </c>
      <c r="D126" s="117"/>
      <c r="E126" s="510"/>
      <c r="F126" s="223" t="e">
        <f t="shared" ref="F126:F166" si="12">E126/$E$179</f>
        <v>#DIV/0!</v>
      </c>
      <c r="I126" s="505"/>
      <c r="K126" s="580">
        <f t="shared" ref="K126:K166" si="13">IF(I126="Exclude",0,E126)</f>
        <v>0</v>
      </c>
      <c r="L126" s="591" t="e">
        <f t="shared" si="11"/>
        <v>#DIV/0!</v>
      </c>
    </row>
    <row r="127" spans="1:12" ht="15.75" outlineLevel="1" thickBot="1" x14ac:dyDescent="0.3">
      <c r="B127" s="624"/>
      <c r="C127" s="105" t="s">
        <v>309</v>
      </c>
      <c r="D127" s="117"/>
      <c r="E127" s="510"/>
      <c r="F127" s="223" t="e">
        <f t="shared" si="12"/>
        <v>#DIV/0!</v>
      </c>
      <c r="I127" s="505"/>
      <c r="K127" s="580">
        <f t="shared" si="13"/>
        <v>0</v>
      </c>
      <c r="L127" s="591" t="e">
        <f t="shared" ref="L127:L166" si="14">K127/$K$179</f>
        <v>#DIV/0!</v>
      </c>
    </row>
    <row r="128" spans="1:12" ht="15.75" outlineLevel="1" thickBot="1" x14ac:dyDescent="0.3">
      <c r="B128" s="624"/>
      <c r="C128" s="105" t="s">
        <v>310</v>
      </c>
      <c r="D128" s="106"/>
      <c r="E128" s="510"/>
      <c r="F128" s="223" t="e">
        <f t="shared" si="12"/>
        <v>#DIV/0!</v>
      </c>
      <c r="I128" s="505"/>
      <c r="K128" s="580">
        <f t="shared" si="13"/>
        <v>0</v>
      </c>
      <c r="L128" s="591" t="e">
        <f t="shared" si="14"/>
        <v>#DIV/0!</v>
      </c>
    </row>
    <row r="129" spans="2:12" ht="15.75" outlineLevel="1" thickBot="1" x14ac:dyDescent="0.3">
      <c r="B129" s="624"/>
      <c r="C129" s="105" t="s">
        <v>311</v>
      </c>
      <c r="D129" s="106"/>
      <c r="E129" s="510"/>
      <c r="F129" s="223" t="e">
        <f t="shared" si="12"/>
        <v>#DIV/0!</v>
      </c>
      <c r="I129" s="505"/>
      <c r="K129" s="580">
        <f t="shared" si="13"/>
        <v>0</v>
      </c>
      <c r="L129" s="591" t="e">
        <f t="shared" si="14"/>
        <v>#DIV/0!</v>
      </c>
    </row>
    <row r="130" spans="2:12" ht="15.75" outlineLevel="1" thickBot="1" x14ac:dyDescent="0.3">
      <c r="B130" s="624"/>
      <c r="C130" s="105" t="s">
        <v>312</v>
      </c>
      <c r="D130" s="106"/>
      <c r="E130" s="510"/>
      <c r="F130" s="223" t="e">
        <f t="shared" si="12"/>
        <v>#DIV/0!</v>
      </c>
      <c r="I130" s="505"/>
      <c r="K130" s="580">
        <f t="shared" si="13"/>
        <v>0</v>
      </c>
      <c r="L130" s="591" t="e">
        <f t="shared" si="14"/>
        <v>#DIV/0!</v>
      </c>
    </row>
    <row r="131" spans="2:12" ht="15.75" outlineLevel="1" thickBot="1" x14ac:dyDescent="0.3">
      <c r="B131" s="624"/>
      <c r="C131" s="105" t="s">
        <v>313</v>
      </c>
      <c r="D131" s="105" t="s">
        <v>314</v>
      </c>
      <c r="E131" s="510"/>
      <c r="F131" s="223" t="e">
        <f t="shared" si="12"/>
        <v>#DIV/0!</v>
      </c>
      <c r="I131" s="505"/>
      <c r="K131" s="580">
        <f t="shared" si="13"/>
        <v>0</v>
      </c>
      <c r="L131" s="591" t="e">
        <f t="shared" si="14"/>
        <v>#DIV/0!</v>
      </c>
    </row>
    <row r="132" spans="2:12" ht="15.75" outlineLevel="1" thickBot="1" x14ac:dyDescent="0.3">
      <c r="B132" s="625"/>
      <c r="C132" s="119" t="s">
        <v>315</v>
      </c>
      <c r="D132" s="119" t="s">
        <v>385</v>
      </c>
      <c r="E132" s="511"/>
      <c r="F132" s="224" t="e">
        <f t="shared" si="12"/>
        <v>#DIV/0!</v>
      </c>
      <c r="I132" s="505"/>
      <c r="K132" s="580">
        <f t="shared" si="13"/>
        <v>0</v>
      </c>
      <c r="L132" s="591" t="e">
        <f t="shared" si="14"/>
        <v>#DIV/0!</v>
      </c>
    </row>
    <row r="133" spans="2:12" ht="36.75" outlineLevel="1" thickBot="1" x14ac:dyDescent="0.3">
      <c r="B133" s="623" t="s">
        <v>367</v>
      </c>
      <c r="C133" s="120" t="s">
        <v>316</v>
      </c>
      <c r="D133" s="121" t="s">
        <v>317</v>
      </c>
      <c r="E133" s="509"/>
      <c r="F133" s="222" t="e">
        <f t="shared" si="12"/>
        <v>#DIV/0!</v>
      </c>
      <c r="I133" s="505"/>
      <c r="K133" s="580">
        <f t="shared" si="13"/>
        <v>0</v>
      </c>
      <c r="L133" s="591" t="e">
        <f t="shared" si="14"/>
        <v>#DIV/0!</v>
      </c>
    </row>
    <row r="134" spans="2:12" ht="15.75" outlineLevel="1" thickBot="1" x14ac:dyDescent="0.3">
      <c r="B134" s="624"/>
      <c r="C134" s="105" t="s">
        <v>318</v>
      </c>
      <c r="D134" s="105" t="s">
        <v>319</v>
      </c>
      <c r="E134" s="510"/>
      <c r="F134" s="223" t="e">
        <f t="shared" si="12"/>
        <v>#DIV/0!</v>
      </c>
      <c r="I134" s="505"/>
      <c r="K134" s="580">
        <f t="shared" si="13"/>
        <v>0</v>
      </c>
      <c r="L134" s="591" t="e">
        <f t="shared" si="14"/>
        <v>#DIV/0!</v>
      </c>
    </row>
    <row r="135" spans="2:12" ht="15.75" outlineLevel="1" thickBot="1" x14ac:dyDescent="0.3">
      <c r="B135" s="624"/>
      <c r="C135" s="105" t="s">
        <v>320</v>
      </c>
      <c r="D135" s="105" t="s">
        <v>321</v>
      </c>
      <c r="E135" s="510"/>
      <c r="F135" s="223" t="e">
        <f t="shared" si="12"/>
        <v>#DIV/0!</v>
      </c>
      <c r="I135" s="505"/>
      <c r="K135" s="580">
        <f t="shared" si="13"/>
        <v>0</v>
      </c>
      <c r="L135" s="591" t="e">
        <f t="shared" si="14"/>
        <v>#DIV/0!</v>
      </c>
    </row>
    <row r="136" spans="2:12" ht="15.75" outlineLevel="1" thickBot="1" x14ac:dyDescent="0.3">
      <c r="B136" s="625"/>
      <c r="C136" s="119" t="s">
        <v>322</v>
      </c>
      <c r="D136" s="119" t="s">
        <v>319</v>
      </c>
      <c r="E136" s="511"/>
      <c r="F136" s="224" t="e">
        <f t="shared" si="12"/>
        <v>#DIV/0!</v>
      </c>
      <c r="I136" s="505"/>
      <c r="K136" s="580">
        <f t="shared" si="13"/>
        <v>0</v>
      </c>
      <c r="L136" s="591" t="e">
        <f t="shared" si="14"/>
        <v>#DIV/0!</v>
      </c>
    </row>
    <row r="137" spans="2:12" ht="36.75" outlineLevel="1" thickBot="1" x14ac:dyDescent="0.3">
      <c r="B137" s="610" t="s">
        <v>324</v>
      </c>
      <c r="C137" s="120" t="s">
        <v>326</v>
      </c>
      <c r="D137" s="120" t="s">
        <v>325</v>
      </c>
      <c r="E137" s="509"/>
      <c r="F137" s="222" t="e">
        <f t="shared" si="12"/>
        <v>#DIV/0!</v>
      </c>
      <c r="I137" s="505"/>
      <c r="K137" s="580">
        <f t="shared" si="13"/>
        <v>0</v>
      </c>
      <c r="L137" s="591" t="e">
        <f t="shared" si="14"/>
        <v>#DIV/0!</v>
      </c>
    </row>
    <row r="138" spans="2:12" ht="24.75" outlineLevel="1" thickBot="1" x14ac:dyDescent="0.3">
      <c r="B138" s="611"/>
      <c r="C138" s="105" t="s">
        <v>327</v>
      </c>
      <c r="D138" s="110" t="s">
        <v>328</v>
      </c>
      <c r="E138" s="510"/>
      <c r="F138" s="223" t="e">
        <f t="shared" si="12"/>
        <v>#DIV/0!</v>
      </c>
      <c r="I138" s="505"/>
      <c r="K138" s="580">
        <f t="shared" si="13"/>
        <v>0</v>
      </c>
      <c r="L138" s="591" t="e">
        <f t="shared" si="14"/>
        <v>#DIV/0!</v>
      </c>
    </row>
    <row r="139" spans="2:12" ht="36.75" outlineLevel="1" thickBot="1" x14ac:dyDescent="0.3">
      <c r="B139" s="611"/>
      <c r="C139" s="105" t="s">
        <v>329</v>
      </c>
      <c r="D139" s="105" t="s">
        <v>330</v>
      </c>
      <c r="E139" s="510"/>
      <c r="F139" s="223" t="e">
        <f t="shared" si="12"/>
        <v>#DIV/0!</v>
      </c>
      <c r="I139" s="505"/>
      <c r="K139" s="580">
        <f t="shared" si="13"/>
        <v>0</v>
      </c>
      <c r="L139" s="591" t="e">
        <f t="shared" si="14"/>
        <v>#DIV/0!</v>
      </c>
    </row>
    <row r="140" spans="2:12" ht="15.75" outlineLevel="1" thickBot="1" x14ac:dyDescent="0.3">
      <c r="B140" s="611"/>
      <c r="C140" s="105" t="s">
        <v>331</v>
      </c>
      <c r="D140" s="105" t="s">
        <v>332</v>
      </c>
      <c r="E140" s="510"/>
      <c r="F140" s="223" t="e">
        <f t="shared" si="12"/>
        <v>#DIV/0!</v>
      </c>
      <c r="I140" s="505"/>
      <c r="K140" s="580">
        <f t="shared" si="13"/>
        <v>0</v>
      </c>
      <c r="L140" s="591" t="e">
        <f t="shared" si="14"/>
        <v>#DIV/0!</v>
      </c>
    </row>
    <row r="141" spans="2:12" ht="24.75" outlineLevel="1" thickBot="1" x14ac:dyDescent="0.3">
      <c r="B141" s="612"/>
      <c r="C141" s="119" t="s">
        <v>333</v>
      </c>
      <c r="D141" s="119" t="s">
        <v>334</v>
      </c>
      <c r="E141" s="511"/>
      <c r="F141" s="224" t="e">
        <f t="shared" si="12"/>
        <v>#DIV/0!</v>
      </c>
      <c r="I141" s="505"/>
      <c r="K141" s="580">
        <f t="shared" si="13"/>
        <v>0</v>
      </c>
      <c r="L141" s="591" t="e">
        <f t="shared" si="14"/>
        <v>#DIV/0!</v>
      </c>
    </row>
    <row r="142" spans="2:12" ht="24.75" outlineLevel="1" thickBot="1" x14ac:dyDescent="0.3">
      <c r="B142" s="623" t="s">
        <v>261</v>
      </c>
      <c r="C142" s="120" t="s">
        <v>263</v>
      </c>
      <c r="D142" s="121" t="s">
        <v>335</v>
      </c>
      <c r="E142" s="509"/>
      <c r="F142" s="222" t="e">
        <f t="shared" si="12"/>
        <v>#DIV/0!</v>
      </c>
      <c r="I142" s="505"/>
      <c r="K142" s="580">
        <f t="shared" si="13"/>
        <v>0</v>
      </c>
      <c r="L142" s="591" t="e">
        <f t="shared" si="14"/>
        <v>#DIV/0!</v>
      </c>
    </row>
    <row r="143" spans="2:12" ht="24.75" outlineLevel="1" thickBot="1" x14ac:dyDescent="0.3">
      <c r="B143" s="625"/>
      <c r="C143" s="119" t="s">
        <v>264</v>
      </c>
      <c r="D143" s="112" t="s">
        <v>336</v>
      </c>
      <c r="E143" s="511"/>
      <c r="F143" s="224" t="e">
        <f t="shared" si="12"/>
        <v>#DIV/0!</v>
      </c>
      <c r="I143" s="505"/>
      <c r="K143" s="580">
        <f t="shared" si="13"/>
        <v>0</v>
      </c>
      <c r="L143" s="591" t="e">
        <f t="shared" si="14"/>
        <v>#DIV/0!</v>
      </c>
    </row>
    <row r="144" spans="2:12" ht="15.75" outlineLevel="1" thickBot="1" x14ac:dyDescent="0.3">
      <c r="B144" s="610" t="s">
        <v>368</v>
      </c>
      <c r="C144" s="120" t="s">
        <v>337</v>
      </c>
      <c r="D144" s="126"/>
      <c r="E144" s="509"/>
      <c r="F144" s="222" t="e">
        <f t="shared" si="12"/>
        <v>#DIV/0!</v>
      </c>
      <c r="I144" s="505"/>
      <c r="K144" s="580">
        <f t="shared" si="13"/>
        <v>0</v>
      </c>
      <c r="L144" s="591" t="e">
        <f t="shared" si="14"/>
        <v>#DIV/0!</v>
      </c>
    </row>
    <row r="145" spans="2:12" ht="15.75" outlineLevel="1" thickBot="1" x14ac:dyDescent="0.3">
      <c r="B145" s="611"/>
      <c r="C145" s="105" t="s">
        <v>338</v>
      </c>
      <c r="D145" s="105" t="s">
        <v>339</v>
      </c>
      <c r="E145" s="510"/>
      <c r="F145" s="223" t="e">
        <f t="shared" si="12"/>
        <v>#DIV/0!</v>
      </c>
      <c r="I145" s="505"/>
      <c r="K145" s="580">
        <f t="shared" si="13"/>
        <v>0</v>
      </c>
      <c r="L145" s="591" t="e">
        <f t="shared" si="14"/>
        <v>#DIV/0!</v>
      </c>
    </row>
    <row r="146" spans="2:12" ht="15.75" outlineLevel="1" thickBot="1" x14ac:dyDescent="0.3">
      <c r="B146" s="611"/>
      <c r="C146" s="105" t="s">
        <v>340</v>
      </c>
      <c r="D146" s="106"/>
      <c r="E146" s="510"/>
      <c r="F146" s="223" t="e">
        <f t="shared" si="12"/>
        <v>#DIV/0!</v>
      </c>
      <c r="I146" s="505"/>
      <c r="K146" s="580">
        <f t="shared" si="13"/>
        <v>0</v>
      </c>
      <c r="L146" s="591" t="e">
        <f t="shared" si="14"/>
        <v>#DIV/0!</v>
      </c>
    </row>
    <row r="147" spans="2:12" ht="15.75" outlineLevel="1" thickBot="1" x14ac:dyDescent="0.3">
      <c r="B147" s="611"/>
      <c r="C147" s="105" t="s">
        <v>341</v>
      </c>
      <c r="D147" s="105"/>
      <c r="E147" s="510"/>
      <c r="F147" s="223" t="e">
        <f t="shared" si="12"/>
        <v>#DIV/0!</v>
      </c>
      <c r="I147" s="505"/>
      <c r="K147" s="580">
        <f t="shared" si="13"/>
        <v>0</v>
      </c>
      <c r="L147" s="591" t="e">
        <f t="shared" si="14"/>
        <v>#DIV/0!</v>
      </c>
    </row>
    <row r="148" spans="2:12" ht="15.75" outlineLevel="1" thickBot="1" x14ac:dyDescent="0.3">
      <c r="B148" s="611"/>
      <c r="C148" s="105" t="s">
        <v>342</v>
      </c>
      <c r="D148" s="106"/>
      <c r="E148" s="510"/>
      <c r="F148" s="223" t="e">
        <f t="shared" si="12"/>
        <v>#DIV/0!</v>
      </c>
      <c r="I148" s="505"/>
      <c r="K148" s="580">
        <f t="shared" si="13"/>
        <v>0</v>
      </c>
      <c r="L148" s="591" t="e">
        <f t="shared" si="14"/>
        <v>#DIV/0!</v>
      </c>
    </row>
    <row r="149" spans="2:12" ht="15.75" outlineLevel="1" thickBot="1" x14ac:dyDescent="0.3">
      <c r="B149" s="611"/>
      <c r="C149" s="105" t="s">
        <v>343</v>
      </c>
      <c r="D149" s="105"/>
      <c r="E149" s="510"/>
      <c r="F149" s="223" t="e">
        <f t="shared" si="12"/>
        <v>#DIV/0!</v>
      </c>
      <c r="I149" s="505"/>
      <c r="K149" s="580">
        <f t="shared" si="13"/>
        <v>0</v>
      </c>
      <c r="L149" s="591" t="e">
        <f t="shared" si="14"/>
        <v>#DIV/0!</v>
      </c>
    </row>
    <row r="150" spans="2:12" ht="15.75" outlineLevel="1" thickBot="1" x14ac:dyDescent="0.3">
      <c r="B150" s="611"/>
      <c r="C150" s="105" t="s">
        <v>344</v>
      </c>
      <c r="D150" s="105"/>
      <c r="E150" s="510"/>
      <c r="F150" s="223" t="e">
        <f t="shared" si="12"/>
        <v>#DIV/0!</v>
      </c>
      <c r="I150" s="505"/>
      <c r="K150" s="580">
        <f t="shared" si="13"/>
        <v>0</v>
      </c>
      <c r="L150" s="591" t="e">
        <f t="shared" si="14"/>
        <v>#DIV/0!</v>
      </c>
    </row>
    <row r="151" spans="2:12" ht="15.75" outlineLevel="1" thickBot="1" x14ac:dyDescent="0.3">
      <c r="B151" s="612"/>
      <c r="C151" s="119" t="s">
        <v>345</v>
      </c>
      <c r="D151" s="127"/>
      <c r="E151" s="511"/>
      <c r="F151" s="224" t="e">
        <f t="shared" si="12"/>
        <v>#DIV/0!</v>
      </c>
      <c r="I151" s="505"/>
      <c r="K151" s="580">
        <f t="shared" si="13"/>
        <v>0</v>
      </c>
      <c r="L151" s="591" t="e">
        <f t="shared" si="14"/>
        <v>#DIV/0!</v>
      </c>
    </row>
    <row r="152" spans="2:12" ht="36.75" outlineLevel="1" thickBot="1" x14ac:dyDescent="0.3">
      <c r="B152" s="623" t="s">
        <v>347</v>
      </c>
      <c r="C152" s="120" t="s">
        <v>348</v>
      </c>
      <c r="D152" s="120" t="s">
        <v>577</v>
      </c>
      <c r="E152" s="509"/>
      <c r="F152" s="222" t="e">
        <f t="shared" si="12"/>
        <v>#DIV/0!</v>
      </c>
      <c r="I152" s="505" t="s">
        <v>579</v>
      </c>
      <c r="K152" s="580">
        <f t="shared" si="13"/>
        <v>0</v>
      </c>
      <c r="L152" s="591" t="e">
        <f t="shared" si="14"/>
        <v>#DIV/0!</v>
      </c>
    </row>
    <row r="153" spans="2:12" ht="15.75" outlineLevel="1" thickBot="1" x14ac:dyDescent="0.3">
      <c r="B153" s="631"/>
      <c r="C153" s="575" t="s">
        <v>349</v>
      </c>
      <c r="D153" s="575"/>
      <c r="E153" s="511"/>
      <c r="F153" s="224" t="e">
        <f t="shared" si="12"/>
        <v>#DIV/0!</v>
      </c>
      <c r="I153" s="505"/>
      <c r="K153" s="580">
        <f t="shared" si="13"/>
        <v>0</v>
      </c>
      <c r="L153" s="591" t="e">
        <f t="shared" si="14"/>
        <v>#DIV/0!</v>
      </c>
    </row>
    <row r="154" spans="2:12" ht="24.75" outlineLevel="1" thickBot="1" x14ac:dyDescent="0.3">
      <c r="B154" s="623" t="s">
        <v>350</v>
      </c>
      <c r="C154" s="141" t="s">
        <v>351</v>
      </c>
      <c r="D154" s="120" t="s">
        <v>578</v>
      </c>
      <c r="E154" s="509"/>
      <c r="F154" s="307" t="e">
        <f t="shared" si="12"/>
        <v>#DIV/0!</v>
      </c>
      <c r="I154" s="505"/>
      <c r="K154" s="580">
        <f t="shared" si="13"/>
        <v>0</v>
      </c>
      <c r="L154" s="591" t="e">
        <f t="shared" si="14"/>
        <v>#DIV/0!</v>
      </c>
    </row>
    <row r="155" spans="2:12" ht="24.75" outlineLevel="1" thickBot="1" x14ac:dyDescent="0.3">
      <c r="B155" s="624"/>
      <c r="C155" s="118" t="s">
        <v>352</v>
      </c>
      <c r="D155" s="105" t="s">
        <v>578</v>
      </c>
      <c r="E155" s="510"/>
      <c r="F155" s="308" t="e">
        <f t="shared" si="12"/>
        <v>#DIV/0!</v>
      </c>
      <c r="I155" s="505"/>
      <c r="K155" s="580">
        <f t="shared" si="13"/>
        <v>0</v>
      </c>
      <c r="L155" s="591" t="e">
        <f t="shared" si="14"/>
        <v>#DIV/0!</v>
      </c>
    </row>
    <row r="156" spans="2:12" ht="24.75" outlineLevel="1" thickBot="1" x14ac:dyDescent="0.3">
      <c r="B156" s="624"/>
      <c r="C156" s="118" t="s">
        <v>353</v>
      </c>
      <c r="D156" s="105" t="s">
        <v>578</v>
      </c>
      <c r="E156" s="510"/>
      <c r="F156" s="308" t="e">
        <f t="shared" si="12"/>
        <v>#DIV/0!</v>
      </c>
      <c r="I156" s="505"/>
      <c r="K156" s="580">
        <f t="shared" si="13"/>
        <v>0</v>
      </c>
      <c r="L156" s="591" t="e">
        <f t="shared" si="14"/>
        <v>#DIV/0!</v>
      </c>
    </row>
    <row r="157" spans="2:12" ht="24.75" outlineLevel="1" thickBot="1" x14ac:dyDescent="0.3">
      <c r="B157" s="624"/>
      <c r="C157" s="118" t="s">
        <v>354</v>
      </c>
      <c r="D157" s="105" t="s">
        <v>578</v>
      </c>
      <c r="E157" s="510"/>
      <c r="F157" s="308" t="e">
        <f t="shared" si="12"/>
        <v>#DIV/0!</v>
      </c>
      <c r="I157" s="505"/>
      <c r="K157" s="580">
        <f t="shared" si="13"/>
        <v>0</v>
      </c>
      <c r="L157" s="591" t="e">
        <f t="shared" si="14"/>
        <v>#DIV/0!</v>
      </c>
    </row>
    <row r="158" spans="2:12" ht="24.75" outlineLevel="1" thickBot="1" x14ac:dyDescent="0.3">
      <c r="B158" s="624"/>
      <c r="C158" s="118" t="s">
        <v>355</v>
      </c>
      <c r="D158" s="105" t="s">
        <v>578</v>
      </c>
      <c r="E158" s="510"/>
      <c r="F158" s="308" t="e">
        <f t="shared" si="12"/>
        <v>#DIV/0!</v>
      </c>
      <c r="I158" s="505"/>
      <c r="K158" s="580">
        <f t="shared" si="13"/>
        <v>0</v>
      </c>
      <c r="L158" s="591" t="e">
        <f t="shared" si="14"/>
        <v>#DIV/0!</v>
      </c>
    </row>
    <row r="159" spans="2:12" ht="24.75" outlineLevel="1" thickBot="1" x14ac:dyDescent="0.3">
      <c r="B159" s="624"/>
      <c r="C159" s="118" t="s">
        <v>356</v>
      </c>
      <c r="D159" s="105" t="s">
        <v>578</v>
      </c>
      <c r="E159" s="510"/>
      <c r="F159" s="308" t="e">
        <f t="shared" si="12"/>
        <v>#DIV/0!</v>
      </c>
      <c r="I159" s="505"/>
      <c r="K159" s="580">
        <f t="shared" si="13"/>
        <v>0</v>
      </c>
      <c r="L159" s="591" t="e">
        <f t="shared" si="14"/>
        <v>#DIV/0!</v>
      </c>
    </row>
    <row r="160" spans="2:12" ht="24.75" outlineLevel="1" thickBot="1" x14ac:dyDescent="0.3">
      <c r="B160" s="624"/>
      <c r="C160" s="118" t="s">
        <v>357</v>
      </c>
      <c r="D160" s="105" t="s">
        <v>578</v>
      </c>
      <c r="E160" s="510"/>
      <c r="F160" s="308" t="e">
        <f t="shared" si="12"/>
        <v>#DIV/0!</v>
      </c>
      <c r="I160" s="505"/>
      <c r="K160" s="580">
        <f t="shared" si="13"/>
        <v>0</v>
      </c>
      <c r="L160" s="591" t="e">
        <f t="shared" si="14"/>
        <v>#DIV/0!</v>
      </c>
    </row>
    <row r="161" spans="1:14" ht="24.75" outlineLevel="1" thickBot="1" x14ac:dyDescent="0.3">
      <c r="B161" s="624"/>
      <c r="C161" s="118" t="s">
        <v>358</v>
      </c>
      <c r="D161" s="105" t="s">
        <v>578</v>
      </c>
      <c r="E161" s="510"/>
      <c r="F161" s="308" t="e">
        <f t="shared" si="12"/>
        <v>#DIV/0!</v>
      </c>
      <c r="I161" s="505"/>
      <c r="K161" s="580">
        <f t="shared" si="13"/>
        <v>0</v>
      </c>
      <c r="L161" s="591" t="e">
        <f t="shared" si="14"/>
        <v>#DIV/0!</v>
      </c>
    </row>
    <row r="162" spans="1:14" ht="24.75" outlineLevel="1" thickBot="1" x14ac:dyDescent="0.3">
      <c r="B162" s="624"/>
      <c r="C162" s="118" t="s">
        <v>359</v>
      </c>
      <c r="D162" s="105" t="s">
        <v>578</v>
      </c>
      <c r="E162" s="510"/>
      <c r="F162" s="308" t="e">
        <f t="shared" si="12"/>
        <v>#DIV/0!</v>
      </c>
      <c r="I162" s="505"/>
      <c r="K162" s="580">
        <f t="shared" si="13"/>
        <v>0</v>
      </c>
      <c r="L162" s="591" t="e">
        <f t="shared" si="14"/>
        <v>#DIV/0!</v>
      </c>
    </row>
    <row r="163" spans="1:14" ht="24.75" outlineLevel="1" thickBot="1" x14ac:dyDescent="0.3">
      <c r="B163" s="624"/>
      <c r="C163" s="118" t="s">
        <v>360</v>
      </c>
      <c r="D163" s="105" t="s">
        <v>578</v>
      </c>
      <c r="E163" s="510"/>
      <c r="F163" s="308" t="e">
        <f t="shared" si="12"/>
        <v>#DIV/0!</v>
      </c>
      <c r="I163" s="505"/>
      <c r="K163" s="580">
        <f t="shared" si="13"/>
        <v>0</v>
      </c>
      <c r="L163" s="591" t="e">
        <f t="shared" si="14"/>
        <v>#DIV/0!</v>
      </c>
    </row>
    <row r="164" spans="1:14" ht="24.75" outlineLevel="1" thickBot="1" x14ac:dyDescent="0.3">
      <c r="B164" s="624"/>
      <c r="C164" s="118" t="s">
        <v>361</v>
      </c>
      <c r="D164" s="105" t="s">
        <v>578</v>
      </c>
      <c r="E164" s="510"/>
      <c r="F164" s="308" t="e">
        <f t="shared" si="12"/>
        <v>#DIV/0!</v>
      </c>
      <c r="I164" s="505"/>
      <c r="K164" s="580">
        <f t="shared" si="13"/>
        <v>0</v>
      </c>
      <c r="L164" s="591" t="e">
        <f t="shared" si="14"/>
        <v>#DIV/0!</v>
      </c>
    </row>
    <row r="165" spans="1:14" ht="24.75" outlineLevel="1" thickBot="1" x14ac:dyDescent="0.3">
      <c r="B165" s="625"/>
      <c r="C165" s="130" t="s">
        <v>362</v>
      </c>
      <c r="D165" s="119" t="s">
        <v>578</v>
      </c>
      <c r="E165" s="511"/>
      <c r="F165" s="309" t="e">
        <f t="shared" si="12"/>
        <v>#DIV/0!</v>
      </c>
      <c r="I165" s="505"/>
      <c r="K165" s="580">
        <f t="shared" si="13"/>
        <v>0</v>
      </c>
      <c r="L165" s="591" t="e">
        <f t="shared" si="14"/>
        <v>#DIV/0!</v>
      </c>
    </row>
    <row r="166" spans="1:14" ht="48" outlineLevel="1" thickBot="1" x14ac:dyDescent="0.3">
      <c r="B166" s="576" t="s">
        <v>363</v>
      </c>
      <c r="C166" s="129"/>
      <c r="D166" s="129"/>
      <c r="E166" s="512"/>
      <c r="F166" s="311" t="e">
        <f t="shared" si="12"/>
        <v>#DIV/0!</v>
      </c>
      <c r="I166" s="505"/>
      <c r="K166" s="580">
        <f t="shared" si="13"/>
        <v>0</v>
      </c>
      <c r="L166" s="591" t="e">
        <f t="shared" si="14"/>
        <v>#DIV/0!</v>
      </c>
    </row>
    <row r="167" spans="1:14" s="167" customFormat="1" ht="12.75" outlineLevel="1" thickBot="1" x14ac:dyDescent="0.2">
      <c r="A167" s="206"/>
      <c r="B167" s="210"/>
      <c r="C167" s="211"/>
      <c r="D167" s="212"/>
      <c r="E167" s="175"/>
      <c r="F167" s="225"/>
      <c r="G167" s="175"/>
      <c r="H167" s="175"/>
      <c r="K167" s="581"/>
      <c r="L167" s="581"/>
    </row>
    <row r="168" spans="1:14" ht="16.5" outlineLevel="1" thickBot="1" x14ac:dyDescent="0.3">
      <c r="B168" s="607" t="s">
        <v>475</v>
      </c>
      <c r="C168" s="608"/>
      <c r="D168" s="609"/>
      <c r="E168" s="298">
        <f>SUM(E62:E166)</f>
        <v>0</v>
      </c>
      <c r="F168" s="257"/>
      <c r="G168" s="258"/>
      <c r="H168" s="258"/>
      <c r="I168" s="259"/>
      <c r="J168" s="259"/>
      <c r="K168" s="587">
        <f>SUM(K62:K166)</f>
        <v>0</v>
      </c>
      <c r="L168" s="592"/>
    </row>
    <row r="169" spans="1:14" s="167" customFormat="1" ht="12" outlineLevel="1" x14ac:dyDescent="0.15">
      <c r="A169" s="206"/>
      <c r="B169" s="233"/>
      <c r="C169" s="234"/>
      <c r="D169" s="234"/>
      <c r="E169" s="235"/>
      <c r="F169" s="237"/>
      <c r="G169" s="175"/>
      <c r="H169" s="175"/>
      <c r="K169" s="588"/>
      <c r="L169" s="588"/>
    </row>
    <row r="170" spans="1:14" s="167" customFormat="1" ht="15.75" outlineLevel="1" thickBot="1" x14ac:dyDescent="0.3">
      <c r="B170" s="220" t="s">
        <v>470</v>
      </c>
      <c r="C170" s="207"/>
      <c r="D170" s="207"/>
      <c r="E170" s="175"/>
      <c r="F170" s="226"/>
      <c r="G170" s="175"/>
      <c r="H170" s="175"/>
      <c r="K170" s="583"/>
      <c r="L170" s="583"/>
    </row>
    <row r="171" spans="1:14" ht="47.25" outlineLevel="2" x14ac:dyDescent="0.25">
      <c r="B171" s="200" t="s">
        <v>323</v>
      </c>
      <c r="C171" s="120" t="s">
        <v>259</v>
      </c>
      <c r="D171" s="120" t="s">
        <v>464</v>
      </c>
      <c r="E171" s="514"/>
      <c r="K171" s="581"/>
    </row>
    <row r="172" spans="1:14" ht="48" outlineLevel="2" thickBot="1" x14ac:dyDescent="0.3">
      <c r="B172" s="201" t="s">
        <v>346</v>
      </c>
      <c r="C172" s="127"/>
      <c r="D172" s="119"/>
      <c r="E172" s="221"/>
      <c r="K172" s="581"/>
    </row>
    <row r="173" spans="1:14" s="167" customFormat="1" ht="15.75" customHeight="1" outlineLevel="1" thickBot="1" x14ac:dyDescent="0.25">
      <c r="A173" s="206"/>
      <c r="B173" s="210"/>
      <c r="C173" s="211"/>
      <c r="D173" s="212"/>
      <c r="E173" s="175"/>
      <c r="F173" s="225"/>
      <c r="G173" s="175"/>
      <c r="H173" s="175"/>
      <c r="K173" s="581"/>
      <c r="L173" s="577"/>
    </row>
    <row r="174" spans="1:14" ht="13.5" customHeight="1" outlineLevel="1" thickBot="1" x14ac:dyDescent="0.3">
      <c r="B174" s="607" t="s">
        <v>476</v>
      </c>
      <c r="C174" s="608"/>
      <c r="D174" s="609"/>
      <c r="E174" s="298">
        <f>SUBTOTAL(9,E171:E172)</f>
        <v>0</v>
      </c>
      <c r="F174" s="257"/>
      <c r="G174" s="258"/>
      <c r="H174" s="258"/>
      <c r="I174" s="259"/>
      <c r="J174" s="259"/>
      <c r="K174" s="589"/>
      <c r="L174" s="592"/>
      <c r="N174" s="517"/>
    </row>
    <row r="175" spans="1:14" s="167" customFormat="1" ht="12.75" outlineLevel="1" thickBot="1" x14ac:dyDescent="0.25">
      <c r="A175" s="206"/>
      <c r="B175" s="210"/>
      <c r="C175" s="211"/>
      <c r="D175" s="212"/>
      <c r="E175" s="175"/>
      <c r="F175" s="225"/>
      <c r="G175" s="175"/>
      <c r="H175" s="175"/>
      <c r="K175" s="581"/>
      <c r="L175" s="577"/>
    </row>
    <row r="176" spans="1:14" ht="13.5" customHeight="1" outlineLevel="1" thickBot="1" x14ac:dyDescent="0.3">
      <c r="B176" s="607" t="s">
        <v>477</v>
      </c>
      <c r="C176" s="608"/>
      <c r="D176" s="609"/>
      <c r="E176" s="298">
        <f>E174+E168</f>
        <v>0</v>
      </c>
      <c r="F176" s="257"/>
      <c r="G176" s="258"/>
      <c r="H176" s="258"/>
      <c r="I176" s="259"/>
      <c r="J176" s="259"/>
      <c r="K176" s="587">
        <f>K168+K174</f>
        <v>0</v>
      </c>
      <c r="L176" s="592"/>
    </row>
    <row r="177" spans="1:12" s="167" customFormat="1" ht="19.5" customHeight="1" x14ac:dyDescent="0.2">
      <c r="A177" s="206"/>
      <c r="B177" s="210"/>
      <c r="C177" s="211"/>
      <c r="D177" s="212"/>
      <c r="E177" s="175"/>
      <c r="F177" s="225"/>
      <c r="G177" s="175"/>
      <c r="H177" s="175"/>
      <c r="K177" s="577"/>
      <c r="L177" s="577"/>
    </row>
    <row r="178" spans="1:12" ht="15.75" thickBot="1" x14ac:dyDescent="0.3">
      <c r="A178" s="228" t="s">
        <v>478</v>
      </c>
      <c r="B178" s="229"/>
      <c r="C178" s="230"/>
      <c r="D178" s="231"/>
      <c r="E178" s="253"/>
      <c r="F178" s="232"/>
    </row>
    <row r="179" spans="1:12" ht="13.5" customHeight="1" thickBot="1" x14ac:dyDescent="0.3">
      <c r="B179" s="607" t="s">
        <v>471</v>
      </c>
      <c r="C179" s="608"/>
      <c r="D179" s="609"/>
      <c r="E179" s="298">
        <f>E37+E168</f>
        <v>0</v>
      </c>
      <c r="F179" s="257"/>
      <c r="G179" s="258"/>
      <c r="H179" s="258"/>
      <c r="I179" s="259"/>
      <c r="J179" s="259"/>
      <c r="K179" s="587">
        <f>K37+K168</f>
        <v>0</v>
      </c>
      <c r="L179" s="592"/>
    </row>
    <row r="180" spans="1:12" s="167" customFormat="1" ht="12.75" thickBot="1" x14ac:dyDescent="0.25">
      <c r="A180" s="206"/>
      <c r="B180" s="210"/>
      <c r="C180" s="211"/>
      <c r="D180" s="212"/>
      <c r="E180" s="175"/>
      <c r="F180" s="225"/>
      <c r="G180" s="175"/>
      <c r="H180" s="175"/>
      <c r="K180" s="577"/>
      <c r="L180" s="577"/>
    </row>
    <row r="181" spans="1:12" ht="13.5" customHeight="1" thickBot="1" x14ac:dyDescent="0.3">
      <c r="B181" s="607" t="s">
        <v>472</v>
      </c>
      <c r="C181" s="608"/>
      <c r="D181" s="609"/>
      <c r="E181" s="298">
        <f>E48+E174</f>
        <v>0</v>
      </c>
      <c r="F181" s="257"/>
      <c r="G181" s="258"/>
      <c r="H181" s="258"/>
      <c r="I181" s="259"/>
      <c r="J181" s="259"/>
      <c r="K181" s="587">
        <f>K174+K48</f>
        <v>0</v>
      </c>
      <c r="L181" s="592"/>
    </row>
    <row r="182" spans="1:12" s="167" customFormat="1" ht="12.75" thickBot="1" x14ac:dyDescent="0.25">
      <c r="A182" s="206"/>
      <c r="B182" s="210"/>
      <c r="C182" s="211"/>
      <c r="D182" s="212"/>
      <c r="E182" s="175"/>
      <c r="F182" s="225"/>
      <c r="G182" s="175"/>
      <c r="H182" s="175"/>
      <c r="K182" s="577"/>
      <c r="L182" s="577"/>
    </row>
    <row r="183" spans="1:12" ht="16.5" thickBot="1" x14ac:dyDescent="0.3">
      <c r="B183" s="170" t="s">
        <v>447</v>
      </c>
      <c r="C183" s="171"/>
      <c r="D183" s="171"/>
      <c r="E183" s="303">
        <f>SUM(E179:E181)</f>
        <v>0</v>
      </c>
      <c r="F183" s="260"/>
      <c r="G183" s="261"/>
      <c r="H183" s="261"/>
      <c r="I183" s="262"/>
      <c r="J183" s="262"/>
      <c r="K183" s="590">
        <f>SUM(K179:K181)</f>
        <v>0</v>
      </c>
      <c r="L183" s="593"/>
    </row>
    <row r="185" spans="1:12" ht="23.25" x14ac:dyDescent="0.35">
      <c r="A185" s="663" t="s">
        <v>492</v>
      </c>
      <c r="B185" s="663"/>
      <c r="C185" s="663"/>
      <c r="D185" s="663"/>
      <c r="E185" s="663"/>
      <c r="F185"/>
      <c r="G185"/>
      <c r="H185" s="267"/>
    </row>
    <row r="186" spans="1:12" outlineLevel="1" x14ac:dyDescent="0.25">
      <c r="A186"/>
      <c r="B186"/>
      <c r="D186" s="268"/>
      <c r="E186" s="266"/>
      <c r="F186"/>
      <c r="G186"/>
      <c r="H186" s="267"/>
    </row>
    <row r="187" spans="1:12" outlineLevel="1" x14ac:dyDescent="0.25">
      <c r="B187" s="647" t="s">
        <v>493</v>
      </c>
      <c r="C187" s="647"/>
      <c r="D187" s="515">
        <f>E4</f>
        <v>0</v>
      </c>
      <c r="E187" s="2"/>
      <c r="F187"/>
      <c r="G187"/>
      <c r="H187" s="267"/>
    </row>
    <row r="188" spans="1:12" outlineLevel="1" x14ac:dyDescent="0.25">
      <c r="B188" s="647" t="s">
        <v>495</v>
      </c>
      <c r="C188" s="647"/>
      <c r="D188" s="515"/>
      <c r="E188" s="2"/>
      <c r="F188"/>
      <c r="G188"/>
      <c r="H188" s="267"/>
    </row>
    <row r="189" spans="1:12" outlineLevel="1" x14ac:dyDescent="0.25">
      <c r="B189" s="647" t="s">
        <v>496</v>
      </c>
      <c r="C189" s="647"/>
      <c r="D189" s="516"/>
      <c r="E189" s="2" t="s">
        <v>59</v>
      </c>
      <c r="F189"/>
      <c r="G189"/>
      <c r="H189" s="267"/>
    </row>
    <row r="190" spans="1:12" outlineLevel="1" x14ac:dyDescent="0.25">
      <c r="B190" s="647" t="s">
        <v>497</v>
      </c>
      <c r="C190" s="647"/>
      <c r="D190" s="515"/>
      <c r="E190" s="2"/>
      <c r="F190"/>
      <c r="G190"/>
      <c r="H190" s="267"/>
    </row>
    <row r="191" spans="1:12" outlineLevel="1" x14ac:dyDescent="0.25">
      <c r="B191" s="647" t="s">
        <v>494</v>
      </c>
      <c r="C191" s="647"/>
      <c r="D191" s="516"/>
      <c r="E191" s="2" t="s">
        <v>59</v>
      </c>
      <c r="F191"/>
      <c r="G191"/>
      <c r="H191" s="267"/>
    </row>
    <row r="192" spans="1:12" x14ac:dyDescent="0.25">
      <c r="B192"/>
      <c r="C192"/>
      <c r="D192" s="7"/>
      <c r="E192"/>
      <c r="F192"/>
      <c r="G192"/>
      <c r="H192" s="267"/>
    </row>
  </sheetData>
  <sheetProtection algorithmName="SHA-512" hashValue="hxD/sWCeOaRrr7d1T3bwwFu+kn6+fsOldAFmQnuZzYGAhGcD8+rm2KKckBKN1WdDCj83SKO32xutrtfz/QdGdw==" saltValue="01YDzAm8b5/I4Sd/X7XoTg==" spinCount="100000" sheet="1" objects="1" scenarios="1" formatColumns="0" formatRows="0"/>
  <mergeCells count="68">
    <mergeCell ref="A185:E185"/>
    <mergeCell ref="B187:C187"/>
    <mergeCell ref="B188:C188"/>
    <mergeCell ref="B189:C189"/>
    <mergeCell ref="B190:C190"/>
    <mergeCell ref="B191:C191"/>
    <mergeCell ref="L6:L7"/>
    <mergeCell ref="I1:L3"/>
    <mergeCell ref="I6:I7"/>
    <mergeCell ref="B69:B91"/>
    <mergeCell ref="C87:C90"/>
    <mergeCell ref="C23:C29"/>
    <mergeCell ref="F6:F7"/>
    <mergeCell ref="C1:F1"/>
    <mergeCell ref="E2:F2"/>
    <mergeCell ref="E4:F4"/>
    <mergeCell ref="G32:G34"/>
    <mergeCell ref="G6:G7"/>
    <mergeCell ref="G19:G21"/>
    <mergeCell ref="G22:G29"/>
    <mergeCell ref="G30:G31"/>
    <mergeCell ref="A19:A21"/>
    <mergeCell ref="A23:A29"/>
    <mergeCell ref="B67:B68"/>
    <mergeCell ref="C72:C79"/>
    <mergeCell ref="B61:E61"/>
    <mergeCell ref="B19:B21"/>
    <mergeCell ref="A40:A46"/>
    <mergeCell ref="D53:D59"/>
    <mergeCell ref="E53:E59"/>
    <mergeCell ref="B32:B34"/>
    <mergeCell ref="B142:B143"/>
    <mergeCell ref="B133:B136"/>
    <mergeCell ref="G8:G15"/>
    <mergeCell ref="C80:C83"/>
    <mergeCell ref="G16:G18"/>
    <mergeCell ref="B181:D181"/>
    <mergeCell ref="B37:D37"/>
    <mergeCell ref="B50:D50"/>
    <mergeCell ref="B48:D48"/>
    <mergeCell ref="B174:D174"/>
    <mergeCell ref="B168:D168"/>
    <mergeCell ref="B176:D176"/>
    <mergeCell ref="C99:C105"/>
    <mergeCell ref="C93:C98"/>
    <mergeCell ref="C106:C112"/>
    <mergeCell ref="B122:B132"/>
    <mergeCell ref="B116:B121"/>
    <mergeCell ref="C118:C119"/>
    <mergeCell ref="B92:B115"/>
    <mergeCell ref="B152:B153"/>
    <mergeCell ref="B154:B165"/>
    <mergeCell ref="B2:B3"/>
    <mergeCell ref="C3:F3"/>
    <mergeCell ref="F53:F59"/>
    <mergeCell ref="G53:G59"/>
    <mergeCell ref="B179:D179"/>
    <mergeCell ref="B137:B141"/>
    <mergeCell ref="B144:B151"/>
    <mergeCell ref="B7:D7"/>
    <mergeCell ref="B53:B59"/>
    <mergeCell ref="B62:B66"/>
    <mergeCell ref="B30:B31"/>
    <mergeCell ref="C30:C31"/>
    <mergeCell ref="B8:B15"/>
    <mergeCell ref="B16:B18"/>
    <mergeCell ref="B40:B44"/>
    <mergeCell ref="B22:B29"/>
  </mergeCells>
  <phoneticPr fontId="20" type="noConversion"/>
  <dataValidations count="3">
    <dataValidation type="list" allowBlank="1" showInputMessage="1" showErrorMessage="1" sqref="D64" xr:uid="{742CF052-C21C-4E3B-8355-E1B632AF4488}">
      <formula1>"Simple, Complex/ Brownfield, Heavily contaminated"</formula1>
    </dataValidation>
    <dataValidation type="list" allowBlank="1" showInputMessage="1" showErrorMessage="1" sqref="G22 G30 G8 G16 G32 G35 G19" xr:uid="{61A05BEA-4325-47B2-B8A0-FFA065421128}">
      <formula1>"Yes, No"</formula1>
    </dataValidation>
    <dataValidation type="list" allowBlank="1" showInputMessage="1" showErrorMessage="1" sqref="I183 I168 I174 I176 I179 I181 I8:I166" xr:uid="{E05B1476-E4C7-4804-8B01-8757DFECFD01}">
      <formula1>"Exclude"</formula1>
    </dataValidation>
  </dataValidations>
  <pageMargins left="0.7" right="0.7" top="0.75" bottom="0.75" header="0.3" footer="0.3"/>
  <pageSetup paperSize="9" orientation="portrait" horizontalDpi="4294967293" r:id="rId1"/>
  <headerFooter>
    <oddFooter xml:space="preserve">&amp;C_x000D_&amp;1#&amp;"Calibri"&amp;12&amp;K0078D7 OFFICIAL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F0976A-AECD-491B-8B30-E6B753A0158C}">
          <x14:formula1>
            <xm:f>Selectors!$H$2:$H$6</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12"/>
  <sheetViews>
    <sheetView showGridLines="0" tabSelected="1" zoomScaleNormal="100" workbookViewId="0">
      <selection activeCell="B26" sqref="B26"/>
    </sheetView>
  </sheetViews>
  <sheetFormatPr defaultColWidth="8.7109375" defaultRowHeight="15" outlineLevelCol="1" x14ac:dyDescent="0.25"/>
  <cols>
    <col min="1" max="1" width="2.85546875" customWidth="1"/>
    <col min="2" max="2" width="37.5703125" bestFit="1" customWidth="1"/>
    <col min="3" max="3" width="19.140625" customWidth="1"/>
    <col min="4" max="4" width="13.5703125" bestFit="1" customWidth="1"/>
    <col min="5" max="5" width="2.5703125" bestFit="1" customWidth="1"/>
    <col min="6" max="6" width="13.140625" customWidth="1" outlineLevel="1"/>
    <col min="7" max="7" width="7.85546875" customWidth="1" outlineLevel="1"/>
    <col min="8" max="8" width="7.42578125" bestFit="1" customWidth="1"/>
    <col min="9" max="9" width="2.85546875" customWidth="1" outlineLevel="1"/>
    <col min="10" max="10" width="6.85546875" customWidth="1" outlineLevel="1"/>
    <col min="11" max="11" width="6.5703125" customWidth="1" outlineLevel="1"/>
    <col min="12" max="12" width="12.42578125" customWidth="1" outlineLevel="1"/>
    <col min="13" max="13" width="13.5703125" customWidth="1" outlineLevel="1"/>
    <col min="14" max="14" width="11.7109375" customWidth="1" outlineLevel="1"/>
    <col min="15" max="15" width="13.42578125" customWidth="1" outlineLevel="1"/>
    <col min="16" max="19" width="8.85546875" customWidth="1" outlineLevel="1"/>
    <col min="20" max="20" width="1.85546875" customWidth="1" outlineLevel="1"/>
    <col min="21" max="23" width="8.85546875" customWidth="1" outlineLevel="1"/>
    <col min="24" max="24" width="11.85546875" customWidth="1" outlineLevel="1"/>
    <col min="25" max="25" width="0.85546875" customWidth="1" outlineLevel="1"/>
    <col min="26" max="26" width="8.42578125" customWidth="1" outlineLevel="1"/>
    <col min="27" max="27" width="8.85546875" customWidth="1" outlineLevel="1"/>
    <col min="28" max="28" width="2" customWidth="1" outlineLevel="1"/>
    <col min="30" max="30" width="2.5703125" customWidth="1"/>
    <col min="31" max="32" width="8.7109375" style="18"/>
  </cols>
  <sheetData>
    <row r="1" spans="1:32" x14ac:dyDescent="0.25">
      <c r="A1" s="26" t="s">
        <v>580</v>
      </c>
      <c r="C1" s="671"/>
      <c r="D1" s="671"/>
      <c r="E1" s="671"/>
      <c r="F1" s="671"/>
      <c r="G1" s="671"/>
      <c r="H1" s="671"/>
      <c r="I1" s="1" t="s">
        <v>0</v>
      </c>
      <c r="J1" s="1"/>
      <c r="X1" s="1"/>
      <c r="Y1" s="1"/>
      <c r="AB1" s="18" t="s">
        <v>44</v>
      </c>
      <c r="AC1" s="326"/>
    </row>
    <row r="2" spans="1:32" ht="31.5" x14ac:dyDescent="0.5">
      <c r="B2" s="327" t="s">
        <v>1</v>
      </c>
      <c r="C2" s="672">
        <f>Input!C1</f>
        <v>0</v>
      </c>
      <c r="D2" s="672"/>
      <c r="E2" s="672"/>
      <c r="F2" s="672"/>
      <c r="G2" s="672"/>
      <c r="H2" s="672"/>
      <c r="I2" s="672"/>
      <c r="J2" s="672"/>
      <c r="K2" s="672"/>
      <c r="L2" s="672"/>
      <c r="M2" s="672"/>
      <c r="N2" s="672"/>
      <c r="O2" s="672"/>
      <c r="P2" s="672"/>
      <c r="Q2" s="672"/>
      <c r="R2" s="672"/>
      <c r="S2" s="672"/>
      <c r="T2" s="672"/>
      <c r="U2" s="672"/>
      <c r="V2" s="672"/>
      <c r="W2" s="672"/>
      <c r="X2" s="672"/>
      <c r="Y2" s="672"/>
      <c r="Z2" s="672"/>
      <c r="AA2" s="672"/>
      <c r="AB2" s="672"/>
    </row>
    <row r="3" spans="1:32" s="328" customFormat="1" ht="5.45" customHeight="1" thickBot="1" x14ac:dyDescent="0.25">
      <c r="C3" s="329"/>
      <c r="D3" s="329"/>
      <c r="E3" s="329"/>
      <c r="F3" s="329"/>
      <c r="G3" s="329"/>
      <c r="AE3" s="330"/>
      <c r="AF3" s="330"/>
    </row>
    <row r="4" spans="1:32" ht="15" customHeight="1" thickTop="1" x14ac:dyDescent="0.25">
      <c r="B4" s="331" t="s">
        <v>4</v>
      </c>
      <c r="C4" s="332"/>
      <c r="J4" s="684" t="s">
        <v>41</v>
      </c>
      <c r="K4" s="684"/>
      <c r="L4" s="684"/>
      <c r="M4" s="684"/>
      <c r="N4" s="60"/>
      <c r="O4" s="333" t="s">
        <v>86</v>
      </c>
      <c r="P4" s="689" t="s">
        <v>39</v>
      </c>
      <c r="Q4" s="692" t="s">
        <v>42</v>
      </c>
      <c r="R4" s="692"/>
      <c r="S4" s="334" t="e">
        <f>'RCF Calc'!H6</f>
        <v>#DIV/0!</v>
      </c>
      <c r="T4" s="686"/>
      <c r="U4" s="689" t="s">
        <v>77</v>
      </c>
      <c r="V4" s="692" t="s">
        <v>42</v>
      </c>
      <c r="W4" s="692"/>
      <c r="X4" s="334" t="e">
        <f>'RCF Calc'!I6</f>
        <v>#DIV/0!</v>
      </c>
      <c r="Y4" s="335"/>
      <c r="Z4" s="695" t="s">
        <v>566</v>
      </c>
      <c r="AA4" s="336" t="e">
        <f>M31</f>
        <v>#DIV/0!</v>
      </c>
      <c r="AC4" s="18"/>
    </row>
    <row r="5" spans="1:32" x14ac:dyDescent="0.25">
      <c r="A5" s="337"/>
      <c r="B5" s="337"/>
      <c r="C5" s="337"/>
      <c r="D5" s="337"/>
      <c r="E5" s="337"/>
      <c r="F5" s="337"/>
      <c r="G5" s="337"/>
      <c r="H5" s="337"/>
      <c r="I5" s="337"/>
      <c r="J5" s="684"/>
      <c r="K5" s="684"/>
      <c r="L5" s="684"/>
      <c r="M5" s="684"/>
      <c r="N5" s="60"/>
      <c r="O5" s="72" t="s">
        <v>453</v>
      </c>
      <c r="P5" s="690"/>
      <c r="Q5" s="693"/>
      <c r="R5" s="693"/>
      <c r="S5" s="338" t="e">
        <f>M20</f>
        <v>#DIV/0!</v>
      </c>
      <c r="T5" s="687"/>
      <c r="U5" s="690"/>
      <c r="V5" s="693"/>
      <c r="W5" s="693"/>
      <c r="X5" s="338" t="e">
        <f>M26</f>
        <v>#DIV/0!</v>
      </c>
      <c r="Y5" s="339"/>
      <c r="Z5" s="696"/>
      <c r="AA5" s="340" t="e">
        <f>L31</f>
        <v>#DIV/0!</v>
      </c>
    </row>
    <row r="6" spans="1:32" ht="15.75" thickBot="1" x14ac:dyDescent="0.3">
      <c r="B6" s="331" t="s">
        <v>74</v>
      </c>
      <c r="C6" s="674">
        <f>Input!E183</f>
        <v>0</v>
      </c>
      <c r="D6" s="674"/>
      <c r="E6" s="341"/>
      <c r="F6" s="698" t="s">
        <v>501</v>
      </c>
      <c r="G6" s="698"/>
      <c r="H6" s="18"/>
      <c r="J6" s="60"/>
      <c r="K6" s="60"/>
      <c r="L6" s="60"/>
      <c r="M6" s="60"/>
      <c r="N6" s="60"/>
      <c r="O6" s="342" t="s">
        <v>488</v>
      </c>
      <c r="P6" s="691"/>
      <c r="Q6" s="694"/>
      <c r="R6" s="694"/>
      <c r="S6" s="343" t="e">
        <f>N20</f>
        <v>#DIV/0!</v>
      </c>
      <c r="T6" s="688"/>
      <c r="U6" s="691"/>
      <c r="V6" s="694"/>
      <c r="W6" s="694"/>
      <c r="X6" s="343" t="e">
        <f>N26</f>
        <v>#DIV/0!</v>
      </c>
      <c r="Y6" s="344" t="e">
        <f>N26</f>
        <v>#DIV/0!</v>
      </c>
      <c r="Z6" s="697"/>
      <c r="AA6" s="345" t="e">
        <f>N31</f>
        <v>#DIV/0!</v>
      </c>
    </row>
    <row r="7" spans="1:32" s="337" customFormat="1" ht="14.25" thickTop="1" thickBot="1" x14ac:dyDescent="0.25">
      <c r="A7" s="328"/>
      <c r="B7" s="328"/>
      <c r="C7" s="329"/>
      <c r="D7" s="329" t="s">
        <v>500</v>
      </c>
      <c r="E7" s="328"/>
      <c r="F7" s="698"/>
      <c r="G7" s="698"/>
      <c r="H7" s="330"/>
      <c r="I7" s="328"/>
      <c r="L7" s="699" t="s">
        <v>486</v>
      </c>
      <c r="M7" s="699"/>
      <c r="N7" s="346" t="s">
        <v>488</v>
      </c>
      <c r="P7" s="347"/>
      <c r="U7" s="347"/>
      <c r="AE7" s="348"/>
      <c r="AF7" s="348"/>
    </row>
    <row r="8" spans="1:32" ht="15.75" thickTop="1" x14ac:dyDescent="0.25">
      <c r="B8" s="331" t="s">
        <v>9</v>
      </c>
      <c r="C8" s="349" t="str">
        <f>Input!C2</f>
        <v>Point of Contract</v>
      </c>
      <c r="D8" s="350" t="str">
        <f>VLOOKUP(Input!C2,Selectors!H2:I6,2,FALSE)</f>
        <v>FBC</v>
      </c>
      <c r="E8" s="5"/>
      <c r="F8" s="698"/>
      <c r="G8" s="698"/>
      <c r="H8" s="18"/>
      <c r="J8" s="700" t="s">
        <v>38</v>
      </c>
      <c r="K8" s="702" t="s">
        <v>76</v>
      </c>
      <c r="L8" s="704" t="s">
        <v>85</v>
      </c>
      <c r="M8" s="702" t="s">
        <v>453</v>
      </c>
      <c r="N8" s="706" t="s">
        <v>557</v>
      </c>
      <c r="O8" s="7"/>
      <c r="P8" t="str">
        <f>P4</f>
        <v>RCF50</v>
      </c>
      <c r="Q8" t="str">
        <f>U4</f>
        <v>RCF80</v>
      </c>
      <c r="R8" t="s">
        <v>83</v>
      </c>
      <c r="U8" t="str">
        <f>U4</f>
        <v>RCF80</v>
      </c>
      <c r="AF8" s="18" t="s">
        <v>75</v>
      </c>
    </row>
    <row r="9" spans="1:32" s="328" customFormat="1" ht="15" customHeight="1" thickBot="1" x14ac:dyDescent="0.3">
      <c r="A9"/>
      <c r="B9"/>
      <c r="C9"/>
      <c r="D9" s="351"/>
      <c r="E9"/>
      <c r="F9"/>
      <c r="G9"/>
      <c r="H9"/>
      <c r="I9"/>
      <c r="J9" s="701"/>
      <c r="K9" s="703"/>
      <c r="L9" s="705"/>
      <c r="M9" s="703"/>
      <c r="N9" s="707"/>
      <c r="AF9" s="330"/>
    </row>
    <row r="10" spans="1:32" ht="16.5" thickTop="1" thickBot="1" x14ac:dyDescent="0.3">
      <c r="B10" s="352" t="s">
        <v>13</v>
      </c>
      <c r="C10" s="353" t="s">
        <v>558</v>
      </c>
      <c r="D10" s="354" t="s">
        <v>14</v>
      </c>
      <c r="E10" s="7"/>
      <c r="F10" s="353" t="s">
        <v>558</v>
      </c>
      <c r="G10" s="354" t="s">
        <v>14</v>
      </c>
      <c r="H10" s="355"/>
      <c r="J10" s="16"/>
      <c r="K10" s="356"/>
      <c r="L10" s="357"/>
      <c r="M10" s="358"/>
      <c r="N10" s="357"/>
      <c r="O10" s="359"/>
    </row>
    <row r="11" spans="1:32" x14ac:dyDescent="0.25">
      <c r="B11" s="360" t="s">
        <v>243</v>
      </c>
      <c r="C11" s="361">
        <f>SUM(Input!E8:E15)</f>
        <v>0</v>
      </c>
      <c r="D11" s="362" t="e">
        <f>C11/$C$31</f>
        <v>#DIV/0!</v>
      </c>
      <c r="E11" s="7"/>
      <c r="F11" s="363">
        <f>SUM(Input!K8:K15)</f>
        <v>0</v>
      </c>
      <c r="G11" s="364" t="e">
        <f t="shared" ref="G11:G29" si="0">F11/$F$31</f>
        <v>#DIV/0!</v>
      </c>
      <c r="H11" s="355"/>
      <c r="J11" s="13" t="s">
        <v>3</v>
      </c>
      <c r="K11" s="365">
        <v>0.05</v>
      </c>
      <c r="L11" s="366" t="e">
        <f>'RCF Calc'!D7</f>
        <v>#DIV/0!</v>
      </c>
      <c r="M11" s="367" t="e">
        <f>'Cost RCF (MMC)'!D6</f>
        <v>#DIV/0!</v>
      </c>
      <c r="N11" s="366" t="e">
        <f>'RCF Calc'!F7</f>
        <v>#DIV/0!</v>
      </c>
      <c r="O11" s="359"/>
      <c r="P11" s="4" t="e">
        <f>S4</f>
        <v>#DIV/0!</v>
      </c>
      <c r="Q11" s="4" t="e">
        <f>X4</f>
        <v>#DIV/0!</v>
      </c>
      <c r="R11" s="4" t="e">
        <f ca="1">L38</f>
        <v>#DIV/0!</v>
      </c>
      <c r="S11" s="368" t="e">
        <f>D38</f>
        <v>#DIV/0!</v>
      </c>
      <c r="U11" s="4" t="e">
        <f>X4</f>
        <v>#DIV/0!</v>
      </c>
    </row>
    <row r="12" spans="1:32" x14ac:dyDescent="0.25">
      <c r="B12" s="369" t="s">
        <v>252</v>
      </c>
      <c r="C12" s="370">
        <f>SUM(Input!E16:E18)</f>
        <v>0</v>
      </c>
      <c r="D12" s="371" t="e">
        <f>C12/$C$31</f>
        <v>#DIV/0!</v>
      </c>
      <c r="E12" s="7"/>
      <c r="F12" s="372">
        <f>SUM(Input!K16:K18)</f>
        <v>0</v>
      </c>
      <c r="G12" s="373" t="e">
        <f t="shared" si="0"/>
        <v>#DIV/0!</v>
      </c>
      <c r="H12" s="355"/>
      <c r="J12" s="13" t="s">
        <v>5</v>
      </c>
      <c r="K12" s="365">
        <v>0.1</v>
      </c>
      <c r="L12" s="366" t="e">
        <f>'RCF Calc'!D8</f>
        <v>#DIV/0!</v>
      </c>
      <c r="M12" s="367" t="e">
        <f>'Cost RCF (MMC)'!D7</f>
        <v>#DIV/0!</v>
      </c>
      <c r="N12" s="366" t="e">
        <f>'RCF Calc'!F8</f>
        <v>#DIV/0!</v>
      </c>
      <c r="O12" s="359"/>
      <c r="P12" s="4" t="e">
        <f>P11</f>
        <v>#DIV/0!</v>
      </c>
      <c r="Q12" s="4" t="e">
        <f>Q11</f>
        <v>#DIV/0!</v>
      </c>
      <c r="R12" s="4" t="e">
        <f ca="1">R11</f>
        <v>#DIV/0!</v>
      </c>
      <c r="S12" s="374" t="e">
        <f t="shared" ref="S12:S29" si="1">S11</f>
        <v>#DIV/0!</v>
      </c>
      <c r="U12" s="4" t="e">
        <f>U11</f>
        <v>#DIV/0!</v>
      </c>
    </row>
    <row r="13" spans="1:32" x14ac:dyDescent="0.25">
      <c r="B13" s="369" t="s">
        <v>426</v>
      </c>
      <c r="C13" s="370">
        <f>SUM(Input!E19:E21)</f>
        <v>0</v>
      </c>
      <c r="D13" s="371" t="e">
        <f t="shared" ref="D13:D29" si="2">C13/$C$31</f>
        <v>#DIV/0!</v>
      </c>
      <c r="E13" s="7"/>
      <c r="F13" s="372">
        <f>SUM(Input!K19:K21)</f>
        <v>0</v>
      </c>
      <c r="G13" s="373" t="e">
        <f t="shared" si="0"/>
        <v>#DIV/0!</v>
      </c>
      <c r="H13" s="355"/>
      <c r="J13" s="13" t="s">
        <v>6</v>
      </c>
      <c r="K13" s="365">
        <v>0.15</v>
      </c>
      <c r="L13" s="366" t="e">
        <f>'RCF Calc'!D9</f>
        <v>#DIV/0!</v>
      </c>
      <c r="M13" s="367" t="e">
        <f>'Cost RCF (MMC)'!D8</f>
        <v>#DIV/0!</v>
      </c>
      <c r="N13" s="366" t="e">
        <f>'RCF Calc'!F9</f>
        <v>#DIV/0!</v>
      </c>
      <c r="O13" s="359"/>
      <c r="P13" s="4" t="e">
        <f t="shared" ref="P13:Q29" si="3">P12</f>
        <v>#DIV/0!</v>
      </c>
      <c r="Q13" s="4" t="e">
        <f t="shared" si="3"/>
        <v>#DIV/0!</v>
      </c>
      <c r="R13" s="4" t="e">
        <f t="shared" ref="R13" ca="1" si="4">R12</f>
        <v>#DIV/0!</v>
      </c>
      <c r="S13" s="374" t="e">
        <f t="shared" si="1"/>
        <v>#DIV/0!</v>
      </c>
      <c r="U13" s="4" t="e">
        <f t="shared" ref="U13:U29" si="5">U12</f>
        <v>#DIV/0!</v>
      </c>
    </row>
    <row r="14" spans="1:32" x14ac:dyDescent="0.25">
      <c r="B14" s="369" t="s">
        <v>101</v>
      </c>
      <c r="C14" s="370">
        <f>SUM(Input!E22:E29)</f>
        <v>0</v>
      </c>
      <c r="D14" s="371" t="e">
        <f t="shared" si="2"/>
        <v>#DIV/0!</v>
      </c>
      <c r="E14" s="7"/>
      <c r="F14" s="372">
        <f>SUM(Input!K22:K29)</f>
        <v>0</v>
      </c>
      <c r="G14" s="373" t="e">
        <f t="shared" si="0"/>
        <v>#DIV/0!</v>
      </c>
      <c r="H14" s="355"/>
      <c r="J14" s="13" t="s">
        <v>7</v>
      </c>
      <c r="K14" s="365">
        <v>0.2</v>
      </c>
      <c r="L14" s="366" t="e">
        <f>'RCF Calc'!D10</f>
        <v>#DIV/0!</v>
      </c>
      <c r="M14" s="367" t="e">
        <f>'Cost RCF (MMC)'!D9</f>
        <v>#DIV/0!</v>
      </c>
      <c r="N14" s="366" t="e">
        <f>'RCF Calc'!F10</f>
        <v>#DIV/0!</v>
      </c>
      <c r="O14" s="359"/>
      <c r="P14" s="4" t="e">
        <f t="shared" si="3"/>
        <v>#DIV/0!</v>
      </c>
      <c r="Q14" s="4" t="e">
        <f t="shared" si="3"/>
        <v>#DIV/0!</v>
      </c>
      <c r="R14" s="4" t="e">
        <f t="shared" ref="R14" ca="1" si="6">R13</f>
        <v>#DIV/0!</v>
      </c>
      <c r="S14" s="374" t="e">
        <f t="shared" si="1"/>
        <v>#DIV/0!</v>
      </c>
      <c r="U14" s="4" t="e">
        <f t="shared" si="5"/>
        <v>#DIV/0!</v>
      </c>
    </row>
    <row r="15" spans="1:32" x14ac:dyDescent="0.25">
      <c r="B15" s="369" t="s">
        <v>256</v>
      </c>
      <c r="C15" s="370">
        <f>SUM(Input!E30:E31)</f>
        <v>0</v>
      </c>
      <c r="D15" s="371" t="e">
        <f t="shared" si="2"/>
        <v>#DIV/0!</v>
      </c>
      <c r="E15" s="7"/>
      <c r="F15" s="372">
        <f>SUM(Input!K30:K31)</f>
        <v>0</v>
      </c>
      <c r="G15" s="373" t="e">
        <f t="shared" si="0"/>
        <v>#DIV/0!</v>
      </c>
      <c r="H15" s="355"/>
      <c r="J15" s="13" t="s">
        <v>8</v>
      </c>
      <c r="K15" s="365">
        <v>0.25</v>
      </c>
      <c r="L15" s="366" t="e">
        <f>'RCF Calc'!D11</f>
        <v>#DIV/0!</v>
      </c>
      <c r="M15" s="367" t="e">
        <f>'Cost RCF (MMC)'!D10</f>
        <v>#DIV/0!</v>
      </c>
      <c r="N15" s="366" t="e">
        <f>'RCF Calc'!F11</f>
        <v>#DIV/0!</v>
      </c>
      <c r="O15" s="359"/>
      <c r="P15" s="4" t="e">
        <f t="shared" si="3"/>
        <v>#DIV/0!</v>
      </c>
      <c r="Q15" s="4" t="e">
        <f t="shared" si="3"/>
        <v>#DIV/0!</v>
      </c>
      <c r="R15" s="4" t="e">
        <f t="shared" ref="R15" ca="1" si="7">R14</f>
        <v>#DIV/0!</v>
      </c>
      <c r="S15" s="374" t="e">
        <f t="shared" si="1"/>
        <v>#DIV/0!</v>
      </c>
      <c r="U15" s="4" t="e">
        <f t="shared" si="5"/>
        <v>#DIV/0!</v>
      </c>
    </row>
    <row r="16" spans="1:32" x14ac:dyDescent="0.25">
      <c r="B16" s="369" t="s">
        <v>395</v>
      </c>
      <c r="C16" s="370">
        <f>SUM(Input!E32:E34)</f>
        <v>0</v>
      </c>
      <c r="D16" s="371" t="e">
        <f t="shared" si="2"/>
        <v>#DIV/0!</v>
      </c>
      <c r="E16" s="7"/>
      <c r="F16" s="372">
        <f>SUM(Input!K32:K34)</f>
        <v>0</v>
      </c>
      <c r="G16" s="373" t="e">
        <f t="shared" si="0"/>
        <v>#DIV/0!</v>
      </c>
      <c r="H16" s="355"/>
      <c r="J16" s="13" t="s">
        <v>11</v>
      </c>
      <c r="K16" s="365">
        <v>0.3</v>
      </c>
      <c r="L16" s="366" t="e">
        <f>'RCF Calc'!D12</f>
        <v>#DIV/0!</v>
      </c>
      <c r="M16" s="367" t="e">
        <f>'Cost RCF (MMC)'!D11</f>
        <v>#DIV/0!</v>
      </c>
      <c r="N16" s="366" t="e">
        <f>'RCF Calc'!F12</f>
        <v>#DIV/0!</v>
      </c>
      <c r="O16" s="359"/>
      <c r="P16" s="4" t="e">
        <f t="shared" si="3"/>
        <v>#DIV/0!</v>
      </c>
      <c r="Q16" s="4" t="e">
        <f t="shared" si="3"/>
        <v>#DIV/0!</v>
      </c>
      <c r="R16" s="4" t="e">
        <f t="shared" ref="R16" ca="1" si="8">R15</f>
        <v>#DIV/0!</v>
      </c>
      <c r="S16" s="374" t="e">
        <f t="shared" si="1"/>
        <v>#DIV/0!</v>
      </c>
      <c r="U16" s="4" t="e">
        <f t="shared" si="5"/>
        <v>#DIV/0!</v>
      </c>
    </row>
    <row r="17" spans="2:32" x14ac:dyDescent="0.25">
      <c r="B17" s="369" t="s">
        <v>271</v>
      </c>
      <c r="C17" s="370">
        <f>SUM(Input!E62:E66)</f>
        <v>0</v>
      </c>
      <c r="D17" s="371" t="e">
        <f>C17/$C$31</f>
        <v>#DIV/0!</v>
      </c>
      <c r="E17" s="7"/>
      <c r="F17" s="372">
        <f>SUM(Input!K62:K66)</f>
        <v>0</v>
      </c>
      <c r="G17" s="373" t="e">
        <f t="shared" si="0"/>
        <v>#DIV/0!</v>
      </c>
      <c r="H17" s="355"/>
      <c r="J17" s="13" t="s">
        <v>12</v>
      </c>
      <c r="K17" s="365">
        <v>0.35</v>
      </c>
      <c r="L17" s="366" t="e">
        <f>'RCF Calc'!D13</f>
        <v>#DIV/0!</v>
      </c>
      <c r="M17" s="367" t="e">
        <f>'Cost RCF (MMC)'!D12</f>
        <v>#DIV/0!</v>
      </c>
      <c r="N17" s="366" t="e">
        <f>'RCF Calc'!F13</f>
        <v>#DIV/0!</v>
      </c>
      <c r="O17" s="359"/>
      <c r="P17" s="4" t="e">
        <f t="shared" si="3"/>
        <v>#DIV/0!</v>
      </c>
      <c r="Q17" s="4" t="e">
        <f t="shared" si="3"/>
        <v>#DIV/0!</v>
      </c>
      <c r="R17" s="4" t="e">
        <f t="shared" ref="R17" ca="1" si="9">R16</f>
        <v>#DIV/0!</v>
      </c>
      <c r="S17" s="374" t="e">
        <f t="shared" si="1"/>
        <v>#DIV/0!</v>
      </c>
      <c r="U17" s="4" t="e">
        <f t="shared" si="5"/>
        <v>#DIV/0!</v>
      </c>
    </row>
    <row r="18" spans="2:32" x14ac:dyDescent="0.25">
      <c r="B18" s="369" t="s">
        <v>275</v>
      </c>
      <c r="C18" s="370">
        <f>SUM(Input!E67:E68)</f>
        <v>0</v>
      </c>
      <c r="D18" s="371" t="e">
        <f t="shared" si="2"/>
        <v>#DIV/0!</v>
      </c>
      <c r="E18" s="7"/>
      <c r="F18" s="372">
        <f>SUM(Input!K67:K68)</f>
        <v>0</v>
      </c>
      <c r="G18" s="373" t="e">
        <f t="shared" si="0"/>
        <v>#DIV/0!</v>
      </c>
      <c r="H18" s="355"/>
      <c r="J18" s="13" t="s">
        <v>15</v>
      </c>
      <c r="K18" s="365">
        <v>0.4</v>
      </c>
      <c r="L18" s="366" t="e">
        <f>'RCF Calc'!D14</f>
        <v>#DIV/0!</v>
      </c>
      <c r="M18" s="367" t="e">
        <f>'Cost RCF (MMC)'!D13</f>
        <v>#DIV/0!</v>
      </c>
      <c r="N18" s="366" t="e">
        <f>'RCF Calc'!F14</f>
        <v>#DIV/0!</v>
      </c>
      <c r="O18" s="359"/>
      <c r="P18" s="4" t="e">
        <f t="shared" si="3"/>
        <v>#DIV/0!</v>
      </c>
      <c r="Q18" s="4" t="e">
        <f t="shared" si="3"/>
        <v>#DIV/0!</v>
      </c>
      <c r="R18" s="4" t="e">
        <f t="shared" ref="R18" ca="1" si="10">R17</f>
        <v>#DIV/0!</v>
      </c>
      <c r="S18" s="374" t="e">
        <f t="shared" si="1"/>
        <v>#DIV/0!</v>
      </c>
      <c r="U18" s="4" t="e">
        <f t="shared" si="5"/>
        <v>#DIV/0!</v>
      </c>
    </row>
    <row r="19" spans="2:32" x14ac:dyDescent="0.25">
      <c r="B19" s="369" t="s">
        <v>277</v>
      </c>
      <c r="C19" s="370">
        <f>SUM(Input!E69:E91)</f>
        <v>0</v>
      </c>
      <c r="D19" s="371" t="e">
        <f t="shared" si="2"/>
        <v>#DIV/0!</v>
      </c>
      <c r="E19" s="7"/>
      <c r="F19" s="372">
        <f>SUM(Input!K69:K91)</f>
        <v>0</v>
      </c>
      <c r="G19" s="373" t="e">
        <f t="shared" si="0"/>
        <v>#DIV/0!</v>
      </c>
      <c r="H19" s="355"/>
      <c r="J19" s="13" t="s">
        <v>16</v>
      </c>
      <c r="K19" s="365">
        <v>0.45</v>
      </c>
      <c r="L19" s="366" t="e">
        <f>'RCF Calc'!D15</f>
        <v>#DIV/0!</v>
      </c>
      <c r="M19" s="367" t="e">
        <f>'Cost RCF (MMC)'!D14</f>
        <v>#DIV/0!</v>
      </c>
      <c r="N19" s="366" t="e">
        <f>'RCF Calc'!F15</f>
        <v>#DIV/0!</v>
      </c>
      <c r="O19" s="359"/>
      <c r="P19" s="4" t="e">
        <f t="shared" si="3"/>
        <v>#DIV/0!</v>
      </c>
      <c r="Q19" s="4" t="e">
        <f t="shared" si="3"/>
        <v>#DIV/0!</v>
      </c>
      <c r="R19" s="4" t="e">
        <f t="shared" ref="R19" ca="1" si="11">R18</f>
        <v>#DIV/0!</v>
      </c>
      <c r="S19" s="374" t="e">
        <f t="shared" si="1"/>
        <v>#DIV/0!</v>
      </c>
      <c r="U19" s="4" t="e">
        <f t="shared" si="5"/>
        <v>#DIV/0!</v>
      </c>
    </row>
    <row r="20" spans="2:32" x14ac:dyDescent="0.25">
      <c r="B20" s="369" t="s">
        <v>34</v>
      </c>
      <c r="C20" s="370">
        <f>SUM(Input!E92:E115)</f>
        <v>0</v>
      </c>
      <c r="D20" s="371" t="e">
        <f t="shared" si="2"/>
        <v>#DIV/0!</v>
      </c>
      <c r="E20" s="7"/>
      <c r="F20" s="372">
        <f>SUM(Input!K92:K115)</f>
        <v>0</v>
      </c>
      <c r="G20" s="373" t="e">
        <f t="shared" si="0"/>
        <v>#DIV/0!</v>
      </c>
      <c r="H20" s="355"/>
      <c r="J20" s="375" t="s">
        <v>17</v>
      </c>
      <c r="K20" s="376">
        <v>0.5</v>
      </c>
      <c r="L20" s="377" t="e">
        <f>'RCF Calc'!D16</f>
        <v>#DIV/0!</v>
      </c>
      <c r="M20" s="378" t="e">
        <f>'Cost RCF (MMC)'!D15</f>
        <v>#DIV/0!</v>
      </c>
      <c r="N20" s="377" t="e">
        <f>'RCF Calc'!F16</f>
        <v>#DIV/0!</v>
      </c>
      <c r="O20" s="359"/>
      <c r="P20" s="4" t="e">
        <f t="shared" si="3"/>
        <v>#DIV/0!</v>
      </c>
      <c r="Q20" s="4" t="e">
        <f t="shared" si="3"/>
        <v>#DIV/0!</v>
      </c>
      <c r="R20" s="4" t="e">
        <f t="shared" ref="R20" ca="1" si="12">R19</f>
        <v>#DIV/0!</v>
      </c>
      <c r="S20" s="374" t="e">
        <f t="shared" si="1"/>
        <v>#DIV/0!</v>
      </c>
      <c r="U20" s="4" t="e">
        <f t="shared" si="5"/>
        <v>#DIV/0!</v>
      </c>
    </row>
    <row r="21" spans="2:32" x14ac:dyDescent="0.25">
      <c r="B21" s="369" t="s">
        <v>292</v>
      </c>
      <c r="C21" s="370">
        <f>SUM(Input!E116:E121)</f>
        <v>0</v>
      </c>
      <c r="D21" s="371" t="e">
        <f t="shared" si="2"/>
        <v>#DIV/0!</v>
      </c>
      <c r="E21" s="7"/>
      <c r="F21" s="372">
        <f>SUM(Input!K116:K121)</f>
        <v>0</v>
      </c>
      <c r="G21" s="373" t="e">
        <f t="shared" si="0"/>
        <v>#DIV/0!</v>
      </c>
      <c r="H21" s="355"/>
      <c r="J21" s="13" t="s">
        <v>18</v>
      </c>
      <c r="K21" s="365">
        <v>0.55000000000000004</v>
      </c>
      <c r="L21" s="366" t="e">
        <f>'RCF Calc'!D17</f>
        <v>#DIV/0!</v>
      </c>
      <c r="M21" s="367" t="e">
        <f>'Cost RCF (MMC)'!D16</f>
        <v>#DIV/0!</v>
      </c>
      <c r="N21" s="366" t="e">
        <f>'RCF Calc'!F17</f>
        <v>#DIV/0!</v>
      </c>
      <c r="O21" s="359"/>
      <c r="P21" s="4" t="e">
        <f t="shared" si="3"/>
        <v>#DIV/0!</v>
      </c>
      <c r="Q21" s="4" t="e">
        <f t="shared" si="3"/>
        <v>#DIV/0!</v>
      </c>
      <c r="R21" s="4" t="e">
        <f t="shared" ref="R21" ca="1" si="13">R20</f>
        <v>#DIV/0!</v>
      </c>
      <c r="S21" s="374" t="e">
        <f t="shared" si="1"/>
        <v>#DIV/0!</v>
      </c>
      <c r="U21" s="4" t="e">
        <f t="shared" si="5"/>
        <v>#DIV/0!</v>
      </c>
    </row>
    <row r="22" spans="2:32" x14ac:dyDescent="0.25">
      <c r="B22" s="369" t="s">
        <v>301</v>
      </c>
      <c r="C22" s="370">
        <f>SUM(Input!E122:E132)</f>
        <v>0</v>
      </c>
      <c r="D22" s="371" t="e">
        <f t="shared" si="2"/>
        <v>#DIV/0!</v>
      </c>
      <c r="E22" s="7"/>
      <c r="F22" s="372">
        <f>SUM(Input!K122:K132)</f>
        <v>0</v>
      </c>
      <c r="G22" s="373" t="e">
        <f t="shared" si="0"/>
        <v>#DIV/0!</v>
      </c>
      <c r="H22" s="355"/>
      <c r="J22" s="13" t="s">
        <v>19</v>
      </c>
      <c r="K22" s="365">
        <v>0.6</v>
      </c>
      <c r="L22" s="366" t="e">
        <f>'RCF Calc'!D18</f>
        <v>#DIV/0!</v>
      </c>
      <c r="M22" s="367" t="e">
        <f>'Cost RCF (MMC)'!D17</f>
        <v>#DIV/0!</v>
      </c>
      <c r="N22" s="366" t="e">
        <f>'RCF Calc'!F18</f>
        <v>#DIV/0!</v>
      </c>
      <c r="O22" s="359"/>
      <c r="P22" s="4" t="e">
        <f t="shared" si="3"/>
        <v>#DIV/0!</v>
      </c>
      <c r="Q22" s="4" t="e">
        <f t="shared" si="3"/>
        <v>#DIV/0!</v>
      </c>
      <c r="R22" s="4" t="e">
        <f t="shared" ref="R22" ca="1" si="14">R21</f>
        <v>#DIV/0!</v>
      </c>
      <c r="S22" s="374" t="e">
        <f t="shared" si="1"/>
        <v>#DIV/0!</v>
      </c>
      <c r="U22" s="4" t="e">
        <f t="shared" si="5"/>
        <v>#DIV/0!</v>
      </c>
    </row>
    <row r="23" spans="2:32" x14ac:dyDescent="0.25">
      <c r="B23" s="369" t="s">
        <v>367</v>
      </c>
      <c r="C23" s="370">
        <f>SUM(Input!E133:E136)</f>
        <v>0</v>
      </c>
      <c r="D23" s="371" t="e">
        <f t="shared" si="2"/>
        <v>#DIV/0!</v>
      </c>
      <c r="E23" s="7"/>
      <c r="F23" s="372">
        <f>SUM(Input!K133:K136)</f>
        <v>0</v>
      </c>
      <c r="G23" s="373" t="e">
        <f t="shared" si="0"/>
        <v>#DIV/0!</v>
      </c>
      <c r="H23" s="355"/>
      <c r="J23" s="13" t="s">
        <v>20</v>
      </c>
      <c r="K23" s="365">
        <v>0.65</v>
      </c>
      <c r="L23" s="366" t="e">
        <f>'RCF Calc'!D19</f>
        <v>#DIV/0!</v>
      </c>
      <c r="M23" s="367" t="e">
        <f>'Cost RCF (MMC)'!D18</f>
        <v>#DIV/0!</v>
      </c>
      <c r="N23" s="366" t="e">
        <f>'RCF Calc'!F19</f>
        <v>#DIV/0!</v>
      </c>
      <c r="O23" s="359"/>
      <c r="P23" s="4" t="e">
        <f t="shared" si="3"/>
        <v>#DIV/0!</v>
      </c>
      <c r="Q23" s="4" t="e">
        <f t="shared" si="3"/>
        <v>#DIV/0!</v>
      </c>
      <c r="R23" s="4" t="e">
        <f t="shared" ref="R23" ca="1" si="15">R22</f>
        <v>#DIV/0!</v>
      </c>
      <c r="S23" s="374" t="e">
        <f t="shared" si="1"/>
        <v>#DIV/0!</v>
      </c>
      <c r="U23" s="4" t="e">
        <f t="shared" si="5"/>
        <v>#DIV/0!</v>
      </c>
    </row>
    <row r="24" spans="2:32" x14ac:dyDescent="0.25">
      <c r="B24" s="369" t="s">
        <v>324</v>
      </c>
      <c r="C24" s="370">
        <f>SUM(Input!E35,Input!E137:E141)</f>
        <v>0</v>
      </c>
      <c r="D24" s="371" t="e">
        <f t="shared" si="2"/>
        <v>#DIV/0!</v>
      </c>
      <c r="E24" s="7"/>
      <c r="F24" s="372">
        <f>SUM(Input!K35,Input!K137:K141)</f>
        <v>0</v>
      </c>
      <c r="G24" s="373" t="e">
        <f t="shared" si="0"/>
        <v>#DIV/0!</v>
      </c>
      <c r="H24" s="355"/>
      <c r="J24" s="13" t="s">
        <v>21</v>
      </c>
      <c r="K24" s="365">
        <v>0.7</v>
      </c>
      <c r="L24" s="366" t="e">
        <f>'RCF Calc'!D20</f>
        <v>#DIV/0!</v>
      </c>
      <c r="M24" s="367" t="e">
        <f>'Cost RCF (MMC)'!D19</f>
        <v>#DIV/0!</v>
      </c>
      <c r="N24" s="366" t="e">
        <f>'RCF Calc'!F20</f>
        <v>#DIV/0!</v>
      </c>
      <c r="O24" s="359"/>
      <c r="P24" s="4" t="e">
        <f t="shared" si="3"/>
        <v>#DIV/0!</v>
      </c>
      <c r="Q24" s="4" t="e">
        <f t="shared" si="3"/>
        <v>#DIV/0!</v>
      </c>
      <c r="R24" s="4" t="e">
        <f t="shared" ref="R24" ca="1" si="16">R23</f>
        <v>#DIV/0!</v>
      </c>
      <c r="S24" s="374" t="e">
        <f t="shared" si="1"/>
        <v>#DIV/0!</v>
      </c>
      <c r="U24" s="4" t="e">
        <f t="shared" si="5"/>
        <v>#DIV/0!</v>
      </c>
    </row>
    <row r="25" spans="2:32" x14ac:dyDescent="0.25">
      <c r="B25" s="369" t="s">
        <v>261</v>
      </c>
      <c r="C25" s="370">
        <f>SUM(Input!E142:E143)</f>
        <v>0</v>
      </c>
      <c r="D25" s="371" t="e">
        <f t="shared" si="2"/>
        <v>#DIV/0!</v>
      </c>
      <c r="E25" s="7"/>
      <c r="F25" s="372">
        <f>SUM(Input!K142:K143)</f>
        <v>0</v>
      </c>
      <c r="G25" s="373" t="e">
        <f t="shared" si="0"/>
        <v>#DIV/0!</v>
      </c>
      <c r="H25" s="355"/>
      <c r="J25" s="13" t="s">
        <v>22</v>
      </c>
      <c r="K25" s="365">
        <v>0.75</v>
      </c>
      <c r="L25" s="366" t="e">
        <f>'RCF Calc'!D21</f>
        <v>#DIV/0!</v>
      </c>
      <c r="M25" s="367" t="e">
        <f>'Cost RCF (MMC)'!D20</f>
        <v>#DIV/0!</v>
      </c>
      <c r="N25" s="366" t="e">
        <f>'RCF Calc'!F21</f>
        <v>#DIV/0!</v>
      </c>
      <c r="O25" s="359"/>
      <c r="P25" s="4" t="e">
        <f t="shared" si="3"/>
        <v>#DIV/0!</v>
      </c>
      <c r="Q25" s="4" t="e">
        <f t="shared" si="3"/>
        <v>#DIV/0!</v>
      </c>
      <c r="R25" s="4" t="e">
        <f t="shared" ref="R25" ca="1" si="17">R24</f>
        <v>#DIV/0!</v>
      </c>
      <c r="S25" s="374" t="e">
        <f t="shared" si="1"/>
        <v>#DIV/0!</v>
      </c>
      <c r="U25" s="4" t="e">
        <f t="shared" si="5"/>
        <v>#DIV/0!</v>
      </c>
    </row>
    <row r="26" spans="2:32" ht="45" x14ac:dyDescent="0.25">
      <c r="B26" s="369" t="s">
        <v>427</v>
      </c>
      <c r="C26" s="370">
        <f>SUM(Input!E144:E151)</f>
        <v>0</v>
      </c>
      <c r="D26" s="371" t="e">
        <f t="shared" si="2"/>
        <v>#DIV/0!</v>
      </c>
      <c r="E26" s="7"/>
      <c r="F26" s="372">
        <f>SUM(Input!K144:K151)</f>
        <v>0</v>
      </c>
      <c r="G26" s="373" t="e">
        <f t="shared" si="0"/>
        <v>#DIV/0!</v>
      </c>
      <c r="H26" s="355"/>
      <c r="J26" s="379" t="s">
        <v>23</v>
      </c>
      <c r="K26" s="380">
        <v>0.8</v>
      </c>
      <c r="L26" s="381" t="e">
        <f>'RCF Calc'!D22</f>
        <v>#DIV/0!</v>
      </c>
      <c r="M26" s="382" t="e">
        <f>'Cost RCF (MMC)'!D21</f>
        <v>#DIV/0!</v>
      </c>
      <c r="N26" s="381" t="e">
        <f>'RCF Calc'!F22</f>
        <v>#DIV/0!</v>
      </c>
      <c r="O26" s="359"/>
      <c r="P26" s="4" t="e">
        <f t="shared" si="3"/>
        <v>#DIV/0!</v>
      </c>
      <c r="Q26" s="4" t="e">
        <f t="shared" si="3"/>
        <v>#DIV/0!</v>
      </c>
      <c r="R26" s="4" t="e">
        <f t="shared" ref="R26" ca="1" si="18">R25</f>
        <v>#DIV/0!</v>
      </c>
      <c r="S26" s="374" t="e">
        <f t="shared" si="1"/>
        <v>#DIV/0!</v>
      </c>
      <c r="U26" s="4" t="e">
        <f t="shared" si="5"/>
        <v>#DIV/0!</v>
      </c>
    </row>
    <row r="27" spans="2:32" x14ac:dyDescent="0.25">
      <c r="B27" s="369" t="s">
        <v>347</v>
      </c>
      <c r="C27" s="370">
        <f>SUM(Input!E152:E153)</f>
        <v>0</v>
      </c>
      <c r="D27" s="371" t="e">
        <f t="shared" si="2"/>
        <v>#DIV/0!</v>
      </c>
      <c r="E27" s="7"/>
      <c r="F27" s="372">
        <f>SUM(Input!K152:K153)</f>
        <v>0</v>
      </c>
      <c r="G27" s="373" t="e">
        <f t="shared" si="0"/>
        <v>#DIV/0!</v>
      </c>
      <c r="H27" s="355"/>
      <c r="J27" s="13" t="s">
        <v>24</v>
      </c>
      <c r="K27" s="365">
        <v>0.85</v>
      </c>
      <c r="L27" s="366" t="e">
        <f>'RCF Calc'!D23</f>
        <v>#DIV/0!</v>
      </c>
      <c r="M27" s="367" t="e">
        <f>'Cost RCF (MMC)'!D22</f>
        <v>#DIV/0!</v>
      </c>
      <c r="N27" s="366" t="e">
        <f>'RCF Calc'!F23</f>
        <v>#DIV/0!</v>
      </c>
      <c r="O27" s="359"/>
      <c r="P27" s="4" t="e">
        <f>P26</f>
        <v>#DIV/0!</v>
      </c>
      <c r="Q27" s="4" t="e">
        <f>Q26</f>
        <v>#DIV/0!</v>
      </c>
      <c r="R27" s="4" t="e">
        <f ca="1">R26</f>
        <v>#DIV/0!</v>
      </c>
      <c r="S27" s="374" t="e">
        <f>S26</f>
        <v>#DIV/0!</v>
      </c>
      <c r="U27" s="4" t="e">
        <f>U26</f>
        <v>#DIV/0!</v>
      </c>
    </row>
    <row r="28" spans="2:32" x14ac:dyDescent="0.25">
      <c r="B28" s="369" t="s">
        <v>350</v>
      </c>
      <c r="C28" s="370">
        <f>SUM(Input!E154:E165)</f>
        <v>0</v>
      </c>
      <c r="D28" s="371" t="e">
        <f t="shared" si="2"/>
        <v>#DIV/0!</v>
      </c>
      <c r="E28" s="331"/>
      <c r="F28" s="372">
        <f>SUM(Input!K154:K165)</f>
        <v>0</v>
      </c>
      <c r="G28" s="373" t="e">
        <f t="shared" si="0"/>
        <v>#DIV/0!</v>
      </c>
      <c r="J28" s="13" t="s">
        <v>25</v>
      </c>
      <c r="K28" s="365">
        <v>0.9</v>
      </c>
      <c r="L28" s="366" t="e">
        <f>'RCF Calc'!D24</f>
        <v>#DIV/0!</v>
      </c>
      <c r="M28" s="367" t="e">
        <f>'Cost RCF (MMC)'!D23</f>
        <v>#DIV/0!</v>
      </c>
      <c r="N28" s="366" t="e">
        <f>'RCF Calc'!F24</f>
        <v>#DIV/0!</v>
      </c>
      <c r="O28" s="359"/>
      <c r="P28" s="4" t="e">
        <f t="shared" si="3"/>
        <v>#DIV/0!</v>
      </c>
      <c r="Q28" s="4" t="e">
        <f t="shared" si="3"/>
        <v>#DIV/0!</v>
      </c>
      <c r="R28" s="4" t="e">
        <f t="shared" ref="R28" ca="1" si="19">R27</f>
        <v>#DIV/0!</v>
      </c>
      <c r="S28" s="374" t="e">
        <f t="shared" si="1"/>
        <v>#DIV/0!</v>
      </c>
      <c r="U28" s="4" t="e">
        <f t="shared" si="5"/>
        <v>#DIV/0!</v>
      </c>
    </row>
    <row r="29" spans="2:32" ht="15.75" thickBot="1" x14ac:dyDescent="0.3">
      <c r="B29" s="383" t="s">
        <v>363</v>
      </c>
      <c r="C29" s="384">
        <f>Input!E166</f>
        <v>0</v>
      </c>
      <c r="D29" s="385" t="e">
        <f t="shared" si="2"/>
        <v>#DIV/0!</v>
      </c>
      <c r="E29" s="331"/>
      <c r="F29" s="386">
        <f>Input!K166</f>
        <v>0</v>
      </c>
      <c r="G29" s="387" t="e">
        <f t="shared" si="0"/>
        <v>#DIV/0!</v>
      </c>
      <c r="J29" s="13" t="s">
        <v>27</v>
      </c>
      <c r="K29" s="365">
        <v>0.95</v>
      </c>
      <c r="L29" s="366" t="e">
        <f>'RCF Calc'!D25</f>
        <v>#DIV/0!</v>
      </c>
      <c r="M29" s="367" t="e">
        <f>'Cost RCF (MMC)'!D24</f>
        <v>#DIV/0!</v>
      </c>
      <c r="N29" s="366" t="e">
        <f>'RCF Calc'!F25</f>
        <v>#DIV/0!</v>
      </c>
      <c r="O29" s="359"/>
      <c r="P29" s="4" t="e">
        <f t="shared" si="3"/>
        <v>#DIV/0!</v>
      </c>
      <c r="Q29" s="4" t="e">
        <f t="shared" si="3"/>
        <v>#DIV/0!</v>
      </c>
      <c r="R29" s="4" t="e">
        <f t="shared" ref="R29" ca="1" si="20">R28</f>
        <v>#DIV/0!</v>
      </c>
      <c r="S29" s="374" t="e">
        <f t="shared" si="1"/>
        <v>#DIV/0!</v>
      </c>
      <c r="U29" s="4" t="e">
        <f t="shared" si="5"/>
        <v>#DIV/0!</v>
      </c>
    </row>
    <row r="30" spans="2:32" ht="15.75" thickBot="1" x14ac:dyDescent="0.3">
      <c r="C30" s="388"/>
      <c r="D30" s="389"/>
      <c r="E30" s="331"/>
      <c r="F30" s="388"/>
      <c r="G30" s="389"/>
      <c r="J30" s="14"/>
      <c r="K30" s="390"/>
      <c r="L30" s="391"/>
      <c r="M30" s="392"/>
      <c r="N30" s="391"/>
      <c r="O30" s="359"/>
      <c r="AF30" s="393"/>
    </row>
    <row r="31" spans="2:32" ht="16.5" thickTop="1" thickBot="1" x14ac:dyDescent="0.3">
      <c r="B31" s="394" t="s">
        <v>452</v>
      </c>
      <c r="C31" s="395">
        <f>SUM(C11:C29)</f>
        <v>0</v>
      </c>
      <c r="D31" s="396" t="e">
        <f>SUM(D11:D30)</f>
        <v>#DIV/0!</v>
      </c>
      <c r="E31" s="331"/>
      <c r="F31" s="395">
        <f>SUM(F11:F29)</f>
        <v>0</v>
      </c>
      <c r="G31" s="396" t="e">
        <f>SUM(G11:G30)</f>
        <v>#DIV/0!</v>
      </c>
      <c r="J31" s="664" t="s">
        <v>498</v>
      </c>
      <c r="K31" s="665"/>
      <c r="L31" s="392" t="e">
        <f>AVERAGE(L11:L29)</f>
        <v>#DIV/0!</v>
      </c>
      <c r="M31" s="392" t="e">
        <f>AVERAGE(M11:M29)</f>
        <v>#DIV/0!</v>
      </c>
      <c r="N31" s="397" t="e">
        <f>AVERAGE(N11:N29)</f>
        <v>#DIV/0!</v>
      </c>
      <c r="O31" s="359"/>
    </row>
    <row r="32" spans="2:32" ht="15.75" thickTop="1" x14ac:dyDescent="0.25">
      <c r="B32" s="716" t="s">
        <v>425</v>
      </c>
      <c r="C32" s="398" t="s">
        <v>555</v>
      </c>
      <c r="D32" s="399">
        <f>Input!E53</f>
        <v>0</v>
      </c>
      <c r="E32" s="7"/>
      <c r="F32" s="400"/>
      <c r="G32" s="401"/>
      <c r="O32" s="359"/>
    </row>
    <row r="33" spans="1:32" x14ac:dyDescent="0.25">
      <c r="A33" s="167"/>
      <c r="B33" s="717"/>
      <c r="C33" s="402" t="s">
        <v>554</v>
      </c>
      <c r="D33" s="403">
        <f>Input!G53</f>
        <v>0</v>
      </c>
      <c r="E33" s="175"/>
      <c r="F33" s="404"/>
      <c r="G33" s="405"/>
      <c r="H33" s="406"/>
      <c r="I33" s="167"/>
      <c r="O33" s="359"/>
    </row>
    <row r="34" spans="1:32" x14ac:dyDescent="0.25">
      <c r="B34" s="407" t="s">
        <v>82</v>
      </c>
      <c r="C34" s="370">
        <f>Input!E172</f>
        <v>0</v>
      </c>
      <c r="D34" s="408"/>
      <c r="E34" s="7"/>
      <c r="F34" s="409"/>
      <c r="G34" s="410"/>
      <c r="H34" s="411"/>
      <c r="O34" s="359"/>
    </row>
    <row r="35" spans="1:32" s="167" customFormat="1" ht="15.75" thickBot="1" x14ac:dyDescent="0.3">
      <c r="A35"/>
      <c r="B35" s="412" t="s">
        <v>428</v>
      </c>
      <c r="C35" s="384">
        <f>SUM(Input!E40:E46)</f>
        <v>0</v>
      </c>
      <c r="D35" s="385" t="e">
        <f>C35/C31</f>
        <v>#DIV/0!</v>
      </c>
      <c r="E35" s="7"/>
      <c r="F35" s="413"/>
      <c r="G35" s="414"/>
      <c r="H35" s="411"/>
      <c r="I35"/>
      <c r="O35" s="415"/>
      <c r="AE35" s="416"/>
      <c r="AF35" s="416"/>
    </row>
    <row r="36" spans="1:32" ht="16.5" thickTop="1" thickBot="1" x14ac:dyDescent="0.3">
      <c r="B36" s="417" t="s">
        <v>36</v>
      </c>
      <c r="C36" s="418">
        <f>SUM(C31:C35)</f>
        <v>0</v>
      </c>
      <c r="D36" s="419"/>
      <c r="E36" s="7"/>
      <c r="F36" s="418"/>
      <c r="G36" s="419"/>
      <c r="H36" s="411"/>
      <c r="J36" s="685" t="s">
        <v>87</v>
      </c>
      <c r="K36" s="686"/>
      <c r="L36" s="686"/>
      <c r="M36" s="686"/>
      <c r="N36" s="543"/>
      <c r="O36" s="518"/>
    </row>
    <row r="37" spans="1:32" x14ac:dyDescent="0.25">
      <c r="B37" s="420"/>
      <c r="C37" s="421"/>
      <c r="D37" s="422"/>
      <c r="E37" s="7"/>
      <c r="F37" s="400"/>
      <c r="G37" s="423"/>
      <c r="H37" s="411"/>
      <c r="J37" s="13" t="s">
        <v>460</v>
      </c>
      <c r="K37" s="2"/>
      <c r="L37" s="2" t="str">
        <f>L8</f>
        <v>Blended RCF</v>
      </c>
      <c r="M37" s="2" t="str">
        <f>M8</f>
        <v>MMC Factored</v>
      </c>
      <c r="N37" s="64" t="s">
        <v>489</v>
      </c>
      <c r="O37" s="359"/>
    </row>
    <row r="38" spans="1:32" ht="15.75" thickBot="1" x14ac:dyDescent="0.3">
      <c r="B38" s="412" t="s">
        <v>429</v>
      </c>
      <c r="C38" s="384">
        <f>SUM(Input!E39+Input!E171)</f>
        <v>0</v>
      </c>
      <c r="D38" s="385" t="e">
        <f>C38/C36</f>
        <v>#DIV/0!</v>
      </c>
      <c r="E38" s="7"/>
      <c r="F38" s="413"/>
      <c r="G38" s="414"/>
      <c r="H38" s="411"/>
      <c r="J38" s="424" t="e">
        <f>D38</f>
        <v>#DIV/0!</v>
      </c>
      <c r="K38" s="31"/>
      <c r="L38" s="425" t="e">
        <f ca="1">IF(D38&lt;L11,0,FORECAST(D38,OFFSET(K11:K29,MATCH(D38,L11:L29,1)-1,0,2), OFFSET(L11:L29,MATCH(D38,L11:L29,1)-1,0,2)))</f>
        <v>#DIV/0!</v>
      </c>
      <c r="M38" s="425" t="e">
        <f ca="1">IF(D38&lt;M11,0,FORECAST(D38,OFFSET(K11:K29,MATCH(D38,M11:M29,1)-1,0,2), OFFSET(M11:M29,MATCH(D38,M11:M29,1)-1,0,2)))</f>
        <v>#DIV/0!</v>
      </c>
      <c r="N38" s="391" t="e">
        <f ca="1">IF(D38&lt;N11,0,FORECAST(D38,OFFSET(K11:K29,MATCH(D38,N11:N29,1)-1,0,2), OFFSET(N11:N29,MATCH(D38,N11:N29,1)-1,0,2)))</f>
        <v>#DIV/0!</v>
      </c>
      <c r="O38" s="359"/>
    </row>
    <row r="39" spans="1:32" ht="15.75" thickBot="1" x14ac:dyDescent="0.3">
      <c r="B39" s="426" t="s">
        <v>84</v>
      </c>
      <c r="C39" s="427">
        <f>SUM(C36:C38)</f>
        <v>0</v>
      </c>
      <c r="D39" s="428" t="str">
        <f>IF(C39=C6,"TRUE","ERROR")</f>
        <v>TRUE</v>
      </c>
      <c r="E39" s="7"/>
      <c r="F39" s="427"/>
      <c r="G39" s="428"/>
      <c r="H39" s="411"/>
      <c r="O39" s="359"/>
    </row>
    <row r="40" spans="1:32" ht="15.75" thickTop="1" x14ac:dyDescent="0.25">
      <c r="D40" s="429"/>
      <c r="E40" s="7"/>
      <c r="F40" s="7"/>
      <c r="G40" s="7"/>
      <c r="H40" s="429"/>
      <c r="N40" s="430"/>
      <c r="O40" s="359"/>
    </row>
    <row r="41" spans="1:32" ht="15.75" thickBot="1" x14ac:dyDescent="0.3">
      <c r="E41" s="7"/>
      <c r="F41" s="7"/>
      <c r="G41" s="7"/>
      <c r="H41" s="429"/>
    </row>
    <row r="42" spans="1:32" x14ac:dyDescent="0.25">
      <c r="H42" s="429"/>
      <c r="J42" s="431" t="s">
        <v>48</v>
      </c>
      <c r="K42" s="432"/>
      <c r="L42" s="432"/>
      <c r="M42" s="432"/>
      <c r="N42" s="432"/>
      <c r="O42" s="432"/>
      <c r="P42" s="432"/>
      <c r="Q42" s="432"/>
      <c r="R42" s="432"/>
      <c r="S42" s="432"/>
      <c r="T42" s="432"/>
      <c r="U42" s="432"/>
      <c r="V42" s="432"/>
      <c r="W42" s="432"/>
      <c r="X42" s="432"/>
      <c r="Y42" s="432"/>
      <c r="Z42" s="432"/>
      <c r="AA42" s="433"/>
    </row>
    <row r="43" spans="1:32" x14ac:dyDescent="0.25">
      <c r="H43" s="429"/>
      <c r="J43" s="434"/>
      <c r="K43" s="675"/>
      <c r="L43" s="675"/>
      <c r="M43" s="675"/>
      <c r="N43" s="675"/>
      <c r="O43" s="675"/>
      <c r="P43" s="675"/>
      <c r="Q43" s="675"/>
      <c r="R43" s="675"/>
      <c r="S43" s="675"/>
      <c r="T43" s="675"/>
      <c r="U43" s="675"/>
      <c r="V43" s="675"/>
      <c r="W43" s="675"/>
      <c r="X43" s="675"/>
      <c r="Y43" s="675"/>
      <c r="Z43" s="675"/>
      <c r="AA43" s="435"/>
    </row>
    <row r="44" spans="1:32" x14ac:dyDescent="0.25">
      <c r="H44" s="429"/>
      <c r="J44" s="434"/>
      <c r="K44" s="675"/>
      <c r="L44" s="675"/>
      <c r="M44" s="675"/>
      <c r="N44" s="675"/>
      <c r="O44" s="675"/>
      <c r="P44" s="675"/>
      <c r="Q44" s="675"/>
      <c r="R44" s="675"/>
      <c r="S44" s="675"/>
      <c r="T44" s="675"/>
      <c r="U44" s="675"/>
      <c r="V44" s="675"/>
      <c r="W44" s="675"/>
      <c r="X44" s="675"/>
      <c r="Y44" s="675"/>
      <c r="Z44" s="675"/>
      <c r="AA44" s="435"/>
    </row>
    <row r="45" spans="1:32" x14ac:dyDescent="0.25">
      <c r="H45" s="429"/>
      <c r="J45" s="434"/>
      <c r="K45" s="675"/>
      <c r="L45" s="675"/>
      <c r="M45" s="675"/>
      <c r="N45" s="675"/>
      <c r="O45" s="675"/>
      <c r="P45" s="675"/>
      <c r="Q45" s="675"/>
      <c r="R45" s="675"/>
      <c r="S45" s="675"/>
      <c r="T45" s="675"/>
      <c r="U45" s="675"/>
      <c r="V45" s="675"/>
      <c r="W45" s="675"/>
      <c r="X45" s="675"/>
      <c r="Y45" s="675"/>
      <c r="Z45" s="675"/>
      <c r="AA45" s="435"/>
    </row>
    <row r="46" spans="1:32" x14ac:dyDescent="0.25">
      <c r="H46" s="429"/>
      <c r="J46" s="434"/>
      <c r="K46" s="675"/>
      <c r="L46" s="675"/>
      <c r="M46" s="675"/>
      <c r="N46" s="675"/>
      <c r="O46" s="675"/>
      <c r="P46" s="675"/>
      <c r="Q46" s="675"/>
      <c r="R46" s="675"/>
      <c r="S46" s="675"/>
      <c r="T46" s="675"/>
      <c r="U46" s="675"/>
      <c r="V46" s="675"/>
      <c r="W46" s="675"/>
      <c r="X46" s="675"/>
      <c r="Y46" s="675"/>
      <c r="Z46" s="675"/>
      <c r="AA46" s="435"/>
    </row>
    <row r="47" spans="1:32" x14ac:dyDescent="0.25">
      <c r="H47" s="4"/>
      <c r="J47" s="434"/>
      <c r="K47" s="675"/>
      <c r="L47" s="675"/>
      <c r="M47" s="675"/>
      <c r="N47" s="675"/>
      <c r="O47" s="675"/>
      <c r="P47" s="675"/>
      <c r="Q47" s="675"/>
      <c r="R47" s="675"/>
      <c r="S47" s="675"/>
      <c r="T47" s="675"/>
      <c r="U47" s="675"/>
      <c r="V47" s="675"/>
      <c r="W47" s="675"/>
      <c r="X47" s="675"/>
      <c r="Y47" s="675"/>
      <c r="Z47" s="675"/>
      <c r="AA47" s="435"/>
    </row>
    <row r="48" spans="1:32" x14ac:dyDescent="0.25">
      <c r="H48" s="4"/>
      <c r="J48" s="434"/>
      <c r="K48" s="675"/>
      <c r="L48" s="675"/>
      <c r="M48" s="675"/>
      <c r="N48" s="675"/>
      <c r="O48" s="675"/>
      <c r="P48" s="675"/>
      <c r="Q48" s="675"/>
      <c r="R48" s="675"/>
      <c r="S48" s="675"/>
      <c r="T48" s="675"/>
      <c r="U48" s="675"/>
      <c r="V48" s="675"/>
      <c r="W48" s="675"/>
      <c r="X48" s="675"/>
      <c r="Y48" s="675"/>
      <c r="Z48" s="675"/>
      <c r="AA48" s="435"/>
    </row>
    <row r="49" spans="2:31" x14ac:dyDescent="0.25">
      <c r="D49" s="4"/>
      <c r="H49" s="4"/>
      <c r="J49" s="434"/>
      <c r="K49" s="675"/>
      <c r="L49" s="675"/>
      <c r="M49" s="675"/>
      <c r="N49" s="675"/>
      <c r="O49" s="675"/>
      <c r="P49" s="675"/>
      <c r="Q49" s="675"/>
      <c r="R49" s="675"/>
      <c r="S49" s="675"/>
      <c r="T49" s="675"/>
      <c r="U49" s="675"/>
      <c r="V49" s="675"/>
      <c r="W49" s="675"/>
      <c r="X49" s="675"/>
      <c r="Y49" s="675"/>
      <c r="Z49" s="675"/>
      <c r="AA49" s="435"/>
    </row>
    <row r="50" spans="2:31" x14ac:dyDescent="0.25">
      <c r="D50" s="4"/>
      <c r="H50" s="4"/>
      <c r="J50" s="434"/>
      <c r="K50" s="675"/>
      <c r="L50" s="675"/>
      <c r="M50" s="675"/>
      <c r="N50" s="675"/>
      <c r="O50" s="675"/>
      <c r="P50" s="675"/>
      <c r="Q50" s="675"/>
      <c r="R50" s="675"/>
      <c r="S50" s="675"/>
      <c r="T50" s="675"/>
      <c r="U50" s="675"/>
      <c r="V50" s="675"/>
      <c r="W50" s="675"/>
      <c r="X50" s="675"/>
      <c r="Y50" s="675"/>
      <c r="Z50" s="675"/>
      <c r="AA50" s="435"/>
    </row>
    <row r="51" spans="2:31" ht="15.75" thickBot="1" x14ac:dyDescent="0.3">
      <c r="D51" s="4"/>
      <c r="H51" s="4"/>
      <c r="J51" s="436"/>
      <c r="K51" s="437"/>
      <c r="L51" s="437"/>
      <c r="M51" s="437"/>
      <c r="N51" s="437"/>
      <c r="O51" s="437"/>
      <c r="P51" s="437"/>
      <c r="Q51" s="437"/>
      <c r="R51" s="437"/>
      <c r="S51" s="437"/>
      <c r="T51" s="437"/>
      <c r="U51" s="437"/>
      <c r="V51" s="437"/>
      <c r="W51" s="437"/>
      <c r="X51" s="437"/>
      <c r="Y51" s="437"/>
      <c r="Z51" s="437"/>
      <c r="AA51" s="438"/>
    </row>
    <row r="52" spans="2:31" x14ac:dyDescent="0.25">
      <c r="H52" s="4"/>
      <c r="J52" s="43" t="s">
        <v>47</v>
      </c>
    </row>
    <row r="53" spans="2:31" x14ac:dyDescent="0.25">
      <c r="K53" s="266" t="s">
        <v>567</v>
      </c>
      <c r="S53" s="1"/>
    </row>
    <row r="54" spans="2:31" x14ac:dyDescent="0.25">
      <c r="K54" s="519"/>
    </row>
    <row r="57" spans="2:31" ht="17.45" customHeight="1" x14ac:dyDescent="0.25">
      <c r="E57" s="51"/>
      <c r="F57" s="51"/>
      <c r="G57" s="51"/>
      <c r="AE57" s="18" t="str">
        <f>CONCATENATE(O63," ",P61)</f>
        <v xml:space="preserve"> RCF50</v>
      </c>
    </row>
    <row r="58" spans="2:31" ht="17.45" customHeight="1" x14ac:dyDescent="0.25">
      <c r="B58" s="1"/>
      <c r="AE58" s="18" t="str">
        <f>CONCATENATE(O63," ",U61)</f>
        <v xml:space="preserve"> RCF80</v>
      </c>
    </row>
    <row r="59" spans="2:31" x14ac:dyDescent="0.25">
      <c r="B59" s="1"/>
      <c r="AE59" s="18" t="str">
        <f>CONCATENATE(O63," ",U61)</f>
        <v xml:space="preserve"> RCF80</v>
      </c>
    </row>
    <row r="60" spans="2:31" ht="15.75" thickBot="1" x14ac:dyDescent="0.3">
      <c r="B60" s="708" t="s">
        <v>50</v>
      </c>
      <c r="C60" s="708"/>
      <c r="D60" s="708"/>
      <c r="E60" s="708"/>
      <c r="F60" s="708"/>
      <c r="G60" s="708"/>
      <c r="H60" s="708"/>
      <c r="I60" s="708"/>
      <c r="J60" s="708"/>
      <c r="K60" s="708"/>
      <c r="L60" s="708"/>
      <c r="M60" s="708"/>
      <c r="N60" s="708"/>
      <c r="O60" s="708"/>
      <c r="P60" s="708"/>
      <c r="Q60" s="708"/>
      <c r="R60" s="708"/>
      <c r="S60" s="708"/>
      <c r="T60" s="708"/>
      <c r="U60" s="708"/>
      <c r="V60" s="708"/>
      <c r="W60" s="708"/>
      <c r="X60" s="708"/>
      <c r="Y60" s="708"/>
      <c r="Z60" s="708"/>
      <c r="AA60" s="708"/>
    </row>
    <row r="61" spans="2:31" ht="15.75" thickTop="1" x14ac:dyDescent="0.25">
      <c r="J61" s="1"/>
      <c r="O61" s="333" t="s">
        <v>86</v>
      </c>
      <c r="P61" s="713" t="s">
        <v>39</v>
      </c>
      <c r="Q61" s="678" t="s">
        <v>54</v>
      </c>
      <c r="R61" s="679"/>
      <c r="S61" s="439" t="e">
        <f>L77</f>
        <v>#DIV/0!</v>
      </c>
      <c r="T61" s="1"/>
      <c r="U61" s="713" t="s">
        <v>77</v>
      </c>
      <c r="V61" s="678" t="s">
        <v>54</v>
      </c>
      <c r="W61" s="679"/>
      <c r="X61" s="336" t="e">
        <f>L83</f>
        <v>#DIV/0!</v>
      </c>
      <c r="Y61" s="429"/>
      <c r="Z61" s="668" t="s">
        <v>566</v>
      </c>
      <c r="AA61" s="336" t="e">
        <f>L89</f>
        <v>#DIV/0!</v>
      </c>
      <c r="AB61" s="328"/>
    </row>
    <row r="62" spans="2:31" x14ac:dyDescent="0.25">
      <c r="J62" s="1"/>
      <c r="O62" s="544"/>
      <c r="P62" s="714"/>
      <c r="Q62" s="680"/>
      <c r="R62" s="681"/>
      <c r="S62" s="546"/>
      <c r="T62" s="1"/>
      <c r="U62" s="714"/>
      <c r="V62" s="680"/>
      <c r="W62" s="681"/>
      <c r="X62" s="440"/>
      <c r="Y62" s="429"/>
      <c r="Z62" s="669"/>
      <c r="AA62" s="548"/>
    </row>
    <row r="63" spans="2:31" ht="15.75" thickBot="1" x14ac:dyDescent="0.3">
      <c r="B63" s="441" t="s">
        <v>52</v>
      </c>
      <c r="C63" s="442">
        <f>Input!D187</f>
        <v>0</v>
      </c>
      <c r="O63" s="545"/>
      <c r="P63" s="715"/>
      <c r="Q63" s="682"/>
      <c r="R63" s="683"/>
      <c r="S63" s="547"/>
      <c r="T63" s="1"/>
      <c r="U63" s="715"/>
      <c r="V63" s="682"/>
      <c r="W63" s="683"/>
      <c r="X63" s="345">
        <f>N83</f>
        <v>0</v>
      </c>
      <c r="Y63" s="429"/>
      <c r="Z63" s="670"/>
      <c r="AA63" s="549"/>
      <c r="AC63" s="517"/>
    </row>
    <row r="64" spans="2:31" ht="16.5" thickTop="1" thickBot="1" x14ac:dyDescent="0.3">
      <c r="B64" s="443" t="s">
        <v>53</v>
      </c>
      <c r="C64" s="444"/>
      <c r="J64" s="337"/>
      <c r="K64" s="337"/>
      <c r="L64" s="337"/>
      <c r="M64" s="337"/>
      <c r="N64" s="337"/>
      <c r="O64" s="337"/>
      <c r="P64" s="347"/>
      <c r="Q64" s="337"/>
      <c r="R64" s="337"/>
      <c r="S64" s="337"/>
      <c r="T64" s="337"/>
      <c r="U64" s="347"/>
      <c r="V64" s="337"/>
      <c r="W64" s="337"/>
      <c r="X64" s="337"/>
      <c r="Y64" s="337"/>
      <c r="Z64" s="337"/>
      <c r="AA64" s="337"/>
    </row>
    <row r="65" spans="2:27" ht="15" customHeight="1" thickTop="1" x14ac:dyDescent="0.25">
      <c r="B65" s="445"/>
      <c r="C65" s="446"/>
      <c r="D65" s="673"/>
      <c r="J65" s="700" t="s">
        <v>38</v>
      </c>
      <c r="K65" s="702" t="s">
        <v>76</v>
      </c>
      <c r="L65" s="704" t="s">
        <v>85</v>
      </c>
      <c r="M65" s="709"/>
      <c r="N65" s="711"/>
      <c r="O65" s="447"/>
      <c r="Q65" t="str">
        <f>P61</f>
        <v>RCF50</v>
      </c>
      <c r="R65" t="str">
        <f>U61</f>
        <v>RCF80</v>
      </c>
    </row>
    <row r="66" spans="2:27" ht="15.75" thickBot="1" x14ac:dyDescent="0.3">
      <c r="B66" s="445" t="str">
        <f>Input!B188</f>
        <v>Planned date for work to start:</v>
      </c>
      <c r="C66" s="448">
        <f>Input!D188</f>
        <v>0</v>
      </c>
      <c r="D66" s="673"/>
      <c r="J66" s="701"/>
      <c r="K66" s="703"/>
      <c r="L66" s="705"/>
      <c r="M66" s="710"/>
      <c r="N66" s="712"/>
      <c r="O66" s="449"/>
      <c r="P66" s="328"/>
      <c r="Q66" s="328"/>
      <c r="R66" s="328"/>
      <c r="S66" s="328"/>
      <c r="T66" s="328"/>
      <c r="U66" s="328"/>
      <c r="V66" s="328"/>
      <c r="W66" s="328"/>
      <c r="X66" s="328"/>
      <c r="Y66" s="328"/>
      <c r="Z66" s="328"/>
      <c r="AA66" s="328"/>
    </row>
    <row r="67" spans="2:27" ht="15.75" thickTop="1" x14ac:dyDescent="0.25">
      <c r="B67" s="445" t="str">
        <f>Input!B190</f>
        <v>Planned work completion:</v>
      </c>
      <c r="C67" s="448">
        <f>Input!D190</f>
        <v>0</v>
      </c>
      <c r="D67" s="673"/>
      <c r="E67" s="450"/>
      <c r="F67" s="450"/>
      <c r="G67" s="450"/>
      <c r="J67" s="16" t="s">
        <v>2</v>
      </c>
      <c r="K67" s="356">
        <v>0</v>
      </c>
      <c r="L67" s="358"/>
      <c r="M67" s="550"/>
      <c r="N67" s="550"/>
      <c r="O67" s="451"/>
    </row>
    <row r="68" spans="2:27" x14ac:dyDescent="0.25">
      <c r="B68" s="445"/>
      <c r="C68" s="444"/>
      <c r="D68" s="4"/>
      <c r="E68" s="450"/>
      <c r="F68" s="450"/>
      <c r="G68" s="450"/>
      <c r="J68" s="13" t="s">
        <v>3</v>
      </c>
      <c r="K68" s="365">
        <v>0.05</v>
      </c>
      <c r="L68" s="367" t="e">
        <f>'RCF Calc'!D32</f>
        <v>#DIV/0!</v>
      </c>
      <c r="M68" s="551"/>
      <c r="N68" s="551"/>
      <c r="O68" s="451"/>
      <c r="Q68" s="4" t="e">
        <f>S61</f>
        <v>#DIV/0!</v>
      </c>
      <c r="R68" s="4" t="e">
        <f>X61</f>
        <v>#DIV/0!</v>
      </c>
    </row>
    <row r="69" spans="2:27" x14ac:dyDescent="0.25">
      <c r="J69" s="13" t="s">
        <v>5</v>
      </c>
      <c r="K69" s="365">
        <v>0.1</v>
      </c>
      <c r="L69" s="367" t="e">
        <f>'RCF Calc'!D33</f>
        <v>#DIV/0!</v>
      </c>
      <c r="M69" s="551"/>
      <c r="N69" s="551"/>
      <c r="O69" s="451"/>
      <c r="Q69" s="4" t="e">
        <f>Q68</f>
        <v>#DIV/0!</v>
      </c>
      <c r="R69" s="4" t="e">
        <f>R68</f>
        <v>#DIV/0!</v>
      </c>
    </row>
    <row r="70" spans="2:27" x14ac:dyDescent="0.25">
      <c r="B70" s="452" t="s">
        <v>61</v>
      </c>
      <c r="C70" s="676" t="s">
        <v>59</v>
      </c>
      <c r="D70" s="677"/>
      <c r="J70" s="13" t="s">
        <v>6</v>
      </c>
      <c r="K70" s="365">
        <v>0.15</v>
      </c>
      <c r="L70" s="367" t="e">
        <f>'RCF Calc'!D34</f>
        <v>#DIV/0!</v>
      </c>
      <c r="M70" s="551"/>
      <c r="N70" s="551"/>
      <c r="O70" s="451"/>
      <c r="Q70" s="4" t="e">
        <f t="shared" ref="Q70:Q86" si="21">Q69</f>
        <v>#DIV/0!</v>
      </c>
      <c r="R70" s="4" t="e">
        <f t="shared" ref="R70:R86" si="22">R69</f>
        <v>#DIV/0!</v>
      </c>
    </row>
    <row r="71" spans="2:27" x14ac:dyDescent="0.25">
      <c r="B71" s="445" t="s">
        <v>79</v>
      </c>
      <c r="C71" s="453">
        <f>(C67-C63)/365*12</f>
        <v>0</v>
      </c>
      <c r="D71" s="454"/>
      <c r="J71" s="13" t="s">
        <v>7</v>
      </c>
      <c r="K71" s="365">
        <v>0.2</v>
      </c>
      <c r="L71" s="367" t="e">
        <f>'RCF Calc'!D35</f>
        <v>#DIV/0!</v>
      </c>
      <c r="M71" s="551"/>
      <c r="N71" s="551"/>
      <c r="O71" s="451"/>
      <c r="Q71" s="4" t="e">
        <f t="shared" si="21"/>
        <v>#DIV/0!</v>
      </c>
      <c r="R71" s="4" t="e">
        <f t="shared" si="22"/>
        <v>#DIV/0!</v>
      </c>
    </row>
    <row r="72" spans="2:27" ht="14.45" customHeight="1" x14ac:dyDescent="0.25">
      <c r="B72" s="455" t="s">
        <v>499</v>
      </c>
      <c r="C72" s="456"/>
      <c r="D72" s="457">
        <f>(C67-C66)/365*12</f>
        <v>0</v>
      </c>
      <c r="H72" s="450"/>
      <c r="J72" s="13" t="s">
        <v>8</v>
      </c>
      <c r="K72" s="365">
        <v>0.25</v>
      </c>
      <c r="L72" s="367" t="e">
        <f>'RCF Calc'!D36</f>
        <v>#DIV/0!</v>
      </c>
      <c r="M72" s="551"/>
      <c r="N72" s="551"/>
      <c r="O72" s="451"/>
      <c r="Q72" s="4" t="e">
        <f t="shared" si="21"/>
        <v>#DIV/0!</v>
      </c>
      <c r="R72" s="4" t="e">
        <f t="shared" si="22"/>
        <v>#DIV/0!</v>
      </c>
    </row>
    <row r="73" spans="2:27" x14ac:dyDescent="0.25">
      <c r="B73" s="458" t="s">
        <v>89</v>
      </c>
      <c r="C73" s="12">
        <f>Input!D189+Input!D191</f>
        <v>0</v>
      </c>
      <c r="D73" s="12">
        <f>C73-Input!D189</f>
        <v>0</v>
      </c>
      <c r="H73" s="450"/>
      <c r="J73" s="13" t="s">
        <v>11</v>
      </c>
      <c r="K73" s="365">
        <v>0.3</v>
      </c>
      <c r="L73" s="367" t="e">
        <f>'RCF Calc'!D37</f>
        <v>#DIV/0!</v>
      </c>
      <c r="M73" s="551"/>
      <c r="N73" s="551"/>
      <c r="O73" s="451"/>
      <c r="Q73" s="4" t="e">
        <f t="shared" si="21"/>
        <v>#DIV/0!</v>
      </c>
      <c r="R73" s="4" t="e">
        <f t="shared" si="22"/>
        <v>#DIV/0!</v>
      </c>
    </row>
    <row r="74" spans="2:27" x14ac:dyDescent="0.25">
      <c r="B74" s="458" t="s">
        <v>88</v>
      </c>
      <c r="C74" s="459" t="e">
        <f>C73/C71</f>
        <v>#DIV/0!</v>
      </c>
      <c r="D74" s="459" t="e">
        <f>D73/D72</f>
        <v>#DIV/0!</v>
      </c>
      <c r="J74" s="13" t="s">
        <v>12</v>
      </c>
      <c r="K74" s="365">
        <v>0.35</v>
      </c>
      <c r="L74" s="367" t="e">
        <f>'RCF Calc'!D38</f>
        <v>#DIV/0!</v>
      </c>
      <c r="M74" s="551"/>
      <c r="N74" s="551"/>
      <c r="O74" s="451"/>
      <c r="Q74" s="4" t="e">
        <f t="shared" si="21"/>
        <v>#DIV/0!</v>
      </c>
      <c r="R74" s="4" t="e">
        <f t="shared" si="22"/>
        <v>#DIV/0!</v>
      </c>
    </row>
    <row r="75" spans="2:27" ht="15.75" thickBot="1" x14ac:dyDescent="0.3">
      <c r="D75" s="429"/>
      <c r="J75" s="13" t="s">
        <v>15</v>
      </c>
      <c r="K75" s="365">
        <v>0.4</v>
      </c>
      <c r="L75" s="367" t="e">
        <f>'RCF Calc'!D39</f>
        <v>#DIV/0!</v>
      </c>
      <c r="M75" s="551"/>
      <c r="N75" s="551"/>
      <c r="O75" s="451"/>
      <c r="Q75" s="4" t="e">
        <f t="shared" si="21"/>
        <v>#DIV/0!</v>
      </c>
      <c r="R75" s="4" t="e">
        <f t="shared" si="22"/>
        <v>#DIV/0!</v>
      </c>
    </row>
    <row r="76" spans="2:27" x14ac:dyDescent="0.25">
      <c r="B76" s="718" t="s">
        <v>528</v>
      </c>
      <c r="C76" s="719"/>
      <c r="D76" s="719"/>
      <c r="E76" s="719"/>
      <c r="F76" s="719"/>
      <c r="G76" s="719"/>
      <c r="H76" s="720"/>
      <c r="J76" s="13" t="s">
        <v>16</v>
      </c>
      <c r="K76" s="365">
        <v>0.45</v>
      </c>
      <c r="L76" s="367" t="e">
        <f>'RCF Calc'!D40</f>
        <v>#DIV/0!</v>
      </c>
      <c r="M76" s="551"/>
      <c r="N76" s="551"/>
      <c r="O76" s="451"/>
      <c r="Q76" s="4" t="e">
        <f t="shared" si="21"/>
        <v>#DIV/0!</v>
      </c>
      <c r="R76" s="4" t="e">
        <f t="shared" si="22"/>
        <v>#DIV/0!</v>
      </c>
    </row>
    <row r="77" spans="2:27" ht="14.45" customHeight="1" x14ac:dyDescent="0.25">
      <c r="B77" s="721" t="s">
        <v>80</v>
      </c>
      <c r="C77" s="722"/>
      <c r="D77" s="722"/>
      <c r="E77" s="722"/>
      <c r="F77" s="722"/>
      <c r="G77" s="722"/>
      <c r="H77" s="723"/>
      <c r="J77" s="375" t="s">
        <v>17</v>
      </c>
      <c r="K77" s="376">
        <v>0.5</v>
      </c>
      <c r="L77" s="378" t="e">
        <f>'RCF Calc'!D41</f>
        <v>#DIV/0!</v>
      </c>
      <c r="M77" s="551"/>
      <c r="N77" s="551"/>
      <c r="O77" s="451"/>
      <c r="Q77" s="4" t="e">
        <f t="shared" si="21"/>
        <v>#DIV/0!</v>
      </c>
      <c r="R77" s="4" t="e">
        <f t="shared" si="22"/>
        <v>#DIV/0!</v>
      </c>
    </row>
    <row r="78" spans="2:27" x14ac:dyDescent="0.25">
      <c r="B78" s="721"/>
      <c r="C78" s="722"/>
      <c r="D78" s="722"/>
      <c r="E78" s="722"/>
      <c r="F78" s="722"/>
      <c r="G78" s="722"/>
      <c r="H78" s="723"/>
      <c r="J78" s="13" t="s">
        <v>18</v>
      </c>
      <c r="K78" s="365">
        <v>0.55000000000000004</v>
      </c>
      <c r="L78" s="367" t="e">
        <f>'RCF Calc'!D42</f>
        <v>#DIV/0!</v>
      </c>
      <c r="M78" s="551"/>
      <c r="N78" s="551"/>
      <c r="O78" s="451"/>
      <c r="Q78" s="4" t="e">
        <f t="shared" si="21"/>
        <v>#DIV/0!</v>
      </c>
      <c r="R78" s="4" t="e">
        <f t="shared" si="22"/>
        <v>#DIV/0!</v>
      </c>
    </row>
    <row r="79" spans="2:27" x14ac:dyDescent="0.25">
      <c r="B79" s="460"/>
      <c r="C79" s="461"/>
      <c r="D79" s="462" t="s">
        <v>56</v>
      </c>
      <c r="E79" s="461"/>
      <c r="F79" s="558" t="s">
        <v>39</v>
      </c>
      <c r="G79" s="556" t="s">
        <v>63</v>
      </c>
      <c r="H79" s="557"/>
      <c r="I79" s="18" t="str">
        <f>CONCATENATE("P",RIGHT(F79,2))</f>
        <v>P50</v>
      </c>
      <c r="J79" s="13" t="s">
        <v>19</v>
      </c>
      <c r="K79" s="365">
        <v>0.6</v>
      </c>
      <c r="L79" s="367" t="e">
        <f>'RCF Calc'!D43</f>
        <v>#DIV/0!</v>
      </c>
      <c r="M79" s="551"/>
      <c r="N79" s="551"/>
      <c r="O79" s="451"/>
      <c r="Q79" s="4" t="e">
        <f t="shared" si="21"/>
        <v>#DIV/0!</v>
      </c>
      <c r="R79" s="4" t="e">
        <f t="shared" si="22"/>
        <v>#DIV/0!</v>
      </c>
    </row>
    <row r="80" spans="2:27" x14ac:dyDescent="0.25">
      <c r="B80" s="464"/>
      <c r="C80" s="465"/>
      <c r="D80" s="466"/>
      <c r="E80" s="467"/>
      <c r="F80" s="466"/>
      <c r="G80" s="468"/>
      <c r="H80" s="463"/>
      <c r="J80" s="13" t="s">
        <v>20</v>
      </c>
      <c r="K80" s="365">
        <v>0.65</v>
      </c>
      <c r="L80" s="367" t="e">
        <f>'RCF Calc'!D44</f>
        <v>#DIV/0!</v>
      </c>
      <c r="M80" s="551"/>
      <c r="N80" s="551"/>
      <c r="O80" s="451"/>
      <c r="Q80" s="4" t="e">
        <f t="shared" si="21"/>
        <v>#DIV/0!</v>
      </c>
      <c r="R80" s="4" t="e">
        <f t="shared" si="22"/>
        <v>#DIV/0!</v>
      </c>
    </row>
    <row r="81" spans="2:32" x14ac:dyDescent="0.25">
      <c r="B81" s="469" t="s">
        <v>78</v>
      </c>
      <c r="C81" s="724" t="str">
        <f>L65</f>
        <v>Blended RCF</v>
      </c>
      <c r="D81" s="724"/>
      <c r="E81" s="461"/>
      <c r="F81" s="461"/>
      <c r="G81" s="461"/>
      <c r="H81" s="463"/>
      <c r="J81" s="13" t="s">
        <v>21</v>
      </c>
      <c r="K81" s="365">
        <v>0.7</v>
      </c>
      <c r="L81" s="367" t="e">
        <f>'RCF Calc'!D45</f>
        <v>#DIV/0!</v>
      </c>
      <c r="M81" s="551"/>
      <c r="N81" s="551"/>
      <c r="O81" s="451"/>
      <c r="Q81" s="4" t="e">
        <f t="shared" si="21"/>
        <v>#DIV/0!</v>
      </c>
      <c r="R81" s="4" t="e">
        <f t="shared" si="22"/>
        <v>#DIV/0!</v>
      </c>
    </row>
    <row r="82" spans="2:32" x14ac:dyDescent="0.25">
      <c r="B82" s="460"/>
      <c r="C82" s="725" t="s">
        <v>79</v>
      </c>
      <c r="D82" s="726"/>
      <c r="E82" s="461"/>
      <c r="F82" s="725" t="s">
        <v>525</v>
      </c>
      <c r="G82" s="726"/>
      <c r="H82" s="463"/>
      <c r="J82" s="13" t="s">
        <v>22</v>
      </c>
      <c r="K82" s="365">
        <v>0.75</v>
      </c>
      <c r="L82" s="367" t="e">
        <f>'RCF Calc'!D46</f>
        <v>#DIV/0!</v>
      </c>
      <c r="M82" s="551"/>
      <c r="N82" s="551"/>
      <c r="O82" s="451"/>
      <c r="Q82" s="4" t="e">
        <f t="shared" si="21"/>
        <v>#DIV/0!</v>
      </c>
      <c r="R82" s="4" t="e">
        <f t="shared" si="22"/>
        <v>#DIV/0!</v>
      </c>
    </row>
    <row r="83" spans="2:32" x14ac:dyDescent="0.25">
      <c r="B83" s="470" t="s">
        <v>57</v>
      </c>
      <c r="C83" s="471"/>
      <c r="D83" s="461"/>
      <c r="E83" s="461"/>
      <c r="F83" s="472"/>
      <c r="G83" s="461"/>
      <c r="H83" s="463"/>
      <c r="J83" s="379" t="s">
        <v>23</v>
      </c>
      <c r="K83" s="380">
        <v>0.8</v>
      </c>
      <c r="L83" s="382" t="e">
        <f>'RCF Calc'!D47</f>
        <v>#DIV/0!</v>
      </c>
      <c r="M83" s="551"/>
      <c r="N83" s="551"/>
      <c r="O83" s="451"/>
      <c r="Q83" s="4" t="e">
        <f t="shared" si="21"/>
        <v>#DIV/0!</v>
      </c>
      <c r="R83" s="4" t="e">
        <f t="shared" si="22"/>
        <v>#DIV/0!</v>
      </c>
    </row>
    <row r="84" spans="2:32" ht="30" x14ac:dyDescent="0.25">
      <c r="B84" s="473" t="s">
        <v>560</v>
      </c>
      <c r="C84" s="727" t="e">
        <f>(C71-C73)*VLOOKUP(I79,J65:M86,3,FALSE)-C73</f>
        <v>#DIV/0!</v>
      </c>
      <c r="D84" s="728"/>
      <c r="E84" s="461"/>
      <c r="F84" s="727" t="e">
        <f>(D72-D73)*VLOOKUP(I79,J65:M86,3,FALSE)-D73</f>
        <v>#DIV/0!</v>
      </c>
      <c r="G84" s="728"/>
      <c r="H84" s="463" t="s">
        <v>59</v>
      </c>
      <c r="J84" s="13" t="s">
        <v>24</v>
      </c>
      <c r="K84" s="365">
        <v>0.85</v>
      </c>
      <c r="L84" s="367" t="e">
        <f>'RCF Calc'!D48</f>
        <v>#DIV/0!</v>
      </c>
      <c r="M84" s="551"/>
      <c r="N84" s="551"/>
      <c r="O84" s="451"/>
      <c r="Q84" s="4" t="e">
        <f t="shared" si="21"/>
        <v>#DIV/0!</v>
      </c>
      <c r="R84" s="4" t="e">
        <f t="shared" si="22"/>
        <v>#DIV/0!</v>
      </c>
    </row>
    <row r="85" spans="2:32" x14ac:dyDescent="0.25">
      <c r="B85" s="473"/>
      <c r="C85" s="474"/>
      <c r="D85" s="461"/>
      <c r="E85" s="461"/>
      <c r="F85" s="474"/>
      <c r="G85" s="475"/>
      <c r="H85" s="463"/>
      <c r="J85" s="13" t="s">
        <v>25</v>
      </c>
      <c r="K85" s="365">
        <v>0.9</v>
      </c>
      <c r="L85" s="367" t="e">
        <f>'RCF Calc'!D49</f>
        <v>#DIV/0!</v>
      </c>
      <c r="M85" s="551"/>
      <c r="N85" s="551"/>
      <c r="O85" s="451"/>
      <c r="Q85" s="4" t="e">
        <f t="shared" si="21"/>
        <v>#DIV/0!</v>
      </c>
      <c r="R85" s="4" t="e">
        <f t="shared" si="22"/>
        <v>#DIV/0!</v>
      </c>
    </row>
    <row r="86" spans="2:32" x14ac:dyDescent="0.25">
      <c r="B86" s="473" t="s">
        <v>58</v>
      </c>
      <c r="C86" s="729" t="e">
        <f>C84/12*365+C67</f>
        <v>#DIV/0!</v>
      </c>
      <c r="D86" s="730"/>
      <c r="E86" s="476"/>
      <c r="F86" s="729" t="e">
        <f>F84/12*365+C67</f>
        <v>#DIV/0!</v>
      </c>
      <c r="G86" s="730"/>
      <c r="H86" s="463"/>
      <c r="J86" s="13" t="s">
        <v>27</v>
      </c>
      <c r="K86" s="365">
        <v>0.95</v>
      </c>
      <c r="L86" s="367" t="e">
        <f>'RCF Calc'!D50</f>
        <v>#DIV/0!</v>
      </c>
      <c r="M86" s="551"/>
      <c r="N86" s="551"/>
      <c r="O86" s="451"/>
      <c r="Q86" s="4" t="e">
        <f t="shared" si="21"/>
        <v>#DIV/0!</v>
      </c>
      <c r="R86" s="4" t="e">
        <f t="shared" si="22"/>
        <v>#DIV/0!</v>
      </c>
    </row>
    <row r="87" spans="2:32" ht="15.75" thickBot="1" x14ac:dyDescent="0.3">
      <c r="B87" s="473"/>
      <c r="C87" s="477"/>
      <c r="D87" s="461"/>
      <c r="E87" s="476"/>
      <c r="F87" s="477"/>
      <c r="G87" s="475"/>
      <c r="H87" s="463"/>
      <c r="J87" s="14" t="s">
        <v>28</v>
      </c>
      <c r="K87" s="390">
        <v>1</v>
      </c>
      <c r="L87" s="392"/>
      <c r="M87" s="552"/>
      <c r="N87" s="552"/>
      <c r="O87" s="478"/>
    </row>
    <row r="88" spans="2:32" ht="16.5" thickTop="1" thickBot="1" x14ac:dyDescent="0.3">
      <c r="B88" s="479" t="s">
        <v>60</v>
      </c>
      <c r="C88" s="480"/>
      <c r="D88" s="461"/>
      <c r="E88" s="476"/>
      <c r="F88" s="480"/>
      <c r="G88" s="475"/>
      <c r="H88" s="463"/>
      <c r="J88" s="664"/>
      <c r="K88" s="665"/>
      <c r="L88" s="392"/>
      <c r="M88" s="553"/>
      <c r="N88" s="554"/>
    </row>
    <row r="89" spans="2:32" ht="16.5" thickTop="1" thickBot="1" x14ac:dyDescent="0.3">
      <c r="B89" s="479"/>
      <c r="C89" s="480"/>
      <c r="D89" s="461"/>
      <c r="E89" s="476"/>
      <c r="F89" s="480"/>
      <c r="G89" s="475"/>
      <c r="H89" s="463"/>
      <c r="J89" s="666" t="s">
        <v>498</v>
      </c>
      <c r="K89" s="667"/>
      <c r="L89" s="481" t="e">
        <f>AVERAGE(L68:L86)</f>
        <v>#DIV/0!</v>
      </c>
      <c r="M89" s="555"/>
      <c r="N89" s="555"/>
      <c r="AD89" s="18"/>
      <c r="AF89"/>
    </row>
    <row r="90" spans="2:32" ht="14.45" customHeight="1" thickTop="1" x14ac:dyDescent="0.25">
      <c r="B90" s="473" t="s">
        <v>526</v>
      </c>
      <c r="C90" s="727" t="e">
        <f>C71-C92-C73</f>
        <v>#DIV/0!</v>
      </c>
      <c r="D90" s="728"/>
      <c r="E90" s="482"/>
      <c r="F90" s="727" t="e">
        <f>D72-F92-D73</f>
        <v>#DIV/0!</v>
      </c>
      <c r="G90" s="728"/>
      <c r="H90" s="463" t="s">
        <v>59</v>
      </c>
      <c r="M90" s="517"/>
      <c r="AD90" s="18"/>
      <c r="AF90"/>
    </row>
    <row r="91" spans="2:32" ht="14.45" customHeight="1" x14ac:dyDescent="0.25">
      <c r="B91" s="473"/>
      <c r="C91" s="474"/>
      <c r="D91" s="476"/>
      <c r="E91" s="482"/>
      <c r="F91" s="474"/>
      <c r="G91" s="475"/>
      <c r="H91" s="463"/>
      <c r="AD91" s="18"/>
      <c r="AF91"/>
    </row>
    <row r="92" spans="2:32" x14ac:dyDescent="0.25">
      <c r="B92" s="473" t="s">
        <v>81</v>
      </c>
      <c r="C92" s="727" t="e">
        <f>C71/(1+VLOOKUP(I79,J65:M86,3,FALSE))</f>
        <v>#DIV/0!</v>
      </c>
      <c r="D92" s="728"/>
      <c r="E92" s="482"/>
      <c r="F92" s="727" t="e">
        <f>D72/(1+VLOOKUP(I79,J65:M86,3,FALSE))</f>
        <v>#DIV/0!</v>
      </c>
      <c r="G92" s="728"/>
      <c r="H92" s="463" t="s">
        <v>59</v>
      </c>
      <c r="AD92" s="18"/>
      <c r="AF92"/>
    </row>
    <row r="93" spans="2:32" ht="15" customHeight="1" x14ac:dyDescent="0.25">
      <c r="B93" s="473"/>
      <c r="C93" s="474"/>
      <c r="D93" s="476"/>
      <c r="E93" s="483"/>
      <c r="F93" s="483"/>
      <c r="G93" s="483"/>
      <c r="H93" s="463"/>
      <c r="AD93" s="18"/>
      <c r="AF93"/>
    </row>
    <row r="94" spans="2:32" ht="15.75" thickBot="1" x14ac:dyDescent="0.3">
      <c r="B94" s="484"/>
      <c r="C94" s="485"/>
      <c r="D94" s="486"/>
      <c r="E94" s="487"/>
      <c r="F94" s="487"/>
      <c r="G94" s="487"/>
      <c r="H94" s="488"/>
      <c r="AD94" s="18"/>
      <c r="AF94"/>
    </row>
    <row r="95" spans="2:32" x14ac:dyDescent="0.25">
      <c r="D95" s="489"/>
      <c r="AD95" s="18"/>
      <c r="AF95"/>
    </row>
    <row r="96" spans="2:32" x14ac:dyDescent="0.25">
      <c r="D96" s="489"/>
      <c r="G96" s="517"/>
      <c r="AD96" s="18"/>
      <c r="AF96"/>
    </row>
    <row r="97" spans="2:32" x14ac:dyDescent="0.25">
      <c r="D97" s="490"/>
      <c r="G97" s="517"/>
      <c r="AD97" s="18"/>
      <c r="AF97"/>
    </row>
    <row r="98" spans="2:32" ht="14.45" customHeight="1" x14ac:dyDescent="0.25">
      <c r="B98" s="491"/>
      <c r="C98" s="490"/>
      <c r="D98" s="490"/>
      <c r="H98" s="490"/>
      <c r="AD98" s="18"/>
      <c r="AF98"/>
    </row>
    <row r="99" spans="2:32" ht="14.45" customHeight="1" x14ac:dyDescent="0.25">
      <c r="C99" s="492"/>
      <c r="H99" s="490"/>
      <c r="AD99" s="18"/>
      <c r="AF99"/>
    </row>
    <row r="100" spans="2:32" ht="14.45" customHeight="1" x14ac:dyDescent="0.25">
      <c r="B100" s="490"/>
      <c r="C100" s="493"/>
      <c r="AD100" s="18"/>
      <c r="AF100"/>
    </row>
    <row r="101" spans="2:32" x14ac:dyDescent="0.25">
      <c r="B101" s="491"/>
      <c r="C101" s="7"/>
      <c r="AD101" s="18"/>
      <c r="AF101"/>
    </row>
    <row r="102" spans="2:32" ht="14.45" customHeight="1" x14ac:dyDescent="0.25">
      <c r="C102" s="492"/>
      <c r="AD102" s="18"/>
      <c r="AF102"/>
    </row>
    <row r="103" spans="2:32" x14ac:dyDescent="0.25">
      <c r="C103" s="7"/>
      <c r="AD103" s="18"/>
      <c r="AF103"/>
    </row>
    <row r="104" spans="2:32" ht="14.45" customHeight="1" x14ac:dyDescent="0.25">
      <c r="C104" s="492"/>
      <c r="AD104" s="18"/>
      <c r="AF104"/>
    </row>
    <row r="105" spans="2:32" x14ac:dyDescent="0.25">
      <c r="C105" s="493"/>
      <c r="AD105" s="18"/>
      <c r="AF105"/>
    </row>
    <row r="106" spans="2:32" ht="14.45" customHeight="1" x14ac:dyDescent="0.25">
      <c r="AD106" s="18"/>
      <c r="AF106"/>
    </row>
    <row r="107" spans="2:32" x14ac:dyDescent="0.25">
      <c r="AD107" s="18"/>
      <c r="AF107"/>
    </row>
    <row r="108" spans="2:32" x14ac:dyDescent="0.25">
      <c r="AD108" s="18"/>
      <c r="AF108"/>
    </row>
    <row r="110" spans="2:32" x14ac:dyDescent="0.25">
      <c r="J110" s="61"/>
      <c r="K110" s="61"/>
      <c r="L110" s="61"/>
      <c r="M110" s="61"/>
      <c r="N110" s="59"/>
      <c r="O110" s="494"/>
      <c r="P110" s="62"/>
      <c r="R110" s="494"/>
      <c r="S110" s="494"/>
      <c r="T110" s="62"/>
      <c r="V110" s="494"/>
      <c r="X110" s="62"/>
    </row>
    <row r="112" spans="2:32" x14ac:dyDescent="0.25">
      <c r="Q112" s="495"/>
    </row>
  </sheetData>
  <sheetProtection algorithmName="SHA-512" hashValue="Rp9qlvuHlp3KOSg4d4+GGxKgypSLVc6tPFKPckoghSYcttLMCEOJET54pVDhtfzVO/K3tX08auG3HF4Zmaypmg==" saltValue="c5b/BqQmHCDX+dU50hXvNQ==" spinCount="100000" sheet="1" formatColumns="0"/>
  <mergeCells count="49">
    <mergeCell ref="F84:G84"/>
    <mergeCell ref="F86:G86"/>
    <mergeCell ref="F90:G90"/>
    <mergeCell ref="F92:G92"/>
    <mergeCell ref="C92:D92"/>
    <mergeCell ref="C90:D90"/>
    <mergeCell ref="C86:D86"/>
    <mergeCell ref="C84:D84"/>
    <mergeCell ref="B76:H76"/>
    <mergeCell ref="B77:H78"/>
    <mergeCell ref="C81:D81"/>
    <mergeCell ref="F82:G82"/>
    <mergeCell ref="C82:D82"/>
    <mergeCell ref="B60:AA60"/>
    <mergeCell ref="J31:K31"/>
    <mergeCell ref="J65:J66"/>
    <mergeCell ref="K65:K66"/>
    <mergeCell ref="L65:L66"/>
    <mergeCell ref="M65:M66"/>
    <mergeCell ref="N65:N66"/>
    <mergeCell ref="P61:P63"/>
    <mergeCell ref="Q61:R63"/>
    <mergeCell ref="U61:U63"/>
    <mergeCell ref="B32:B33"/>
    <mergeCell ref="F6:G8"/>
    <mergeCell ref="L7:M7"/>
    <mergeCell ref="P4:P6"/>
    <mergeCell ref="Q4:R6"/>
    <mergeCell ref="J8:J9"/>
    <mergeCell ref="K8:K9"/>
    <mergeCell ref="M8:M9"/>
    <mergeCell ref="L8:L9"/>
    <mergeCell ref="N8:N9"/>
    <mergeCell ref="J88:K88"/>
    <mergeCell ref="J89:K89"/>
    <mergeCell ref="Z61:Z63"/>
    <mergeCell ref="C1:H1"/>
    <mergeCell ref="C2:AB2"/>
    <mergeCell ref="D65:D67"/>
    <mergeCell ref="C6:D6"/>
    <mergeCell ref="K43:Z50"/>
    <mergeCell ref="C70:D70"/>
    <mergeCell ref="V61:W63"/>
    <mergeCell ref="J4:M5"/>
    <mergeCell ref="J36:M36"/>
    <mergeCell ref="T4:T6"/>
    <mergeCell ref="U4:U6"/>
    <mergeCell ref="V4:W6"/>
    <mergeCell ref="Z4:Z6"/>
  </mergeCells>
  <conditionalFormatting sqref="D11:D30">
    <cfRule type="cellIs" dxfId="1" priority="3" operator="equal">
      <formula>0</formula>
    </cfRule>
  </conditionalFormatting>
  <conditionalFormatting sqref="G11:G30">
    <cfRule type="cellIs" dxfId="0"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55" fitToHeight="2" orientation="landscape" horizontalDpi="4294967293" verticalDpi="0" r:id="rId1"/>
  <headerFooter>
    <oddHeader>&amp;C&amp;"-,Bold"&amp;12Homes England RCF Model</oddHeader>
    <oddFooter>&amp;CCommercial in Confidence_x000D_&amp;1#&amp;"Calibri"&amp;12&amp;K0078D7 OFFICIAL &amp;RBeta Version 3: 17 Nov 22</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CB8F6A1-9E45-4DDC-9D8F-B7E818612744}">
          <x14:formula1>
            <xm:f>Selectors!$M$2:$M$5</xm:f>
          </x14:formula1>
          <xm:sqref>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E0470-A74E-411B-AB4A-48A7E79E81C6}">
  <dimension ref="A1:EW52"/>
  <sheetViews>
    <sheetView topLeftCell="B1" zoomScaleNormal="100" workbookViewId="0">
      <pane xSplit="9" ySplit="4" topLeftCell="K22" activePane="bottomRight" state="frozen"/>
      <selection activeCell="D11" sqref="D11"/>
      <selection pane="topRight" activeCell="D11" sqref="D11"/>
      <selection pane="bottomLeft" activeCell="D11" sqref="D11"/>
      <selection pane="bottomRight" activeCell="AC7" sqref="AC7:AC25"/>
    </sheetView>
  </sheetViews>
  <sheetFormatPr defaultRowHeight="15" x14ac:dyDescent="0.25"/>
  <cols>
    <col min="4" max="4" width="13.85546875" style="7" customWidth="1"/>
    <col min="5" max="5" width="10.85546875" style="7" customWidth="1"/>
    <col min="6" max="6" width="16" style="7" customWidth="1"/>
    <col min="7" max="7" width="2.140625" customWidth="1"/>
    <col min="8" max="8" width="12.140625" customWidth="1"/>
    <col min="9" max="9" width="13.28515625" customWidth="1"/>
    <col min="10" max="10" width="6.85546875" customWidth="1"/>
    <col min="150" max="150" width="27.5703125" customWidth="1"/>
  </cols>
  <sheetData>
    <row r="1" spans="1:153" x14ac:dyDescent="0.25">
      <c r="A1" s="26" t="s">
        <v>55</v>
      </c>
      <c r="K1" s="1"/>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4"/>
      <c r="AY1" s="734"/>
      <c r="AZ1" s="734"/>
      <c r="BA1" s="734"/>
      <c r="BB1" s="734"/>
      <c r="BC1" s="734"/>
      <c r="BD1" s="734"/>
      <c r="BE1" s="734"/>
      <c r="BF1" s="734"/>
      <c r="BG1" s="734"/>
      <c r="BH1" s="734"/>
      <c r="BI1" s="734"/>
      <c r="BJ1" s="734"/>
      <c r="BK1" s="734"/>
      <c r="BL1" s="734"/>
      <c r="BM1" s="734"/>
      <c r="BN1" s="734"/>
      <c r="BO1" s="734"/>
      <c r="BP1" s="734"/>
      <c r="BQ1" s="734"/>
      <c r="BR1" s="734"/>
      <c r="BS1" s="734"/>
      <c r="BT1" s="734"/>
      <c r="BU1" s="734"/>
      <c r="BV1" s="734"/>
      <c r="BW1" s="734"/>
      <c r="BX1" s="734"/>
      <c r="BY1" s="734"/>
      <c r="BZ1" s="734"/>
      <c r="CA1" s="734"/>
      <c r="CB1" s="734"/>
      <c r="CC1" s="734"/>
      <c r="CD1" s="734"/>
      <c r="CE1" s="734"/>
      <c r="CF1" s="734"/>
      <c r="CG1" s="734"/>
      <c r="CH1" s="734"/>
      <c r="CI1" s="734"/>
      <c r="CJ1" s="734"/>
      <c r="CK1" s="734"/>
      <c r="CL1" s="734"/>
      <c r="CM1" s="734"/>
      <c r="CN1" s="734"/>
      <c r="CO1" s="734"/>
      <c r="CP1" s="734"/>
      <c r="CQ1" s="734"/>
      <c r="CR1" s="734"/>
      <c r="CS1" s="734"/>
      <c r="CT1" s="734"/>
      <c r="CU1" s="734"/>
      <c r="CV1" s="734"/>
      <c r="CW1" s="734"/>
      <c r="CX1" s="734"/>
      <c r="CY1" s="734"/>
      <c r="CZ1" s="734"/>
      <c r="DA1" s="734"/>
      <c r="DB1" s="734"/>
      <c r="DC1" s="734"/>
      <c r="DD1" s="734"/>
      <c r="DE1" s="734"/>
      <c r="DF1" s="734"/>
      <c r="DG1" s="734"/>
      <c r="DH1" s="734"/>
      <c r="DI1" s="734"/>
      <c r="DJ1" s="734"/>
      <c r="DK1" s="734"/>
      <c r="DL1" s="734"/>
      <c r="DM1" s="734"/>
      <c r="DN1" s="734"/>
      <c r="DO1" s="734"/>
      <c r="DP1" s="734"/>
      <c r="DQ1" s="734"/>
      <c r="DR1" s="734"/>
      <c r="DS1" s="734"/>
      <c r="DT1" s="734"/>
      <c r="DU1" s="734"/>
      <c r="DV1" s="734"/>
      <c r="DW1" s="734"/>
      <c r="DX1" s="734"/>
      <c r="DY1" s="734"/>
      <c r="DZ1" s="734"/>
      <c r="EA1" s="734"/>
      <c r="EB1" s="734"/>
      <c r="EC1" s="734"/>
      <c r="ED1" s="734"/>
      <c r="EE1" s="734"/>
      <c r="EF1" s="734"/>
      <c r="EG1" s="734"/>
      <c r="EH1" s="734"/>
      <c r="EI1" s="734"/>
      <c r="EJ1" s="734"/>
      <c r="EK1" s="734"/>
      <c r="EL1" s="734"/>
      <c r="EM1" s="734"/>
      <c r="EN1" s="734"/>
      <c r="EO1" s="734"/>
      <c r="EP1" s="734"/>
      <c r="EQ1" s="734"/>
      <c r="ER1" s="734"/>
      <c r="ES1" s="734"/>
    </row>
    <row r="2" spans="1:153" s="215" customFormat="1" ht="60" x14ac:dyDescent="0.25">
      <c r="A2" s="215" t="s">
        <v>31</v>
      </c>
      <c r="B2" s="733" t="str">
        <f>Output!D8</f>
        <v>FBC</v>
      </c>
      <c r="C2" s="733"/>
      <c r="D2" s="216"/>
      <c r="E2" s="216"/>
      <c r="F2" s="216"/>
      <c r="H2" s="736" t="s">
        <v>32</v>
      </c>
      <c r="I2" s="217" t="s">
        <v>36</v>
      </c>
      <c r="J2" s="217"/>
      <c r="K2" s="312"/>
      <c r="L2" s="218" t="e">
        <f>VLOOKUP(L4,Input!$C$8:$F$185,4,FALSE)</f>
        <v>#DIV/0!</v>
      </c>
      <c r="M2" s="218" t="e">
        <f>VLOOKUP(M4,Input!$C$8:$F$185,4,FALSE)</f>
        <v>#DIV/0!</v>
      </c>
      <c r="N2" s="218" t="e">
        <f>VLOOKUP(N4,Input!$C$8:$F$185,4,FALSE)</f>
        <v>#DIV/0!</v>
      </c>
      <c r="O2" s="218" t="e">
        <f>VLOOKUP(O4,Input!$C$8:$F$185,4,FALSE)</f>
        <v>#DIV/0!</v>
      </c>
      <c r="P2" s="218" t="e">
        <f>VLOOKUP(P4,Input!$C$8:$F$185,4,FALSE)</f>
        <v>#DIV/0!</v>
      </c>
      <c r="Q2" s="218" t="e">
        <f>VLOOKUP(Q4,Input!$C$8:$F$185,4,FALSE)</f>
        <v>#DIV/0!</v>
      </c>
      <c r="R2" s="218" t="e">
        <f>VLOOKUP(R4,Input!$C$8:$F$185,4,FALSE)</f>
        <v>#DIV/0!</v>
      </c>
      <c r="S2" s="218" t="e">
        <f>VLOOKUP(S4,Input!$C$8:$F$185,4,FALSE)</f>
        <v>#DIV/0!</v>
      </c>
      <c r="T2" s="312"/>
      <c r="U2" s="218" t="e">
        <f>VLOOKUP(U4,Input!$C$8:$F$185,4,FALSE)</f>
        <v>#DIV/0!</v>
      </c>
      <c r="V2" s="218" t="e">
        <f>VLOOKUP(V4,Input!$C$8:$F$185,4,FALSE)</f>
        <v>#DIV/0!</v>
      </c>
      <c r="W2" s="218" t="e">
        <f>VLOOKUP(W4,Input!$C$8:$F$185,4,FALSE)</f>
        <v>#DIV/0!</v>
      </c>
      <c r="X2" s="218" t="e">
        <f>VLOOKUP(X4,Input!$C$8:$F$185,4,FALSE)</f>
        <v>#DIV/0!</v>
      </c>
      <c r="Y2" s="218" t="e">
        <f>VLOOKUP(Y4,Input!$C$8:$F$185,4,FALSE)</f>
        <v>#DIV/0!</v>
      </c>
      <c r="Z2" s="218" t="e">
        <f>VLOOKUP(Z4,Input!$C$8:$F$185,4,FALSE)</f>
        <v>#DIV/0!</v>
      </c>
      <c r="AA2" s="218" t="e">
        <f>Input!F22</f>
        <v>#DIV/0!</v>
      </c>
      <c r="AB2" s="218" t="e">
        <f>VLOOKUP(AB4,Input!$D$8:$F$185,3,FALSE)</f>
        <v>#DIV/0!</v>
      </c>
      <c r="AC2" s="218" t="e">
        <f>VLOOKUP(AC4,Input!$D$8:$F$185,3,FALSE)</f>
        <v>#DIV/0!</v>
      </c>
      <c r="AD2" s="218" t="e">
        <f>VLOOKUP(AD4,Input!$D$8:$F$185,3,FALSE)</f>
        <v>#DIV/0!</v>
      </c>
      <c r="AE2" s="218" t="e">
        <f>VLOOKUP(AE4,Input!$D$8:$F$185,3,FALSE)</f>
        <v>#DIV/0!</v>
      </c>
      <c r="AF2" s="218" t="e">
        <f>VLOOKUP(AF4,Input!$D$8:$F$185,3,FALSE)</f>
        <v>#DIV/0!</v>
      </c>
      <c r="AG2" s="218" t="e">
        <f>VLOOKUP(AG4,Input!$D$8:$F$185,3,FALSE)</f>
        <v>#DIV/0!</v>
      </c>
      <c r="AH2" s="218" t="e">
        <f>VLOOKUP(AH4,Input!$D$8:$F$185,3,FALSE)</f>
        <v>#DIV/0!</v>
      </c>
      <c r="AI2" s="218" t="e">
        <f>VLOOKUP(AI4,Input!$D$8:$F$185,3,FALSE)</f>
        <v>#DIV/0!</v>
      </c>
      <c r="AJ2" s="218" t="e">
        <f>VLOOKUP(AJ4,Input!$D$8:$F$185,3,FALSE)</f>
        <v>#DIV/0!</v>
      </c>
      <c r="AK2" s="218" t="e">
        <f>VLOOKUP(AK4,Input!$D$8:$F$185,3,FALSE)</f>
        <v>#DIV/0!</v>
      </c>
      <c r="AL2" s="312"/>
      <c r="AM2" s="218" t="e">
        <f>VLOOKUP(AM4,Input!$D$8:$F$185,3,FALSE)</f>
        <v>#DIV/0!</v>
      </c>
      <c r="AN2" s="218" t="e">
        <f>Input!F35</f>
        <v>#DIV/0!</v>
      </c>
      <c r="AO2" s="218" t="e">
        <f>VLOOKUP(AO4,Input!$C$8:$F$185,4,FALSE)</f>
        <v>#DIV/0!</v>
      </c>
      <c r="AP2" s="218" t="e">
        <f>VLOOKUP(AP4,Input!$C$8:$F$185,4,FALSE)</f>
        <v>#DIV/0!</v>
      </c>
      <c r="AQ2" s="218">
        <f>IF(Input!D64='RCF SOBC data'!AJ4,Input!F64,0)</f>
        <v>0</v>
      </c>
      <c r="AR2" s="218">
        <f>IF(Input!D64='RCF SOBC data'!AK4,Input!F64,0)</f>
        <v>0</v>
      </c>
      <c r="AS2" s="218">
        <f>IF(Input!D64='RCF SOBC data'!AL4,Input!F64,0)</f>
        <v>0</v>
      </c>
      <c r="AT2" s="218" t="e">
        <f>VLOOKUP(AT4,Input!$C$8:$F$185,4,FALSE)</f>
        <v>#DIV/0!</v>
      </c>
      <c r="AU2" s="218" t="e">
        <f>VLOOKUP(AU4,Input!$C$8:$F$185,4,FALSE)</f>
        <v>#DIV/0!</v>
      </c>
      <c r="AV2" s="218" t="e">
        <f>VLOOKUP(AV4,Input!$C$8:$F$185,4,FALSE)</f>
        <v>#DIV/0!</v>
      </c>
      <c r="AW2" s="218" t="e">
        <f>VLOOKUP(AW4,Input!$C$8:$F$185,4,FALSE)</f>
        <v>#DIV/0!</v>
      </c>
      <c r="AX2" s="218" t="e">
        <f>VLOOKUP(AX4,Input!$C$8:$F$185,4,FALSE)</f>
        <v>#DIV/0!</v>
      </c>
      <c r="AY2" s="218" t="e">
        <f>VLOOKUP(AY4,Input!$C$8:$F$185,4,FALSE)</f>
        <v>#DIV/0!</v>
      </c>
      <c r="AZ2" s="218" t="e">
        <f>VLOOKUP(AZ4,Input!$C$8:$F$185,4,FALSE)</f>
        <v>#DIV/0!</v>
      </c>
      <c r="BA2" s="218" t="e">
        <f>Input!F72</f>
        <v>#DIV/0!</v>
      </c>
      <c r="BB2" s="218" t="e">
        <f>Input!F73</f>
        <v>#DIV/0!</v>
      </c>
      <c r="BC2" s="218" t="e">
        <f>Input!F74</f>
        <v>#DIV/0!</v>
      </c>
      <c r="BD2" s="218" t="e">
        <f>Input!F75</f>
        <v>#DIV/0!</v>
      </c>
      <c r="BE2" s="218" t="e">
        <f>Input!F76</f>
        <v>#DIV/0!</v>
      </c>
      <c r="BF2" s="218" t="e">
        <f>Input!F77</f>
        <v>#DIV/0!</v>
      </c>
      <c r="BG2" s="218" t="e">
        <f>Input!F78</f>
        <v>#DIV/0!</v>
      </c>
      <c r="BH2" s="218" t="e">
        <f>Input!F79</f>
        <v>#DIV/0!</v>
      </c>
      <c r="BI2" s="218" t="e">
        <f>Input!F80</f>
        <v>#DIV/0!</v>
      </c>
      <c r="BJ2" s="218" t="e">
        <f>Input!F81</f>
        <v>#DIV/0!</v>
      </c>
      <c r="BK2" s="218" t="e">
        <f>Input!F82</f>
        <v>#DIV/0!</v>
      </c>
      <c r="BL2" s="218" t="e">
        <f>Input!F83</f>
        <v>#DIV/0!</v>
      </c>
      <c r="BM2" s="218" t="e">
        <f>VLOOKUP(BM4,Input!$C$8:$F$185,4,FALSE)</f>
        <v>#DIV/0!</v>
      </c>
      <c r="BN2" s="218" t="e">
        <f>VLOOKUP(BN4,Input!$C$8:$F$185,4,FALSE)</f>
        <v>#DIV/0!</v>
      </c>
      <c r="BO2" s="218" t="e">
        <f>VLOOKUP(BO4,Input!$C$8:$F$185,4,FALSE)</f>
        <v>#DIV/0!</v>
      </c>
      <c r="BP2" s="218" t="e">
        <f>VLOOKUP(BP4,Input!$C$8:$F$185,4,FALSE)</f>
        <v>#DIV/0!</v>
      </c>
      <c r="BQ2" s="218" t="e">
        <f>Input!F88</f>
        <v>#DIV/0!</v>
      </c>
      <c r="BR2" s="218" t="e">
        <f>Input!F89</f>
        <v>#DIV/0!</v>
      </c>
      <c r="BS2" s="218" t="e">
        <f>Input!F90</f>
        <v>#DIV/0!</v>
      </c>
      <c r="BT2" s="218" t="e">
        <f>VLOOKUP(BT4,Input!$C$8:$F$185,4,FALSE)</f>
        <v>#DIV/0!</v>
      </c>
      <c r="BU2" s="218" t="e">
        <f>Input!F92</f>
        <v>#DIV/0!</v>
      </c>
      <c r="BV2" s="218" t="e">
        <f>Input!F93</f>
        <v>#DIV/0!</v>
      </c>
      <c r="BW2" s="218" t="e">
        <f>Input!F94</f>
        <v>#DIV/0!</v>
      </c>
      <c r="BX2" s="218" t="e">
        <f>Input!F95</f>
        <v>#DIV/0!</v>
      </c>
      <c r="BY2" s="218" t="e">
        <f>Input!F96</f>
        <v>#DIV/0!</v>
      </c>
      <c r="BZ2" s="218" t="e">
        <f>Input!F97</f>
        <v>#DIV/0!</v>
      </c>
      <c r="CA2" s="218" t="e">
        <f>Input!F98</f>
        <v>#DIV/0!</v>
      </c>
      <c r="CB2" s="218" t="e">
        <f>Input!F99</f>
        <v>#DIV/0!</v>
      </c>
      <c r="CC2" s="218" t="e">
        <f>Input!F100</f>
        <v>#DIV/0!</v>
      </c>
      <c r="CD2" s="218" t="e">
        <f>Input!F101</f>
        <v>#DIV/0!</v>
      </c>
      <c r="CE2" s="218" t="e">
        <f>Input!F102</f>
        <v>#DIV/0!</v>
      </c>
      <c r="CF2" s="218" t="e">
        <f>Input!F103</f>
        <v>#DIV/0!</v>
      </c>
      <c r="CG2" s="218" t="e">
        <f>Input!F104</f>
        <v>#DIV/0!</v>
      </c>
      <c r="CH2" s="218" t="e">
        <f>Input!F105</f>
        <v>#DIV/0!</v>
      </c>
      <c r="CI2" s="218" t="e">
        <f>Input!F106</f>
        <v>#DIV/0!</v>
      </c>
      <c r="CJ2" s="218" t="e">
        <f>Input!F107</f>
        <v>#DIV/0!</v>
      </c>
      <c r="CK2" s="218" t="e">
        <f>Input!F108</f>
        <v>#DIV/0!</v>
      </c>
      <c r="CL2" s="218" t="e">
        <f>Input!F109</f>
        <v>#DIV/0!</v>
      </c>
      <c r="CM2" s="218" t="e">
        <f>Input!F110</f>
        <v>#DIV/0!</v>
      </c>
      <c r="CN2" s="218" t="e">
        <f>Input!F111</f>
        <v>#DIV/0!</v>
      </c>
      <c r="CO2" s="218" t="e">
        <f>Input!F112</f>
        <v>#DIV/0!</v>
      </c>
      <c r="CP2" s="218" t="e">
        <f>VLOOKUP(CP4,Input!$C$8:$F$185,4,FALSE)</f>
        <v>#DIV/0!</v>
      </c>
      <c r="CQ2" s="218" t="e">
        <f>VLOOKUP(CQ4,Input!$C$8:$F$185,4,FALSE)</f>
        <v>#DIV/0!</v>
      </c>
      <c r="CR2" s="218" t="e">
        <f>VLOOKUP(CR4,Input!$C$8:$F$185,4,FALSE)</f>
        <v>#DIV/0!</v>
      </c>
      <c r="CS2" s="218" t="e">
        <f>Input!F116</f>
        <v>#DIV/0!</v>
      </c>
      <c r="CT2" s="218" t="e">
        <f>VLOOKUP(CT4,Input!$C$8:$F$185,4,FALSE)</f>
        <v>#DIV/0!</v>
      </c>
      <c r="CU2" s="218" t="e">
        <f>VLOOKUP(CU4,Input!$C$8:$F$185,4,FALSE)</f>
        <v>#DIV/0!</v>
      </c>
      <c r="CV2" s="218" t="e">
        <f>Input!F119</f>
        <v>#DIV/0!</v>
      </c>
      <c r="CW2" s="218" t="e">
        <f>VLOOKUP(CW4,Input!$C$8:$F$185,4,FALSE)</f>
        <v>#DIV/0!</v>
      </c>
      <c r="CX2" s="218" t="e">
        <f>VLOOKUP(CX4,Input!$C$8:$F$185,4,FALSE)</f>
        <v>#DIV/0!</v>
      </c>
      <c r="CY2" s="312"/>
      <c r="CZ2" s="218" t="e">
        <f>VLOOKUP(CZ4,Input!$C$8:$F$185,4,FALSE)</f>
        <v>#DIV/0!</v>
      </c>
      <c r="DA2" s="218" t="e">
        <f>VLOOKUP(DA4,Input!$C$8:$F$185,4,FALSE)</f>
        <v>#DIV/0!</v>
      </c>
      <c r="DB2" s="218" t="e">
        <f>VLOOKUP(DB4,Input!$C$8:$F$185,4,FALSE)</f>
        <v>#DIV/0!</v>
      </c>
      <c r="DC2" s="218" t="e">
        <f>VLOOKUP(DC4,Input!$C$8:$F$185,4,FALSE)</f>
        <v>#DIV/0!</v>
      </c>
      <c r="DD2" s="218" t="e">
        <f>VLOOKUP(DD4,Input!$C$8:$F$185,4,FALSE)</f>
        <v>#DIV/0!</v>
      </c>
      <c r="DE2" s="218" t="e">
        <f>VLOOKUP(DE4,Input!$C$8:$F$185,4,FALSE)</f>
        <v>#DIV/0!</v>
      </c>
      <c r="DF2" s="218" t="e">
        <f>VLOOKUP(DF4,Input!$C$8:$F$185,4,FALSE)</f>
        <v>#DIV/0!</v>
      </c>
      <c r="DG2" s="218" t="e">
        <f>VLOOKUP(DG4,Input!$C$8:$F$185,4,FALSE)</f>
        <v>#DIV/0!</v>
      </c>
      <c r="DH2" s="218" t="e">
        <f>VLOOKUP(DH4,Input!$C$8:$F$185,4,FALSE)</f>
        <v>#DIV/0!</v>
      </c>
      <c r="DI2" s="218" t="e">
        <f>VLOOKUP(DI4,Input!$C$8:$F$185,4,FALSE)</f>
        <v>#DIV/0!</v>
      </c>
      <c r="DJ2" s="218" t="e">
        <f>VLOOKUP(DJ4,Input!$C$8:$F$185,4,FALSE)</f>
        <v>#DIV/0!</v>
      </c>
      <c r="DK2" s="218" t="e">
        <f>VLOOKUP(DK4,Input!$C$8:$F$185,4,FALSE)</f>
        <v>#DIV/0!</v>
      </c>
      <c r="DL2" s="218" t="e">
        <f>VLOOKUP(DL4,Input!$C$8:$F$185,4,FALSE)</f>
        <v>#DIV/0!</v>
      </c>
      <c r="DM2" s="218" t="e">
        <f>VLOOKUP(DM4,Input!$C$8:$F$185,4,FALSE)</f>
        <v>#DIV/0!</v>
      </c>
      <c r="DN2" s="218" t="e">
        <f>VLOOKUP(DN4,Input!$C$8:$F$185,4,FALSE)</f>
        <v>#DIV/0!</v>
      </c>
      <c r="DO2" s="218" t="e">
        <f>VLOOKUP(DO4,Input!$C$8:$F$185,4,FALSE)</f>
        <v>#DIV/0!</v>
      </c>
      <c r="DP2" s="218" t="e">
        <f>VLOOKUP(DP4,Input!$C$8:$F$185,4,FALSE)</f>
        <v>#DIV/0!</v>
      </c>
      <c r="DQ2" s="218" t="e">
        <f>VLOOKUP(DQ4,Input!$C$8:$F$185,4,FALSE)</f>
        <v>#DIV/0!</v>
      </c>
      <c r="DR2" s="218" t="e">
        <f>VLOOKUP(DR4,Input!$C$8:$F$185,4,FALSE)</f>
        <v>#DIV/0!</v>
      </c>
      <c r="DS2" s="218" t="e">
        <f>VLOOKUP(DS4,Input!$C$8:$F$185,4,FALSE)</f>
        <v>#DIV/0!</v>
      </c>
      <c r="DT2" s="218" t="e">
        <f>Input!F142</f>
        <v>#DIV/0!</v>
      </c>
      <c r="DU2" s="218" t="e">
        <f>Input!F143</f>
        <v>#DIV/0!</v>
      </c>
      <c r="DV2" s="218" t="e">
        <f>VLOOKUP(DV4,Input!$C$8:$F$185,4,FALSE)</f>
        <v>#DIV/0!</v>
      </c>
      <c r="DW2" s="218" t="e">
        <f>VLOOKUP(DW4,Input!$C$8:$F$185,4,FALSE)</f>
        <v>#DIV/0!</v>
      </c>
      <c r="DX2" s="218" t="e">
        <f>VLOOKUP(DX4,Input!$C$8:$F$185,4,FALSE)</f>
        <v>#DIV/0!</v>
      </c>
      <c r="DY2" s="218" t="e">
        <f>VLOOKUP(DY4,Input!$C$8:$F$185,4,FALSE)</f>
        <v>#DIV/0!</v>
      </c>
      <c r="DZ2" s="218" t="e">
        <f>VLOOKUP(DZ4,Input!$C$8:$F$185,4,FALSE)</f>
        <v>#DIV/0!</v>
      </c>
      <c r="EA2" s="218" t="e">
        <f>VLOOKUP(EA4,Input!$C$8:$F$185,4,FALSE)</f>
        <v>#DIV/0!</v>
      </c>
      <c r="EB2" s="218" t="e">
        <f>VLOOKUP(EB4,Input!$C$8:$F$185,4,FALSE)</f>
        <v>#DIV/0!</v>
      </c>
      <c r="EC2" s="218" t="e">
        <f>VLOOKUP(EC4,Input!$C$8:$F$185,4,FALSE)</f>
        <v>#DIV/0!</v>
      </c>
      <c r="ED2" s="218" t="e">
        <f>VLOOKUP(ED4,Input!$C$8:$F$185,4,FALSE)</f>
        <v>#DIV/0!</v>
      </c>
      <c r="EE2" s="218" t="e">
        <f>VLOOKUP(EE4,Input!$C$8:$F$185,4,FALSE)</f>
        <v>#DIV/0!</v>
      </c>
      <c r="EF2" s="312"/>
      <c r="EG2" s="218" t="e">
        <f>VLOOKUP(EG4,Input!$C$8:$F$185,4,FALSE)</f>
        <v>#DIV/0!</v>
      </c>
      <c r="EH2" s="218" t="e">
        <f>VLOOKUP(EH4,Input!$C$8:$F$185,4,FALSE)</f>
        <v>#DIV/0!</v>
      </c>
      <c r="EI2" s="218" t="e">
        <f>VLOOKUP(EI4,Input!$C$8:$F$185,4,FALSE)</f>
        <v>#DIV/0!</v>
      </c>
      <c r="EJ2" s="218" t="e">
        <f>VLOOKUP(EJ4,Input!$C$8:$F$185,4,FALSE)</f>
        <v>#DIV/0!</v>
      </c>
      <c r="EK2" s="218" t="e">
        <f>VLOOKUP(EK4,Input!$C$8:$F$185,4,FALSE)</f>
        <v>#DIV/0!</v>
      </c>
      <c r="EL2" s="218" t="e">
        <f>VLOOKUP(EL4,Input!$C$8:$F$185,4,FALSE)</f>
        <v>#DIV/0!</v>
      </c>
      <c r="EM2" s="218" t="e">
        <f>VLOOKUP(EM4,Input!$C$8:$F$185,4,FALSE)</f>
        <v>#DIV/0!</v>
      </c>
      <c r="EN2" s="218" t="e">
        <f>VLOOKUP(EN4,Input!$C$8:$F$185,4,FALSE)</f>
        <v>#DIV/0!</v>
      </c>
      <c r="EO2" s="218" t="e">
        <f>VLOOKUP(EO4,Input!$C$8:$F$185,4,FALSE)</f>
        <v>#DIV/0!</v>
      </c>
      <c r="EP2" s="218" t="e">
        <f>VLOOKUP(EP4,Input!$C$8:$F$185,4,FALSE)</f>
        <v>#DIV/0!</v>
      </c>
      <c r="EQ2" s="218" t="e">
        <f>VLOOKUP(EQ4,Input!$C$8:$F$185,4,FALSE)</f>
        <v>#DIV/0!</v>
      </c>
      <c r="ER2" s="218" t="e">
        <f>VLOOKUP(ER4,Input!$C$8:$F$185,4,FALSE)</f>
        <v>#DIV/0!</v>
      </c>
      <c r="ES2" s="218" t="e">
        <f>Input!F166</f>
        <v>#DIV/0!</v>
      </c>
      <c r="ET2" s="215" t="e">
        <f>SUM(K2:ES2)</f>
        <v>#DIV/0!</v>
      </c>
      <c r="EU2" s="219" t="s">
        <v>64</v>
      </c>
    </row>
    <row r="3" spans="1:153" s="215" customFormat="1" ht="15.75" thickBot="1" x14ac:dyDescent="0.3">
      <c r="B3" s="254"/>
      <c r="C3" s="254"/>
      <c r="D3" s="216"/>
      <c r="E3" s="216"/>
      <c r="F3" s="216"/>
      <c r="H3" s="737"/>
      <c r="I3" s="217" t="s">
        <v>488</v>
      </c>
      <c r="J3" s="217"/>
      <c r="K3" s="312"/>
      <c r="L3" s="218" t="e">
        <f>VLOOKUP(L4,Input!$C$8:$L$185,10,FALSE)</f>
        <v>#DIV/0!</v>
      </c>
      <c r="M3" s="218" t="e">
        <f>VLOOKUP(M4,Input!$C$8:$L$185,10,FALSE)</f>
        <v>#DIV/0!</v>
      </c>
      <c r="N3" s="218" t="e">
        <f>VLOOKUP(N4,Input!$C$8:$L$185,10,FALSE)</f>
        <v>#DIV/0!</v>
      </c>
      <c r="O3" s="218" t="e">
        <f>VLOOKUP(O4,Input!$C$8:$L$185,10,FALSE)</f>
        <v>#DIV/0!</v>
      </c>
      <c r="P3" s="218" t="e">
        <f>VLOOKUP(P4,Input!$C$8:$L$185,10,FALSE)</f>
        <v>#DIV/0!</v>
      </c>
      <c r="Q3" s="218" t="e">
        <f>VLOOKUP(Q4,Input!$C$8:$L$185,10,FALSE)</f>
        <v>#DIV/0!</v>
      </c>
      <c r="R3" s="218" t="e">
        <f>VLOOKUP(R4,Input!$C$8:$L$185,10,FALSE)</f>
        <v>#DIV/0!</v>
      </c>
      <c r="S3" s="218" t="e">
        <f>VLOOKUP(S4,Input!$C$8:$L$185,10,FALSE)</f>
        <v>#DIV/0!</v>
      </c>
      <c r="T3" s="312"/>
      <c r="U3" s="218" t="e">
        <f>VLOOKUP(U4,Input!$C$8:$L$185,10,FALSE)</f>
        <v>#DIV/0!</v>
      </c>
      <c r="V3" s="218" t="e">
        <f>VLOOKUP(V4,Input!$C$8:$L$185,10,FALSE)</f>
        <v>#DIV/0!</v>
      </c>
      <c r="W3" s="218" t="e">
        <f>VLOOKUP(W4,Input!$C$8:$L$185,10,FALSE)</f>
        <v>#DIV/0!</v>
      </c>
      <c r="X3" s="218" t="e">
        <f>VLOOKUP(X4,Input!$C$8:$L$185,10,FALSE)</f>
        <v>#DIV/0!</v>
      </c>
      <c r="Y3" s="218" t="e">
        <f>VLOOKUP(Y4,Input!$C$8:$L$185,10,FALSE)</f>
        <v>#DIV/0!</v>
      </c>
      <c r="Z3" s="218" t="e">
        <f>VLOOKUP(Z4,Input!$C$8:$L$185,10,FALSE)</f>
        <v>#DIV/0!</v>
      </c>
      <c r="AA3" s="218" t="e">
        <f>Input!L22</f>
        <v>#DIV/0!</v>
      </c>
      <c r="AB3" s="218" t="e">
        <f>VLOOKUP(AB4,Input!$D$8:$L$185,9,FALSE)</f>
        <v>#DIV/0!</v>
      </c>
      <c r="AC3" s="218" t="e">
        <f>VLOOKUP(AC4,Input!$D$8:$L$185,9,FALSE)</f>
        <v>#DIV/0!</v>
      </c>
      <c r="AD3" s="218" t="e">
        <f>VLOOKUP(AD4,Input!$D$8:$L$185,9,FALSE)</f>
        <v>#DIV/0!</v>
      </c>
      <c r="AE3" s="218" t="e">
        <f>VLOOKUP(AE4,Input!$D$8:$L$185,9,FALSE)</f>
        <v>#DIV/0!</v>
      </c>
      <c r="AF3" s="218" t="e">
        <f>VLOOKUP(AF4,Input!$D$8:$L$185,9,FALSE)</f>
        <v>#DIV/0!</v>
      </c>
      <c r="AG3" s="218" t="e">
        <f>VLOOKUP(AG4,Input!$D$8:$L$185,9,FALSE)</f>
        <v>#DIV/0!</v>
      </c>
      <c r="AH3" s="218" t="e">
        <f>VLOOKUP(AH4,Input!$D$8:$L$185,9,FALSE)</f>
        <v>#DIV/0!</v>
      </c>
      <c r="AI3" s="218" t="e">
        <f>VLOOKUP(AI4,Input!$D$8:$L$185,9,FALSE)</f>
        <v>#DIV/0!</v>
      </c>
      <c r="AJ3" s="218" t="e">
        <f>VLOOKUP(AJ4,Input!$D$8:$L$185,9,FALSE)</f>
        <v>#DIV/0!</v>
      </c>
      <c r="AK3" s="218" t="e">
        <f>VLOOKUP(AK4,Input!$D$8:$L$185,9,FALSE)</f>
        <v>#DIV/0!</v>
      </c>
      <c r="AL3" s="312"/>
      <c r="AM3" s="218" t="e">
        <f>VLOOKUP(AM4,Input!$D$8:$L$185,9,FALSE)</f>
        <v>#DIV/0!</v>
      </c>
      <c r="AN3" s="218" t="e">
        <f>Input!L35</f>
        <v>#DIV/0!</v>
      </c>
      <c r="AO3" s="218" t="e">
        <f>VLOOKUP(AO4,Input!$C$8:$L$185,10,FALSE)</f>
        <v>#DIV/0!</v>
      </c>
      <c r="AP3" s="218" t="e">
        <f>VLOOKUP(AP4,Input!$C$8:$L$185,10,FALSE)</f>
        <v>#DIV/0!</v>
      </c>
      <c r="AQ3" s="218">
        <f>IF(Input!D64='RCF SOBC data'!AJ4,Input!L64,0)</f>
        <v>0</v>
      </c>
      <c r="AR3" s="218">
        <f>IF(Input!D64='RCF SOBC data'!AK4,Input!L64,0)</f>
        <v>0</v>
      </c>
      <c r="AS3" s="218">
        <f>IF(Input!D64='RCF SOBC data'!AL4,Input!L64,0)</f>
        <v>0</v>
      </c>
      <c r="AT3" s="218" t="e">
        <f>VLOOKUP(AT4,Input!$C$8:$L$185,10,FALSE)</f>
        <v>#DIV/0!</v>
      </c>
      <c r="AU3" s="218" t="e">
        <f>VLOOKUP(AU4,Input!$C$8:$L$185,10,FALSE)</f>
        <v>#DIV/0!</v>
      </c>
      <c r="AV3" s="218" t="e">
        <f>VLOOKUP(AV4,Input!$C$8:$L$185,10,FALSE)</f>
        <v>#DIV/0!</v>
      </c>
      <c r="AW3" s="218" t="e">
        <f>VLOOKUP(AW4,Input!$C$8:$L$185,10,FALSE)</f>
        <v>#DIV/0!</v>
      </c>
      <c r="AX3" s="218" t="e">
        <f>VLOOKUP(AX4,Input!$C$8:$L$185,10,FALSE)</f>
        <v>#DIV/0!</v>
      </c>
      <c r="AY3" s="218" t="e">
        <f>VLOOKUP(AY4,Input!$C$8:$L$185,10,FALSE)</f>
        <v>#DIV/0!</v>
      </c>
      <c r="AZ3" s="218" t="e">
        <f>VLOOKUP(AZ4,Input!$C$8:$L$185,10,FALSE)</f>
        <v>#DIV/0!</v>
      </c>
      <c r="BA3" s="218" t="e">
        <f>Input!L72</f>
        <v>#DIV/0!</v>
      </c>
      <c r="BB3" s="218" t="e">
        <f>Input!L73</f>
        <v>#DIV/0!</v>
      </c>
      <c r="BC3" s="218" t="e">
        <f>Input!L74</f>
        <v>#DIV/0!</v>
      </c>
      <c r="BD3" s="218" t="e">
        <f>Input!L75</f>
        <v>#DIV/0!</v>
      </c>
      <c r="BE3" s="218" t="e">
        <f>Input!L76</f>
        <v>#DIV/0!</v>
      </c>
      <c r="BF3" s="218" t="e">
        <f>Input!L77</f>
        <v>#DIV/0!</v>
      </c>
      <c r="BG3" s="218" t="e">
        <f>Input!L78</f>
        <v>#DIV/0!</v>
      </c>
      <c r="BH3" s="218" t="e">
        <f>Input!L79</f>
        <v>#DIV/0!</v>
      </c>
      <c r="BI3" s="218" t="e">
        <f>Input!L80</f>
        <v>#DIV/0!</v>
      </c>
      <c r="BJ3" s="218" t="e">
        <f>Input!L81</f>
        <v>#DIV/0!</v>
      </c>
      <c r="BK3" s="218" t="e">
        <f>Input!L82</f>
        <v>#DIV/0!</v>
      </c>
      <c r="BL3" s="218" t="e">
        <f>Input!L83</f>
        <v>#DIV/0!</v>
      </c>
      <c r="BM3" s="218" t="e">
        <f>VLOOKUP(BM4,Input!$C$8:$L$185,10,FALSE)</f>
        <v>#DIV/0!</v>
      </c>
      <c r="BN3" s="218" t="e">
        <f>VLOOKUP(BN4,Input!$C$8:$L$185,10,FALSE)</f>
        <v>#DIV/0!</v>
      </c>
      <c r="BO3" s="218" t="e">
        <f>VLOOKUP(BO4,Input!$C$8:$L$185,10,FALSE)</f>
        <v>#DIV/0!</v>
      </c>
      <c r="BP3" s="218" t="e">
        <f>VLOOKUP(BP4,Input!$C$8:$L$185,10,FALSE)</f>
        <v>#DIV/0!</v>
      </c>
      <c r="BQ3" s="218" t="e">
        <f>Input!L88</f>
        <v>#DIV/0!</v>
      </c>
      <c r="BR3" s="218" t="e">
        <f>Input!L89</f>
        <v>#DIV/0!</v>
      </c>
      <c r="BS3" s="218" t="e">
        <f>Input!L90</f>
        <v>#DIV/0!</v>
      </c>
      <c r="BT3" s="218" t="e">
        <f>VLOOKUP(BT4,Input!$C$8:$L$185,10,FALSE)</f>
        <v>#DIV/0!</v>
      </c>
      <c r="BU3" s="218" t="e">
        <f>Input!L92</f>
        <v>#DIV/0!</v>
      </c>
      <c r="BV3" s="218" t="e">
        <f>Input!L93</f>
        <v>#DIV/0!</v>
      </c>
      <c r="BW3" s="218" t="e">
        <f>Input!L94</f>
        <v>#DIV/0!</v>
      </c>
      <c r="BX3" s="218" t="e">
        <f>Input!L95</f>
        <v>#DIV/0!</v>
      </c>
      <c r="BY3" s="218" t="e">
        <f>Input!L96</f>
        <v>#DIV/0!</v>
      </c>
      <c r="BZ3" s="218" t="e">
        <f>Input!L97</f>
        <v>#DIV/0!</v>
      </c>
      <c r="CA3" s="218" t="e">
        <f>Input!L98</f>
        <v>#DIV/0!</v>
      </c>
      <c r="CB3" s="218" t="e">
        <f>Input!L99</f>
        <v>#DIV/0!</v>
      </c>
      <c r="CC3" s="218" t="e">
        <f>Input!L100</f>
        <v>#DIV/0!</v>
      </c>
      <c r="CD3" s="218" t="e">
        <f>Input!L101</f>
        <v>#DIV/0!</v>
      </c>
      <c r="CE3" s="218" t="e">
        <f>Input!L102</f>
        <v>#DIV/0!</v>
      </c>
      <c r="CF3" s="218" t="e">
        <f>Input!L103</f>
        <v>#DIV/0!</v>
      </c>
      <c r="CG3" s="218" t="e">
        <f>Input!L104</f>
        <v>#DIV/0!</v>
      </c>
      <c r="CH3" s="218" t="e">
        <f>Input!L105</f>
        <v>#DIV/0!</v>
      </c>
      <c r="CI3" s="218" t="e">
        <f>Input!L106</f>
        <v>#DIV/0!</v>
      </c>
      <c r="CJ3" s="218" t="e">
        <f>Input!L107</f>
        <v>#DIV/0!</v>
      </c>
      <c r="CK3" s="218" t="e">
        <f>Input!L108</f>
        <v>#DIV/0!</v>
      </c>
      <c r="CL3" s="218" t="e">
        <f>Input!L109</f>
        <v>#DIV/0!</v>
      </c>
      <c r="CM3" s="218" t="e">
        <f>Input!L110</f>
        <v>#DIV/0!</v>
      </c>
      <c r="CN3" s="218" t="e">
        <f>Input!L111</f>
        <v>#DIV/0!</v>
      </c>
      <c r="CO3" s="218" t="e">
        <f>Input!L112</f>
        <v>#DIV/0!</v>
      </c>
      <c r="CP3" s="218" t="e">
        <f>VLOOKUP(CP4,Input!$C$8:$L$185,10,FALSE)</f>
        <v>#DIV/0!</v>
      </c>
      <c r="CQ3" s="218" t="e">
        <f>VLOOKUP(CQ4,Input!$C$8:$L$185,10,FALSE)</f>
        <v>#DIV/0!</v>
      </c>
      <c r="CR3" s="218" t="e">
        <f>VLOOKUP(CR4,Input!$C$8:$L$185,10,FALSE)</f>
        <v>#DIV/0!</v>
      </c>
      <c r="CS3" s="218" t="e">
        <f>Input!L116</f>
        <v>#DIV/0!</v>
      </c>
      <c r="CT3" s="218" t="e">
        <f>VLOOKUP(CT4,Input!$C$8:$L$185,10,FALSE)</f>
        <v>#DIV/0!</v>
      </c>
      <c r="CU3" s="218" t="e">
        <f>VLOOKUP(CU4,Input!$C$8:$L$185,10,FALSE)</f>
        <v>#DIV/0!</v>
      </c>
      <c r="CV3" s="218" t="e">
        <f>Input!L119</f>
        <v>#DIV/0!</v>
      </c>
      <c r="CW3" s="218" t="e">
        <f>VLOOKUP(CW4,Input!$C$8:$L$185,10,FALSE)</f>
        <v>#DIV/0!</v>
      </c>
      <c r="CX3" s="218" t="e">
        <f>VLOOKUP(CX4,Input!$C$8:$L$185,10,FALSE)</f>
        <v>#DIV/0!</v>
      </c>
      <c r="CY3" s="312"/>
      <c r="CZ3" s="218" t="e">
        <f>VLOOKUP(CZ4,Input!$C$8:$L$185,10,FALSE)</f>
        <v>#DIV/0!</v>
      </c>
      <c r="DA3" s="218" t="e">
        <f>VLOOKUP(DA4,Input!$C$8:$L$185,10,FALSE)</f>
        <v>#DIV/0!</v>
      </c>
      <c r="DB3" s="218" t="e">
        <f>VLOOKUP(DB4,Input!$C$8:$L$185,10,FALSE)</f>
        <v>#DIV/0!</v>
      </c>
      <c r="DC3" s="218" t="e">
        <f>VLOOKUP(DC4,Input!$C$8:$L$185,10,FALSE)</f>
        <v>#DIV/0!</v>
      </c>
      <c r="DD3" s="218" t="e">
        <f>VLOOKUP(DD4,Input!$C$8:$L$185,10,FALSE)</f>
        <v>#DIV/0!</v>
      </c>
      <c r="DE3" s="218" t="e">
        <f>VLOOKUP(DE4,Input!$C$8:$L$185,10,FALSE)</f>
        <v>#DIV/0!</v>
      </c>
      <c r="DF3" s="218" t="e">
        <f>VLOOKUP(DF4,Input!$C$8:$L$185,10,FALSE)</f>
        <v>#DIV/0!</v>
      </c>
      <c r="DG3" s="218" t="e">
        <f>VLOOKUP(DG4,Input!$C$8:$L$185,10,FALSE)</f>
        <v>#DIV/0!</v>
      </c>
      <c r="DH3" s="218" t="e">
        <f>VLOOKUP(DH4,Input!$C$8:$L$185,10,FALSE)</f>
        <v>#DIV/0!</v>
      </c>
      <c r="DI3" s="218" t="e">
        <f>VLOOKUP(DI4,Input!$C$8:$L$185,10,FALSE)</f>
        <v>#DIV/0!</v>
      </c>
      <c r="DJ3" s="218" t="e">
        <f>VLOOKUP(DJ4,Input!$C$8:$L$185,10,FALSE)</f>
        <v>#DIV/0!</v>
      </c>
      <c r="DK3" s="218" t="e">
        <f>VLOOKUP(DK4,Input!$C$8:$L$185,10,FALSE)</f>
        <v>#DIV/0!</v>
      </c>
      <c r="DL3" s="218" t="e">
        <f>VLOOKUP(DL4,Input!$C$8:$L$185,10,FALSE)</f>
        <v>#DIV/0!</v>
      </c>
      <c r="DM3" s="218" t="e">
        <f>VLOOKUP(DM4,Input!$C$8:$L$185,10,FALSE)</f>
        <v>#DIV/0!</v>
      </c>
      <c r="DN3" s="218" t="e">
        <f>VLOOKUP(DN4,Input!$C$8:$L$185,10,FALSE)</f>
        <v>#DIV/0!</v>
      </c>
      <c r="DO3" s="218" t="e">
        <f>VLOOKUP(DO4,Input!$C$8:$L$185,10,FALSE)</f>
        <v>#DIV/0!</v>
      </c>
      <c r="DP3" s="218" t="e">
        <f>VLOOKUP(DP4,Input!$C$8:$L$185,10,FALSE)</f>
        <v>#DIV/0!</v>
      </c>
      <c r="DQ3" s="218" t="e">
        <f>VLOOKUP(DQ4,Input!$C$8:$L$185,10,FALSE)</f>
        <v>#DIV/0!</v>
      </c>
      <c r="DR3" s="218" t="e">
        <f>VLOOKUP(DR4,Input!$C$8:$L$185,10,FALSE)</f>
        <v>#DIV/0!</v>
      </c>
      <c r="DS3" s="218" t="e">
        <f>VLOOKUP(DS4,Input!$C$8:$L$185,10,FALSE)</f>
        <v>#DIV/0!</v>
      </c>
      <c r="DT3" s="218" t="e">
        <f>Input!L142</f>
        <v>#DIV/0!</v>
      </c>
      <c r="DU3" s="218" t="e">
        <f>Input!L143</f>
        <v>#DIV/0!</v>
      </c>
      <c r="DV3" s="218" t="e">
        <f>VLOOKUP(DV4,Input!$C$8:$L$185,10,FALSE)</f>
        <v>#DIV/0!</v>
      </c>
      <c r="DW3" s="218" t="e">
        <f>VLOOKUP(DW4,Input!$C$8:$L$185,10,FALSE)</f>
        <v>#DIV/0!</v>
      </c>
      <c r="DX3" s="218" t="e">
        <f>VLOOKUP(DX4,Input!$C$8:$L$185,10,FALSE)</f>
        <v>#DIV/0!</v>
      </c>
      <c r="DY3" s="218" t="e">
        <f>VLOOKUP(DY4,Input!$C$8:$L$185,10,FALSE)</f>
        <v>#DIV/0!</v>
      </c>
      <c r="DZ3" s="218" t="e">
        <f>VLOOKUP(DZ4,Input!$C$8:$L$185,10,FALSE)</f>
        <v>#DIV/0!</v>
      </c>
      <c r="EA3" s="218" t="e">
        <f>VLOOKUP(EA4,Input!$C$8:$L$185,10,FALSE)</f>
        <v>#DIV/0!</v>
      </c>
      <c r="EB3" s="218" t="e">
        <f>VLOOKUP(EB4,Input!$C$8:$L$185,10,FALSE)</f>
        <v>#DIV/0!</v>
      </c>
      <c r="EC3" s="218" t="e">
        <f>VLOOKUP(EC4,Input!$C$8:$L$185,10,FALSE)</f>
        <v>#DIV/0!</v>
      </c>
      <c r="ED3" s="218" t="e">
        <f>VLOOKUP(ED4,Input!$C$8:$L$185,10,FALSE)</f>
        <v>#DIV/0!</v>
      </c>
      <c r="EE3" s="218" t="e">
        <f>VLOOKUP(EE4,Input!$C$8:$L$185,10,FALSE)</f>
        <v>#DIV/0!</v>
      </c>
      <c r="EF3" s="312"/>
      <c r="EG3" s="218" t="e">
        <f>VLOOKUP(EG4,Input!$C$8:$L$185,10,FALSE)</f>
        <v>#DIV/0!</v>
      </c>
      <c r="EH3" s="218" t="e">
        <f>VLOOKUP(EH4,Input!$C$8:$L$185,10,FALSE)</f>
        <v>#DIV/0!</v>
      </c>
      <c r="EI3" s="218" t="e">
        <f>VLOOKUP(EI4,Input!$C$8:$L$185,10,FALSE)</f>
        <v>#DIV/0!</v>
      </c>
      <c r="EJ3" s="218" t="e">
        <f>VLOOKUP(EJ4,Input!$C$8:$L$185,10,FALSE)</f>
        <v>#DIV/0!</v>
      </c>
      <c r="EK3" s="218" t="e">
        <f>VLOOKUP(EK4,Input!$C$8:$L$185,10,FALSE)</f>
        <v>#DIV/0!</v>
      </c>
      <c r="EL3" s="218" t="e">
        <f>VLOOKUP(EL4,Input!$C$8:$L$185,10,FALSE)</f>
        <v>#DIV/0!</v>
      </c>
      <c r="EM3" s="218" t="e">
        <f>VLOOKUP(EM4,Input!$C$8:$L$185,10,FALSE)</f>
        <v>#DIV/0!</v>
      </c>
      <c r="EN3" s="218" t="e">
        <f>VLOOKUP(EN4,Input!$C$8:$L$185,10,FALSE)</f>
        <v>#DIV/0!</v>
      </c>
      <c r="EO3" s="218" t="e">
        <f>VLOOKUP(EO4,Input!$C$8:$L$185,10,FALSE)</f>
        <v>#DIV/0!</v>
      </c>
      <c r="EP3" s="218" t="e">
        <f>VLOOKUP(EP4,Input!$C$8:$L$185,10,FALSE)</f>
        <v>#DIV/0!</v>
      </c>
      <c r="EQ3" s="218" t="e">
        <f>VLOOKUP(EQ4,Input!$C$8:$L$185,10,FALSE)</f>
        <v>#DIV/0!</v>
      </c>
      <c r="ER3" s="218" t="e">
        <f>VLOOKUP(ER4,Input!$C$8:$L$185,10,FALSE)</f>
        <v>#DIV/0!</v>
      </c>
      <c r="ES3" s="218" t="e">
        <f>Input!L166</f>
        <v>#DIV/0!</v>
      </c>
      <c r="EU3" s="219"/>
    </row>
    <row r="4" spans="1:153" ht="226.5" thickTop="1" thickBot="1" x14ac:dyDescent="0.3">
      <c r="B4" s="731"/>
      <c r="C4" s="732"/>
      <c r="D4" s="38" t="s">
        <v>46</v>
      </c>
      <c r="E4" s="38"/>
      <c r="F4" s="38" t="s">
        <v>487</v>
      </c>
      <c r="G4" s="36"/>
      <c r="H4" s="42" t="str">
        <f>CONCATENATE("P",RIGHT(Output!P4,2))</f>
        <v>P50</v>
      </c>
      <c r="I4" s="42" t="str">
        <f>CONCATENATE("P",RIGHT(Output!U4,2))</f>
        <v>P80</v>
      </c>
      <c r="J4" s="36"/>
      <c r="K4" s="313" t="str">
        <f>'RCF SOBC data'!D3</f>
        <v>General L&amp;P</v>
      </c>
      <c r="L4" s="37" t="str">
        <f>'RCF SOBC data'!E3</f>
        <v xml:space="preserve">Acquisition Cost </v>
      </c>
      <c r="M4" s="37" t="str">
        <f>'RCF SOBC data'!F3</f>
        <v>Agent and Legal fees</v>
      </c>
      <c r="N4" s="37" t="str">
        <f>'RCF SOBC data'!G3</f>
        <v>SDLT</v>
      </c>
      <c r="O4" s="37" t="str">
        <f>'RCF SOBC data'!H3</f>
        <v>Access Rights</v>
      </c>
      <c r="P4" s="37" t="str">
        <f>'RCF SOBC data'!I3</f>
        <v>Ransom Payments</v>
      </c>
      <c r="Q4" s="37" t="str">
        <f>'RCF SOBC data'!J3</f>
        <v>Option Fees</v>
      </c>
      <c r="R4" s="37" t="str">
        <f>'RCF SOBC data'!K3</f>
        <v>Overage</v>
      </c>
      <c r="S4" s="37" t="str">
        <f>'RCF SOBC data'!L3</f>
        <v>Additional Land Acquisition</v>
      </c>
      <c r="T4" s="313" t="str">
        <f>'RCF SOBC data'!M3</f>
        <v>Planning general</v>
      </c>
      <c r="U4" s="37" t="str">
        <f>'RCF SOBC data'!N3</f>
        <v>Outline Planning</v>
      </c>
      <c r="V4" s="37" t="str">
        <f>'RCF SOBC data'!O3</f>
        <v>Reserved Matters Planning</v>
      </c>
      <c r="W4" s="37" t="str">
        <f>'RCF SOBC data'!P3</f>
        <v>Other Planning Costs</v>
      </c>
      <c r="X4" s="37" t="str">
        <f>'RCF SOBC data'!Q3</f>
        <v xml:space="preserve">Standard construction and foundations </v>
      </c>
      <c r="Y4" s="37" t="str">
        <f>'RCF SOBC data'!R3</f>
        <v>Preliminaries apportioned</v>
      </c>
      <c r="Z4" s="37" t="str">
        <f>'RCF SOBC data'!S3</f>
        <v>Contractors' overheads and profits (not developers’)</v>
      </c>
      <c r="AA4" s="37" t="str">
        <f>'RCF SOBC data'!T3</f>
        <v>General: unspecified</v>
      </c>
      <c r="AB4" s="37" t="str">
        <f>'RCF SOBC data'!U3</f>
        <v>Residential</v>
      </c>
      <c r="AC4" s="37" t="str">
        <f>'RCF SOBC data'!V3</f>
        <v>Custom build properties</v>
      </c>
      <c r="AD4" s="37" t="str">
        <f>'RCF SOBC data'!W3</f>
        <v>Building affordable housing</v>
      </c>
      <c r="AE4" s="37" t="str">
        <f>'RCF SOBC data'!X3</f>
        <v>Commercial (shop units/ offices space</v>
      </c>
      <c r="AF4" s="37" t="str">
        <f>'RCF SOBC data'!Y3</f>
        <v>Light industrial (warehousing/ distribution)</v>
      </c>
      <c r="AG4" s="37" t="str">
        <f>'RCF SOBC data'!Z3</f>
        <v>Film studios/ creative space</v>
      </c>
      <c r="AH4" s="37" t="str">
        <f>'RCF SOBC data'!AA3</f>
        <v>Community/ public buildings</v>
      </c>
      <c r="AI4" s="37" t="str">
        <f>'RCF SOBC data'!AB3</f>
        <v>Associated with houses</v>
      </c>
      <c r="AJ4" s="37" t="str">
        <f>'RCF SOBC data'!AC3</f>
        <v>Associated with apartments</v>
      </c>
      <c r="AK4" s="37" t="str">
        <f>'RCF SOBC data'!AD3</f>
        <v>General</v>
      </c>
      <c r="AL4" s="313" t="str">
        <f>'RCF SOBC data'!AE3</f>
        <v>Maintenance &amp; protection of a heritage asset</v>
      </c>
      <c r="AM4" s="37" t="str">
        <f>'RCF SOBC data'!AF3</f>
        <v>Other holding costs/ estate management</v>
      </c>
      <c r="AN4" s="37" t="str">
        <f>'RCF SOBC data'!AG3</f>
        <v>Professional Fees: General</v>
      </c>
      <c r="AO4" s="37" t="str">
        <f>'RCF SOBC data'!AH3</f>
        <v xml:space="preserve">Demolition </v>
      </c>
      <c r="AP4" s="37" t="str">
        <f>'RCF SOBC data'!AI3</f>
        <v>Enabling works</v>
      </c>
      <c r="AQ4" s="37" t="str">
        <f>'RCF SOBC data'!AJ3</f>
        <v>Remediation and Decontamination</v>
      </c>
      <c r="AR4" s="37" t="str">
        <f>'RCF SOBC data'!AK4</f>
        <v>complex/ brownfield</v>
      </c>
      <c r="AS4" s="37" t="str">
        <f>'RCF SOBC data'!AL4</f>
        <v>heavily contaminated</v>
      </c>
      <c r="AT4" s="37" t="str">
        <f>'RCF SOBC data'!AM3</f>
        <v>Due Diligence (survey works)</v>
      </c>
      <c r="AU4" s="37" t="str">
        <f>'RCF SOBC data'!AN3</f>
        <v>Archaeology/Heritage surveys</v>
      </c>
      <c r="AV4" s="37" t="str">
        <f>'RCF SOBC data'!AO3</f>
        <v>Standard foundations</v>
      </c>
      <c r="AW4" s="37" t="str">
        <f>'RCF SOBC data'!AP3</f>
        <v>Abnormal Foundations</v>
      </c>
      <c r="AX4" s="37" t="str">
        <f>'RCF SOBC data'!AQ3</f>
        <v>Highway and Transport Design Works</v>
      </c>
      <c r="AY4" s="37" t="str">
        <f>'RCF SOBC data'!AR3</f>
        <v>Noise and Vibration Design Works</v>
      </c>
      <c r="AZ4" s="37" t="str">
        <f>'RCF SOBC data'!AS3</f>
        <v>S278 works</v>
      </c>
      <c r="BA4" s="37" t="str">
        <f>'RCF SOBC data'!AT3</f>
        <v>Offsite Highways works
(breakdown by type of works as feasible)</v>
      </c>
      <c r="BB4" s="37" t="str">
        <f>'RCF SOBC data'!AU4</f>
        <v>Footpaths</v>
      </c>
      <c r="BC4" s="37" t="str">
        <f>'RCF SOBC data'!AV4</f>
        <v>Cycle paths</v>
      </c>
      <c r="BD4" s="37" t="str">
        <f>'RCF SOBC data'!AW4</f>
        <v>Parking (surface)</v>
      </c>
      <c r="BE4" s="37" t="str">
        <f>'RCF SOBC data'!AX4</f>
        <v>Urban roads - standard</v>
      </c>
      <c r="BF4" s="37" t="str">
        <f>'RCF SOBC data'!AY4</f>
        <v>Urban roads - complex</v>
      </c>
      <c r="BG4" s="37" t="str">
        <f>'RCF SOBC data'!AZ4</f>
        <v>Rural roads - standard</v>
      </c>
      <c r="BH4" s="37" t="str">
        <f>'RCF SOBC data'!BA4</f>
        <v>Rural roads - complex</v>
      </c>
      <c r="BI4" s="37" t="str">
        <f>'RCF SOBC data'!BB3</f>
        <v>Public Transport</v>
      </c>
      <c r="BJ4" s="37" t="str">
        <f>'RCF SOBC data'!BC4</f>
        <v>Rail</v>
      </c>
      <c r="BK4" s="37" t="str">
        <f>'RCF SOBC data'!BD4</f>
        <v>Stations</v>
      </c>
      <c r="BL4" s="37" t="str">
        <f>'RCF SOBC data'!BE4</f>
        <v>Buslanes</v>
      </c>
      <c r="BM4" s="37" t="str">
        <f>'RCF SOBC data'!BF3</f>
        <v>Spine Road</v>
      </c>
      <c r="BN4" s="314" t="str">
        <f>'RCF SOBC data'!BG3</f>
        <v>Roundabouts</v>
      </c>
      <c r="BO4" s="37" t="str">
        <f>'RCF SOBC data'!BH3</f>
        <v>Junctions</v>
      </c>
      <c r="BP4" s="37" t="str">
        <f>'RCF SOBC data'!BI3</f>
        <v>Other civil works</v>
      </c>
      <c r="BQ4" s="37" t="str">
        <f>'RCF SOBC data'!BJ4</f>
        <v>Bridges/ other structures</v>
      </c>
      <c r="BR4" s="37" t="str">
        <f>'RCF SOBC data'!BK4</f>
        <v>Tunnels</v>
      </c>
      <c r="BS4" s="37" t="str">
        <f>'RCF SOBC data'!BL4</f>
        <v>Earthworks</v>
      </c>
      <c r="BT4" s="37" t="str">
        <f>'RCF SOBC data'!BM3</f>
        <v>Part 1 Claims</v>
      </c>
      <c r="BU4" s="37" t="str">
        <f>'RCF SOBC data'!BN3</f>
        <v>Unspecified</v>
      </c>
      <c r="BV4" s="37" t="str">
        <f>'RCF SOBC data'!BO3</f>
        <v>Electricity</v>
      </c>
      <c r="BW4" s="37" t="str">
        <f>'RCF SOBC data'!BP4</f>
        <v xml:space="preserve"> Disconnection and abandonment cost</v>
      </c>
      <c r="BX4" s="37" t="str">
        <f>'RCF SOBC data'!BQ4</f>
        <v xml:space="preserve"> Diversion cost</v>
      </c>
      <c r="BY4" s="37" t="str">
        <f>'RCF SOBC data'!BR4</f>
        <v xml:space="preserve"> New supplies which includes substations, reinforcement, etc.</v>
      </c>
      <c r="BZ4" s="37" t="str">
        <f>'RCF SOBC data'!BS4</f>
        <v xml:space="preserve"> Services and connection costs legal fees for wayleaves, licences, supply agreements, compensation claims</v>
      </c>
      <c r="CA4" s="37" t="str">
        <f>'RCF SOBC data'!BT4</f>
        <v xml:space="preserve"> Easement costs</v>
      </c>
      <c r="CB4" s="37" t="str">
        <f>'RCF SOBC data'!BU3</f>
        <v>Gas</v>
      </c>
      <c r="CC4" s="37" t="str">
        <f>'RCF SOBC data'!BV4</f>
        <v xml:space="preserve"> Disconnection and abandonment cost</v>
      </c>
      <c r="CD4" s="37" t="str">
        <f>'RCF SOBC data'!BW4</f>
        <v xml:space="preserve"> Diversion cost</v>
      </c>
      <c r="CE4" s="37" t="str">
        <f>'RCF SOBC data'!BX4</f>
        <v>New supplies which includes substations, reinforcement, etc.</v>
      </c>
      <c r="CF4" s="37" t="str">
        <f>'RCF SOBC data'!BY4</f>
        <v>Services and connection costs</v>
      </c>
      <c r="CG4" s="37" t="str">
        <f>'RCF SOBC data'!BZ4</f>
        <v>Legal fees for wayleaves, licences, supply agreements, Compensation claims</v>
      </c>
      <c r="CH4" s="37" t="str">
        <f>'RCF SOBC data'!CA4</f>
        <v>Easement costs</v>
      </c>
      <c r="CI4" s="37" t="str">
        <f>'RCF SOBC data'!CB3</f>
        <v>Water</v>
      </c>
      <c r="CJ4" s="37" t="str">
        <f>'RCF SOBC data'!CC4</f>
        <v>Disconnection and abandonment cost</v>
      </c>
      <c r="CK4" s="37" t="str">
        <f>'RCF SOBC data'!CD4</f>
        <v>Diversion cost</v>
      </c>
      <c r="CL4" s="37" t="str">
        <f>'RCF SOBC data'!CE4</f>
        <v>New supplies which includes substations, reinforcement, etc.</v>
      </c>
      <c r="CM4" s="37" t="str">
        <f>'RCF SOBC data'!CF4</f>
        <v>Services and connection costs</v>
      </c>
      <c r="CN4" s="37" t="str">
        <f>'RCF SOBC data'!CG4</f>
        <v>Legal fees for wayleaves, licences, supply agreements, compensation claims</v>
      </c>
      <c r="CO4" s="37" t="str">
        <f>'RCF SOBC data'!CH4</f>
        <v>Easement Costs</v>
      </c>
      <c r="CP4" s="37" t="str">
        <f>'RCF SOBC data'!CI3</f>
        <v>District Heating</v>
      </c>
      <c r="CQ4" s="37" t="str">
        <f>'RCF SOBC data'!CJ3</f>
        <v>Telecoms</v>
      </c>
      <c r="CR4" s="37" t="str">
        <f>'RCF SOBC data'!CK3</f>
        <v>Renewable Energy</v>
      </c>
      <c r="CS4" s="37" t="str">
        <f>'RCF SOBC data'!CL3</f>
        <v>General</v>
      </c>
      <c r="CT4" s="37" t="str">
        <f>'RCF SOBC data'!CM3</f>
        <v>Pumping Station</v>
      </c>
      <c r="CU4" s="37" t="str">
        <f>'RCF SOBC data'!CN3</f>
        <v>SUDS/Swales/Tanks/Attenuation</v>
      </c>
      <c r="CV4" s="37" t="str">
        <f>'RCF SOBC data'!CO4</f>
        <v>Beyond plot specific measures included in externals (such as permeable drives)</v>
      </c>
      <c r="CW4" s="37" t="str">
        <f>'RCF SOBC data'!CP3</f>
        <v>Sewers</v>
      </c>
      <c r="CX4" s="37" t="str">
        <f>'RCF SOBC data'!CQ3</f>
        <v>Flood Risk</v>
      </c>
      <c r="CY4" s="313" t="str">
        <f>'RCF SOBC data'!CR3</f>
        <v>General</v>
      </c>
      <c r="CZ4" s="37" t="str">
        <f>'RCF SOBC data'!CS3</f>
        <v>Ecology Design Work</v>
      </c>
      <c r="DA4" s="37" t="str">
        <f>'RCF SOBC data'!CT3</f>
        <v>Arboriculture</v>
      </c>
      <c r="DB4" s="37" t="str">
        <f>'RCF SOBC data'!CU3</f>
        <v>Mitigation</v>
      </c>
      <c r="DC4" s="37" t="str">
        <f>'RCF SOBC data'!CV3</f>
        <v xml:space="preserve">Nitrogen neutrality </v>
      </c>
      <c r="DD4" s="37" t="str">
        <f>'RCF SOBC data'!CW3</f>
        <v>Water Neutrality</v>
      </c>
      <c r="DE4" s="37" t="str">
        <f>'RCF SOBC data'!CX3</f>
        <v>Biodiversity Net Gain (BNG)</v>
      </c>
      <c r="DF4" s="37" t="str">
        <f>'RCF SOBC data'!CY3</f>
        <v>Invasive Species</v>
      </c>
      <c r="DG4" s="37" t="str">
        <f>'RCF SOBC data'!CZ3</f>
        <v>Birds and Bats</v>
      </c>
      <c r="DH4" s="37" t="str">
        <f>'RCF SOBC data'!DA3</f>
        <v>SANGS</v>
      </c>
      <c r="DI4" s="37" t="str">
        <f>'RCF SOBC data'!DB3</f>
        <v>Invertebrates/vertebrates</v>
      </c>
      <c r="DJ4" s="37" t="str">
        <f>'RCF SOBC data'!DC3</f>
        <v>Mammals</v>
      </c>
      <c r="DK4" s="37" t="str">
        <f>'RCF SOBC data'!DD3</f>
        <v>Public Realm / Public Open Space</v>
      </c>
      <c r="DL4" s="37" t="str">
        <f>'RCF SOBC data'!DE3</f>
        <v>Play areas / Outdoor sports</v>
      </c>
      <c r="DM4" s="37" t="str">
        <f>'RCF SOBC data'!DF3</f>
        <v>Endowment</v>
      </c>
      <c r="DN4" s="37" t="str">
        <f>'RCF SOBC data'!DG3</f>
        <v>Public Art</v>
      </c>
      <c r="DO4" s="37" t="str">
        <f>'RCF SOBC data'!DH3</f>
        <v>Valuation and Appraisal Advice</v>
      </c>
      <c r="DP4" s="37" t="str">
        <f>'RCF SOBC data'!DI3</f>
        <v>Legal Advice</v>
      </c>
      <c r="DQ4" s="37" t="str">
        <f>'RCF SOBC data'!DJ3</f>
        <v>Development Management / Master Developer Fees</v>
      </c>
      <c r="DR4" s="37" t="str">
        <f>'RCF SOBC data'!DK3</f>
        <v>Health and Safety Advice</v>
      </c>
      <c r="DS4" s="37" t="str">
        <f>'RCF SOBC data'!DL3</f>
        <v>Communications Fees</v>
      </c>
      <c r="DT4" s="37" t="str">
        <f>'RCF SOBC data'!DM3</f>
        <v>Agent Fees</v>
      </c>
      <c r="DU4" s="37" t="str">
        <f>'RCF SOBC data'!DN3</f>
        <v>Legal Fees</v>
      </c>
      <c r="DV4" s="37" t="str">
        <f>'RCF SOBC data'!DO3</f>
        <v>Profit on Market Sale</v>
      </c>
      <c r="DW4" s="37" t="str">
        <f>'RCF SOBC data'!DP3</f>
        <v>Profit on Affordable</v>
      </c>
      <c r="DX4" s="37" t="str">
        <f>'RCF SOBC data'!DQ3</f>
        <v>Profit on Commercial</v>
      </c>
      <c r="DY4" s="37" t="str">
        <f>'RCF SOBC data'!DR3</f>
        <v>Profit on PRS</v>
      </c>
      <c r="DZ4" s="37" t="str">
        <f>'RCF SOBC data'!DS3</f>
        <v>Total Blended Profit</v>
      </c>
      <c r="EA4" s="37" t="str">
        <f>'RCF SOBC data'!DT3</f>
        <v>Internal Rate of Return (IRR)</v>
      </c>
      <c r="EB4" s="37" t="str">
        <f>'RCF SOBC data'!DU3</f>
        <v xml:space="preserve">Development Management Fee </v>
      </c>
      <c r="EC4" s="37" t="str">
        <f>'RCF SOBC data'!DV3</f>
        <v>Return On Capital Employed (ROCE)</v>
      </c>
      <c r="ED4" s="37" t="str">
        <f>'RCF SOBC data'!DW3</f>
        <v>CIL Residential</v>
      </c>
      <c r="EE4" s="37" t="str">
        <f>'RCF SOBC data'!DX3</f>
        <v>CIL Commercial</v>
      </c>
      <c r="EF4" s="313" t="str">
        <f>'RCF SOBC data'!DY3</f>
        <v>General</v>
      </c>
      <c r="EG4" s="37" t="str">
        <f>'RCF SOBC data'!DZ3</f>
        <v>Roof Tax</v>
      </c>
      <c r="EH4" s="37" t="str">
        <f>'RCF SOBC data'!EA3</f>
        <v xml:space="preserve">Affordable Housing Offsite Payment </v>
      </c>
      <c r="EI4" s="37" t="str">
        <f>'RCF SOBC data'!EB3</f>
        <v xml:space="preserve">Community Facilities </v>
      </c>
      <c r="EJ4" s="37" t="str">
        <f>'RCF SOBC data'!EC3</f>
        <v xml:space="preserve">Employment and Skills </v>
      </c>
      <c r="EK4" s="37" t="str">
        <f>'RCF SOBC data'!ED3</f>
        <v xml:space="preserve">Healthcare </v>
      </c>
      <c r="EL4" s="37" t="str">
        <f>'RCF SOBC data'!EE3</f>
        <v>Highways / Transport</v>
      </c>
      <c r="EM4" s="37" t="str">
        <f>'RCF SOBC data'!EF3</f>
        <v>Education (primary and secondary)</v>
      </c>
      <c r="EN4" s="37" t="str">
        <f>'RCF SOBC data'!EG3</f>
        <v>Libraries</v>
      </c>
      <c r="EO4" s="37" t="str">
        <f>'RCF SOBC data'!EH3</f>
        <v xml:space="preserve">Public Realm/Open Space </v>
      </c>
      <c r="EP4" s="37" t="str">
        <f>'RCF SOBC data'!EI3</f>
        <v>Monitoring Fee</v>
      </c>
      <c r="EQ4" s="37" t="str">
        <f>'RCF SOBC data'!EJ3</f>
        <v>Play areas</v>
      </c>
      <c r="ER4" s="37" t="str">
        <f>'RCF SOBC data'!EK3</f>
        <v xml:space="preserve">Sports Fields </v>
      </c>
      <c r="ES4" s="37" t="str">
        <f>'RCF SOBC data'!EL2</f>
        <v>Other Abnormal Costs</v>
      </c>
      <c r="EU4" s="735" t="s">
        <v>65</v>
      </c>
      <c r="EV4" s="735"/>
      <c r="EW4" s="735"/>
    </row>
    <row r="5" spans="1:153" s="275" customFormat="1" ht="15.75" thickTop="1" x14ac:dyDescent="0.25">
      <c r="B5" s="276" t="s">
        <v>521</v>
      </c>
    </row>
    <row r="6" spans="1:153" x14ac:dyDescent="0.25">
      <c r="B6" s="16" t="s">
        <v>2</v>
      </c>
      <c r="C6" s="17">
        <v>0</v>
      </c>
      <c r="D6" s="39"/>
      <c r="E6" s="39"/>
      <c r="F6" s="39"/>
      <c r="G6" s="34"/>
      <c r="H6" s="35" t="e">
        <f>VLOOKUP(H4,$B$6:$D$26,3,FALSE)</f>
        <v>#DIV/0!</v>
      </c>
      <c r="I6" s="35" t="e">
        <f>VLOOKUP(I4,$B$6:$D$26,3,FALSE)</f>
        <v>#DIV/0!</v>
      </c>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U6" s="1" t="s">
        <v>10</v>
      </c>
      <c r="EV6" s="1" t="s">
        <v>29</v>
      </c>
      <c r="EW6" s="1" t="s">
        <v>30</v>
      </c>
    </row>
    <row r="7" spans="1:153" x14ac:dyDescent="0.25">
      <c r="B7" s="13" t="s">
        <v>3</v>
      </c>
      <c r="C7" s="3">
        <v>0.05</v>
      </c>
      <c r="D7" s="40" t="e">
        <f>SUMPRODUCT($K$2:$ES$2,K7:ES7)</f>
        <v>#DIV/0!</v>
      </c>
      <c r="E7" s="40"/>
      <c r="F7" s="40" t="e">
        <f>SUMPRODUCT($K$3:$ES$3,K7:ES7)</f>
        <v>#DIV/0!</v>
      </c>
      <c r="G7" s="28"/>
      <c r="H7" s="29" t="e">
        <f>H6</f>
        <v>#DIV/0!</v>
      </c>
      <c r="I7" s="29" t="e">
        <f t="shared" ref="I7:I26" si="0">I6</f>
        <v>#DIV/0!</v>
      </c>
      <c r="J7" s="29"/>
      <c r="K7" s="27">
        <f>IF($B$2=Selectors!$M$2,'RCF SOBC data'!D9,IF($B$2=Selectors!$M$3,'RCF OBC data'!D9,IF($B$2=Selectors!$M$4,'RCF FBC data'!D9,IF($B$2=Selectors!$M$5,'RCF CCT data'!D9,FALSE))))</f>
        <v>-0.95598678743229271</v>
      </c>
      <c r="L7" s="27">
        <f>IF($B$2=Selectors!$M$2,'RCF SOBC data'!E9,IF($B$2=Selectors!$M$3,'RCF OBC data'!E9,IF($B$2=Selectors!$M$4,'RCF FBC data'!E9,IF($B$2=Selectors!$M$5,'RCF CCT data'!E9,FALSE))))</f>
        <v>-0.95598678743229271</v>
      </c>
      <c r="M7" s="27">
        <f>IF($B$2=Selectors!$M$2,'RCF SOBC data'!F9,IF($B$2=Selectors!$M$3,'RCF OBC data'!F9,IF($B$2=Selectors!$M$4,'RCF FBC data'!F9,IF($B$2=Selectors!$M$5,'RCF CCT data'!F9,FALSE))))</f>
        <v>-0.95598678743229271</v>
      </c>
      <c r="N7" s="27">
        <f>IF($B$2=Selectors!$M$2,'RCF SOBC data'!G9,IF($B$2=Selectors!$M$3,'RCF OBC data'!G9,IF($B$2=Selectors!$M$4,'RCF FBC data'!G9,IF($B$2=Selectors!$M$5,'RCF CCT data'!G9,FALSE))))</f>
        <v>-0.95598678743229271</v>
      </c>
      <c r="O7" s="27">
        <f>IF($B$2=Selectors!$M$2,'RCF SOBC data'!H9,IF($B$2=Selectors!$M$3,'RCF OBC data'!H9,IF($B$2=Selectors!$M$4,'RCF FBC data'!H9,IF($B$2=Selectors!$M$5,'RCF CCT data'!H9,FALSE))))</f>
        <v>-0.95598678743229271</v>
      </c>
      <c r="P7" s="27">
        <f>IF($B$2=Selectors!$M$2,'RCF SOBC data'!I9,IF($B$2=Selectors!$M$3,'RCF OBC data'!I9,IF($B$2=Selectors!$M$4,'RCF FBC data'!I9,IF($B$2=Selectors!$M$5,'RCF CCT data'!I9,FALSE))))</f>
        <v>-0.95598678743229271</v>
      </c>
      <c r="Q7" s="27">
        <f>IF($B$2=Selectors!$M$2,'RCF SOBC data'!J9,IF($B$2=Selectors!$M$3,'RCF OBC data'!J9,IF($B$2=Selectors!$M$4,'RCF FBC data'!J9,IF($B$2=Selectors!$M$5,'RCF CCT data'!J9,FALSE))))</f>
        <v>-0.95598678743229271</v>
      </c>
      <c r="R7" s="27">
        <f>IF($B$2=Selectors!$M$2,'RCF SOBC data'!K9,IF($B$2=Selectors!$M$3,'RCF OBC data'!K9,IF($B$2=Selectors!$M$4,'RCF FBC data'!K9,IF($B$2=Selectors!$M$5,'RCF CCT data'!K9,FALSE))))</f>
        <v>-0.95598678743229271</v>
      </c>
      <c r="S7" s="27">
        <f>IF($B$2=Selectors!$M$2,'RCF SOBC data'!L9,IF($B$2=Selectors!$M$3,'RCF OBC data'!L9,IF($B$2=Selectors!$M$4,'RCF FBC data'!L9,IF($B$2=Selectors!$M$5,'RCF CCT data'!L9,FALSE))))</f>
        <v>-0.95598678743229271</v>
      </c>
      <c r="T7" s="27">
        <f>IF($B$2=Selectors!$M$2,'RCF SOBC data'!M9,IF($B$2=Selectors!$M$3,'RCF OBC data'!M9,IF($B$2=Selectors!$M$4,'RCF FBC data'!M9,IF($B$2=Selectors!$M$5,'RCF CCT data'!M9,FALSE))))</f>
        <v>-0.6334951456310679</v>
      </c>
      <c r="U7" s="27">
        <f>IF($B$2=Selectors!$M$2,'RCF SOBC data'!N9,IF($B$2=Selectors!$M$3,'RCF OBC data'!N9,IF($B$2=Selectors!$M$4,'RCF FBC data'!N9,IF($B$2=Selectors!$M$5,'RCF CCT data'!N9,FALSE))))</f>
        <v>-0.6334951456310679</v>
      </c>
      <c r="V7" s="27">
        <f>IF($B$2=Selectors!$M$2,'RCF SOBC data'!O9,IF($B$2=Selectors!$M$3,'RCF OBC data'!O9,IF($B$2=Selectors!$M$4,'RCF FBC data'!O9,IF($B$2=Selectors!$M$5,'RCF CCT data'!O9,FALSE))))</f>
        <v>-0.6334951456310679</v>
      </c>
      <c r="W7" s="27">
        <f>IF($B$2=Selectors!$M$2,'RCF SOBC data'!P9,IF($B$2=Selectors!$M$3,'RCF OBC data'!P9,IF($B$2=Selectors!$M$4,'RCF FBC data'!P9,IF($B$2=Selectors!$M$5,'RCF CCT data'!P9,FALSE))))</f>
        <v>-0.6334951456310679</v>
      </c>
      <c r="X7" s="27">
        <f>IF($B$2=Selectors!$M$2,'RCF SOBC data'!Q9,IF($B$2=Selectors!$M$3,'RCF OBC data'!Q9,IF($B$2=Selectors!$M$4,'RCF FBC data'!Q9,IF($B$2=Selectors!$M$5,'RCF CCT data'!Q9,FALSE))))</f>
        <v>-0.23432150208203384</v>
      </c>
      <c r="Y7" s="27">
        <f>IF($B$2=Selectors!$M$2,'RCF SOBC data'!R9,IF($B$2=Selectors!$M$3,'RCF OBC data'!R9,IF($B$2=Selectors!$M$4,'RCF FBC data'!R9,IF($B$2=Selectors!$M$5,'RCF CCT data'!R9,FALSE))))</f>
        <v>-0.23432150208203384</v>
      </c>
      <c r="Z7" s="27">
        <f>IF($B$2=Selectors!$M$2,'RCF SOBC data'!S9,IF($B$2=Selectors!$M$3,'RCF OBC data'!S9,IF($B$2=Selectors!$M$4,'RCF FBC data'!S9,IF($B$2=Selectors!$M$5,'RCF CCT data'!S9,FALSE))))</f>
        <v>-0.23432150208203384</v>
      </c>
      <c r="AA7" s="27">
        <f>IF($B$2=Selectors!$M$2,'RCF SOBC data'!T9,IF($B$2=Selectors!$M$3,'RCF OBC data'!T9,IF($B$2=Selectors!$M$4,'RCF FBC data'!T9,IF($B$2=Selectors!$M$5,'RCF CCT data'!T9,FALSE))))</f>
        <v>-0.23432150208203384</v>
      </c>
      <c r="AB7" s="27">
        <f>IF($B$2=Selectors!$M$2,'RCF SOBC data'!U9,IF($B$2=Selectors!$M$3,'RCF OBC data'!U9,IF($B$2=Selectors!$M$4,'RCF FBC data'!U9,IF($B$2=Selectors!$M$5,'RCF CCT data'!U9,FALSE))))</f>
        <v>-0.23432150208203384</v>
      </c>
      <c r="AC7" s="27">
        <f>IF($B$2=Selectors!$M$2,'RCF SOBC data'!V9,IF($B$2=Selectors!$M$3,'RCF OBC data'!V9,IF($B$2=Selectors!$M$4,'RCF FBC data'!V9,IF($B$2=Selectors!$M$5,'RCF CCT data'!V9,FALSE))))</f>
        <v>-0.18862086234437869</v>
      </c>
      <c r="AD7" s="27">
        <f>IF($B$2=Selectors!$M$2,'RCF SOBC data'!W9,IF($B$2=Selectors!$M$3,'RCF OBC data'!W9,IF($B$2=Selectors!$M$4,'RCF FBC data'!W9,IF($B$2=Selectors!$M$5,'RCF CCT data'!W9,FALSE))))</f>
        <v>-0.23432150208203384</v>
      </c>
      <c r="AE7" s="27">
        <f>IF($B$2=Selectors!$M$2,'RCF SOBC data'!X9,IF($B$2=Selectors!$M$3,'RCF OBC data'!X9,IF($B$2=Selectors!$M$4,'RCF FBC data'!X9,IF($B$2=Selectors!$M$5,'RCF CCT data'!X9,FALSE))))</f>
        <v>-0.23432150208203384</v>
      </c>
      <c r="AF7" s="27">
        <f>IF($B$2=Selectors!$M$2,'RCF SOBC data'!Y9,IF($B$2=Selectors!$M$3,'RCF OBC data'!Y9,IF($B$2=Selectors!$M$4,'RCF FBC data'!Y9,IF($B$2=Selectors!$M$5,'RCF CCT data'!Y9,FALSE))))</f>
        <v>-0.23432150208203384</v>
      </c>
      <c r="AG7" s="27">
        <f>IF($B$2=Selectors!$M$2,'RCF SOBC data'!Z9,IF($B$2=Selectors!$M$3,'RCF OBC data'!Z9,IF($B$2=Selectors!$M$4,'RCF FBC data'!Z9,IF($B$2=Selectors!$M$5,'RCF CCT data'!Z9,FALSE))))</f>
        <v>-0.23432150208203384</v>
      </c>
      <c r="AH7" s="27">
        <f>IF($B$2=Selectors!$M$2,'RCF SOBC data'!AA9,IF($B$2=Selectors!$M$3,'RCF OBC data'!AA9,IF($B$2=Selectors!$M$4,'RCF FBC data'!AA9,IF($B$2=Selectors!$M$5,'RCF CCT data'!AA9,FALSE))))</f>
        <v>-0.23432150208203384</v>
      </c>
      <c r="AI7" s="27">
        <f>IF($B$2=Selectors!$M$2,'RCF SOBC data'!AB9,IF($B$2=Selectors!$M$3,'RCF OBC data'!AB9,IF($B$2=Selectors!$M$4,'RCF FBC data'!AB9,IF($B$2=Selectors!$M$5,'RCF CCT data'!AB9,FALSE))))</f>
        <v>-0.17826839999999999</v>
      </c>
      <c r="AJ7" s="27">
        <f>IF($B$2=Selectors!$M$2,'RCF SOBC data'!AC9,IF($B$2=Selectors!$M$3,'RCF OBC data'!AC9,IF($B$2=Selectors!$M$4,'RCF FBC data'!AC9,IF($B$2=Selectors!$M$5,'RCF CCT data'!AC9,FALSE))))</f>
        <v>-0.17826839999999999</v>
      </c>
      <c r="AK7" s="27">
        <f>IF($B$2=Selectors!$M$2,'RCF SOBC data'!AD9,IF($B$2=Selectors!$M$3,'RCF OBC data'!AD9,IF($B$2=Selectors!$M$4,'RCF FBC data'!AD9,IF($B$2=Selectors!$M$5,'RCF CCT data'!AD9,FALSE))))</f>
        <v>-0.6334951456310679</v>
      </c>
      <c r="AL7" s="27">
        <f>IF($B$2=Selectors!$M$2,'RCF SOBC data'!AE9,IF($B$2=Selectors!$M$3,'RCF OBC data'!AE9,IF($B$2=Selectors!$M$4,'RCF FBC data'!AE9,IF($B$2=Selectors!$M$5,'RCF CCT data'!AE9,FALSE))))</f>
        <v>-0.63349514563106801</v>
      </c>
      <c r="AM7" s="27">
        <f>IF($B$2=Selectors!$M$2,'RCF SOBC data'!AF9,IF($B$2=Selectors!$M$3,'RCF OBC data'!AF9,IF($B$2=Selectors!$M$4,'RCF FBC data'!AF9,IF($B$2=Selectors!$M$5,'RCF CCT data'!AF9,FALSE))))</f>
        <v>-0.63349514563106801</v>
      </c>
      <c r="AN7" s="27">
        <f>IF($B$2=Selectors!$M$2,'RCF SOBC data'!AG9,IF($B$2=Selectors!$M$3,'RCF OBC data'!AG9,IF($B$2=Selectors!$M$4,'RCF FBC data'!AG9,IF($B$2=Selectors!$M$5,'RCF CCT data'!AG9,FALSE))))</f>
        <v>-0.63349514563106801</v>
      </c>
      <c r="AO7" s="27">
        <f>IF($B$2=Selectors!$M$2,'RCF SOBC data'!AH9,IF($B$2=Selectors!$M$3,'RCF OBC data'!AH9,IF($B$2=Selectors!$M$4,'RCF FBC data'!AH9,IF($B$2=Selectors!$M$5,'RCF CCT data'!AH9,FALSE))))</f>
        <v>-0.15</v>
      </c>
      <c r="AP7" s="27">
        <f>IF($B$2=Selectors!$M$2,'RCF SOBC data'!AI9,IF($B$2=Selectors!$M$3,'RCF OBC data'!AI9,IF($B$2=Selectors!$M$4,'RCF FBC data'!AI9,IF($B$2=Selectors!$M$5,'RCF CCT data'!AI9,FALSE))))</f>
        <v>-0.17826839999999999</v>
      </c>
      <c r="AQ7" s="27">
        <f>IF($B$2=Selectors!$M$2,'RCF SOBC data'!AJ9,IF($B$2=Selectors!$M$3,'RCF OBC data'!AJ9,IF($B$2=Selectors!$M$4,'RCF FBC data'!AJ9,IF($B$2=Selectors!$M$5,'RCF CCT data'!AJ9,FALSE))))</f>
        <v>-0.17826839999999999</v>
      </c>
      <c r="AR7" s="27">
        <f>IF($B$2=Selectors!$M$2,'RCF SOBC data'!AK9,IF($B$2=Selectors!$M$3,'RCF OBC data'!AK9,IF($B$2=Selectors!$M$4,'RCF FBC data'!AK9,IF($B$2=Selectors!$M$5,'RCF CCT data'!AK9,FALSE))))</f>
        <v>-0.16413420000000001</v>
      </c>
      <c r="AS7" s="27">
        <f>IF($B$2=Selectors!$M$2,'RCF SOBC data'!AL9,IF($B$2=Selectors!$M$3,'RCF OBC data'!AL9,IF($B$2=Selectors!$M$4,'RCF FBC data'!AL9,IF($B$2=Selectors!$M$5,'RCF CCT data'!AL9,FALSE))))</f>
        <v>-0.15</v>
      </c>
      <c r="AT7" s="27">
        <f>IF($B$2=Selectors!$M$2,'RCF SOBC data'!AM9,IF($B$2=Selectors!$M$3,'RCF OBC data'!AM9,IF($B$2=Selectors!$M$4,'RCF FBC data'!AM9,IF($B$2=Selectors!$M$5,'RCF CCT data'!AM9,FALSE))))</f>
        <v>-0.17826839999999999</v>
      </c>
      <c r="AU7" s="27">
        <f>IF($B$2=Selectors!$M$2,'RCF SOBC data'!AN9,IF($B$2=Selectors!$M$3,'RCF OBC data'!AN9,IF($B$2=Selectors!$M$4,'RCF FBC data'!AN9,IF($B$2=Selectors!$M$5,'RCF CCT data'!AN9,FALSE))))</f>
        <v>-0.17826839999999999</v>
      </c>
      <c r="AV7" s="27">
        <f>IF($B$2=Selectors!$M$2,'RCF SOBC data'!AO9,IF($B$2=Selectors!$M$3,'RCF OBC data'!AO9,IF($B$2=Selectors!$M$4,'RCF FBC data'!AO9,IF($B$2=Selectors!$M$5,'RCF CCT data'!AO9,FALSE))))</f>
        <v>-0.23432150208203384</v>
      </c>
      <c r="AW7" s="27">
        <f>IF($B$2=Selectors!$M$2,'RCF SOBC data'!AP9,IF($B$2=Selectors!$M$3,'RCF OBC data'!AP9,IF($B$2=Selectors!$M$4,'RCF FBC data'!AP9,IF($B$2=Selectors!$M$5,'RCF CCT data'!AP9,FALSE))))</f>
        <v>-0.18862086234437869</v>
      </c>
      <c r="AX7" s="27">
        <f>IF($B$2=Selectors!$M$2,'RCF SOBC data'!AQ9,IF($B$2=Selectors!$M$3,'RCF OBC data'!AQ9,IF($B$2=Selectors!$M$4,'RCF FBC data'!AQ9,IF($B$2=Selectors!$M$5,'RCF CCT data'!AQ9,FALSE))))</f>
        <v>-0.63349514563106801</v>
      </c>
      <c r="AY7" s="27">
        <f>IF($B$2=Selectors!$M$2,'RCF SOBC data'!AR9,IF($B$2=Selectors!$M$3,'RCF OBC data'!AR9,IF($B$2=Selectors!$M$4,'RCF FBC data'!AR9,IF($B$2=Selectors!$M$5,'RCF CCT data'!AR9,FALSE))))</f>
        <v>-0.63349514563106801</v>
      </c>
      <c r="AZ7" s="27">
        <f>IF($B$2=Selectors!$M$2,'RCF SOBC data'!AS9,IF($B$2=Selectors!$M$3,'RCF OBC data'!AS9,IF($B$2=Selectors!$M$4,'RCF FBC data'!AS9,IF($B$2=Selectors!$M$5,'RCF CCT data'!AS9,FALSE))))</f>
        <v>-6.9999999999999896E-2</v>
      </c>
      <c r="BA7" s="27">
        <f>IF($B$2=Selectors!$M$2,'RCF SOBC data'!AT9,IF($B$2=Selectors!$M$3,'RCF OBC data'!AT9,IF($B$2=Selectors!$M$4,'RCF FBC data'!AT9,IF($B$2=Selectors!$M$5,'RCF CCT data'!AT9,FALSE))))</f>
        <v>-6.9999999999999896E-2</v>
      </c>
      <c r="BB7" s="27">
        <f>IF($B$2=Selectors!$M$2,'RCF SOBC data'!AU9,IF($B$2=Selectors!$M$3,'RCF OBC data'!AU9,IF($B$2=Selectors!$M$4,'RCF FBC data'!AU9,IF($B$2=Selectors!$M$5,'RCF CCT data'!AU9,FALSE))))</f>
        <v>-6.2999999999999903E-2</v>
      </c>
      <c r="BC7" s="27">
        <f>IF($B$2=Selectors!$M$2,'RCF SOBC data'!AV9,IF($B$2=Selectors!$M$3,'RCF OBC data'!AV9,IF($B$2=Selectors!$M$4,'RCF FBC data'!AV9,IF($B$2=Selectors!$M$5,'RCF CCT data'!AV9,FALSE))))</f>
        <v>-6.2999999999999903E-2</v>
      </c>
      <c r="BD7" s="27">
        <f>IF($B$2=Selectors!$M$2,'RCF SOBC data'!AW9,IF($B$2=Selectors!$M$3,'RCF OBC data'!AW9,IF($B$2=Selectors!$M$4,'RCF FBC data'!AW9,IF($B$2=Selectors!$M$5,'RCF CCT data'!AW9,FALSE))))</f>
        <v>-6.2999999999999903E-2</v>
      </c>
      <c r="BE7" s="27">
        <f>IF($B$2=Selectors!$M$2,'RCF SOBC data'!AX9,IF($B$2=Selectors!$M$3,'RCF OBC data'!AX9,IF($B$2=Selectors!$M$4,'RCF FBC data'!AX9,IF($B$2=Selectors!$M$5,'RCF CCT data'!AX9,FALSE))))</f>
        <v>-6.9999999999999896E-2</v>
      </c>
      <c r="BF7" s="27">
        <f>IF($B$2=Selectors!$M$2,'RCF SOBC data'!AY9,IF($B$2=Selectors!$M$3,'RCF OBC data'!AY9,IF($B$2=Selectors!$M$4,'RCF FBC data'!AY9,IF($B$2=Selectors!$M$5,'RCF CCT data'!AY9,FALSE))))</f>
        <v>-8.3999999999999866E-2</v>
      </c>
      <c r="BG7" s="27">
        <f>IF($B$2=Selectors!$M$2,'RCF SOBC data'!AZ9,IF($B$2=Selectors!$M$3,'RCF OBC data'!AZ9,IF($B$2=Selectors!$M$4,'RCF FBC data'!AZ9,IF($B$2=Selectors!$M$5,'RCF CCT data'!AZ9,FALSE))))</f>
        <v>-6.9999999999999896E-2</v>
      </c>
      <c r="BH7" s="27">
        <f>IF($B$2=Selectors!$M$2,'RCF SOBC data'!BA9,IF($B$2=Selectors!$M$3,'RCF OBC data'!BA9,IF($B$2=Selectors!$M$4,'RCF FBC data'!BA9,IF($B$2=Selectors!$M$5,'RCF CCT data'!BA9,FALSE))))</f>
        <v>-8.3999999999999866E-2</v>
      </c>
      <c r="BI7" s="27">
        <f>IF($B$2=Selectors!$M$2,'RCF SOBC data'!BB9,IF($B$2=Selectors!$M$3,'RCF OBC data'!BB9,IF($B$2=Selectors!$M$4,'RCF FBC data'!BB9,IF($B$2=Selectors!$M$5,'RCF CCT data'!BB9,FALSE))))</f>
        <v>-0.19645569047052658</v>
      </c>
      <c r="BJ7" s="27">
        <f>IF($B$2=Selectors!$M$2,'RCF SOBC data'!BC9,IF($B$2=Selectors!$M$3,'RCF OBC data'!BC9,IF($B$2=Selectors!$M$4,'RCF FBC data'!BC9,IF($B$2=Selectors!$M$5,'RCF CCT data'!BC9,FALSE))))</f>
        <v>-0.19645569047052658</v>
      </c>
      <c r="BK7" s="27">
        <f>IF($B$2=Selectors!$M$2,'RCF SOBC data'!BD9,IF($B$2=Selectors!$M$3,'RCF OBC data'!BD9,IF($B$2=Selectors!$M$4,'RCF FBC data'!BD9,IF($B$2=Selectors!$M$5,'RCF CCT data'!BD9,FALSE))))</f>
        <v>-0.11295586750267106</v>
      </c>
      <c r="BL7" s="27">
        <f>IF($B$2=Selectors!$M$2,'RCF SOBC data'!BE9,IF($B$2=Selectors!$M$3,'RCF OBC data'!BE9,IF($B$2=Selectors!$M$4,'RCF FBC data'!BE9,IF($B$2=Selectors!$M$5,'RCF CCT data'!BE9,FALSE))))</f>
        <v>-6.9999999999999896E-2</v>
      </c>
      <c r="BM7" s="27">
        <f>IF($B$2=Selectors!$M$2,'RCF SOBC data'!BF9,IF($B$2=Selectors!$M$3,'RCF OBC data'!BF9,IF($B$2=Selectors!$M$4,'RCF FBC data'!BF9,IF($B$2=Selectors!$M$5,'RCF CCT data'!BF9,FALSE))))</f>
        <v>-6.9999999999999896E-2</v>
      </c>
      <c r="BN7" s="27">
        <f>IF($B$2=Selectors!$M$2,'RCF SOBC data'!BG9,IF($B$2=Selectors!$M$3,'RCF OBC data'!BG9,IF($B$2=Selectors!$M$4,'RCF FBC data'!BG9,IF($B$2=Selectors!$M$5,'RCF CCT data'!BG9,FALSE))))</f>
        <v>-8.3999999999999866E-2</v>
      </c>
      <c r="BO7" s="27">
        <f>IF($B$2=Selectors!$M$2,'RCF SOBC data'!BH9,IF($B$2=Selectors!$M$3,'RCF OBC data'!BH9,IF($B$2=Selectors!$M$4,'RCF FBC data'!BH9,IF($B$2=Selectors!$M$5,'RCF CCT data'!BH9,FALSE))))</f>
        <v>-8.3999999999999866E-2</v>
      </c>
      <c r="BP7" s="27">
        <f>IF($B$2=Selectors!$M$2,'RCF SOBC data'!BI9,IF($B$2=Selectors!$M$3,'RCF OBC data'!BI9,IF($B$2=Selectors!$M$4,'RCF FBC data'!BI9,IF($B$2=Selectors!$M$5,'RCF CCT data'!BI9,FALSE))))</f>
        <v>-0.18209482018906364</v>
      </c>
      <c r="BQ7" s="27">
        <f>IF($B$2=Selectors!$M$2,'RCF SOBC data'!BJ9,IF($B$2=Selectors!$M$3,'RCF OBC data'!BJ9,IF($B$2=Selectors!$M$4,'RCF FBC data'!BJ9,IF($B$2=Selectors!$M$5,'RCF CCT data'!BJ9,FALSE))))</f>
        <v>-0.20999999999999996</v>
      </c>
      <c r="BR7" s="27">
        <f>IF($B$2=Selectors!$M$2,'RCF SOBC data'!BK9,IF($B$2=Selectors!$M$3,'RCF OBC data'!BK9,IF($B$2=Selectors!$M$4,'RCF FBC data'!BK9,IF($B$2=Selectors!$M$5,'RCF CCT data'!BK9,FALSE))))</f>
        <v>-0.20999999999999996</v>
      </c>
      <c r="BS7" s="27">
        <f>IF($B$2=Selectors!$M$2,'RCF SOBC data'!BL9,IF($B$2=Selectors!$M$3,'RCF OBC data'!BL9,IF($B$2=Selectors!$M$4,'RCF FBC data'!BL9,IF($B$2=Selectors!$M$5,'RCF CCT data'!BL9,FALSE))))</f>
        <v>-0.1980178986117429</v>
      </c>
      <c r="BT7" s="27">
        <f>IF($B$2=Selectors!$M$2,'RCF SOBC data'!BM9,IF($B$2=Selectors!$M$3,'RCF OBC data'!BM9,IF($B$2=Selectors!$M$4,'RCF FBC data'!BM9,IF($B$2=Selectors!$M$5,'RCF CCT data'!BM9,FALSE))))</f>
        <v>-6.9999999999999896E-2</v>
      </c>
      <c r="BU7" s="27">
        <f>IF($B$2=Selectors!$M$2,'RCF SOBC data'!BN9,IF($B$2=Selectors!$M$3,'RCF OBC data'!BN9,IF($B$2=Selectors!$M$4,'RCF FBC data'!BN9,IF($B$2=Selectors!$M$5,'RCF CCT data'!BN9,FALSE))))</f>
        <v>-0.24743030567307259</v>
      </c>
      <c r="BV7" s="27">
        <f>IF($B$2=Selectors!$M$2,'RCF SOBC data'!BO9,IF($B$2=Selectors!$M$3,'RCF OBC data'!BO9,IF($B$2=Selectors!$M$4,'RCF FBC data'!BO9,IF($B$2=Selectors!$M$5,'RCF CCT data'!BO9,FALSE))))</f>
        <v>-0.28690499999999997</v>
      </c>
      <c r="BW7" s="27">
        <f>IF($B$2=Selectors!$M$2,'RCF SOBC data'!BP9,IF($B$2=Selectors!$M$3,'RCF OBC data'!BP9,IF($B$2=Selectors!$M$4,'RCF FBC data'!BP9,IF($B$2=Selectors!$M$5,'RCF CCT data'!BP9,FALSE))))</f>
        <v>-0.28690499999999997</v>
      </c>
      <c r="BX7" s="27">
        <f>IF($B$2=Selectors!$M$2,'RCF SOBC data'!BQ9,IF($B$2=Selectors!$M$3,'RCF OBC data'!BQ9,IF($B$2=Selectors!$M$4,'RCF FBC data'!BQ9,IF($B$2=Selectors!$M$5,'RCF CCT data'!BQ9,FALSE))))</f>
        <v>-0.28690499999999997</v>
      </c>
      <c r="BY7" s="27">
        <f>IF($B$2=Selectors!$M$2,'RCF SOBC data'!BR9,IF($B$2=Selectors!$M$3,'RCF OBC data'!BR9,IF($B$2=Selectors!$M$4,'RCF FBC data'!BR9,IF($B$2=Selectors!$M$5,'RCF CCT data'!BR9,FALSE))))</f>
        <v>-0.28690499999999997</v>
      </c>
      <c r="BZ7" s="27">
        <f>IF($B$2=Selectors!$M$2,'RCF SOBC data'!BS9,IF($B$2=Selectors!$M$3,'RCF OBC data'!BS9,IF($B$2=Selectors!$M$4,'RCF FBC data'!BS9,IF($B$2=Selectors!$M$5,'RCF CCT data'!BS9,FALSE))))</f>
        <v>-0.28690499999999997</v>
      </c>
      <c r="CA7" s="27">
        <f>IF($B$2=Selectors!$M$2,'RCF SOBC data'!BT9,IF($B$2=Selectors!$M$3,'RCF OBC data'!BT9,IF($B$2=Selectors!$M$4,'RCF FBC data'!BT9,IF($B$2=Selectors!$M$5,'RCF CCT data'!BT9,FALSE))))</f>
        <v>-0.28690499999999997</v>
      </c>
      <c r="CB7" s="27">
        <f>IF($B$2=Selectors!$M$2,'RCF SOBC data'!BU9,IF($B$2=Selectors!$M$3,'RCF OBC data'!BU9,IF($B$2=Selectors!$M$4,'RCF FBC data'!BU9,IF($B$2=Selectors!$M$5,'RCF CCT data'!BU9,FALSE))))</f>
        <v>-0.13335059034555008</v>
      </c>
      <c r="CC7" s="27">
        <f>IF($B$2=Selectors!$M$2,'RCF SOBC data'!BV9,IF($B$2=Selectors!$M$3,'RCF OBC data'!BV9,IF($B$2=Selectors!$M$4,'RCF FBC data'!BV9,IF($B$2=Selectors!$M$5,'RCF CCT data'!BV9,FALSE))))</f>
        <v>-0.13335059034555008</v>
      </c>
      <c r="CD7" s="27">
        <f>IF($B$2=Selectors!$M$2,'RCF SOBC data'!BW9,IF($B$2=Selectors!$M$3,'RCF OBC data'!BW9,IF($B$2=Selectors!$M$4,'RCF FBC data'!BW9,IF($B$2=Selectors!$M$5,'RCF CCT data'!BW9,FALSE))))</f>
        <v>-0.13335059034555008</v>
      </c>
      <c r="CE7" s="27">
        <f>IF($B$2=Selectors!$M$2,'RCF SOBC data'!BX9,IF($B$2=Selectors!$M$3,'RCF OBC data'!BX9,IF($B$2=Selectors!$M$4,'RCF FBC data'!BX9,IF($B$2=Selectors!$M$5,'RCF CCT data'!BX9,FALSE))))</f>
        <v>-0.13335059034555008</v>
      </c>
      <c r="CF7" s="27">
        <f>IF($B$2=Selectors!$M$2,'RCF SOBC data'!BY9,IF($B$2=Selectors!$M$3,'RCF OBC data'!BY9,IF($B$2=Selectors!$M$4,'RCF FBC data'!BY9,IF($B$2=Selectors!$M$5,'RCF CCT data'!BY9,FALSE))))</f>
        <v>-0.13335059034555008</v>
      </c>
      <c r="CG7" s="27">
        <f>IF($B$2=Selectors!$M$2,'RCF SOBC data'!BZ9,IF($B$2=Selectors!$M$3,'RCF OBC data'!BZ9,IF($B$2=Selectors!$M$4,'RCF FBC data'!BZ9,IF($B$2=Selectors!$M$5,'RCF CCT data'!BZ9,FALSE))))</f>
        <v>-0.13335059034555008</v>
      </c>
      <c r="CH7" s="27">
        <f>IF($B$2=Selectors!$M$2,'RCF SOBC data'!CA9,IF($B$2=Selectors!$M$3,'RCF OBC data'!CA9,IF($B$2=Selectors!$M$4,'RCF FBC data'!CA9,IF($B$2=Selectors!$M$5,'RCF CCT data'!CA9,FALSE))))</f>
        <v>-0.13335059034555008</v>
      </c>
      <c r="CI7" s="27">
        <f>IF($B$2=Selectors!$M$2,'RCF SOBC data'!CB9,IF($B$2=Selectors!$M$3,'RCF OBC data'!CB9,IF($B$2=Selectors!$M$4,'RCF FBC data'!CB9,IF($B$2=Selectors!$M$5,'RCF CCT data'!CB9,FALSE))))</f>
        <v>-0.32203532667366774</v>
      </c>
      <c r="CJ7" s="27">
        <f>IF($B$2=Selectors!$M$2,'RCF SOBC data'!CC9,IF($B$2=Selectors!$M$3,'RCF OBC data'!CC9,IF($B$2=Selectors!$M$4,'RCF FBC data'!CC9,IF($B$2=Selectors!$M$5,'RCF CCT data'!CC9,FALSE))))</f>
        <v>-0.32203532667366774</v>
      </c>
      <c r="CK7" s="27">
        <f>IF($B$2=Selectors!$M$2,'RCF SOBC data'!CD9,IF($B$2=Selectors!$M$3,'RCF OBC data'!CD9,IF($B$2=Selectors!$M$4,'RCF FBC data'!CD9,IF($B$2=Selectors!$M$5,'RCF CCT data'!CD9,FALSE))))</f>
        <v>-0.32203532667366774</v>
      </c>
      <c r="CL7" s="27">
        <f>IF($B$2=Selectors!$M$2,'RCF SOBC data'!CE9,IF($B$2=Selectors!$M$3,'RCF OBC data'!CE9,IF($B$2=Selectors!$M$4,'RCF FBC data'!CE9,IF($B$2=Selectors!$M$5,'RCF CCT data'!CE9,FALSE))))</f>
        <v>-0.32203532667366774</v>
      </c>
      <c r="CM7" s="27">
        <f>IF($B$2=Selectors!$M$2,'RCF SOBC data'!CF9,IF($B$2=Selectors!$M$3,'RCF OBC data'!CF9,IF($B$2=Selectors!$M$4,'RCF FBC data'!CF9,IF($B$2=Selectors!$M$5,'RCF CCT data'!CF9,FALSE))))</f>
        <v>-0.32203532667366774</v>
      </c>
      <c r="CN7" s="27">
        <f>IF($B$2=Selectors!$M$2,'RCF SOBC data'!CG9,IF($B$2=Selectors!$M$3,'RCF OBC data'!CG9,IF($B$2=Selectors!$M$4,'RCF FBC data'!CG9,IF($B$2=Selectors!$M$5,'RCF CCT data'!CG9,FALSE))))</f>
        <v>-0.32203532667366774</v>
      </c>
      <c r="CO7" s="27">
        <f>IF($B$2=Selectors!$M$2,'RCF SOBC data'!CH9,IF($B$2=Selectors!$M$3,'RCF OBC data'!CH9,IF($B$2=Selectors!$M$4,'RCF FBC data'!CH9,IF($B$2=Selectors!$M$5,'RCF CCT data'!CH9,FALSE))))</f>
        <v>-0.32203532667366774</v>
      </c>
      <c r="CP7" s="27">
        <f>IF($B$2=Selectors!$M$2,'RCF SOBC data'!CI9,IF($B$2=Selectors!$M$3,'RCF OBC data'!CI9,IF($B$2=Selectors!$M$4,'RCF FBC data'!CI9,IF($B$2=Selectors!$M$5,'RCF CCT data'!CI9,FALSE))))</f>
        <v>-0.24743030567307259</v>
      </c>
      <c r="CQ7" s="27">
        <f>IF($B$2=Selectors!$M$2,'RCF SOBC data'!CJ9,IF($B$2=Selectors!$M$3,'RCF OBC data'!CJ9,IF($B$2=Selectors!$M$4,'RCF FBC data'!CJ9,IF($B$2=Selectors!$M$5,'RCF CCT data'!CJ9,FALSE))))</f>
        <v>-0.24743030567307259</v>
      </c>
      <c r="CR7" s="27">
        <f>IF($B$2=Selectors!$M$2,'RCF SOBC data'!CK9,IF($B$2=Selectors!$M$3,'RCF OBC data'!CK9,IF($B$2=Selectors!$M$4,'RCF FBC data'!CK9,IF($B$2=Selectors!$M$5,'RCF CCT data'!CK9,FALSE))))</f>
        <v>-0.24743030567307259</v>
      </c>
      <c r="CS7" s="27">
        <f>IF($B$2=Selectors!$M$2,'RCF SOBC data'!CL9,IF($B$2=Selectors!$M$3,'RCF OBC data'!CL9,IF($B$2=Selectors!$M$4,'RCF FBC data'!CL9,IF($B$2=Selectors!$M$5,'RCF CCT data'!CL9,FALSE))))</f>
        <v>-0.322629738311078</v>
      </c>
      <c r="CT7" s="27">
        <f>IF($B$2=Selectors!$M$2,'RCF SOBC data'!CM9,IF($B$2=Selectors!$M$3,'RCF OBC data'!CM9,IF($B$2=Selectors!$M$4,'RCF FBC data'!CM9,IF($B$2=Selectors!$M$5,'RCF CCT data'!CM9,FALSE))))</f>
        <v>-0.322629738311078</v>
      </c>
      <c r="CU7" s="27">
        <f>IF($B$2=Selectors!$M$2,'RCF SOBC data'!CN9,IF($B$2=Selectors!$M$3,'RCF OBC data'!CN9,IF($B$2=Selectors!$M$4,'RCF FBC data'!CN9,IF($B$2=Selectors!$M$5,'RCF CCT data'!CN9,FALSE))))</f>
        <v>-0.322629738311078</v>
      </c>
      <c r="CV7" s="27">
        <f>IF($B$2=Selectors!$M$2,'RCF SOBC data'!CO9,IF($B$2=Selectors!$M$3,'RCF OBC data'!CO9,IF($B$2=Selectors!$M$4,'RCF FBC data'!CO9,IF($B$2=Selectors!$M$5,'RCF CCT data'!CO9,FALSE))))</f>
        <v>-0.322629738311078</v>
      </c>
      <c r="CW7" s="27">
        <f>IF($B$2=Selectors!$M$2,'RCF SOBC data'!CP9,IF($B$2=Selectors!$M$3,'RCF OBC data'!CP9,IF($B$2=Selectors!$M$4,'RCF FBC data'!CP9,IF($B$2=Selectors!$M$5,'RCF CCT data'!CP9,FALSE))))</f>
        <v>-0.322629738311078</v>
      </c>
      <c r="CX7" s="27">
        <f>IF($B$2=Selectors!$M$2,'RCF SOBC data'!CQ9,IF($B$2=Selectors!$M$3,'RCF OBC data'!CQ9,IF($B$2=Selectors!$M$4,'RCF FBC data'!CQ9,IF($B$2=Selectors!$M$5,'RCF CCT data'!CQ9,FALSE))))</f>
        <v>-0.1980178986117429</v>
      </c>
      <c r="CY7" s="27">
        <f>IF($B$2=Selectors!$M$2,'RCF SOBC data'!CR9,IF($B$2=Selectors!$M$3,'RCF OBC data'!CR9,IF($B$2=Selectors!$M$4,'RCF FBC data'!CR9,IF($B$2=Selectors!$M$5,'RCF CCT data'!CR9,FALSE))))</f>
        <v>-0.17826839999999999</v>
      </c>
      <c r="CZ7" s="27">
        <f>IF($B$2=Selectors!$M$2,'RCF SOBC data'!CS9,IF($B$2=Selectors!$M$3,'RCF OBC data'!CS9,IF($B$2=Selectors!$M$4,'RCF FBC data'!CS9,IF($B$2=Selectors!$M$5,'RCF CCT data'!CS9,FALSE))))</f>
        <v>-0.17826839999999999</v>
      </c>
      <c r="DA7" s="27">
        <f>IF($B$2=Selectors!$M$2,'RCF SOBC data'!CT9,IF($B$2=Selectors!$M$3,'RCF OBC data'!CT9,IF($B$2=Selectors!$M$4,'RCF FBC data'!CT9,IF($B$2=Selectors!$M$5,'RCF CCT data'!CT9,FALSE))))</f>
        <v>-0.17826839999999999</v>
      </c>
      <c r="DB7" s="27">
        <f>IF($B$2=Selectors!$M$2,'RCF SOBC data'!CU9,IF($B$2=Selectors!$M$3,'RCF OBC data'!CU9,IF($B$2=Selectors!$M$4,'RCF FBC data'!CU9,IF($B$2=Selectors!$M$5,'RCF CCT data'!CU9,FALSE))))</f>
        <v>-0.17826839999999999</v>
      </c>
      <c r="DC7" s="27">
        <f>IF($B$2=Selectors!$M$2,'RCF SOBC data'!CV9,IF($B$2=Selectors!$M$3,'RCF OBC data'!CV9,IF($B$2=Selectors!$M$4,'RCF FBC data'!CV9,IF($B$2=Selectors!$M$5,'RCF CCT data'!CV9,FALSE))))</f>
        <v>-0.17826839999999999</v>
      </c>
      <c r="DD7" s="27">
        <f>IF($B$2=Selectors!$M$2,'RCF SOBC data'!CW9,IF($B$2=Selectors!$M$3,'RCF OBC data'!CW9,IF($B$2=Selectors!$M$4,'RCF FBC data'!CW9,IF($B$2=Selectors!$M$5,'RCF CCT data'!CW9,FALSE))))</f>
        <v>-0.17826839999999999</v>
      </c>
      <c r="DE7" s="27">
        <f>IF($B$2=Selectors!$M$2,'RCF SOBC data'!CX9,IF($B$2=Selectors!$M$3,'RCF OBC data'!CX9,IF($B$2=Selectors!$M$4,'RCF FBC data'!CX9,IF($B$2=Selectors!$M$5,'RCF CCT data'!CX9,FALSE))))</f>
        <v>-0.17826839999999999</v>
      </c>
      <c r="DF7" s="27">
        <f>IF($B$2=Selectors!$M$2,'RCF SOBC data'!CY9,IF($B$2=Selectors!$M$3,'RCF OBC data'!CY9,IF($B$2=Selectors!$M$4,'RCF FBC data'!CY9,IF($B$2=Selectors!$M$5,'RCF CCT data'!CY9,FALSE))))</f>
        <v>-0.17826839999999999</v>
      </c>
      <c r="DG7" s="27">
        <f>IF($B$2=Selectors!$M$2,'RCF SOBC data'!CZ9,IF($B$2=Selectors!$M$3,'RCF OBC data'!CZ9,IF($B$2=Selectors!$M$4,'RCF FBC data'!CZ9,IF($B$2=Selectors!$M$5,'RCF CCT data'!CZ9,FALSE))))</f>
        <v>-0.17826839999999999</v>
      </c>
      <c r="DH7" s="27">
        <f>IF($B$2=Selectors!$M$2,'RCF SOBC data'!DA9,IF($B$2=Selectors!$M$3,'RCF OBC data'!DA9,IF($B$2=Selectors!$M$4,'RCF FBC data'!DA9,IF($B$2=Selectors!$M$5,'RCF CCT data'!DA9,FALSE))))</f>
        <v>-0.17826839999999999</v>
      </c>
      <c r="DI7" s="27">
        <f>IF($B$2=Selectors!$M$2,'RCF SOBC data'!DB9,IF($B$2=Selectors!$M$3,'RCF OBC data'!DB9,IF($B$2=Selectors!$M$4,'RCF FBC data'!DB9,IF($B$2=Selectors!$M$5,'RCF CCT data'!DB9,FALSE))))</f>
        <v>-0.17826839999999999</v>
      </c>
      <c r="DJ7" s="27">
        <f>IF($B$2=Selectors!$M$2,'RCF SOBC data'!DC9,IF($B$2=Selectors!$M$3,'RCF OBC data'!DC9,IF($B$2=Selectors!$M$4,'RCF FBC data'!DC9,IF($B$2=Selectors!$M$5,'RCF CCT data'!DC9,FALSE))))</f>
        <v>-0.17826839999999999</v>
      </c>
      <c r="DK7" s="27">
        <f>IF($B$2=Selectors!$M$2,'RCF SOBC data'!DD9,IF($B$2=Selectors!$M$3,'RCF OBC data'!DD9,IF($B$2=Selectors!$M$4,'RCF FBC data'!DD9,IF($B$2=Selectors!$M$5,'RCF CCT data'!DD9,FALSE))))</f>
        <v>-6.9999999999999896E-2</v>
      </c>
      <c r="DL7" s="27">
        <f>IF($B$2=Selectors!$M$2,'RCF SOBC data'!DE9,IF($B$2=Selectors!$M$3,'RCF OBC data'!DE9,IF($B$2=Selectors!$M$4,'RCF FBC data'!DE9,IF($B$2=Selectors!$M$5,'RCF CCT data'!DE9,FALSE))))</f>
        <v>-6.9999999999999896E-2</v>
      </c>
      <c r="DM7" s="27">
        <f>IF($B$2=Selectors!$M$2,'RCF SOBC data'!DF9,IF($B$2=Selectors!$M$3,'RCF OBC data'!DF9,IF($B$2=Selectors!$M$4,'RCF FBC data'!DF9,IF($B$2=Selectors!$M$5,'RCF CCT data'!DF9,FALSE))))</f>
        <v>-6.9999999999999896E-2</v>
      </c>
      <c r="DN7" s="27">
        <f>IF($B$2=Selectors!$M$2,'RCF SOBC data'!DG9,IF($B$2=Selectors!$M$3,'RCF OBC data'!DG9,IF($B$2=Selectors!$M$4,'RCF FBC data'!DG9,IF($B$2=Selectors!$M$5,'RCF CCT data'!DG9,FALSE))))</f>
        <v>-6.9999999999999896E-2</v>
      </c>
      <c r="DO7" s="27">
        <f>IF($B$2=Selectors!$M$2,'RCF SOBC data'!DH9,IF($B$2=Selectors!$M$3,'RCF OBC data'!DH9,IF($B$2=Selectors!$M$4,'RCF FBC data'!DH9,IF($B$2=Selectors!$M$5,'RCF CCT data'!DH9,FALSE))))</f>
        <v>-0.6334951456310679</v>
      </c>
      <c r="DP7" s="27">
        <f>IF($B$2=Selectors!$M$2,'RCF SOBC data'!DI9,IF($B$2=Selectors!$M$3,'RCF OBC data'!DI9,IF($B$2=Selectors!$M$4,'RCF FBC data'!DI9,IF($B$2=Selectors!$M$5,'RCF CCT data'!DI9,FALSE))))</f>
        <v>-0.6334951456310679</v>
      </c>
      <c r="DQ7" s="27">
        <f>IF($B$2=Selectors!$M$2,'RCF SOBC data'!DJ9,IF($B$2=Selectors!$M$3,'RCF OBC data'!DJ9,IF($B$2=Selectors!$M$4,'RCF FBC data'!DJ9,IF($B$2=Selectors!$M$5,'RCF CCT data'!DJ9,FALSE))))</f>
        <v>-0.6334951456310679</v>
      </c>
      <c r="DR7" s="27">
        <f>IF($B$2=Selectors!$M$2,'RCF SOBC data'!DK9,IF($B$2=Selectors!$M$3,'RCF OBC data'!DK9,IF($B$2=Selectors!$M$4,'RCF FBC data'!DK9,IF($B$2=Selectors!$M$5,'RCF CCT data'!DK9,FALSE))))</f>
        <v>-0.6334951456310679</v>
      </c>
      <c r="DS7" s="27">
        <f>IF($B$2=Selectors!$M$2,'RCF SOBC data'!DL9,IF($B$2=Selectors!$M$3,'RCF OBC data'!DL9,IF($B$2=Selectors!$M$4,'RCF FBC data'!DL9,IF($B$2=Selectors!$M$5,'RCF CCT data'!DL9,FALSE))))</f>
        <v>-0.6334951456310679</v>
      </c>
      <c r="DT7" s="27">
        <f>IF($B$2=Selectors!$M$2,'RCF SOBC data'!DM9,IF($B$2=Selectors!$M$3,'RCF OBC data'!DM9,IF($B$2=Selectors!$M$4,'RCF FBC data'!DM9,IF($B$2=Selectors!$M$5,'RCF CCT data'!DM9,FALSE))))</f>
        <v>-0.6334951456310679</v>
      </c>
      <c r="DU7" s="27">
        <f>IF($B$2=Selectors!$M$2,'RCF SOBC data'!DN9,IF($B$2=Selectors!$M$3,'RCF OBC data'!DN9,IF($B$2=Selectors!$M$4,'RCF FBC data'!DN9,IF($B$2=Selectors!$M$5,'RCF CCT data'!DN9,FALSE))))</f>
        <v>-0.6334951456310679</v>
      </c>
      <c r="DV7" s="27">
        <f>IF($B$2=Selectors!$M$2,'RCF SOBC data'!DO9,IF($B$2=Selectors!$M$3,'RCF OBC data'!DO9,IF($B$2=Selectors!$M$4,'RCF FBC data'!DO9,IF($B$2=Selectors!$M$5,'RCF CCT data'!DO9,FALSE))))</f>
        <v>-0.6334951456310679</v>
      </c>
      <c r="DW7" s="27">
        <f>IF($B$2=Selectors!$M$2,'RCF SOBC data'!DP9,IF($B$2=Selectors!$M$3,'RCF OBC data'!DP9,IF($B$2=Selectors!$M$4,'RCF FBC data'!DP9,IF($B$2=Selectors!$M$5,'RCF CCT data'!DP9,FALSE))))</f>
        <v>-0.6334951456310679</v>
      </c>
      <c r="DX7" s="27">
        <f>IF($B$2=Selectors!$M$2,'RCF SOBC data'!DQ9,IF($B$2=Selectors!$M$3,'RCF OBC data'!DQ9,IF($B$2=Selectors!$M$4,'RCF FBC data'!DQ9,IF($B$2=Selectors!$M$5,'RCF CCT data'!DQ9,FALSE))))</f>
        <v>-0.6334951456310679</v>
      </c>
      <c r="DY7" s="27">
        <f>IF($B$2=Selectors!$M$2,'RCF SOBC data'!DR9,IF($B$2=Selectors!$M$3,'RCF OBC data'!DR9,IF($B$2=Selectors!$M$4,'RCF FBC data'!DR9,IF($B$2=Selectors!$M$5,'RCF CCT data'!DR9,FALSE))))</f>
        <v>-0.6334951456310679</v>
      </c>
      <c r="DZ7" s="27">
        <f>IF($B$2=Selectors!$M$2,'RCF SOBC data'!DS9,IF($B$2=Selectors!$M$3,'RCF OBC data'!DS9,IF($B$2=Selectors!$M$4,'RCF FBC data'!DS9,IF($B$2=Selectors!$M$5,'RCF CCT data'!DS9,FALSE))))</f>
        <v>-0.6334951456310679</v>
      </c>
      <c r="EA7" s="27">
        <f>IF($B$2=Selectors!$M$2,'RCF SOBC data'!DT9,IF($B$2=Selectors!$M$3,'RCF OBC data'!DT9,IF($B$2=Selectors!$M$4,'RCF FBC data'!DT9,IF($B$2=Selectors!$M$5,'RCF CCT data'!DT9,FALSE))))</f>
        <v>-0.6334951456310679</v>
      </c>
      <c r="EB7" s="27">
        <f>IF($B$2=Selectors!$M$2,'RCF SOBC data'!DU9,IF($B$2=Selectors!$M$3,'RCF OBC data'!DU9,IF($B$2=Selectors!$M$4,'RCF FBC data'!DU9,IF($B$2=Selectors!$M$5,'RCF CCT data'!DU9,FALSE))))</f>
        <v>-0.6334951456310679</v>
      </c>
      <c r="EC7" s="27">
        <f>IF($B$2=Selectors!$M$2,'RCF SOBC data'!DV9,IF($B$2=Selectors!$M$3,'RCF OBC data'!DV9,IF($B$2=Selectors!$M$4,'RCF FBC data'!DV9,IF($B$2=Selectors!$M$5,'RCF CCT data'!DV9,FALSE))))</f>
        <v>-0.6334951456310679</v>
      </c>
      <c r="ED7" s="27">
        <f>IF($B$2=Selectors!$M$2,'RCF SOBC data'!DW9,IF($B$2=Selectors!$M$3,'RCF OBC data'!DW9,IF($B$2=Selectors!$M$4,'RCF FBC data'!DW9,IF($B$2=Selectors!$M$5,'RCF CCT data'!DW9,FALSE))))</f>
        <v>-0.63349514563106801</v>
      </c>
      <c r="EE7" s="27">
        <f>IF($B$2=Selectors!$M$2,'RCF SOBC data'!DX9,IF($B$2=Selectors!$M$3,'RCF OBC data'!DX9,IF($B$2=Selectors!$M$4,'RCF FBC data'!DX9,IF($B$2=Selectors!$M$5,'RCF CCT data'!DX9,FALSE))))</f>
        <v>-0.63349514563106801</v>
      </c>
      <c r="EF7" s="27">
        <f>IF($B$2=Selectors!$M$2,'RCF SOBC data'!DY9,IF($B$2=Selectors!$M$3,'RCF OBC data'!DY9,IF($B$2=Selectors!$M$4,'RCF FBC data'!DY9,IF($B$2=Selectors!$M$5,'RCF CCT data'!DY9,FALSE))))</f>
        <v>-0.63349514563106801</v>
      </c>
      <c r="EG7" s="27">
        <f>IF($B$2=Selectors!$M$2,'RCF SOBC data'!DZ9,IF($B$2=Selectors!$M$3,'RCF OBC data'!DZ9,IF($B$2=Selectors!$M$4,'RCF FBC data'!DZ9,IF($B$2=Selectors!$M$5,'RCF CCT data'!DZ9,FALSE))))</f>
        <v>-0.63349514563106801</v>
      </c>
      <c r="EH7" s="27">
        <f>IF($B$2=Selectors!$M$2,'RCF SOBC data'!EA9,IF($B$2=Selectors!$M$3,'RCF OBC data'!EA9,IF($B$2=Selectors!$M$4,'RCF FBC data'!EA9,IF($B$2=Selectors!$M$5,'RCF CCT data'!EA9,FALSE))))</f>
        <v>-0.63349514563106801</v>
      </c>
      <c r="EI7" s="27">
        <f>IF($B$2=Selectors!$M$2,'RCF SOBC data'!EB9,IF($B$2=Selectors!$M$3,'RCF OBC data'!EB9,IF($B$2=Selectors!$M$4,'RCF FBC data'!EB9,IF($B$2=Selectors!$M$5,'RCF CCT data'!EB9,FALSE))))</f>
        <v>-0.63349514563106801</v>
      </c>
      <c r="EJ7" s="27">
        <f>IF($B$2=Selectors!$M$2,'RCF SOBC data'!EC9,IF($B$2=Selectors!$M$3,'RCF OBC data'!EC9,IF($B$2=Selectors!$M$4,'RCF FBC data'!EC9,IF($B$2=Selectors!$M$5,'RCF CCT data'!EC9,FALSE))))</f>
        <v>-0.63349514563106801</v>
      </c>
      <c r="EK7" s="27">
        <f>IF($B$2=Selectors!$M$2,'RCF SOBC data'!ED9,IF($B$2=Selectors!$M$3,'RCF OBC data'!ED9,IF($B$2=Selectors!$M$4,'RCF FBC data'!ED9,IF($B$2=Selectors!$M$5,'RCF CCT data'!ED9,FALSE))))</f>
        <v>-0.63349514563106801</v>
      </c>
      <c r="EL7" s="27">
        <f>IF($B$2=Selectors!$M$2,'RCF SOBC data'!EE9,IF($B$2=Selectors!$M$3,'RCF OBC data'!EE9,IF($B$2=Selectors!$M$4,'RCF FBC data'!EE9,IF($B$2=Selectors!$M$5,'RCF CCT data'!EE9,FALSE))))</f>
        <v>-0.63349514563106801</v>
      </c>
      <c r="EM7" s="27">
        <f>IF($B$2=Selectors!$M$2,'RCF SOBC data'!EF9,IF($B$2=Selectors!$M$3,'RCF OBC data'!EF9,IF($B$2=Selectors!$M$4,'RCF FBC data'!EF9,IF($B$2=Selectors!$M$5,'RCF CCT data'!EF9,FALSE))))</f>
        <v>-0.63349514563106801</v>
      </c>
      <c r="EN7" s="27">
        <f>IF($B$2=Selectors!$M$2,'RCF SOBC data'!EG9,IF($B$2=Selectors!$M$3,'RCF OBC data'!EG9,IF($B$2=Selectors!$M$4,'RCF FBC data'!EG9,IF($B$2=Selectors!$M$5,'RCF CCT data'!EG9,FALSE))))</f>
        <v>-0.63349514563106801</v>
      </c>
      <c r="EO7" s="27">
        <f>IF($B$2=Selectors!$M$2,'RCF SOBC data'!EH9,IF($B$2=Selectors!$M$3,'RCF OBC data'!EH9,IF($B$2=Selectors!$M$4,'RCF FBC data'!EH9,IF($B$2=Selectors!$M$5,'RCF CCT data'!EH9,FALSE))))</f>
        <v>-0.63349514563106801</v>
      </c>
      <c r="EP7" s="27">
        <f>IF($B$2=Selectors!$M$2,'RCF SOBC data'!EI9,IF($B$2=Selectors!$M$3,'RCF OBC data'!EI9,IF($B$2=Selectors!$M$4,'RCF FBC data'!EI9,IF($B$2=Selectors!$M$5,'RCF CCT data'!EI9,FALSE))))</f>
        <v>-0.63349514563106801</v>
      </c>
      <c r="EQ7" s="27">
        <f>IF($B$2=Selectors!$M$2,'RCF SOBC data'!EJ9,IF($B$2=Selectors!$M$3,'RCF OBC data'!EJ9,IF($B$2=Selectors!$M$4,'RCF FBC data'!EJ9,IF($B$2=Selectors!$M$5,'RCF CCT data'!EJ9,FALSE))))</f>
        <v>-0.63349514563106801</v>
      </c>
      <c r="ER7" s="27">
        <f>IF($B$2=Selectors!$M$2,'RCF SOBC data'!EK9,IF($B$2=Selectors!$M$3,'RCF OBC data'!EK9,IF($B$2=Selectors!$M$4,'RCF FBC data'!EK9,IF($B$2=Selectors!$M$5,'RCF CCT data'!EK9,FALSE))))</f>
        <v>-0.63349514563106801</v>
      </c>
      <c r="ES7" s="27">
        <f>IF($B$2=Selectors!$M$2,'RCF SOBC data'!EL9,IF($B$2=Selectors!$M$3,'RCF OBC data'!EL9,IF($B$2=Selectors!$M$4,'RCF FBC data'!EL9,IF($B$2=Selectors!$M$5,'RCF CCT data'!EL9,FALSE))))</f>
        <v>-0.25775365229023722</v>
      </c>
      <c r="ET7" s="315" t="e">
        <f>SUMPRODUCT(BO7:ES7,BO$2:ES$2)</f>
        <v>#DIV/0!</v>
      </c>
      <c r="EU7" s="52">
        <v>-0.37986702608187917</v>
      </c>
      <c r="EV7" s="52">
        <v>-0.37695801298714338</v>
      </c>
      <c r="EW7" s="52">
        <v>-0.28810052825853</v>
      </c>
    </row>
    <row r="8" spans="1:153" x14ac:dyDescent="0.25">
      <c r="B8" s="13" t="s">
        <v>5</v>
      </c>
      <c r="C8" s="3">
        <v>0.1</v>
      </c>
      <c r="D8" s="40" t="e">
        <f t="shared" ref="D8:D24" si="1">SUMPRODUCT($K$2:$ES$2,K8:ES8)</f>
        <v>#DIV/0!</v>
      </c>
      <c r="E8" s="40"/>
      <c r="F8" s="40" t="e">
        <f t="shared" ref="F8:F25" si="2">SUMPRODUCT($K$3:$ES$3,K8:ES8)</f>
        <v>#DIV/0!</v>
      </c>
      <c r="G8" s="2"/>
      <c r="H8" s="29" t="e">
        <f t="shared" ref="H8:H26" si="3">H7</f>
        <v>#DIV/0!</v>
      </c>
      <c r="I8" s="29" t="e">
        <f t="shared" si="0"/>
        <v>#DIV/0!</v>
      </c>
      <c r="J8" s="29"/>
      <c r="K8" s="27">
        <f>IF($B$2=Selectors!$M$2,'RCF SOBC data'!D10,IF($B$2=Selectors!$M$3,'RCF OBC data'!D10,IF($B$2=Selectors!$M$4,'RCF FBC data'!D10,IF($B$2=Selectors!$M$5,'RCF CCT data'!D10,FALSE))))</f>
        <v>-0.89644862444514106</v>
      </c>
      <c r="L8" s="27">
        <f>IF($B$2=Selectors!$M$2,'RCF SOBC data'!E10,IF($B$2=Selectors!$M$3,'RCF OBC data'!E10,IF($B$2=Selectors!$M$4,'RCF FBC data'!E10,IF($B$2=Selectors!$M$5,'RCF CCT data'!E10,FALSE))))</f>
        <v>-0.89644862444514106</v>
      </c>
      <c r="M8" s="27">
        <f>IF($B$2=Selectors!$M$2,'RCF SOBC data'!F10,IF($B$2=Selectors!$M$3,'RCF OBC data'!F10,IF($B$2=Selectors!$M$4,'RCF FBC data'!F10,IF($B$2=Selectors!$M$5,'RCF CCT data'!F10,FALSE))))</f>
        <v>-0.89644862444514106</v>
      </c>
      <c r="N8" s="27">
        <f>IF($B$2=Selectors!$M$2,'RCF SOBC data'!G10,IF($B$2=Selectors!$M$3,'RCF OBC data'!G10,IF($B$2=Selectors!$M$4,'RCF FBC data'!G10,IF($B$2=Selectors!$M$5,'RCF CCT data'!G10,FALSE))))</f>
        <v>-0.89644862444514106</v>
      </c>
      <c r="O8" s="27">
        <f>IF($B$2=Selectors!$M$2,'RCF SOBC data'!H10,IF($B$2=Selectors!$M$3,'RCF OBC data'!H10,IF($B$2=Selectors!$M$4,'RCF FBC data'!H10,IF($B$2=Selectors!$M$5,'RCF CCT data'!H10,FALSE))))</f>
        <v>-0.89644862444514106</v>
      </c>
      <c r="P8" s="27">
        <f>IF($B$2=Selectors!$M$2,'RCF SOBC data'!I10,IF($B$2=Selectors!$M$3,'RCF OBC data'!I10,IF($B$2=Selectors!$M$4,'RCF FBC data'!I10,IF($B$2=Selectors!$M$5,'RCF CCT data'!I10,FALSE))))</f>
        <v>-0.89644862444514106</v>
      </c>
      <c r="Q8" s="27">
        <f>IF($B$2=Selectors!$M$2,'RCF SOBC data'!J10,IF($B$2=Selectors!$M$3,'RCF OBC data'!J10,IF($B$2=Selectors!$M$4,'RCF FBC data'!J10,IF($B$2=Selectors!$M$5,'RCF CCT data'!J10,FALSE))))</f>
        <v>-0.89644862444514106</v>
      </c>
      <c r="R8" s="27">
        <f>IF($B$2=Selectors!$M$2,'RCF SOBC data'!K10,IF($B$2=Selectors!$M$3,'RCF OBC data'!K10,IF($B$2=Selectors!$M$4,'RCF FBC data'!K10,IF($B$2=Selectors!$M$5,'RCF CCT data'!K10,FALSE))))</f>
        <v>-0.89644862444514106</v>
      </c>
      <c r="S8" s="27">
        <f>IF($B$2=Selectors!$M$2,'RCF SOBC data'!L10,IF($B$2=Selectors!$M$3,'RCF OBC data'!L10,IF($B$2=Selectors!$M$4,'RCF FBC data'!L10,IF($B$2=Selectors!$M$5,'RCF CCT data'!L10,FALSE))))</f>
        <v>-0.89644862444514106</v>
      </c>
      <c r="T8" s="27">
        <f>IF($B$2=Selectors!$M$2,'RCF SOBC data'!M10,IF($B$2=Selectors!$M$3,'RCF OBC data'!M10,IF($B$2=Selectors!$M$4,'RCF FBC data'!M10,IF($B$2=Selectors!$M$5,'RCF CCT data'!M10,FALSE))))</f>
        <v>-0.40559523809523812</v>
      </c>
      <c r="U8" s="27">
        <f>IF($B$2=Selectors!$M$2,'RCF SOBC data'!N10,IF($B$2=Selectors!$M$3,'RCF OBC data'!N10,IF($B$2=Selectors!$M$4,'RCF FBC data'!N10,IF($B$2=Selectors!$M$5,'RCF CCT data'!N10,FALSE))))</f>
        <v>-0.40559523809523812</v>
      </c>
      <c r="V8" s="27">
        <f>IF($B$2=Selectors!$M$2,'RCF SOBC data'!O10,IF($B$2=Selectors!$M$3,'RCF OBC data'!O10,IF($B$2=Selectors!$M$4,'RCF FBC data'!O10,IF($B$2=Selectors!$M$5,'RCF CCT data'!O10,FALSE))))</f>
        <v>-0.40559523809523812</v>
      </c>
      <c r="W8" s="27">
        <f>IF($B$2=Selectors!$M$2,'RCF SOBC data'!P10,IF($B$2=Selectors!$M$3,'RCF OBC data'!P10,IF($B$2=Selectors!$M$4,'RCF FBC data'!P10,IF($B$2=Selectors!$M$5,'RCF CCT data'!P10,FALSE))))</f>
        <v>-0.40559523809523812</v>
      </c>
      <c r="X8" s="27">
        <f>IF($B$2=Selectors!$M$2,'RCF SOBC data'!Q10,IF($B$2=Selectors!$M$3,'RCF OBC data'!Q10,IF($B$2=Selectors!$M$4,'RCF FBC data'!Q10,IF($B$2=Selectors!$M$5,'RCF CCT data'!Q10,FALSE))))</f>
        <v>-0.17175631729720564</v>
      </c>
      <c r="Y8" s="27">
        <f>IF($B$2=Selectors!$M$2,'RCF SOBC data'!R10,IF($B$2=Selectors!$M$3,'RCF OBC data'!R10,IF($B$2=Selectors!$M$4,'RCF FBC data'!R10,IF($B$2=Selectors!$M$5,'RCF CCT data'!R10,FALSE))))</f>
        <v>-0.17175631729720564</v>
      </c>
      <c r="Z8" s="27">
        <f>IF($B$2=Selectors!$M$2,'RCF SOBC data'!S10,IF($B$2=Selectors!$M$3,'RCF OBC data'!S10,IF($B$2=Selectors!$M$4,'RCF FBC data'!S10,IF($B$2=Selectors!$M$5,'RCF CCT data'!S10,FALSE))))</f>
        <v>-0.17175631729720564</v>
      </c>
      <c r="AA8" s="27">
        <f>IF($B$2=Selectors!$M$2,'RCF SOBC data'!T10,IF($B$2=Selectors!$M$3,'RCF OBC data'!T10,IF($B$2=Selectors!$M$4,'RCF FBC data'!T10,IF($B$2=Selectors!$M$5,'RCF CCT data'!T10,FALSE))))</f>
        <v>-0.17175631729720564</v>
      </c>
      <c r="AB8" s="27">
        <f>IF($B$2=Selectors!$M$2,'RCF SOBC data'!U10,IF($B$2=Selectors!$M$3,'RCF OBC data'!U10,IF($B$2=Selectors!$M$4,'RCF FBC data'!U10,IF($B$2=Selectors!$M$5,'RCF CCT data'!U10,FALSE))))</f>
        <v>-0.17175631729720564</v>
      </c>
      <c r="AC8" s="27">
        <f>IF($B$2=Selectors!$M$2,'RCF SOBC data'!V10,IF($B$2=Selectors!$M$3,'RCF OBC data'!V10,IF($B$2=Selectors!$M$4,'RCF FBC data'!V10,IF($B$2=Selectors!$M$5,'RCF CCT data'!V10,FALSE))))</f>
        <v>-0.13822274998869832</v>
      </c>
      <c r="AD8" s="27">
        <f>IF($B$2=Selectors!$M$2,'RCF SOBC data'!W10,IF($B$2=Selectors!$M$3,'RCF OBC data'!W10,IF($B$2=Selectors!$M$4,'RCF FBC data'!W10,IF($B$2=Selectors!$M$5,'RCF CCT data'!W10,FALSE))))</f>
        <v>-0.17175631729720564</v>
      </c>
      <c r="AE8" s="27">
        <f>IF($B$2=Selectors!$M$2,'RCF SOBC data'!X10,IF($B$2=Selectors!$M$3,'RCF OBC data'!X10,IF($B$2=Selectors!$M$4,'RCF FBC data'!X10,IF($B$2=Selectors!$M$5,'RCF CCT data'!X10,FALSE))))</f>
        <v>-0.17175631729720564</v>
      </c>
      <c r="AF8" s="27">
        <f>IF($B$2=Selectors!$M$2,'RCF SOBC data'!Y10,IF($B$2=Selectors!$M$3,'RCF OBC data'!Y10,IF($B$2=Selectors!$M$4,'RCF FBC data'!Y10,IF($B$2=Selectors!$M$5,'RCF CCT data'!Y10,FALSE))))</f>
        <v>-0.17175631729720564</v>
      </c>
      <c r="AG8" s="27">
        <f>IF($B$2=Selectors!$M$2,'RCF SOBC data'!Z10,IF($B$2=Selectors!$M$3,'RCF OBC data'!Z10,IF($B$2=Selectors!$M$4,'RCF FBC data'!Z10,IF($B$2=Selectors!$M$5,'RCF CCT data'!Z10,FALSE))))</f>
        <v>-0.17175631729720564</v>
      </c>
      <c r="AH8" s="27">
        <f>IF($B$2=Selectors!$M$2,'RCF SOBC data'!AA10,IF($B$2=Selectors!$M$3,'RCF OBC data'!AA10,IF($B$2=Selectors!$M$4,'RCF FBC data'!AA10,IF($B$2=Selectors!$M$5,'RCF CCT data'!AA10,FALSE))))</f>
        <v>-0.17175631729720564</v>
      </c>
      <c r="AI8" s="27">
        <f>IF($B$2=Selectors!$M$2,'RCF SOBC data'!AB10,IF($B$2=Selectors!$M$3,'RCF OBC data'!AB10,IF($B$2=Selectors!$M$4,'RCF FBC data'!AB10,IF($B$2=Selectors!$M$5,'RCF CCT data'!AB10,FALSE))))</f>
        <v>-0.10599820000000004</v>
      </c>
      <c r="AJ8" s="27">
        <f>IF($B$2=Selectors!$M$2,'RCF SOBC data'!AC10,IF($B$2=Selectors!$M$3,'RCF OBC data'!AC10,IF($B$2=Selectors!$M$4,'RCF FBC data'!AC10,IF($B$2=Selectors!$M$5,'RCF CCT data'!AC10,FALSE))))</f>
        <v>-0.10599820000000004</v>
      </c>
      <c r="AK8" s="27">
        <f>IF($B$2=Selectors!$M$2,'RCF SOBC data'!AD10,IF($B$2=Selectors!$M$3,'RCF OBC data'!AD10,IF($B$2=Selectors!$M$4,'RCF FBC data'!AD10,IF($B$2=Selectors!$M$5,'RCF CCT data'!AD10,FALSE))))</f>
        <v>-0.40559523809523812</v>
      </c>
      <c r="AL8" s="27">
        <f>IF($B$2=Selectors!$M$2,'RCF SOBC data'!AE10,IF($B$2=Selectors!$M$3,'RCF OBC data'!AE10,IF($B$2=Selectors!$M$4,'RCF FBC data'!AE10,IF($B$2=Selectors!$M$5,'RCF CCT data'!AE10,FALSE))))</f>
        <v>-0.40559523809523812</v>
      </c>
      <c r="AM8" s="27">
        <f>IF($B$2=Selectors!$M$2,'RCF SOBC data'!AF10,IF($B$2=Selectors!$M$3,'RCF OBC data'!AF10,IF($B$2=Selectors!$M$4,'RCF FBC data'!AF10,IF($B$2=Selectors!$M$5,'RCF CCT data'!AF10,FALSE))))</f>
        <v>-0.40559523809523812</v>
      </c>
      <c r="AN8" s="27">
        <f>IF($B$2=Selectors!$M$2,'RCF SOBC data'!AG10,IF($B$2=Selectors!$M$3,'RCF OBC data'!AG10,IF($B$2=Selectors!$M$4,'RCF FBC data'!AG10,IF($B$2=Selectors!$M$5,'RCF CCT data'!AG10,FALSE))))</f>
        <v>-0.40559523809523812</v>
      </c>
      <c r="AO8" s="27">
        <f>IF($B$2=Selectors!$M$2,'RCF SOBC data'!AH10,IF($B$2=Selectors!$M$3,'RCF OBC data'!AH10,IF($B$2=Selectors!$M$4,'RCF FBC data'!AH10,IF($B$2=Selectors!$M$5,'RCF CCT data'!AH10,FALSE))))</f>
        <v>-0.10147831349999997</v>
      </c>
      <c r="AP8" s="27">
        <f>IF($B$2=Selectors!$M$2,'RCF SOBC data'!AI10,IF($B$2=Selectors!$M$3,'RCF OBC data'!AI10,IF($B$2=Selectors!$M$4,'RCF FBC data'!AI10,IF($B$2=Selectors!$M$5,'RCF CCT data'!AI10,FALSE))))</f>
        <v>-0.10599820000000004</v>
      </c>
      <c r="AQ8" s="27">
        <f>IF($B$2=Selectors!$M$2,'RCF SOBC data'!AJ10,IF($B$2=Selectors!$M$3,'RCF OBC data'!AJ10,IF($B$2=Selectors!$M$4,'RCF FBC data'!AJ10,IF($B$2=Selectors!$M$5,'RCF CCT data'!AJ10,FALSE))))</f>
        <v>-0.10599820000000004</v>
      </c>
      <c r="AR8" s="27">
        <f>IF($B$2=Selectors!$M$2,'RCF SOBC data'!AK10,IF($B$2=Selectors!$M$3,'RCF OBC data'!AK10,IF($B$2=Selectors!$M$4,'RCF FBC data'!AK10,IF($B$2=Selectors!$M$5,'RCF CCT data'!AK10,FALSE))))</f>
        <v>-0.10373825675000001</v>
      </c>
      <c r="AS8" s="27">
        <f>IF($B$2=Selectors!$M$2,'RCF SOBC data'!AL10,IF($B$2=Selectors!$M$3,'RCF OBC data'!AL10,IF($B$2=Selectors!$M$4,'RCF FBC data'!AL10,IF($B$2=Selectors!$M$5,'RCF CCT data'!AL10,FALSE))))</f>
        <v>-0.10147831349999997</v>
      </c>
      <c r="AT8" s="27">
        <f>IF($B$2=Selectors!$M$2,'RCF SOBC data'!AM10,IF($B$2=Selectors!$M$3,'RCF OBC data'!AM10,IF($B$2=Selectors!$M$4,'RCF FBC data'!AM10,IF($B$2=Selectors!$M$5,'RCF CCT data'!AM10,FALSE))))</f>
        <v>-0.10599820000000004</v>
      </c>
      <c r="AU8" s="27">
        <f>IF($B$2=Selectors!$M$2,'RCF SOBC data'!AN10,IF($B$2=Selectors!$M$3,'RCF OBC data'!AN10,IF($B$2=Selectors!$M$4,'RCF FBC data'!AN10,IF($B$2=Selectors!$M$5,'RCF CCT data'!AN10,FALSE))))</f>
        <v>-0.10599820000000004</v>
      </c>
      <c r="AV8" s="27">
        <f>IF($B$2=Selectors!$M$2,'RCF SOBC data'!AO10,IF($B$2=Selectors!$M$3,'RCF OBC data'!AO10,IF($B$2=Selectors!$M$4,'RCF FBC data'!AO10,IF($B$2=Selectors!$M$5,'RCF CCT data'!AO10,FALSE))))</f>
        <v>-0.17175631729720564</v>
      </c>
      <c r="AW8" s="27">
        <f>IF($B$2=Selectors!$M$2,'RCF SOBC data'!AP10,IF($B$2=Selectors!$M$3,'RCF OBC data'!AP10,IF($B$2=Selectors!$M$4,'RCF FBC data'!AP10,IF($B$2=Selectors!$M$5,'RCF CCT data'!AP10,FALSE))))</f>
        <v>-0.13822274998869832</v>
      </c>
      <c r="AX8" s="27">
        <f>IF($B$2=Selectors!$M$2,'RCF SOBC data'!AQ10,IF($B$2=Selectors!$M$3,'RCF OBC data'!AQ10,IF($B$2=Selectors!$M$4,'RCF FBC data'!AQ10,IF($B$2=Selectors!$M$5,'RCF CCT data'!AQ10,FALSE))))</f>
        <v>-0.40559523809523812</v>
      </c>
      <c r="AY8" s="27">
        <f>IF($B$2=Selectors!$M$2,'RCF SOBC data'!AR10,IF($B$2=Selectors!$M$3,'RCF OBC data'!AR10,IF($B$2=Selectors!$M$4,'RCF FBC data'!AR10,IF($B$2=Selectors!$M$5,'RCF CCT data'!AR10,FALSE))))</f>
        <v>-0.40559523809523812</v>
      </c>
      <c r="AZ8" s="27">
        <f>IF($B$2=Selectors!$M$2,'RCF SOBC data'!AS10,IF($B$2=Selectors!$M$3,'RCF OBC data'!AS10,IF($B$2=Selectors!$M$4,'RCF FBC data'!AS10,IF($B$2=Selectors!$M$5,'RCF CCT data'!AS10,FALSE))))</f>
        <v>1.0000000000000009E-2</v>
      </c>
      <c r="BA8" s="27">
        <f>IF($B$2=Selectors!$M$2,'RCF SOBC data'!AT10,IF($B$2=Selectors!$M$3,'RCF OBC data'!AT10,IF($B$2=Selectors!$M$4,'RCF FBC data'!AT10,IF($B$2=Selectors!$M$5,'RCF CCT data'!AT10,FALSE))))</f>
        <v>1.0000000000000009E-2</v>
      </c>
      <c r="BB8" s="27">
        <f>IF($B$2=Selectors!$M$2,'RCF SOBC data'!AU10,IF($B$2=Selectors!$M$3,'RCF OBC data'!AU10,IF($B$2=Selectors!$M$4,'RCF FBC data'!AU10,IF($B$2=Selectors!$M$5,'RCF CCT data'!AU10,FALSE))))</f>
        <v>9.000000000000008E-3</v>
      </c>
      <c r="BC8" s="27">
        <f>IF($B$2=Selectors!$M$2,'RCF SOBC data'!AV10,IF($B$2=Selectors!$M$3,'RCF OBC data'!AV10,IF($B$2=Selectors!$M$4,'RCF FBC data'!AV10,IF($B$2=Selectors!$M$5,'RCF CCT data'!AV10,FALSE))))</f>
        <v>9.000000000000008E-3</v>
      </c>
      <c r="BD8" s="27">
        <f>IF($B$2=Selectors!$M$2,'RCF SOBC data'!AW10,IF($B$2=Selectors!$M$3,'RCF OBC data'!AW10,IF($B$2=Selectors!$M$4,'RCF FBC data'!AW10,IF($B$2=Selectors!$M$5,'RCF CCT data'!AW10,FALSE))))</f>
        <v>9.000000000000008E-3</v>
      </c>
      <c r="BE8" s="27">
        <f>IF($B$2=Selectors!$M$2,'RCF SOBC data'!AX10,IF($B$2=Selectors!$M$3,'RCF OBC data'!AX10,IF($B$2=Selectors!$M$4,'RCF FBC data'!AX10,IF($B$2=Selectors!$M$5,'RCF CCT data'!AX10,FALSE))))</f>
        <v>1.0000000000000009E-2</v>
      </c>
      <c r="BF8" s="27">
        <f>IF($B$2=Selectors!$M$2,'RCF SOBC data'!AY10,IF($B$2=Selectors!$M$3,'RCF OBC data'!AY10,IF($B$2=Selectors!$M$4,'RCF FBC data'!AY10,IF($B$2=Selectors!$M$5,'RCF CCT data'!AY10,FALSE))))</f>
        <v>1.2000000000000011E-2</v>
      </c>
      <c r="BG8" s="27">
        <f>IF($B$2=Selectors!$M$2,'RCF SOBC data'!AZ10,IF($B$2=Selectors!$M$3,'RCF OBC data'!AZ10,IF($B$2=Selectors!$M$4,'RCF FBC data'!AZ10,IF($B$2=Selectors!$M$5,'RCF CCT data'!AZ10,FALSE))))</f>
        <v>1.0000000000000009E-2</v>
      </c>
      <c r="BH8" s="27">
        <f>IF($B$2=Selectors!$M$2,'RCF SOBC data'!BA10,IF($B$2=Selectors!$M$3,'RCF OBC data'!BA10,IF($B$2=Selectors!$M$4,'RCF FBC data'!BA10,IF($B$2=Selectors!$M$5,'RCF CCT data'!BA10,FALSE))))</f>
        <v>1.2000000000000011E-2</v>
      </c>
      <c r="BI8" s="27">
        <f>IF($B$2=Selectors!$M$2,'RCF SOBC data'!BB10,IF($B$2=Selectors!$M$3,'RCF OBC data'!BB10,IF($B$2=Selectors!$M$4,'RCF FBC data'!BB10,IF($B$2=Selectors!$M$5,'RCF CCT data'!BB10,FALSE))))</f>
        <v>-0.11441341355597399</v>
      </c>
      <c r="BJ8" s="27">
        <f>IF($B$2=Selectors!$M$2,'RCF SOBC data'!BC10,IF($B$2=Selectors!$M$3,'RCF OBC data'!BC10,IF($B$2=Selectors!$M$4,'RCF FBC data'!BC10,IF($B$2=Selectors!$M$5,'RCF CCT data'!BC10,FALSE))))</f>
        <v>-0.11441341355597399</v>
      </c>
      <c r="BK8" s="27">
        <f>IF($B$2=Selectors!$M$2,'RCF SOBC data'!BD10,IF($B$2=Selectors!$M$3,'RCF OBC data'!BD10,IF($B$2=Selectors!$M$4,'RCF FBC data'!BD10,IF($B$2=Selectors!$M$5,'RCF CCT data'!BD10,FALSE))))</f>
        <v>-6.6135258336375125E-2</v>
      </c>
      <c r="BL8" s="27">
        <f>IF($B$2=Selectors!$M$2,'RCF SOBC data'!BE10,IF($B$2=Selectors!$M$3,'RCF OBC data'!BE10,IF($B$2=Selectors!$M$4,'RCF FBC data'!BE10,IF($B$2=Selectors!$M$5,'RCF CCT data'!BE10,FALSE))))</f>
        <v>1.0000000000000009E-2</v>
      </c>
      <c r="BM8" s="27">
        <f>IF($B$2=Selectors!$M$2,'RCF SOBC data'!BF10,IF($B$2=Selectors!$M$3,'RCF OBC data'!BF10,IF($B$2=Selectors!$M$4,'RCF FBC data'!BF10,IF($B$2=Selectors!$M$5,'RCF CCT data'!BF10,FALSE))))</f>
        <v>1.0000000000000009E-2</v>
      </c>
      <c r="BN8" s="27">
        <f>IF($B$2=Selectors!$M$2,'RCF SOBC data'!BG10,IF($B$2=Selectors!$M$3,'RCF OBC data'!BG10,IF($B$2=Selectors!$M$4,'RCF FBC data'!BG10,IF($B$2=Selectors!$M$5,'RCF CCT data'!BG10,FALSE))))</f>
        <v>1.2000000000000011E-2</v>
      </c>
      <c r="BO8" s="27">
        <f>IF($B$2=Selectors!$M$2,'RCF SOBC data'!BH10,IF($B$2=Selectors!$M$3,'RCF OBC data'!BH10,IF($B$2=Selectors!$M$4,'RCF FBC data'!BH10,IF($B$2=Selectors!$M$5,'RCF CCT data'!BH10,FALSE))))</f>
        <v>1.2000000000000011E-2</v>
      </c>
      <c r="BP8" s="27">
        <f>IF($B$2=Selectors!$M$2,'RCF SOBC data'!BI10,IF($B$2=Selectors!$M$3,'RCF OBC data'!BI10,IF($B$2=Selectors!$M$4,'RCF FBC data'!BI10,IF($B$2=Selectors!$M$5,'RCF CCT data'!BI10,FALSE))))</f>
        <v>-0.11271298439778943</v>
      </c>
      <c r="BQ8" s="27">
        <f>IF($B$2=Selectors!$M$2,'RCF SOBC data'!BJ10,IF($B$2=Selectors!$M$3,'RCF OBC data'!BJ10,IF($B$2=Selectors!$M$4,'RCF FBC data'!BJ10,IF($B$2=Selectors!$M$5,'RCF CCT data'!BJ10,FALSE))))</f>
        <v>-0.15345146244731811</v>
      </c>
      <c r="BR8" s="27">
        <f>IF($B$2=Selectors!$M$2,'RCF SOBC data'!BK10,IF($B$2=Selectors!$M$3,'RCF OBC data'!BK10,IF($B$2=Selectors!$M$4,'RCF FBC data'!BK10,IF($B$2=Selectors!$M$5,'RCF CCT data'!BK10,FALSE))))</f>
        <v>-0.15345146244731811</v>
      </c>
      <c r="BS8" s="27">
        <f>IF($B$2=Selectors!$M$2,'RCF SOBC data'!BL10,IF($B$2=Selectors!$M$3,'RCF OBC data'!BL10,IF($B$2=Selectors!$M$4,'RCF FBC data'!BL10,IF($B$2=Selectors!$M$5,'RCF CCT data'!BL10,FALSE))))</f>
        <v>-0.10999999999999999</v>
      </c>
      <c r="BT8" s="27">
        <f>IF($B$2=Selectors!$M$2,'RCF SOBC data'!BM10,IF($B$2=Selectors!$M$3,'RCF OBC data'!BM10,IF($B$2=Selectors!$M$4,'RCF FBC data'!BM10,IF($B$2=Selectors!$M$5,'RCF CCT data'!BM10,FALSE))))</f>
        <v>1.0000000000000009E-2</v>
      </c>
      <c r="BU8" s="27">
        <f>IF($B$2=Selectors!$M$2,'RCF SOBC data'!BN10,IF($B$2=Selectors!$M$3,'RCF OBC data'!BN10,IF($B$2=Selectors!$M$4,'RCF FBC data'!BN10,IF($B$2=Selectors!$M$5,'RCF CCT data'!BN10,FALSE))))</f>
        <v>-0.16101628955437999</v>
      </c>
      <c r="BV8" s="27">
        <f>IF($B$2=Selectors!$M$2,'RCF SOBC data'!BO10,IF($B$2=Selectors!$M$3,'RCF OBC data'!BO10,IF($B$2=Selectors!$M$4,'RCF FBC data'!BO10,IF($B$2=Selectors!$M$5,'RCF CCT data'!BO10,FALSE))))</f>
        <v>-0.16085000000000005</v>
      </c>
      <c r="BW8" s="27">
        <f>IF($B$2=Selectors!$M$2,'RCF SOBC data'!BP10,IF($B$2=Selectors!$M$3,'RCF OBC data'!BP10,IF($B$2=Selectors!$M$4,'RCF FBC data'!BP10,IF($B$2=Selectors!$M$5,'RCF CCT data'!BP10,FALSE))))</f>
        <v>-0.16085000000000005</v>
      </c>
      <c r="BX8" s="27">
        <f>IF($B$2=Selectors!$M$2,'RCF SOBC data'!BQ10,IF($B$2=Selectors!$M$3,'RCF OBC data'!BQ10,IF($B$2=Selectors!$M$4,'RCF FBC data'!BQ10,IF($B$2=Selectors!$M$5,'RCF CCT data'!BQ10,FALSE))))</f>
        <v>-0.16085000000000005</v>
      </c>
      <c r="BY8" s="27">
        <f>IF($B$2=Selectors!$M$2,'RCF SOBC data'!BR10,IF($B$2=Selectors!$M$3,'RCF OBC data'!BR10,IF($B$2=Selectors!$M$4,'RCF FBC data'!BR10,IF($B$2=Selectors!$M$5,'RCF CCT data'!BR10,FALSE))))</f>
        <v>-0.16085000000000005</v>
      </c>
      <c r="BZ8" s="27">
        <f>IF($B$2=Selectors!$M$2,'RCF SOBC data'!BS10,IF($B$2=Selectors!$M$3,'RCF OBC data'!BS10,IF($B$2=Selectors!$M$4,'RCF FBC data'!BS10,IF($B$2=Selectors!$M$5,'RCF CCT data'!BS10,FALSE))))</f>
        <v>-0.16085000000000005</v>
      </c>
      <c r="CA8" s="27">
        <f>IF($B$2=Selectors!$M$2,'RCF SOBC data'!BT10,IF($B$2=Selectors!$M$3,'RCF OBC data'!BT10,IF($B$2=Selectors!$M$4,'RCF FBC data'!BT10,IF($B$2=Selectors!$M$5,'RCF CCT data'!BT10,FALSE))))</f>
        <v>-0.16085000000000005</v>
      </c>
      <c r="CB8" s="27">
        <f>IF($B$2=Selectors!$M$2,'RCF SOBC data'!BU10,IF($B$2=Selectors!$M$3,'RCF OBC data'!BU10,IF($B$2=Selectors!$M$4,'RCF FBC data'!BU10,IF($B$2=Selectors!$M$5,'RCF CCT data'!BU10,FALSE))))</f>
        <v>-7.4703953842359949E-2</v>
      </c>
      <c r="CC8" s="27">
        <f>IF($B$2=Selectors!$M$2,'RCF SOBC data'!BV10,IF($B$2=Selectors!$M$3,'RCF OBC data'!BV10,IF($B$2=Selectors!$M$4,'RCF FBC data'!BV10,IF($B$2=Selectors!$M$5,'RCF CCT data'!BV10,FALSE))))</f>
        <v>-7.4703953842359949E-2</v>
      </c>
      <c r="CD8" s="27">
        <f>IF($B$2=Selectors!$M$2,'RCF SOBC data'!BW10,IF($B$2=Selectors!$M$3,'RCF OBC data'!BW10,IF($B$2=Selectors!$M$4,'RCF FBC data'!BW10,IF($B$2=Selectors!$M$5,'RCF CCT data'!BW10,FALSE))))</f>
        <v>-7.4703953842359949E-2</v>
      </c>
      <c r="CE8" s="27">
        <f>IF($B$2=Selectors!$M$2,'RCF SOBC data'!BX10,IF($B$2=Selectors!$M$3,'RCF OBC data'!BX10,IF($B$2=Selectors!$M$4,'RCF FBC data'!BX10,IF($B$2=Selectors!$M$5,'RCF CCT data'!BX10,FALSE))))</f>
        <v>-7.4703953842359949E-2</v>
      </c>
      <c r="CF8" s="27">
        <f>IF($B$2=Selectors!$M$2,'RCF SOBC data'!BY10,IF($B$2=Selectors!$M$3,'RCF OBC data'!BY10,IF($B$2=Selectors!$M$4,'RCF FBC data'!BY10,IF($B$2=Selectors!$M$5,'RCF CCT data'!BY10,FALSE))))</f>
        <v>-7.4703953842359949E-2</v>
      </c>
      <c r="CG8" s="27">
        <f>IF($B$2=Selectors!$M$2,'RCF SOBC data'!BZ10,IF($B$2=Selectors!$M$3,'RCF OBC data'!BZ10,IF($B$2=Selectors!$M$4,'RCF FBC data'!BZ10,IF($B$2=Selectors!$M$5,'RCF CCT data'!BZ10,FALSE))))</f>
        <v>-7.4703953842359949E-2</v>
      </c>
      <c r="CH8" s="27">
        <f>IF($B$2=Selectors!$M$2,'RCF SOBC data'!CA10,IF($B$2=Selectors!$M$3,'RCF OBC data'!CA10,IF($B$2=Selectors!$M$4,'RCF FBC data'!CA10,IF($B$2=Selectors!$M$5,'RCF CCT data'!CA10,FALSE))))</f>
        <v>-7.4703953842359949E-2</v>
      </c>
      <c r="CI8" s="27">
        <f>IF($B$2=Selectors!$M$2,'RCF SOBC data'!CB10,IF($B$2=Selectors!$M$3,'RCF OBC data'!CB10,IF($B$2=Selectors!$M$4,'RCF FBC data'!CB10,IF($B$2=Selectors!$M$5,'RCF CCT data'!CB10,FALSE))))</f>
        <v>-0.24749491482078001</v>
      </c>
      <c r="CJ8" s="27">
        <f>IF($B$2=Selectors!$M$2,'RCF SOBC data'!CC10,IF($B$2=Selectors!$M$3,'RCF OBC data'!CC10,IF($B$2=Selectors!$M$4,'RCF FBC data'!CC10,IF($B$2=Selectors!$M$5,'RCF CCT data'!CC10,FALSE))))</f>
        <v>-0.24749491482078001</v>
      </c>
      <c r="CK8" s="27">
        <f>IF($B$2=Selectors!$M$2,'RCF SOBC data'!CD10,IF($B$2=Selectors!$M$3,'RCF OBC data'!CD10,IF($B$2=Selectors!$M$4,'RCF FBC data'!CD10,IF($B$2=Selectors!$M$5,'RCF CCT data'!CD10,FALSE))))</f>
        <v>-0.24749491482078001</v>
      </c>
      <c r="CL8" s="27">
        <f>IF($B$2=Selectors!$M$2,'RCF SOBC data'!CE10,IF($B$2=Selectors!$M$3,'RCF OBC data'!CE10,IF($B$2=Selectors!$M$4,'RCF FBC data'!CE10,IF($B$2=Selectors!$M$5,'RCF CCT data'!CE10,FALSE))))</f>
        <v>-0.24749491482078001</v>
      </c>
      <c r="CM8" s="27">
        <f>IF($B$2=Selectors!$M$2,'RCF SOBC data'!CF10,IF($B$2=Selectors!$M$3,'RCF OBC data'!CF10,IF($B$2=Selectors!$M$4,'RCF FBC data'!CF10,IF($B$2=Selectors!$M$5,'RCF CCT data'!CF10,FALSE))))</f>
        <v>-0.24749491482078001</v>
      </c>
      <c r="CN8" s="27">
        <f>IF($B$2=Selectors!$M$2,'RCF SOBC data'!CG10,IF($B$2=Selectors!$M$3,'RCF OBC data'!CG10,IF($B$2=Selectors!$M$4,'RCF FBC data'!CG10,IF($B$2=Selectors!$M$5,'RCF CCT data'!CG10,FALSE))))</f>
        <v>-0.24749491482078001</v>
      </c>
      <c r="CO8" s="27">
        <f>IF($B$2=Selectors!$M$2,'RCF SOBC data'!CH10,IF($B$2=Selectors!$M$3,'RCF OBC data'!CH10,IF($B$2=Selectors!$M$4,'RCF FBC data'!CH10,IF($B$2=Selectors!$M$5,'RCF CCT data'!CH10,FALSE))))</f>
        <v>-0.24749491482078001</v>
      </c>
      <c r="CP8" s="27">
        <f>IF($B$2=Selectors!$M$2,'RCF SOBC data'!CI10,IF($B$2=Selectors!$M$3,'RCF OBC data'!CI10,IF($B$2=Selectors!$M$4,'RCF FBC data'!CI10,IF($B$2=Selectors!$M$5,'RCF CCT data'!CI10,FALSE))))</f>
        <v>-0.16101628955437999</v>
      </c>
      <c r="CQ8" s="27">
        <f>IF($B$2=Selectors!$M$2,'RCF SOBC data'!CJ10,IF($B$2=Selectors!$M$3,'RCF OBC data'!CJ10,IF($B$2=Selectors!$M$4,'RCF FBC data'!CJ10,IF($B$2=Selectors!$M$5,'RCF CCT data'!CJ10,FALSE))))</f>
        <v>-0.16101628955437999</v>
      </c>
      <c r="CR8" s="27">
        <f>IF($B$2=Selectors!$M$2,'RCF SOBC data'!CK10,IF($B$2=Selectors!$M$3,'RCF OBC data'!CK10,IF($B$2=Selectors!$M$4,'RCF FBC data'!CK10,IF($B$2=Selectors!$M$5,'RCF CCT data'!CK10,FALSE))))</f>
        <v>-0.16101628955437999</v>
      </c>
      <c r="CS8" s="27">
        <f>IF($B$2=Selectors!$M$2,'RCF SOBC data'!CL10,IF($B$2=Selectors!$M$3,'RCF OBC data'!CL10,IF($B$2=Selectors!$M$4,'RCF FBC data'!CL10,IF($B$2=Selectors!$M$5,'RCF CCT data'!CL10,FALSE))))</f>
        <v>-0.28913410745647095</v>
      </c>
      <c r="CT8" s="27">
        <f>IF($B$2=Selectors!$M$2,'RCF SOBC data'!CM10,IF($B$2=Selectors!$M$3,'RCF OBC data'!CM10,IF($B$2=Selectors!$M$4,'RCF FBC data'!CM10,IF($B$2=Selectors!$M$5,'RCF CCT data'!CM10,FALSE))))</f>
        <v>-0.28913410745647095</v>
      </c>
      <c r="CU8" s="27">
        <f>IF($B$2=Selectors!$M$2,'RCF SOBC data'!CN10,IF($B$2=Selectors!$M$3,'RCF OBC data'!CN10,IF($B$2=Selectors!$M$4,'RCF FBC data'!CN10,IF($B$2=Selectors!$M$5,'RCF CCT data'!CN10,FALSE))))</f>
        <v>-0.28913410745647095</v>
      </c>
      <c r="CV8" s="27">
        <f>IF($B$2=Selectors!$M$2,'RCF SOBC data'!CO10,IF($B$2=Selectors!$M$3,'RCF OBC data'!CO10,IF($B$2=Selectors!$M$4,'RCF FBC data'!CO10,IF($B$2=Selectors!$M$5,'RCF CCT data'!CO10,FALSE))))</f>
        <v>-0.28913410745647095</v>
      </c>
      <c r="CW8" s="27">
        <f>IF($B$2=Selectors!$M$2,'RCF SOBC data'!CP10,IF($B$2=Selectors!$M$3,'RCF OBC data'!CP10,IF($B$2=Selectors!$M$4,'RCF FBC data'!CP10,IF($B$2=Selectors!$M$5,'RCF CCT data'!CP10,FALSE))))</f>
        <v>-0.28913410745647095</v>
      </c>
      <c r="CX8" s="27">
        <f>IF($B$2=Selectors!$M$2,'RCF SOBC data'!CQ10,IF($B$2=Selectors!$M$3,'RCF OBC data'!CQ10,IF($B$2=Selectors!$M$4,'RCF FBC data'!CQ10,IF($B$2=Selectors!$M$5,'RCF CCT data'!CQ10,FALSE))))</f>
        <v>-0.10999999999999999</v>
      </c>
      <c r="CY8" s="27">
        <f>IF($B$2=Selectors!$M$2,'RCF SOBC data'!CR10,IF($B$2=Selectors!$M$3,'RCF OBC data'!CR10,IF($B$2=Selectors!$M$4,'RCF FBC data'!CR10,IF($B$2=Selectors!$M$5,'RCF CCT data'!CR10,FALSE))))</f>
        <v>-0.10599820000000004</v>
      </c>
      <c r="CZ8" s="27">
        <f>IF($B$2=Selectors!$M$2,'RCF SOBC data'!CS10,IF($B$2=Selectors!$M$3,'RCF OBC data'!CS10,IF($B$2=Selectors!$M$4,'RCF FBC data'!CS10,IF($B$2=Selectors!$M$5,'RCF CCT data'!CS10,FALSE))))</f>
        <v>-0.10599820000000004</v>
      </c>
      <c r="DA8" s="27">
        <f>IF($B$2=Selectors!$M$2,'RCF SOBC data'!CT10,IF($B$2=Selectors!$M$3,'RCF OBC data'!CT10,IF($B$2=Selectors!$M$4,'RCF FBC data'!CT10,IF($B$2=Selectors!$M$5,'RCF CCT data'!CT10,FALSE))))</f>
        <v>-0.10599820000000004</v>
      </c>
      <c r="DB8" s="27">
        <f>IF($B$2=Selectors!$M$2,'RCF SOBC data'!CU10,IF($B$2=Selectors!$M$3,'RCF OBC data'!CU10,IF($B$2=Selectors!$M$4,'RCF FBC data'!CU10,IF($B$2=Selectors!$M$5,'RCF CCT data'!CU10,FALSE))))</f>
        <v>-0.10599820000000004</v>
      </c>
      <c r="DC8" s="27">
        <f>IF($B$2=Selectors!$M$2,'RCF SOBC data'!CV10,IF($B$2=Selectors!$M$3,'RCF OBC data'!CV10,IF($B$2=Selectors!$M$4,'RCF FBC data'!CV10,IF($B$2=Selectors!$M$5,'RCF CCT data'!CV10,FALSE))))</f>
        <v>-0.10599820000000004</v>
      </c>
      <c r="DD8" s="27">
        <f>IF($B$2=Selectors!$M$2,'RCF SOBC data'!CW10,IF($B$2=Selectors!$M$3,'RCF OBC data'!CW10,IF($B$2=Selectors!$M$4,'RCF FBC data'!CW10,IF($B$2=Selectors!$M$5,'RCF CCT data'!CW10,FALSE))))</f>
        <v>-0.10599820000000004</v>
      </c>
      <c r="DE8" s="27">
        <f>IF($B$2=Selectors!$M$2,'RCF SOBC data'!CX10,IF($B$2=Selectors!$M$3,'RCF OBC data'!CX10,IF($B$2=Selectors!$M$4,'RCF FBC data'!CX10,IF($B$2=Selectors!$M$5,'RCF CCT data'!CX10,FALSE))))</f>
        <v>-0.10599820000000004</v>
      </c>
      <c r="DF8" s="27">
        <f>IF($B$2=Selectors!$M$2,'RCF SOBC data'!CY10,IF($B$2=Selectors!$M$3,'RCF OBC data'!CY10,IF($B$2=Selectors!$M$4,'RCF FBC data'!CY10,IF($B$2=Selectors!$M$5,'RCF CCT data'!CY10,FALSE))))</f>
        <v>-0.10599820000000004</v>
      </c>
      <c r="DG8" s="27">
        <f>IF($B$2=Selectors!$M$2,'RCF SOBC data'!CZ10,IF($B$2=Selectors!$M$3,'RCF OBC data'!CZ10,IF($B$2=Selectors!$M$4,'RCF FBC data'!CZ10,IF($B$2=Selectors!$M$5,'RCF CCT data'!CZ10,FALSE))))</f>
        <v>-0.10599820000000004</v>
      </c>
      <c r="DH8" s="27">
        <f>IF($B$2=Selectors!$M$2,'RCF SOBC data'!DA10,IF($B$2=Selectors!$M$3,'RCF OBC data'!DA10,IF($B$2=Selectors!$M$4,'RCF FBC data'!DA10,IF($B$2=Selectors!$M$5,'RCF CCT data'!DA10,FALSE))))</f>
        <v>-0.10599820000000004</v>
      </c>
      <c r="DI8" s="27">
        <f>IF($B$2=Selectors!$M$2,'RCF SOBC data'!DB10,IF($B$2=Selectors!$M$3,'RCF OBC data'!DB10,IF($B$2=Selectors!$M$4,'RCF FBC data'!DB10,IF($B$2=Selectors!$M$5,'RCF CCT data'!DB10,FALSE))))</f>
        <v>-0.10599820000000004</v>
      </c>
      <c r="DJ8" s="27">
        <f>IF($B$2=Selectors!$M$2,'RCF SOBC data'!DC10,IF($B$2=Selectors!$M$3,'RCF OBC data'!DC10,IF($B$2=Selectors!$M$4,'RCF FBC data'!DC10,IF($B$2=Selectors!$M$5,'RCF CCT data'!DC10,FALSE))))</f>
        <v>-0.10599820000000004</v>
      </c>
      <c r="DK8" s="27">
        <f>IF($B$2=Selectors!$M$2,'RCF SOBC data'!DD10,IF($B$2=Selectors!$M$3,'RCF OBC data'!DD10,IF($B$2=Selectors!$M$4,'RCF FBC data'!DD10,IF($B$2=Selectors!$M$5,'RCF CCT data'!DD10,FALSE))))</f>
        <v>1.0000000000000009E-2</v>
      </c>
      <c r="DL8" s="27">
        <f>IF($B$2=Selectors!$M$2,'RCF SOBC data'!DE10,IF($B$2=Selectors!$M$3,'RCF OBC data'!DE10,IF($B$2=Selectors!$M$4,'RCF FBC data'!DE10,IF($B$2=Selectors!$M$5,'RCF CCT data'!DE10,FALSE))))</f>
        <v>1.0000000000000009E-2</v>
      </c>
      <c r="DM8" s="27">
        <f>IF($B$2=Selectors!$M$2,'RCF SOBC data'!DF10,IF($B$2=Selectors!$M$3,'RCF OBC data'!DF10,IF($B$2=Selectors!$M$4,'RCF FBC data'!DF10,IF($B$2=Selectors!$M$5,'RCF CCT data'!DF10,FALSE))))</f>
        <v>1.0000000000000009E-2</v>
      </c>
      <c r="DN8" s="27">
        <f>IF($B$2=Selectors!$M$2,'RCF SOBC data'!DG10,IF($B$2=Selectors!$M$3,'RCF OBC data'!DG10,IF($B$2=Selectors!$M$4,'RCF FBC data'!DG10,IF($B$2=Selectors!$M$5,'RCF CCT data'!DG10,FALSE))))</f>
        <v>1.0000000000000009E-2</v>
      </c>
      <c r="DO8" s="27">
        <f>IF($B$2=Selectors!$M$2,'RCF SOBC data'!DH10,IF($B$2=Selectors!$M$3,'RCF OBC data'!DH10,IF($B$2=Selectors!$M$4,'RCF FBC data'!DH10,IF($B$2=Selectors!$M$5,'RCF CCT data'!DH10,FALSE))))</f>
        <v>-0.40559523809523812</v>
      </c>
      <c r="DP8" s="27">
        <f>IF($B$2=Selectors!$M$2,'RCF SOBC data'!DI10,IF($B$2=Selectors!$M$3,'RCF OBC data'!DI10,IF($B$2=Selectors!$M$4,'RCF FBC data'!DI10,IF($B$2=Selectors!$M$5,'RCF CCT data'!DI10,FALSE))))</f>
        <v>-0.40559523809523812</v>
      </c>
      <c r="DQ8" s="27">
        <f>IF($B$2=Selectors!$M$2,'RCF SOBC data'!DJ10,IF($B$2=Selectors!$M$3,'RCF OBC data'!DJ10,IF($B$2=Selectors!$M$4,'RCF FBC data'!DJ10,IF($B$2=Selectors!$M$5,'RCF CCT data'!DJ10,FALSE))))</f>
        <v>-0.40559523809523812</v>
      </c>
      <c r="DR8" s="27">
        <f>IF($B$2=Selectors!$M$2,'RCF SOBC data'!DK10,IF($B$2=Selectors!$M$3,'RCF OBC data'!DK10,IF($B$2=Selectors!$M$4,'RCF FBC data'!DK10,IF($B$2=Selectors!$M$5,'RCF CCT data'!DK10,FALSE))))</f>
        <v>-0.40559523809523812</v>
      </c>
      <c r="DS8" s="27">
        <f>IF($B$2=Selectors!$M$2,'RCF SOBC data'!DL10,IF($B$2=Selectors!$M$3,'RCF OBC data'!DL10,IF($B$2=Selectors!$M$4,'RCF FBC data'!DL10,IF($B$2=Selectors!$M$5,'RCF CCT data'!DL10,FALSE))))</f>
        <v>-0.40559523809523812</v>
      </c>
      <c r="DT8" s="27">
        <f>IF($B$2=Selectors!$M$2,'RCF SOBC data'!DM10,IF($B$2=Selectors!$M$3,'RCF OBC data'!DM10,IF($B$2=Selectors!$M$4,'RCF FBC data'!DM10,IF($B$2=Selectors!$M$5,'RCF CCT data'!DM10,FALSE))))</f>
        <v>-0.40559523809523812</v>
      </c>
      <c r="DU8" s="27">
        <f>IF($B$2=Selectors!$M$2,'RCF SOBC data'!DN10,IF($B$2=Selectors!$M$3,'RCF OBC data'!DN10,IF($B$2=Selectors!$M$4,'RCF FBC data'!DN10,IF($B$2=Selectors!$M$5,'RCF CCT data'!DN10,FALSE))))</f>
        <v>-0.40559523809523812</v>
      </c>
      <c r="DV8" s="27">
        <f>IF($B$2=Selectors!$M$2,'RCF SOBC data'!DO10,IF($B$2=Selectors!$M$3,'RCF OBC data'!DO10,IF($B$2=Selectors!$M$4,'RCF FBC data'!DO10,IF($B$2=Selectors!$M$5,'RCF CCT data'!DO10,FALSE))))</f>
        <v>-0.40559523809523812</v>
      </c>
      <c r="DW8" s="27">
        <f>IF($B$2=Selectors!$M$2,'RCF SOBC data'!DP10,IF($B$2=Selectors!$M$3,'RCF OBC data'!DP10,IF($B$2=Selectors!$M$4,'RCF FBC data'!DP10,IF($B$2=Selectors!$M$5,'RCF CCT data'!DP10,FALSE))))</f>
        <v>-0.40559523809523812</v>
      </c>
      <c r="DX8" s="27">
        <f>IF($B$2=Selectors!$M$2,'RCF SOBC data'!DQ10,IF($B$2=Selectors!$M$3,'RCF OBC data'!DQ10,IF($B$2=Selectors!$M$4,'RCF FBC data'!DQ10,IF($B$2=Selectors!$M$5,'RCF CCT data'!DQ10,FALSE))))</f>
        <v>-0.40559523809523812</v>
      </c>
      <c r="DY8" s="27">
        <f>IF($B$2=Selectors!$M$2,'RCF SOBC data'!DR10,IF($B$2=Selectors!$M$3,'RCF OBC data'!DR10,IF($B$2=Selectors!$M$4,'RCF FBC data'!DR10,IF($B$2=Selectors!$M$5,'RCF CCT data'!DR10,FALSE))))</f>
        <v>-0.40559523809523812</v>
      </c>
      <c r="DZ8" s="27">
        <f>IF($B$2=Selectors!$M$2,'RCF SOBC data'!DS10,IF($B$2=Selectors!$M$3,'RCF OBC data'!DS10,IF($B$2=Selectors!$M$4,'RCF FBC data'!DS10,IF($B$2=Selectors!$M$5,'RCF CCT data'!DS10,FALSE))))</f>
        <v>-0.40559523809523812</v>
      </c>
      <c r="EA8" s="27">
        <f>IF($B$2=Selectors!$M$2,'RCF SOBC data'!DT10,IF($B$2=Selectors!$M$3,'RCF OBC data'!DT10,IF($B$2=Selectors!$M$4,'RCF FBC data'!DT10,IF($B$2=Selectors!$M$5,'RCF CCT data'!DT10,FALSE))))</f>
        <v>-0.40559523809523812</v>
      </c>
      <c r="EB8" s="27">
        <f>IF($B$2=Selectors!$M$2,'RCF SOBC data'!DU10,IF($B$2=Selectors!$M$3,'RCF OBC data'!DU10,IF($B$2=Selectors!$M$4,'RCF FBC data'!DU10,IF($B$2=Selectors!$M$5,'RCF CCT data'!DU10,FALSE))))</f>
        <v>-0.40559523809523812</v>
      </c>
      <c r="EC8" s="27">
        <f>IF($B$2=Selectors!$M$2,'RCF SOBC data'!DV10,IF($B$2=Selectors!$M$3,'RCF OBC data'!DV10,IF($B$2=Selectors!$M$4,'RCF FBC data'!DV10,IF($B$2=Selectors!$M$5,'RCF CCT data'!DV10,FALSE))))</f>
        <v>-0.40559523809523812</v>
      </c>
      <c r="ED8" s="27">
        <f>IF($B$2=Selectors!$M$2,'RCF SOBC data'!DW10,IF($B$2=Selectors!$M$3,'RCF OBC data'!DW10,IF($B$2=Selectors!$M$4,'RCF FBC data'!DW10,IF($B$2=Selectors!$M$5,'RCF CCT data'!DW10,FALSE))))</f>
        <v>-0.40559523809523812</v>
      </c>
      <c r="EE8" s="27">
        <f>IF($B$2=Selectors!$M$2,'RCF SOBC data'!DX10,IF($B$2=Selectors!$M$3,'RCF OBC data'!DX10,IF($B$2=Selectors!$M$4,'RCF FBC data'!DX10,IF($B$2=Selectors!$M$5,'RCF CCT data'!DX10,FALSE))))</f>
        <v>-0.40559523809523812</v>
      </c>
      <c r="EF8" s="27">
        <f>IF($B$2=Selectors!$M$2,'RCF SOBC data'!DY10,IF($B$2=Selectors!$M$3,'RCF OBC data'!DY10,IF($B$2=Selectors!$M$4,'RCF FBC data'!DY10,IF($B$2=Selectors!$M$5,'RCF CCT data'!DY10,FALSE))))</f>
        <v>-0.40559523809523812</v>
      </c>
      <c r="EG8" s="27">
        <f>IF($B$2=Selectors!$M$2,'RCF SOBC data'!DZ10,IF($B$2=Selectors!$M$3,'RCF OBC data'!DZ10,IF($B$2=Selectors!$M$4,'RCF FBC data'!DZ10,IF($B$2=Selectors!$M$5,'RCF CCT data'!DZ10,FALSE))))</f>
        <v>-0.40559523809523812</v>
      </c>
      <c r="EH8" s="27">
        <f>IF($B$2=Selectors!$M$2,'RCF SOBC data'!EA10,IF($B$2=Selectors!$M$3,'RCF OBC data'!EA10,IF($B$2=Selectors!$M$4,'RCF FBC data'!EA10,IF($B$2=Selectors!$M$5,'RCF CCT data'!EA10,FALSE))))</f>
        <v>-0.40559523809523812</v>
      </c>
      <c r="EI8" s="27">
        <f>IF($B$2=Selectors!$M$2,'RCF SOBC data'!EB10,IF($B$2=Selectors!$M$3,'RCF OBC data'!EB10,IF($B$2=Selectors!$M$4,'RCF FBC data'!EB10,IF($B$2=Selectors!$M$5,'RCF CCT data'!EB10,FALSE))))</f>
        <v>-0.40559523809523812</v>
      </c>
      <c r="EJ8" s="27">
        <f>IF($B$2=Selectors!$M$2,'RCF SOBC data'!EC10,IF($B$2=Selectors!$M$3,'RCF OBC data'!EC10,IF($B$2=Selectors!$M$4,'RCF FBC data'!EC10,IF($B$2=Selectors!$M$5,'RCF CCT data'!EC10,FALSE))))</f>
        <v>-0.40559523809523812</v>
      </c>
      <c r="EK8" s="27">
        <f>IF($B$2=Selectors!$M$2,'RCF SOBC data'!ED10,IF($B$2=Selectors!$M$3,'RCF OBC data'!ED10,IF($B$2=Selectors!$M$4,'RCF FBC data'!ED10,IF($B$2=Selectors!$M$5,'RCF CCT data'!ED10,FALSE))))</f>
        <v>-0.40559523809523812</v>
      </c>
      <c r="EL8" s="27">
        <f>IF($B$2=Selectors!$M$2,'RCF SOBC data'!EE10,IF($B$2=Selectors!$M$3,'RCF OBC data'!EE10,IF($B$2=Selectors!$M$4,'RCF FBC data'!EE10,IF($B$2=Selectors!$M$5,'RCF CCT data'!EE10,FALSE))))</f>
        <v>-0.40559523809523812</v>
      </c>
      <c r="EM8" s="27">
        <f>IF($B$2=Selectors!$M$2,'RCF SOBC data'!EF10,IF($B$2=Selectors!$M$3,'RCF OBC data'!EF10,IF($B$2=Selectors!$M$4,'RCF FBC data'!EF10,IF($B$2=Selectors!$M$5,'RCF CCT data'!EF10,FALSE))))</f>
        <v>-0.40559523809523812</v>
      </c>
      <c r="EN8" s="27">
        <f>IF($B$2=Selectors!$M$2,'RCF SOBC data'!EG10,IF($B$2=Selectors!$M$3,'RCF OBC data'!EG10,IF($B$2=Selectors!$M$4,'RCF FBC data'!EG10,IF($B$2=Selectors!$M$5,'RCF CCT data'!EG10,FALSE))))</f>
        <v>-0.40559523809523812</v>
      </c>
      <c r="EO8" s="27">
        <f>IF($B$2=Selectors!$M$2,'RCF SOBC data'!EH10,IF($B$2=Selectors!$M$3,'RCF OBC data'!EH10,IF($B$2=Selectors!$M$4,'RCF FBC data'!EH10,IF($B$2=Selectors!$M$5,'RCF CCT data'!EH10,FALSE))))</f>
        <v>-0.40559523809523812</v>
      </c>
      <c r="EP8" s="27">
        <f>IF($B$2=Selectors!$M$2,'RCF SOBC data'!EI10,IF($B$2=Selectors!$M$3,'RCF OBC data'!EI10,IF($B$2=Selectors!$M$4,'RCF FBC data'!EI10,IF($B$2=Selectors!$M$5,'RCF CCT data'!EI10,FALSE))))</f>
        <v>-0.40559523809523812</v>
      </c>
      <c r="EQ8" s="27">
        <f>IF($B$2=Selectors!$M$2,'RCF SOBC data'!EJ10,IF($B$2=Selectors!$M$3,'RCF OBC data'!EJ10,IF($B$2=Selectors!$M$4,'RCF FBC data'!EJ10,IF($B$2=Selectors!$M$5,'RCF CCT data'!EJ10,FALSE))))</f>
        <v>-0.40559523809523812</v>
      </c>
      <c r="ER8" s="27">
        <f>IF($B$2=Selectors!$M$2,'RCF SOBC data'!EK10,IF($B$2=Selectors!$M$3,'RCF OBC data'!EK10,IF($B$2=Selectors!$M$4,'RCF FBC data'!EK10,IF($B$2=Selectors!$M$5,'RCF CCT data'!EK10,FALSE))))</f>
        <v>-0.40559523809523812</v>
      </c>
      <c r="ES8" s="27">
        <f>IF($B$2=Selectors!$M$2,'RCF SOBC data'!EL10,IF($B$2=Selectors!$M$3,'RCF OBC data'!EL10,IF($B$2=Selectors!$M$4,'RCF FBC data'!EL10,IF($B$2=Selectors!$M$5,'RCF CCT data'!EL10,FALSE))))</f>
        <v>-0.18893194902692623</v>
      </c>
      <c r="ET8" s="315" t="e">
        <f t="shared" ref="ET8:ET24" si="4">SUMPRODUCT(BO8:ES8,BO$2:ES$2)</f>
        <v>#DIV/0!</v>
      </c>
      <c r="EU8" s="52">
        <v>-0.28411127578941436</v>
      </c>
      <c r="EV8" s="52">
        <v>-0.27771509442679754</v>
      </c>
      <c r="EW8" s="52">
        <v>-0.19213049292971646</v>
      </c>
    </row>
    <row r="9" spans="1:153" x14ac:dyDescent="0.25">
      <c r="B9" s="13" t="s">
        <v>6</v>
      </c>
      <c r="C9" s="3">
        <v>0.15</v>
      </c>
      <c r="D9" s="40" t="e">
        <f t="shared" si="1"/>
        <v>#DIV/0!</v>
      </c>
      <c r="E9" s="40"/>
      <c r="F9" s="40" t="e">
        <f t="shared" si="2"/>
        <v>#DIV/0!</v>
      </c>
      <c r="G9" s="30"/>
      <c r="H9" s="29" t="e">
        <f t="shared" si="3"/>
        <v>#DIV/0!</v>
      </c>
      <c r="I9" s="29" t="e">
        <f t="shared" si="0"/>
        <v>#DIV/0!</v>
      </c>
      <c r="J9" s="29"/>
      <c r="K9" s="27">
        <f>IF($B$2=Selectors!$M$2,'RCF SOBC data'!D11,IF($B$2=Selectors!$M$3,'RCF OBC data'!D11,IF($B$2=Selectors!$M$4,'RCF FBC data'!D11,IF($B$2=Selectors!$M$5,'RCF CCT data'!D11,FALSE))))</f>
        <v>-0.71455150968635661</v>
      </c>
      <c r="L9" s="27">
        <f>IF($B$2=Selectors!$M$2,'RCF SOBC data'!E11,IF($B$2=Selectors!$M$3,'RCF OBC data'!E11,IF($B$2=Selectors!$M$4,'RCF FBC data'!E11,IF($B$2=Selectors!$M$5,'RCF CCT data'!E11,FALSE))))</f>
        <v>-0.71455150968635661</v>
      </c>
      <c r="M9" s="27">
        <f>IF($B$2=Selectors!$M$2,'RCF SOBC data'!F11,IF($B$2=Selectors!$M$3,'RCF OBC data'!F11,IF($B$2=Selectors!$M$4,'RCF FBC data'!F11,IF($B$2=Selectors!$M$5,'RCF CCT data'!F11,FALSE))))</f>
        <v>-0.71455150968635661</v>
      </c>
      <c r="N9" s="27">
        <f>IF($B$2=Selectors!$M$2,'RCF SOBC data'!G11,IF($B$2=Selectors!$M$3,'RCF OBC data'!G11,IF($B$2=Selectors!$M$4,'RCF FBC data'!G11,IF($B$2=Selectors!$M$5,'RCF CCT data'!G11,FALSE))))</f>
        <v>-0.71455150968635661</v>
      </c>
      <c r="O9" s="27">
        <f>IF($B$2=Selectors!$M$2,'RCF SOBC data'!H11,IF($B$2=Selectors!$M$3,'RCF OBC data'!H11,IF($B$2=Selectors!$M$4,'RCF FBC data'!H11,IF($B$2=Selectors!$M$5,'RCF CCT data'!H11,FALSE))))</f>
        <v>-0.71455150968635661</v>
      </c>
      <c r="P9" s="27">
        <f>IF($B$2=Selectors!$M$2,'RCF SOBC data'!I11,IF($B$2=Selectors!$M$3,'RCF OBC data'!I11,IF($B$2=Selectors!$M$4,'RCF FBC data'!I11,IF($B$2=Selectors!$M$5,'RCF CCT data'!I11,FALSE))))</f>
        <v>-0.71455150968635661</v>
      </c>
      <c r="Q9" s="27">
        <f>IF($B$2=Selectors!$M$2,'RCF SOBC data'!J11,IF($B$2=Selectors!$M$3,'RCF OBC data'!J11,IF($B$2=Selectors!$M$4,'RCF FBC data'!J11,IF($B$2=Selectors!$M$5,'RCF CCT data'!J11,FALSE))))</f>
        <v>-0.71455150968635661</v>
      </c>
      <c r="R9" s="27">
        <f>IF($B$2=Selectors!$M$2,'RCF SOBC data'!K11,IF($B$2=Selectors!$M$3,'RCF OBC data'!K11,IF($B$2=Selectors!$M$4,'RCF FBC data'!K11,IF($B$2=Selectors!$M$5,'RCF CCT data'!K11,FALSE))))</f>
        <v>-0.71455150968635661</v>
      </c>
      <c r="S9" s="27">
        <f>IF($B$2=Selectors!$M$2,'RCF SOBC data'!L11,IF($B$2=Selectors!$M$3,'RCF OBC data'!L11,IF($B$2=Selectors!$M$4,'RCF FBC data'!L11,IF($B$2=Selectors!$M$5,'RCF CCT data'!L11,FALSE))))</f>
        <v>-0.71455150968635661</v>
      </c>
      <c r="T9" s="27">
        <f>IF($B$2=Selectors!$M$2,'RCF SOBC data'!M11,IF($B$2=Selectors!$M$3,'RCF OBC data'!M11,IF($B$2=Selectors!$M$4,'RCF FBC data'!M11,IF($B$2=Selectors!$M$5,'RCF CCT data'!M11,FALSE))))</f>
        <v>-0.27637755102040829</v>
      </c>
      <c r="U9" s="27">
        <f>IF($B$2=Selectors!$M$2,'RCF SOBC data'!N11,IF($B$2=Selectors!$M$3,'RCF OBC data'!N11,IF($B$2=Selectors!$M$4,'RCF FBC data'!N11,IF($B$2=Selectors!$M$5,'RCF CCT data'!N11,FALSE))))</f>
        <v>-0.27637755102040829</v>
      </c>
      <c r="V9" s="27">
        <f>IF($B$2=Selectors!$M$2,'RCF SOBC data'!O11,IF($B$2=Selectors!$M$3,'RCF OBC data'!O11,IF($B$2=Selectors!$M$4,'RCF FBC data'!O11,IF($B$2=Selectors!$M$5,'RCF CCT data'!O11,FALSE))))</f>
        <v>-0.27637755102040829</v>
      </c>
      <c r="W9" s="27">
        <f>IF($B$2=Selectors!$M$2,'RCF SOBC data'!P11,IF($B$2=Selectors!$M$3,'RCF OBC data'!P11,IF($B$2=Selectors!$M$4,'RCF FBC data'!P11,IF($B$2=Selectors!$M$5,'RCF CCT data'!P11,FALSE))))</f>
        <v>-0.27637755102040829</v>
      </c>
      <c r="X9" s="27">
        <f>IF($B$2=Selectors!$M$2,'RCF SOBC data'!Q11,IF($B$2=Selectors!$M$3,'RCF OBC data'!Q11,IF($B$2=Selectors!$M$4,'RCF FBC data'!Q11,IF($B$2=Selectors!$M$5,'RCF CCT data'!Q11,FALSE))))</f>
        <v>-0.13623096530959899</v>
      </c>
      <c r="Y9" s="27">
        <f>IF($B$2=Selectors!$M$2,'RCF SOBC data'!R11,IF($B$2=Selectors!$M$3,'RCF OBC data'!R11,IF($B$2=Selectors!$M$4,'RCF FBC data'!R11,IF($B$2=Selectors!$M$5,'RCF CCT data'!R11,FALSE))))</f>
        <v>-0.13623096530959899</v>
      </c>
      <c r="Z9" s="27">
        <f>IF($B$2=Selectors!$M$2,'RCF SOBC data'!S11,IF($B$2=Selectors!$M$3,'RCF OBC data'!S11,IF($B$2=Selectors!$M$4,'RCF FBC data'!S11,IF($B$2=Selectors!$M$5,'RCF CCT data'!S11,FALSE))))</f>
        <v>-0.13623096530959899</v>
      </c>
      <c r="AA9" s="27">
        <f>IF($B$2=Selectors!$M$2,'RCF SOBC data'!T11,IF($B$2=Selectors!$M$3,'RCF OBC data'!T11,IF($B$2=Selectors!$M$4,'RCF FBC data'!T11,IF($B$2=Selectors!$M$5,'RCF CCT data'!T11,FALSE))))</f>
        <v>-0.13623096530959899</v>
      </c>
      <c r="AB9" s="27">
        <f>IF($B$2=Selectors!$M$2,'RCF SOBC data'!U11,IF($B$2=Selectors!$M$3,'RCF OBC data'!U11,IF($B$2=Selectors!$M$4,'RCF FBC data'!U11,IF($B$2=Selectors!$M$5,'RCF CCT data'!U11,FALSE))))</f>
        <v>-0.13623096530959899</v>
      </c>
      <c r="AC9" s="27">
        <f>IF($B$2=Selectors!$M$2,'RCF SOBC data'!V11,IF($B$2=Selectors!$M$3,'RCF OBC data'!V11,IF($B$2=Selectors!$M$4,'RCF FBC data'!V11,IF($B$2=Selectors!$M$5,'RCF CCT data'!V11,FALSE))))</f>
        <v>-5.6174935681943206E-2</v>
      </c>
      <c r="AD9" s="27">
        <f>IF($B$2=Selectors!$M$2,'RCF SOBC data'!W11,IF($B$2=Selectors!$M$3,'RCF OBC data'!W11,IF($B$2=Selectors!$M$4,'RCF FBC data'!W11,IF($B$2=Selectors!$M$5,'RCF CCT data'!W11,FALSE))))</f>
        <v>-0.13623096530959899</v>
      </c>
      <c r="AE9" s="27">
        <f>IF($B$2=Selectors!$M$2,'RCF SOBC data'!X11,IF($B$2=Selectors!$M$3,'RCF OBC data'!X11,IF($B$2=Selectors!$M$4,'RCF FBC data'!X11,IF($B$2=Selectors!$M$5,'RCF CCT data'!X11,FALSE))))</f>
        <v>-0.13623096530959899</v>
      </c>
      <c r="AF9" s="27">
        <f>IF($B$2=Selectors!$M$2,'RCF SOBC data'!Y11,IF($B$2=Selectors!$M$3,'RCF OBC data'!Y11,IF($B$2=Selectors!$M$4,'RCF FBC data'!Y11,IF($B$2=Selectors!$M$5,'RCF CCT data'!Y11,FALSE))))</f>
        <v>-0.13623096530959899</v>
      </c>
      <c r="AG9" s="27">
        <f>IF($B$2=Selectors!$M$2,'RCF SOBC data'!Z11,IF($B$2=Selectors!$M$3,'RCF OBC data'!Z11,IF($B$2=Selectors!$M$4,'RCF FBC data'!Z11,IF($B$2=Selectors!$M$5,'RCF CCT data'!Z11,FALSE))))</f>
        <v>-0.13623096530959899</v>
      </c>
      <c r="AH9" s="27">
        <f>IF($B$2=Selectors!$M$2,'RCF SOBC data'!AA11,IF($B$2=Selectors!$M$3,'RCF OBC data'!AA11,IF($B$2=Selectors!$M$4,'RCF FBC data'!AA11,IF($B$2=Selectors!$M$5,'RCF CCT data'!AA11,FALSE))))</f>
        <v>-0.13623096530959899</v>
      </c>
      <c r="AI9" s="27">
        <f>IF($B$2=Selectors!$M$2,'RCF SOBC data'!AB11,IF($B$2=Selectors!$M$3,'RCF OBC data'!AB11,IF($B$2=Selectors!$M$4,'RCF FBC data'!AB11,IF($B$2=Selectors!$M$5,'RCF CCT data'!AB11,FALSE))))</f>
        <v>-4.2908000000000057E-2</v>
      </c>
      <c r="AJ9" s="27">
        <f>IF($B$2=Selectors!$M$2,'RCF SOBC data'!AC11,IF($B$2=Selectors!$M$3,'RCF OBC data'!AC11,IF($B$2=Selectors!$M$4,'RCF FBC data'!AC11,IF($B$2=Selectors!$M$5,'RCF CCT data'!AC11,FALSE))))</f>
        <v>-4.2908000000000057E-2</v>
      </c>
      <c r="AK9" s="27">
        <f>IF($B$2=Selectors!$M$2,'RCF SOBC data'!AD11,IF($B$2=Selectors!$M$3,'RCF OBC data'!AD11,IF($B$2=Selectors!$M$4,'RCF FBC data'!AD11,IF($B$2=Selectors!$M$5,'RCF CCT data'!AD11,FALSE))))</f>
        <v>-0.27637755102040829</v>
      </c>
      <c r="AL9" s="27">
        <f>IF($B$2=Selectors!$M$2,'RCF SOBC data'!AE11,IF($B$2=Selectors!$M$3,'RCF OBC data'!AE11,IF($B$2=Selectors!$M$4,'RCF FBC data'!AE11,IF($B$2=Selectors!$M$5,'RCF CCT data'!AE11,FALSE))))</f>
        <v>-0.27637755102040829</v>
      </c>
      <c r="AM9" s="27">
        <f>IF($B$2=Selectors!$M$2,'RCF SOBC data'!AF11,IF($B$2=Selectors!$M$3,'RCF OBC data'!AF11,IF($B$2=Selectors!$M$4,'RCF FBC data'!AF11,IF($B$2=Selectors!$M$5,'RCF CCT data'!AF11,FALSE))))</f>
        <v>-0.27637755102040829</v>
      </c>
      <c r="AN9" s="27">
        <f>IF($B$2=Selectors!$M$2,'RCF SOBC data'!AG11,IF($B$2=Selectors!$M$3,'RCF OBC data'!AG11,IF($B$2=Selectors!$M$4,'RCF FBC data'!AG11,IF($B$2=Selectors!$M$5,'RCF CCT data'!AG11,FALSE))))</f>
        <v>-0.27637755102040829</v>
      </c>
      <c r="AO9" s="27">
        <f>IF($B$2=Selectors!$M$2,'RCF SOBC data'!AH11,IF($B$2=Selectors!$M$3,'RCF OBC data'!AH11,IF($B$2=Selectors!$M$4,'RCF FBC data'!AH11,IF($B$2=Selectors!$M$5,'RCF CCT data'!AH11,FALSE))))</f>
        <v>-7.955786724999997E-2</v>
      </c>
      <c r="AP9" s="27">
        <f>IF($B$2=Selectors!$M$2,'RCF SOBC data'!AI11,IF($B$2=Selectors!$M$3,'RCF OBC data'!AI11,IF($B$2=Selectors!$M$4,'RCF FBC data'!AI11,IF($B$2=Selectors!$M$5,'RCF CCT data'!AI11,FALSE))))</f>
        <v>-4.2908000000000057E-2</v>
      </c>
      <c r="AQ9" s="27">
        <f>IF($B$2=Selectors!$M$2,'RCF SOBC data'!AJ11,IF($B$2=Selectors!$M$3,'RCF OBC data'!AJ11,IF($B$2=Selectors!$M$4,'RCF FBC data'!AJ11,IF($B$2=Selectors!$M$5,'RCF CCT data'!AJ11,FALSE))))</f>
        <v>-4.2908000000000057E-2</v>
      </c>
      <c r="AR9" s="27">
        <f>IF($B$2=Selectors!$M$2,'RCF SOBC data'!AK11,IF($B$2=Selectors!$M$3,'RCF OBC data'!AK11,IF($B$2=Selectors!$M$4,'RCF FBC data'!AK11,IF($B$2=Selectors!$M$5,'RCF CCT data'!AK11,FALSE))))</f>
        <v>-6.1232933625000013E-2</v>
      </c>
      <c r="AS9" s="27">
        <f>IF($B$2=Selectors!$M$2,'RCF SOBC data'!AL11,IF($B$2=Selectors!$M$3,'RCF OBC data'!AL11,IF($B$2=Selectors!$M$4,'RCF FBC data'!AL11,IF($B$2=Selectors!$M$5,'RCF CCT data'!AL11,FALSE))))</f>
        <v>-7.955786724999997E-2</v>
      </c>
      <c r="AT9" s="27">
        <f>IF($B$2=Selectors!$M$2,'RCF SOBC data'!AM11,IF($B$2=Selectors!$M$3,'RCF OBC data'!AM11,IF($B$2=Selectors!$M$4,'RCF FBC data'!AM11,IF($B$2=Selectors!$M$5,'RCF CCT data'!AM11,FALSE))))</f>
        <v>-4.2908000000000057E-2</v>
      </c>
      <c r="AU9" s="27">
        <f>IF($B$2=Selectors!$M$2,'RCF SOBC data'!AN11,IF($B$2=Selectors!$M$3,'RCF OBC data'!AN11,IF($B$2=Selectors!$M$4,'RCF FBC data'!AN11,IF($B$2=Selectors!$M$5,'RCF CCT data'!AN11,FALSE))))</f>
        <v>-4.2908000000000057E-2</v>
      </c>
      <c r="AV9" s="27">
        <f>IF($B$2=Selectors!$M$2,'RCF SOBC data'!AO11,IF($B$2=Selectors!$M$3,'RCF OBC data'!AO11,IF($B$2=Selectors!$M$4,'RCF FBC data'!AO11,IF($B$2=Selectors!$M$5,'RCF CCT data'!AO11,FALSE))))</f>
        <v>-0.13623096530959899</v>
      </c>
      <c r="AW9" s="27">
        <f>IF($B$2=Selectors!$M$2,'RCF SOBC data'!AP11,IF($B$2=Selectors!$M$3,'RCF OBC data'!AP11,IF($B$2=Selectors!$M$4,'RCF FBC data'!AP11,IF($B$2=Selectors!$M$5,'RCF CCT data'!AP11,FALSE))))</f>
        <v>-5.6174935681943206E-2</v>
      </c>
      <c r="AX9" s="27">
        <f>IF($B$2=Selectors!$M$2,'RCF SOBC data'!AQ11,IF($B$2=Selectors!$M$3,'RCF OBC data'!AQ11,IF($B$2=Selectors!$M$4,'RCF FBC data'!AQ11,IF($B$2=Selectors!$M$5,'RCF CCT data'!AQ11,FALSE))))</f>
        <v>-0.27637755102040829</v>
      </c>
      <c r="AY9" s="27">
        <f>IF($B$2=Selectors!$M$2,'RCF SOBC data'!AR11,IF($B$2=Selectors!$M$3,'RCF OBC data'!AR11,IF($B$2=Selectors!$M$4,'RCF FBC data'!AR11,IF($B$2=Selectors!$M$5,'RCF CCT data'!AR11,FALSE))))</f>
        <v>-0.27637755102040829</v>
      </c>
      <c r="AZ9" s="27">
        <f>IF($B$2=Selectors!$M$2,'RCF SOBC data'!AS11,IF($B$2=Selectors!$M$3,'RCF OBC data'!AS11,IF($B$2=Selectors!$M$4,'RCF FBC data'!AS11,IF($B$2=Selectors!$M$5,'RCF CCT data'!AS11,FALSE))))</f>
        <v>3.0000000000000027E-2</v>
      </c>
      <c r="BA9" s="27">
        <f>IF($B$2=Selectors!$M$2,'RCF SOBC data'!AT11,IF($B$2=Selectors!$M$3,'RCF OBC data'!AT11,IF($B$2=Selectors!$M$4,'RCF FBC data'!AT11,IF($B$2=Selectors!$M$5,'RCF CCT data'!AT11,FALSE))))</f>
        <v>3.0000000000000027E-2</v>
      </c>
      <c r="BB9" s="27">
        <f>IF($B$2=Selectors!$M$2,'RCF SOBC data'!AU11,IF($B$2=Selectors!$M$3,'RCF OBC data'!AU11,IF($B$2=Selectors!$M$4,'RCF FBC data'!AU11,IF($B$2=Selectors!$M$5,'RCF CCT data'!AU11,FALSE))))</f>
        <v>2.7000000000000024E-2</v>
      </c>
      <c r="BC9" s="27">
        <f>IF($B$2=Selectors!$M$2,'RCF SOBC data'!AV11,IF($B$2=Selectors!$M$3,'RCF OBC data'!AV11,IF($B$2=Selectors!$M$4,'RCF FBC data'!AV11,IF($B$2=Selectors!$M$5,'RCF CCT data'!AV11,FALSE))))</f>
        <v>2.7000000000000024E-2</v>
      </c>
      <c r="BD9" s="27">
        <f>IF($B$2=Selectors!$M$2,'RCF SOBC data'!AW11,IF($B$2=Selectors!$M$3,'RCF OBC data'!AW11,IF($B$2=Selectors!$M$4,'RCF FBC data'!AW11,IF($B$2=Selectors!$M$5,'RCF CCT data'!AW11,FALSE))))</f>
        <v>2.7000000000000024E-2</v>
      </c>
      <c r="BE9" s="27">
        <f>IF($B$2=Selectors!$M$2,'RCF SOBC data'!AX11,IF($B$2=Selectors!$M$3,'RCF OBC data'!AX11,IF($B$2=Selectors!$M$4,'RCF FBC data'!AX11,IF($B$2=Selectors!$M$5,'RCF CCT data'!AX11,FALSE))))</f>
        <v>3.0000000000000027E-2</v>
      </c>
      <c r="BF9" s="27">
        <f>IF($B$2=Selectors!$M$2,'RCF SOBC data'!AY11,IF($B$2=Selectors!$M$3,'RCF OBC data'!AY11,IF($B$2=Selectors!$M$4,'RCF FBC data'!AY11,IF($B$2=Selectors!$M$5,'RCF CCT data'!AY11,FALSE))))</f>
        <v>3.6000000000000032E-2</v>
      </c>
      <c r="BG9" s="27">
        <f>IF($B$2=Selectors!$M$2,'RCF SOBC data'!AZ11,IF($B$2=Selectors!$M$3,'RCF OBC data'!AZ11,IF($B$2=Selectors!$M$4,'RCF FBC data'!AZ11,IF($B$2=Selectors!$M$5,'RCF CCT data'!AZ11,FALSE))))</f>
        <v>3.0000000000000027E-2</v>
      </c>
      <c r="BH9" s="27">
        <f>IF($B$2=Selectors!$M$2,'RCF SOBC data'!BA11,IF($B$2=Selectors!$M$3,'RCF OBC data'!BA11,IF($B$2=Selectors!$M$4,'RCF FBC data'!BA11,IF($B$2=Selectors!$M$5,'RCF CCT data'!BA11,FALSE))))</f>
        <v>3.6000000000000032E-2</v>
      </c>
      <c r="BI9" s="27">
        <f>IF($B$2=Selectors!$M$2,'RCF SOBC data'!BB11,IF($B$2=Selectors!$M$3,'RCF OBC data'!BB11,IF($B$2=Selectors!$M$4,'RCF FBC data'!BB11,IF($B$2=Selectors!$M$5,'RCF CCT data'!BB11,FALSE))))</f>
        <v>-7.4311230373881876E-2</v>
      </c>
      <c r="BJ9" s="27">
        <f>IF($B$2=Selectors!$M$2,'RCF SOBC data'!BC11,IF($B$2=Selectors!$M$3,'RCF OBC data'!BC11,IF($B$2=Selectors!$M$4,'RCF FBC data'!BC11,IF($B$2=Selectors!$M$5,'RCF CCT data'!BC11,FALSE))))</f>
        <v>-7.4311230373881876E-2</v>
      </c>
      <c r="BK9" s="27">
        <f>IF($B$2=Selectors!$M$2,'RCF SOBC data'!BD11,IF($B$2=Selectors!$M$3,'RCF OBC data'!BD11,IF($B$2=Selectors!$M$4,'RCF FBC data'!BD11,IF($B$2=Selectors!$M$5,'RCF CCT data'!BD11,FALSE))))</f>
        <v>-4.4362598560783284E-2</v>
      </c>
      <c r="BL9" s="27">
        <f>IF($B$2=Selectors!$M$2,'RCF SOBC data'!BE11,IF($B$2=Selectors!$M$3,'RCF OBC data'!BE11,IF($B$2=Selectors!$M$4,'RCF FBC data'!BE11,IF($B$2=Selectors!$M$5,'RCF CCT data'!BE11,FALSE))))</f>
        <v>3.0000000000000027E-2</v>
      </c>
      <c r="BM9" s="27">
        <f>IF($B$2=Selectors!$M$2,'RCF SOBC data'!BF11,IF($B$2=Selectors!$M$3,'RCF OBC data'!BF11,IF($B$2=Selectors!$M$4,'RCF FBC data'!BF11,IF($B$2=Selectors!$M$5,'RCF CCT data'!BF11,FALSE))))</f>
        <v>3.0000000000000027E-2</v>
      </c>
      <c r="BN9" s="27">
        <f>IF($B$2=Selectors!$M$2,'RCF SOBC data'!BG11,IF($B$2=Selectors!$M$3,'RCF OBC data'!BG11,IF($B$2=Selectors!$M$4,'RCF FBC data'!BG11,IF($B$2=Selectors!$M$5,'RCF CCT data'!BG11,FALSE))))</f>
        <v>3.6000000000000032E-2</v>
      </c>
      <c r="BO9" s="27">
        <f>IF($B$2=Selectors!$M$2,'RCF SOBC data'!BH11,IF($B$2=Selectors!$M$3,'RCF OBC data'!BH11,IF($B$2=Selectors!$M$4,'RCF FBC data'!BH11,IF($B$2=Selectors!$M$5,'RCF CCT data'!BH11,FALSE))))</f>
        <v>3.6000000000000032E-2</v>
      </c>
      <c r="BP9" s="27">
        <f>IF($B$2=Selectors!$M$2,'RCF SOBC data'!BI11,IF($B$2=Selectors!$M$3,'RCF OBC data'!BI11,IF($B$2=Selectors!$M$4,'RCF FBC data'!BI11,IF($B$2=Selectors!$M$5,'RCF CCT data'!BI11,FALSE))))</f>
        <v>-6.4681334819760905E-2</v>
      </c>
      <c r="BQ9" s="27">
        <f>IF($B$2=Selectors!$M$2,'RCF SOBC data'!BJ11,IF($B$2=Selectors!$M$3,'RCF OBC data'!BJ11,IF($B$2=Selectors!$M$4,'RCF FBC data'!BJ11,IF($B$2=Selectors!$M$5,'RCF CCT data'!BJ11,FALSE))))</f>
        <v>-9.9999999999999978E-2</v>
      </c>
      <c r="BR9" s="27">
        <f>IF($B$2=Selectors!$M$2,'RCF SOBC data'!BK11,IF($B$2=Selectors!$M$3,'RCF OBC data'!BK11,IF($B$2=Selectors!$M$4,'RCF FBC data'!BK11,IF($B$2=Selectors!$M$5,'RCF CCT data'!BK11,FALSE))))</f>
        <v>-9.9999999999999978E-2</v>
      </c>
      <c r="BS9" s="27">
        <f>IF($B$2=Selectors!$M$2,'RCF SOBC data'!BL11,IF($B$2=Selectors!$M$3,'RCF OBC data'!BL11,IF($B$2=Selectors!$M$4,'RCF FBC data'!BL11,IF($B$2=Selectors!$M$5,'RCF CCT data'!BL11,FALSE))))</f>
        <v>-6.3187267185349838E-2</v>
      </c>
      <c r="BT9" s="27">
        <f>IF($B$2=Selectors!$M$2,'RCF SOBC data'!BM11,IF($B$2=Selectors!$M$3,'RCF OBC data'!BM11,IF($B$2=Selectors!$M$4,'RCF FBC data'!BM11,IF($B$2=Selectors!$M$5,'RCF CCT data'!BM11,FALSE))))</f>
        <v>3.0000000000000027E-2</v>
      </c>
      <c r="BU9" s="27">
        <f>IF($B$2=Selectors!$M$2,'RCF SOBC data'!BN11,IF($B$2=Selectors!$M$3,'RCF OBC data'!BN11,IF($B$2=Selectors!$M$4,'RCF FBC data'!BN11,IF($B$2=Selectors!$M$5,'RCF CCT data'!BN11,FALSE))))</f>
        <v>-7.9491167416682162E-2</v>
      </c>
      <c r="BV9" s="27">
        <f>IF($B$2=Selectors!$M$2,'RCF SOBC data'!BO11,IF($B$2=Selectors!$M$3,'RCF OBC data'!BO11,IF($B$2=Selectors!$M$4,'RCF FBC data'!BO11,IF($B$2=Selectors!$M$5,'RCF CCT data'!BO11,FALSE))))</f>
        <v>-7.4195000000000011E-2</v>
      </c>
      <c r="BW9" s="27">
        <f>IF($B$2=Selectors!$M$2,'RCF SOBC data'!BP11,IF($B$2=Selectors!$M$3,'RCF OBC data'!BP11,IF($B$2=Selectors!$M$4,'RCF FBC data'!BP11,IF($B$2=Selectors!$M$5,'RCF CCT data'!BP11,FALSE))))</f>
        <v>-7.4195000000000011E-2</v>
      </c>
      <c r="BX9" s="27">
        <f>IF($B$2=Selectors!$M$2,'RCF SOBC data'!BQ11,IF($B$2=Selectors!$M$3,'RCF OBC data'!BQ11,IF($B$2=Selectors!$M$4,'RCF FBC data'!BQ11,IF($B$2=Selectors!$M$5,'RCF CCT data'!BQ11,FALSE))))</f>
        <v>-7.4195000000000011E-2</v>
      </c>
      <c r="BY9" s="27">
        <f>IF($B$2=Selectors!$M$2,'RCF SOBC data'!BR11,IF($B$2=Selectors!$M$3,'RCF OBC data'!BR11,IF($B$2=Selectors!$M$4,'RCF FBC data'!BR11,IF($B$2=Selectors!$M$5,'RCF CCT data'!BR11,FALSE))))</f>
        <v>-7.4195000000000011E-2</v>
      </c>
      <c r="BZ9" s="27">
        <f>IF($B$2=Selectors!$M$2,'RCF SOBC data'!BS11,IF($B$2=Selectors!$M$3,'RCF OBC data'!BS11,IF($B$2=Selectors!$M$4,'RCF FBC data'!BS11,IF($B$2=Selectors!$M$5,'RCF CCT data'!BS11,FALSE))))</f>
        <v>-7.4195000000000011E-2</v>
      </c>
      <c r="CA9" s="27">
        <f>IF($B$2=Selectors!$M$2,'RCF SOBC data'!BT11,IF($B$2=Selectors!$M$3,'RCF OBC data'!BT11,IF($B$2=Selectors!$M$4,'RCF FBC data'!BT11,IF($B$2=Selectors!$M$5,'RCF CCT data'!BT11,FALSE))))</f>
        <v>-7.4195000000000011E-2</v>
      </c>
      <c r="CB9" s="27">
        <f>IF($B$2=Selectors!$M$2,'RCF SOBC data'!BU11,IF($B$2=Selectors!$M$3,'RCF OBC data'!BU11,IF($B$2=Selectors!$M$4,'RCF FBC data'!BU11,IF($B$2=Selectors!$M$5,'RCF CCT data'!BU11,FALSE))))</f>
        <v>-3.9543655339064898E-3</v>
      </c>
      <c r="CC9" s="27">
        <f>IF($B$2=Selectors!$M$2,'RCF SOBC data'!BV11,IF($B$2=Selectors!$M$3,'RCF OBC data'!BV11,IF($B$2=Selectors!$M$4,'RCF FBC data'!BV11,IF($B$2=Selectors!$M$5,'RCF CCT data'!BV11,FALSE))))</f>
        <v>-3.9543655339064898E-3</v>
      </c>
      <c r="CD9" s="27">
        <f>IF($B$2=Selectors!$M$2,'RCF SOBC data'!BW11,IF($B$2=Selectors!$M$3,'RCF OBC data'!BW11,IF($B$2=Selectors!$M$4,'RCF FBC data'!BW11,IF($B$2=Selectors!$M$5,'RCF CCT data'!BW11,FALSE))))</f>
        <v>-3.9543655339064898E-3</v>
      </c>
      <c r="CE9" s="27">
        <f>IF($B$2=Selectors!$M$2,'RCF SOBC data'!BX11,IF($B$2=Selectors!$M$3,'RCF OBC data'!BX11,IF($B$2=Selectors!$M$4,'RCF FBC data'!BX11,IF($B$2=Selectors!$M$5,'RCF CCT data'!BX11,FALSE))))</f>
        <v>-3.9543655339064898E-3</v>
      </c>
      <c r="CF9" s="27">
        <f>IF($B$2=Selectors!$M$2,'RCF SOBC data'!BY11,IF($B$2=Selectors!$M$3,'RCF OBC data'!BY11,IF($B$2=Selectors!$M$4,'RCF FBC data'!BY11,IF($B$2=Selectors!$M$5,'RCF CCT data'!BY11,FALSE))))</f>
        <v>-3.9543655339064898E-3</v>
      </c>
      <c r="CG9" s="27">
        <f>IF($B$2=Selectors!$M$2,'RCF SOBC data'!BZ11,IF($B$2=Selectors!$M$3,'RCF OBC data'!BZ11,IF($B$2=Selectors!$M$4,'RCF FBC data'!BZ11,IF($B$2=Selectors!$M$5,'RCF CCT data'!BZ11,FALSE))))</f>
        <v>-3.9543655339064898E-3</v>
      </c>
      <c r="CH9" s="27">
        <f>IF($B$2=Selectors!$M$2,'RCF SOBC data'!CA11,IF($B$2=Selectors!$M$3,'RCF OBC data'!CA11,IF($B$2=Selectors!$M$4,'RCF FBC data'!CA11,IF($B$2=Selectors!$M$5,'RCF CCT data'!CA11,FALSE))))</f>
        <v>-3.9543655339064898E-3</v>
      </c>
      <c r="CI9" s="27">
        <f>IF($B$2=Selectors!$M$2,'RCF SOBC data'!CB11,IF($B$2=Selectors!$M$3,'RCF OBC data'!CB11,IF($B$2=Selectors!$M$4,'RCF FBC data'!CB11,IF($B$2=Selectors!$M$5,'RCF CCT data'!CB11,FALSE))))</f>
        <v>-0.16032413671613999</v>
      </c>
      <c r="CJ9" s="27">
        <f>IF($B$2=Selectors!$M$2,'RCF SOBC data'!CC11,IF($B$2=Selectors!$M$3,'RCF OBC data'!CC11,IF($B$2=Selectors!$M$4,'RCF FBC data'!CC11,IF($B$2=Selectors!$M$5,'RCF CCT data'!CC11,FALSE))))</f>
        <v>-0.16032413671613999</v>
      </c>
      <c r="CK9" s="27">
        <f>IF($B$2=Selectors!$M$2,'RCF SOBC data'!CD11,IF($B$2=Selectors!$M$3,'RCF OBC data'!CD11,IF($B$2=Selectors!$M$4,'RCF FBC data'!CD11,IF($B$2=Selectors!$M$5,'RCF CCT data'!CD11,FALSE))))</f>
        <v>-0.16032413671613999</v>
      </c>
      <c r="CL9" s="27">
        <f>IF($B$2=Selectors!$M$2,'RCF SOBC data'!CE11,IF($B$2=Selectors!$M$3,'RCF OBC data'!CE11,IF($B$2=Selectors!$M$4,'RCF FBC data'!CE11,IF($B$2=Selectors!$M$5,'RCF CCT data'!CE11,FALSE))))</f>
        <v>-0.16032413671613999</v>
      </c>
      <c r="CM9" s="27">
        <f>IF($B$2=Selectors!$M$2,'RCF SOBC data'!CF11,IF($B$2=Selectors!$M$3,'RCF OBC data'!CF11,IF($B$2=Selectors!$M$4,'RCF FBC data'!CF11,IF($B$2=Selectors!$M$5,'RCF CCT data'!CF11,FALSE))))</f>
        <v>-0.16032413671613999</v>
      </c>
      <c r="CN9" s="27">
        <f>IF($B$2=Selectors!$M$2,'RCF SOBC data'!CG11,IF($B$2=Selectors!$M$3,'RCF OBC data'!CG11,IF($B$2=Selectors!$M$4,'RCF FBC data'!CG11,IF($B$2=Selectors!$M$5,'RCF CCT data'!CG11,FALSE))))</f>
        <v>-0.16032413671613999</v>
      </c>
      <c r="CO9" s="27">
        <f>IF($B$2=Selectors!$M$2,'RCF SOBC data'!CH11,IF($B$2=Selectors!$M$3,'RCF OBC data'!CH11,IF($B$2=Selectors!$M$4,'RCF FBC data'!CH11,IF($B$2=Selectors!$M$5,'RCF CCT data'!CH11,FALSE))))</f>
        <v>-0.16032413671613999</v>
      </c>
      <c r="CP9" s="27">
        <f>IF($B$2=Selectors!$M$2,'RCF SOBC data'!CI11,IF($B$2=Selectors!$M$3,'RCF OBC data'!CI11,IF($B$2=Selectors!$M$4,'RCF FBC data'!CI11,IF($B$2=Selectors!$M$5,'RCF CCT data'!CI11,FALSE))))</f>
        <v>-7.9491167416682162E-2</v>
      </c>
      <c r="CQ9" s="27">
        <f>IF($B$2=Selectors!$M$2,'RCF SOBC data'!CJ11,IF($B$2=Selectors!$M$3,'RCF OBC data'!CJ11,IF($B$2=Selectors!$M$4,'RCF FBC data'!CJ11,IF($B$2=Selectors!$M$5,'RCF CCT data'!CJ11,FALSE))))</f>
        <v>-7.9491167416682162E-2</v>
      </c>
      <c r="CR9" s="27">
        <f>IF($B$2=Selectors!$M$2,'RCF SOBC data'!CK11,IF($B$2=Selectors!$M$3,'RCF OBC data'!CK11,IF($B$2=Selectors!$M$4,'RCF FBC data'!CK11,IF($B$2=Selectors!$M$5,'RCF CCT data'!CK11,FALSE))))</f>
        <v>-7.9491167416682162E-2</v>
      </c>
      <c r="CS9" s="27">
        <f>IF($B$2=Selectors!$M$2,'RCF SOBC data'!CL11,IF($B$2=Selectors!$M$3,'RCF OBC data'!CL11,IF($B$2=Selectors!$M$4,'RCF FBC data'!CL11,IF($B$2=Selectors!$M$5,'RCF CCT data'!CL11,FALSE))))</f>
        <v>-0.23126210923373758</v>
      </c>
      <c r="CT9" s="27">
        <f>IF($B$2=Selectors!$M$2,'RCF SOBC data'!CM11,IF($B$2=Selectors!$M$3,'RCF OBC data'!CM11,IF($B$2=Selectors!$M$4,'RCF FBC data'!CM11,IF($B$2=Selectors!$M$5,'RCF CCT data'!CM11,FALSE))))</f>
        <v>-0.23126210923373758</v>
      </c>
      <c r="CU9" s="27">
        <f>IF($B$2=Selectors!$M$2,'RCF SOBC data'!CN11,IF($B$2=Selectors!$M$3,'RCF OBC data'!CN11,IF($B$2=Selectors!$M$4,'RCF FBC data'!CN11,IF($B$2=Selectors!$M$5,'RCF CCT data'!CN11,FALSE))))</f>
        <v>-0.23126210923373758</v>
      </c>
      <c r="CV9" s="27">
        <f>IF($B$2=Selectors!$M$2,'RCF SOBC data'!CO11,IF($B$2=Selectors!$M$3,'RCF OBC data'!CO11,IF($B$2=Selectors!$M$4,'RCF FBC data'!CO11,IF($B$2=Selectors!$M$5,'RCF CCT data'!CO11,FALSE))))</f>
        <v>-0.23126210923373758</v>
      </c>
      <c r="CW9" s="27">
        <f>IF($B$2=Selectors!$M$2,'RCF SOBC data'!CP11,IF($B$2=Selectors!$M$3,'RCF OBC data'!CP11,IF($B$2=Selectors!$M$4,'RCF FBC data'!CP11,IF($B$2=Selectors!$M$5,'RCF CCT data'!CP11,FALSE))))</f>
        <v>-0.23126210923373758</v>
      </c>
      <c r="CX9" s="27">
        <f>IF($B$2=Selectors!$M$2,'RCF SOBC data'!CQ11,IF($B$2=Selectors!$M$3,'RCF OBC data'!CQ11,IF($B$2=Selectors!$M$4,'RCF FBC data'!CQ11,IF($B$2=Selectors!$M$5,'RCF CCT data'!CQ11,FALSE))))</f>
        <v>-6.3187267185349838E-2</v>
      </c>
      <c r="CY9" s="27">
        <f>IF($B$2=Selectors!$M$2,'RCF SOBC data'!CR11,IF($B$2=Selectors!$M$3,'RCF OBC data'!CR11,IF($B$2=Selectors!$M$4,'RCF FBC data'!CR11,IF($B$2=Selectors!$M$5,'RCF CCT data'!CR11,FALSE))))</f>
        <v>-4.2908000000000057E-2</v>
      </c>
      <c r="CZ9" s="27">
        <f>IF($B$2=Selectors!$M$2,'RCF SOBC data'!CS11,IF($B$2=Selectors!$M$3,'RCF OBC data'!CS11,IF($B$2=Selectors!$M$4,'RCF FBC data'!CS11,IF($B$2=Selectors!$M$5,'RCF CCT data'!CS11,FALSE))))</f>
        <v>-4.2908000000000057E-2</v>
      </c>
      <c r="DA9" s="27">
        <f>IF($B$2=Selectors!$M$2,'RCF SOBC data'!CT11,IF($B$2=Selectors!$M$3,'RCF OBC data'!CT11,IF($B$2=Selectors!$M$4,'RCF FBC data'!CT11,IF($B$2=Selectors!$M$5,'RCF CCT data'!CT11,FALSE))))</f>
        <v>-4.2908000000000057E-2</v>
      </c>
      <c r="DB9" s="27">
        <f>IF($B$2=Selectors!$M$2,'RCF SOBC data'!CU11,IF($B$2=Selectors!$M$3,'RCF OBC data'!CU11,IF($B$2=Selectors!$M$4,'RCF FBC data'!CU11,IF($B$2=Selectors!$M$5,'RCF CCT data'!CU11,FALSE))))</f>
        <v>-4.2908000000000057E-2</v>
      </c>
      <c r="DC9" s="27">
        <f>IF($B$2=Selectors!$M$2,'RCF SOBC data'!CV11,IF($B$2=Selectors!$M$3,'RCF OBC data'!CV11,IF($B$2=Selectors!$M$4,'RCF FBC data'!CV11,IF($B$2=Selectors!$M$5,'RCF CCT data'!CV11,FALSE))))</f>
        <v>-4.2908000000000057E-2</v>
      </c>
      <c r="DD9" s="27">
        <f>IF($B$2=Selectors!$M$2,'RCF SOBC data'!CW11,IF($B$2=Selectors!$M$3,'RCF OBC data'!CW11,IF($B$2=Selectors!$M$4,'RCF FBC data'!CW11,IF($B$2=Selectors!$M$5,'RCF CCT data'!CW11,FALSE))))</f>
        <v>-4.2908000000000057E-2</v>
      </c>
      <c r="DE9" s="27">
        <f>IF($B$2=Selectors!$M$2,'RCF SOBC data'!CX11,IF($B$2=Selectors!$M$3,'RCF OBC data'!CX11,IF($B$2=Selectors!$M$4,'RCF FBC data'!CX11,IF($B$2=Selectors!$M$5,'RCF CCT data'!CX11,FALSE))))</f>
        <v>-4.2908000000000057E-2</v>
      </c>
      <c r="DF9" s="27">
        <f>IF($B$2=Selectors!$M$2,'RCF SOBC data'!CY11,IF($B$2=Selectors!$M$3,'RCF OBC data'!CY11,IF($B$2=Selectors!$M$4,'RCF FBC data'!CY11,IF($B$2=Selectors!$M$5,'RCF CCT data'!CY11,FALSE))))</f>
        <v>-4.2908000000000057E-2</v>
      </c>
      <c r="DG9" s="27">
        <f>IF($B$2=Selectors!$M$2,'RCF SOBC data'!CZ11,IF($B$2=Selectors!$M$3,'RCF OBC data'!CZ11,IF($B$2=Selectors!$M$4,'RCF FBC data'!CZ11,IF($B$2=Selectors!$M$5,'RCF CCT data'!CZ11,FALSE))))</f>
        <v>-4.2908000000000057E-2</v>
      </c>
      <c r="DH9" s="27">
        <f>IF($B$2=Selectors!$M$2,'RCF SOBC data'!DA11,IF($B$2=Selectors!$M$3,'RCF OBC data'!DA11,IF($B$2=Selectors!$M$4,'RCF FBC data'!DA11,IF($B$2=Selectors!$M$5,'RCF CCT data'!DA11,FALSE))))</f>
        <v>-4.2908000000000057E-2</v>
      </c>
      <c r="DI9" s="27">
        <f>IF($B$2=Selectors!$M$2,'RCF SOBC data'!DB11,IF($B$2=Selectors!$M$3,'RCF OBC data'!DB11,IF($B$2=Selectors!$M$4,'RCF FBC data'!DB11,IF($B$2=Selectors!$M$5,'RCF CCT data'!DB11,FALSE))))</f>
        <v>-4.2908000000000057E-2</v>
      </c>
      <c r="DJ9" s="27">
        <f>IF($B$2=Selectors!$M$2,'RCF SOBC data'!DC11,IF($B$2=Selectors!$M$3,'RCF OBC data'!DC11,IF($B$2=Selectors!$M$4,'RCF FBC data'!DC11,IF($B$2=Selectors!$M$5,'RCF CCT data'!DC11,FALSE))))</f>
        <v>-4.2908000000000057E-2</v>
      </c>
      <c r="DK9" s="27">
        <f>IF($B$2=Selectors!$M$2,'RCF SOBC data'!DD11,IF($B$2=Selectors!$M$3,'RCF OBC data'!DD11,IF($B$2=Selectors!$M$4,'RCF FBC data'!DD11,IF($B$2=Selectors!$M$5,'RCF CCT data'!DD11,FALSE))))</f>
        <v>3.0000000000000027E-2</v>
      </c>
      <c r="DL9" s="27">
        <f>IF($B$2=Selectors!$M$2,'RCF SOBC data'!DE11,IF($B$2=Selectors!$M$3,'RCF OBC data'!DE11,IF($B$2=Selectors!$M$4,'RCF FBC data'!DE11,IF($B$2=Selectors!$M$5,'RCF CCT data'!DE11,FALSE))))</f>
        <v>3.0000000000000027E-2</v>
      </c>
      <c r="DM9" s="27">
        <f>IF($B$2=Selectors!$M$2,'RCF SOBC data'!DF11,IF($B$2=Selectors!$M$3,'RCF OBC data'!DF11,IF($B$2=Selectors!$M$4,'RCF FBC data'!DF11,IF($B$2=Selectors!$M$5,'RCF CCT data'!DF11,FALSE))))</f>
        <v>3.0000000000000027E-2</v>
      </c>
      <c r="DN9" s="27">
        <f>IF($B$2=Selectors!$M$2,'RCF SOBC data'!DG11,IF($B$2=Selectors!$M$3,'RCF OBC data'!DG11,IF($B$2=Selectors!$M$4,'RCF FBC data'!DG11,IF($B$2=Selectors!$M$5,'RCF CCT data'!DG11,FALSE))))</f>
        <v>3.0000000000000027E-2</v>
      </c>
      <c r="DO9" s="27">
        <f>IF($B$2=Selectors!$M$2,'RCF SOBC data'!DH11,IF($B$2=Selectors!$M$3,'RCF OBC data'!DH11,IF($B$2=Selectors!$M$4,'RCF FBC data'!DH11,IF($B$2=Selectors!$M$5,'RCF CCT data'!DH11,FALSE))))</f>
        <v>-0.27637755102040829</v>
      </c>
      <c r="DP9" s="27">
        <f>IF($B$2=Selectors!$M$2,'RCF SOBC data'!DI11,IF($B$2=Selectors!$M$3,'RCF OBC data'!DI11,IF($B$2=Selectors!$M$4,'RCF FBC data'!DI11,IF($B$2=Selectors!$M$5,'RCF CCT data'!DI11,FALSE))))</f>
        <v>-0.27637755102040829</v>
      </c>
      <c r="DQ9" s="27">
        <f>IF($B$2=Selectors!$M$2,'RCF SOBC data'!DJ11,IF($B$2=Selectors!$M$3,'RCF OBC data'!DJ11,IF($B$2=Selectors!$M$4,'RCF FBC data'!DJ11,IF($B$2=Selectors!$M$5,'RCF CCT data'!DJ11,FALSE))))</f>
        <v>-0.27637755102040829</v>
      </c>
      <c r="DR9" s="27">
        <f>IF($B$2=Selectors!$M$2,'RCF SOBC data'!DK11,IF($B$2=Selectors!$M$3,'RCF OBC data'!DK11,IF($B$2=Selectors!$M$4,'RCF FBC data'!DK11,IF($B$2=Selectors!$M$5,'RCF CCT data'!DK11,FALSE))))</f>
        <v>-0.27637755102040829</v>
      </c>
      <c r="DS9" s="27">
        <f>IF($B$2=Selectors!$M$2,'RCF SOBC data'!DL11,IF($B$2=Selectors!$M$3,'RCF OBC data'!DL11,IF($B$2=Selectors!$M$4,'RCF FBC data'!DL11,IF($B$2=Selectors!$M$5,'RCF CCT data'!DL11,FALSE))))</f>
        <v>-0.27637755102040829</v>
      </c>
      <c r="DT9" s="27">
        <f>IF($B$2=Selectors!$M$2,'RCF SOBC data'!DM11,IF($B$2=Selectors!$M$3,'RCF OBC data'!DM11,IF($B$2=Selectors!$M$4,'RCF FBC data'!DM11,IF($B$2=Selectors!$M$5,'RCF CCT data'!DM11,FALSE))))</f>
        <v>-0.27637755102040829</v>
      </c>
      <c r="DU9" s="27">
        <f>IF($B$2=Selectors!$M$2,'RCF SOBC data'!DN11,IF($B$2=Selectors!$M$3,'RCF OBC data'!DN11,IF($B$2=Selectors!$M$4,'RCF FBC data'!DN11,IF($B$2=Selectors!$M$5,'RCF CCT data'!DN11,FALSE))))</f>
        <v>-0.27637755102040829</v>
      </c>
      <c r="DV9" s="27">
        <f>IF($B$2=Selectors!$M$2,'RCF SOBC data'!DO11,IF($B$2=Selectors!$M$3,'RCF OBC data'!DO11,IF($B$2=Selectors!$M$4,'RCF FBC data'!DO11,IF($B$2=Selectors!$M$5,'RCF CCT data'!DO11,FALSE))))</f>
        <v>-0.27637755102040829</v>
      </c>
      <c r="DW9" s="27">
        <f>IF($B$2=Selectors!$M$2,'RCF SOBC data'!DP11,IF($B$2=Selectors!$M$3,'RCF OBC data'!DP11,IF($B$2=Selectors!$M$4,'RCF FBC data'!DP11,IF($B$2=Selectors!$M$5,'RCF CCT data'!DP11,FALSE))))</f>
        <v>-0.27637755102040829</v>
      </c>
      <c r="DX9" s="27">
        <f>IF($B$2=Selectors!$M$2,'RCF SOBC data'!DQ11,IF($B$2=Selectors!$M$3,'RCF OBC data'!DQ11,IF($B$2=Selectors!$M$4,'RCF FBC data'!DQ11,IF($B$2=Selectors!$M$5,'RCF CCT data'!DQ11,FALSE))))</f>
        <v>-0.27637755102040829</v>
      </c>
      <c r="DY9" s="27">
        <f>IF($B$2=Selectors!$M$2,'RCF SOBC data'!DR11,IF($B$2=Selectors!$M$3,'RCF OBC data'!DR11,IF($B$2=Selectors!$M$4,'RCF FBC data'!DR11,IF($B$2=Selectors!$M$5,'RCF CCT data'!DR11,FALSE))))</f>
        <v>-0.27637755102040829</v>
      </c>
      <c r="DZ9" s="27">
        <f>IF($B$2=Selectors!$M$2,'RCF SOBC data'!DS11,IF($B$2=Selectors!$M$3,'RCF OBC data'!DS11,IF($B$2=Selectors!$M$4,'RCF FBC data'!DS11,IF($B$2=Selectors!$M$5,'RCF CCT data'!DS11,FALSE))))</f>
        <v>-0.27637755102040829</v>
      </c>
      <c r="EA9" s="27">
        <f>IF($B$2=Selectors!$M$2,'RCF SOBC data'!DT11,IF($B$2=Selectors!$M$3,'RCF OBC data'!DT11,IF($B$2=Selectors!$M$4,'RCF FBC data'!DT11,IF($B$2=Selectors!$M$5,'RCF CCT data'!DT11,FALSE))))</f>
        <v>-0.27637755102040829</v>
      </c>
      <c r="EB9" s="27">
        <f>IF($B$2=Selectors!$M$2,'RCF SOBC data'!DU11,IF($B$2=Selectors!$M$3,'RCF OBC data'!DU11,IF($B$2=Selectors!$M$4,'RCF FBC data'!DU11,IF($B$2=Selectors!$M$5,'RCF CCT data'!DU11,FALSE))))</f>
        <v>-0.27637755102040829</v>
      </c>
      <c r="EC9" s="27">
        <f>IF($B$2=Selectors!$M$2,'RCF SOBC data'!DV11,IF($B$2=Selectors!$M$3,'RCF OBC data'!DV11,IF($B$2=Selectors!$M$4,'RCF FBC data'!DV11,IF($B$2=Selectors!$M$5,'RCF CCT data'!DV11,FALSE))))</f>
        <v>-0.27637755102040829</v>
      </c>
      <c r="ED9" s="27">
        <f>IF($B$2=Selectors!$M$2,'RCF SOBC data'!DW11,IF($B$2=Selectors!$M$3,'RCF OBC data'!DW11,IF($B$2=Selectors!$M$4,'RCF FBC data'!DW11,IF($B$2=Selectors!$M$5,'RCF CCT data'!DW11,FALSE))))</f>
        <v>-0.27637755102040829</v>
      </c>
      <c r="EE9" s="27">
        <f>IF($B$2=Selectors!$M$2,'RCF SOBC data'!DX11,IF($B$2=Selectors!$M$3,'RCF OBC data'!DX11,IF($B$2=Selectors!$M$4,'RCF FBC data'!DX11,IF($B$2=Selectors!$M$5,'RCF CCT data'!DX11,FALSE))))</f>
        <v>-0.27637755102040829</v>
      </c>
      <c r="EF9" s="27">
        <f>IF($B$2=Selectors!$M$2,'RCF SOBC data'!DY11,IF($B$2=Selectors!$M$3,'RCF OBC data'!DY11,IF($B$2=Selectors!$M$4,'RCF FBC data'!DY11,IF($B$2=Selectors!$M$5,'RCF CCT data'!DY11,FALSE))))</f>
        <v>-0.27637755102040829</v>
      </c>
      <c r="EG9" s="27">
        <f>IF($B$2=Selectors!$M$2,'RCF SOBC data'!DZ11,IF($B$2=Selectors!$M$3,'RCF OBC data'!DZ11,IF($B$2=Selectors!$M$4,'RCF FBC data'!DZ11,IF($B$2=Selectors!$M$5,'RCF CCT data'!DZ11,FALSE))))</f>
        <v>-0.27637755102040829</v>
      </c>
      <c r="EH9" s="27">
        <f>IF($B$2=Selectors!$M$2,'RCF SOBC data'!EA11,IF($B$2=Selectors!$M$3,'RCF OBC data'!EA11,IF($B$2=Selectors!$M$4,'RCF FBC data'!EA11,IF($B$2=Selectors!$M$5,'RCF CCT data'!EA11,FALSE))))</f>
        <v>-0.27637755102040829</v>
      </c>
      <c r="EI9" s="27">
        <f>IF($B$2=Selectors!$M$2,'RCF SOBC data'!EB11,IF($B$2=Selectors!$M$3,'RCF OBC data'!EB11,IF($B$2=Selectors!$M$4,'RCF FBC data'!EB11,IF($B$2=Selectors!$M$5,'RCF CCT data'!EB11,FALSE))))</f>
        <v>-0.27637755102040829</v>
      </c>
      <c r="EJ9" s="27">
        <f>IF($B$2=Selectors!$M$2,'RCF SOBC data'!EC11,IF($B$2=Selectors!$M$3,'RCF OBC data'!EC11,IF($B$2=Selectors!$M$4,'RCF FBC data'!EC11,IF($B$2=Selectors!$M$5,'RCF CCT data'!EC11,FALSE))))</f>
        <v>-0.27637755102040829</v>
      </c>
      <c r="EK9" s="27">
        <f>IF($B$2=Selectors!$M$2,'RCF SOBC data'!ED11,IF($B$2=Selectors!$M$3,'RCF OBC data'!ED11,IF($B$2=Selectors!$M$4,'RCF FBC data'!ED11,IF($B$2=Selectors!$M$5,'RCF CCT data'!ED11,FALSE))))</f>
        <v>-0.27637755102040829</v>
      </c>
      <c r="EL9" s="27">
        <f>IF($B$2=Selectors!$M$2,'RCF SOBC data'!EE11,IF($B$2=Selectors!$M$3,'RCF OBC data'!EE11,IF($B$2=Selectors!$M$4,'RCF FBC data'!EE11,IF($B$2=Selectors!$M$5,'RCF CCT data'!EE11,FALSE))))</f>
        <v>-0.27637755102040829</v>
      </c>
      <c r="EM9" s="27">
        <f>IF($B$2=Selectors!$M$2,'RCF SOBC data'!EF11,IF($B$2=Selectors!$M$3,'RCF OBC data'!EF11,IF($B$2=Selectors!$M$4,'RCF FBC data'!EF11,IF($B$2=Selectors!$M$5,'RCF CCT data'!EF11,FALSE))))</f>
        <v>-0.27637755102040829</v>
      </c>
      <c r="EN9" s="27">
        <f>IF($B$2=Selectors!$M$2,'RCF SOBC data'!EG11,IF($B$2=Selectors!$M$3,'RCF OBC data'!EG11,IF($B$2=Selectors!$M$4,'RCF FBC data'!EG11,IF($B$2=Selectors!$M$5,'RCF CCT data'!EG11,FALSE))))</f>
        <v>-0.27637755102040829</v>
      </c>
      <c r="EO9" s="27">
        <f>IF($B$2=Selectors!$M$2,'RCF SOBC data'!EH11,IF($B$2=Selectors!$M$3,'RCF OBC data'!EH11,IF($B$2=Selectors!$M$4,'RCF FBC data'!EH11,IF($B$2=Selectors!$M$5,'RCF CCT data'!EH11,FALSE))))</f>
        <v>-0.27637755102040829</v>
      </c>
      <c r="EP9" s="27">
        <f>IF($B$2=Selectors!$M$2,'RCF SOBC data'!EI11,IF($B$2=Selectors!$M$3,'RCF OBC data'!EI11,IF($B$2=Selectors!$M$4,'RCF FBC data'!EI11,IF($B$2=Selectors!$M$5,'RCF CCT data'!EI11,FALSE))))</f>
        <v>-0.27637755102040829</v>
      </c>
      <c r="EQ9" s="27">
        <f>IF($B$2=Selectors!$M$2,'RCF SOBC data'!EJ11,IF($B$2=Selectors!$M$3,'RCF OBC data'!EJ11,IF($B$2=Selectors!$M$4,'RCF FBC data'!EJ11,IF($B$2=Selectors!$M$5,'RCF CCT data'!EJ11,FALSE))))</f>
        <v>-0.27637755102040829</v>
      </c>
      <c r="ER9" s="27">
        <f>IF($B$2=Selectors!$M$2,'RCF SOBC data'!EK11,IF($B$2=Selectors!$M$3,'RCF OBC data'!EK11,IF($B$2=Selectors!$M$4,'RCF FBC data'!EK11,IF($B$2=Selectors!$M$5,'RCF CCT data'!EK11,FALSE))))</f>
        <v>-0.27637755102040829</v>
      </c>
      <c r="ES9" s="27">
        <f>IF($B$2=Selectors!$M$2,'RCF SOBC data'!EL11,IF($B$2=Selectors!$M$3,'RCF OBC data'!EL11,IF($B$2=Selectors!$M$4,'RCF FBC data'!EL11,IF($B$2=Selectors!$M$5,'RCF CCT data'!EL11,FALSE))))</f>
        <v>-0.14985406184055891</v>
      </c>
      <c r="ET9" s="315" t="e">
        <f t="shared" si="4"/>
        <v>#DIV/0!</v>
      </c>
      <c r="EU9" s="52">
        <v>-0.18307377864705504</v>
      </c>
      <c r="EV9" s="52">
        <v>-0.17762098550434502</v>
      </c>
      <c r="EW9" s="52">
        <v>-0.12728583988191638</v>
      </c>
    </row>
    <row r="10" spans="1:153" x14ac:dyDescent="0.25">
      <c r="B10" s="13" t="s">
        <v>7</v>
      </c>
      <c r="C10" s="3">
        <v>0.2</v>
      </c>
      <c r="D10" s="40" t="e">
        <f t="shared" si="1"/>
        <v>#DIV/0!</v>
      </c>
      <c r="E10" s="40"/>
      <c r="F10" s="40" t="e">
        <f t="shared" si="2"/>
        <v>#DIV/0!</v>
      </c>
      <c r="G10" s="2"/>
      <c r="H10" s="29" t="e">
        <f t="shared" si="3"/>
        <v>#DIV/0!</v>
      </c>
      <c r="I10" s="29" t="e">
        <f t="shared" si="0"/>
        <v>#DIV/0!</v>
      </c>
      <c r="J10" s="29"/>
      <c r="K10" s="27">
        <f>IF($B$2=Selectors!$M$2,'RCF SOBC data'!D12,IF($B$2=Selectors!$M$3,'RCF OBC data'!D12,IF($B$2=Selectors!$M$4,'RCF FBC data'!D12,IF($B$2=Selectors!$M$5,'RCF CCT data'!D12,FALSE))))</f>
        <v>-0.39512377552238798</v>
      </c>
      <c r="L10" s="27">
        <f>IF($B$2=Selectors!$M$2,'RCF SOBC data'!E12,IF($B$2=Selectors!$M$3,'RCF OBC data'!E12,IF($B$2=Selectors!$M$4,'RCF FBC data'!E12,IF($B$2=Selectors!$M$5,'RCF CCT data'!E12,FALSE))))</f>
        <v>-0.39512377552238798</v>
      </c>
      <c r="M10" s="27">
        <f>IF($B$2=Selectors!$M$2,'RCF SOBC data'!F12,IF($B$2=Selectors!$M$3,'RCF OBC data'!F12,IF($B$2=Selectors!$M$4,'RCF FBC data'!F12,IF($B$2=Selectors!$M$5,'RCF CCT data'!F12,FALSE))))</f>
        <v>-0.39512377552238798</v>
      </c>
      <c r="N10" s="27">
        <f>IF($B$2=Selectors!$M$2,'RCF SOBC data'!G12,IF($B$2=Selectors!$M$3,'RCF OBC data'!G12,IF($B$2=Selectors!$M$4,'RCF FBC data'!G12,IF($B$2=Selectors!$M$5,'RCF CCT data'!G12,FALSE))))</f>
        <v>-0.39512377552238798</v>
      </c>
      <c r="O10" s="27">
        <f>IF($B$2=Selectors!$M$2,'RCF SOBC data'!H12,IF($B$2=Selectors!$M$3,'RCF OBC data'!H12,IF($B$2=Selectors!$M$4,'RCF FBC data'!H12,IF($B$2=Selectors!$M$5,'RCF CCT data'!H12,FALSE))))</f>
        <v>-0.39512377552238798</v>
      </c>
      <c r="P10" s="27">
        <f>IF($B$2=Selectors!$M$2,'RCF SOBC data'!I12,IF($B$2=Selectors!$M$3,'RCF OBC data'!I12,IF($B$2=Selectors!$M$4,'RCF FBC data'!I12,IF($B$2=Selectors!$M$5,'RCF CCT data'!I12,FALSE))))</f>
        <v>-0.39512377552238798</v>
      </c>
      <c r="Q10" s="27">
        <f>IF($B$2=Selectors!$M$2,'RCF SOBC data'!J12,IF($B$2=Selectors!$M$3,'RCF OBC data'!J12,IF($B$2=Selectors!$M$4,'RCF FBC data'!J12,IF($B$2=Selectors!$M$5,'RCF CCT data'!J12,FALSE))))</f>
        <v>-0.39512377552238798</v>
      </c>
      <c r="R10" s="27">
        <f>IF($B$2=Selectors!$M$2,'RCF SOBC data'!K12,IF($B$2=Selectors!$M$3,'RCF OBC data'!K12,IF($B$2=Selectors!$M$4,'RCF FBC data'!K12,IF($B$2=Selectors!$M$5,'RCF CCT data'!K12,FALSE))))</f>
        <v>-0.39512377552238798</v>
      </c>
      <c r="S10" s="27">
        <f>IF($B$2=Selectors!$M$2,'RCF SOBC data'!L12,IF($B$2=Selectors!$M$3,'RCF OBC data'!L12,IF($B$2=Selectors!$M$4,'RCF FBC data'!L12,IF($B$2=Selectors!$M$5,'RCF CCT data'!L12,FALSE))))</f>
        <v>-0.39512377552238798</v>
      </c>
      <c r="T10" s="27">
        <f>IF($B$2=Selectors!$M$2,'RCF SOBC data'!M12,IF($B$2=Selectors!$M$3,'RCF OBC data'!M12,IF($B$2=Selectors!$M$4,'RCF FBC data'!M12,IF($B$2=Selectors!$M$5,'RCF CCT data'!M12,FALSE))))</f>
        <v>-0.17433628318584071</v>
      </c>
      <c r="U10" s="27">
        <f>IF($B$2=Selectors!$M$2,'RCF SOBC data'!N12,IF($B$2=Selectors!$M$3,'RCF OBC data'!N12,IF($B$2=Selectors!$M$4,'RCF FBC data'!N12,IF($B$2=Selectors!$M$5,'RCF CCT data'!N12,FALSE))))</f>
        <v>-0.17433628318584071</v>
      </c>
      <c r="V10" s="27">
        <f>IF($B$2=Selectors!$M$2,'RCF SOBC data'!O12,IF($B$2=Selectors!$M$3,'RCF OBC data'!O12,IF($B$2=Selectors!$M$4,'RCF FBC data'!O12,IF($B$2=Selectors!$M$5,'RCF CCT data'!O12,FALSE))))</f>
        <v>-0.17433628318584071</v>
      </c>
      <c r="W10" s="27">
        <f>IF($B$2=Selectors!$M$2,'RCF SOBC data'!P12,IF($B$2=Selectors!$M$3,'RCF OBC data'!P12,IF($B$2=Selectors!$M$4,'RCF FBC data'!P12,IF($B$2=Selectors!$M$5,'RCF CCT data'!P12,FALSE))))</f>
        <v>-0.17433628318584071</v>
      </c>
      <c r="X10" s="27">
        <f>IF($B$2=Selectors!$M$2,'RCF SOBC data'!Q12,IF($B$2=Selectors!$M$3,'RCF OBC data'!Q12,IF($B$2=Selectors!$M$4,'RCF FBC data'!Q12,IF($B$2=Selectors!$M$5,'RCF CCT data'!Q12,FALSE))))</f>
        <v>-8.9947397310766952E-2</v>
      </c>
      <c r="Y10" s="27">
        <f>IF($B$2=Selectors!$M$2,'RCF SOBC data'!R12,IF($B$2=Selectors!$M$3,'RCF OBC data'!R12,IF($B$2=Selectors!$M$4,'RCF FBC data'!R12,IF($B$2=Selectors!$M$5,'RCF CCT data'!R12,FALSE))))</f>
        <v>-8.9947397310766952E-2</v>
      </c>
      <c r="Z10" s="27">
        <f>IF($B$2=Selectors!$M$2,'RCF SOBC data'!S12,IF($B$2=Selectors!$M$3,'RCF OBC data'!S12,IF($B$2=Selectors!$M$4,'RCF FBC data'!S12,IF($B$2=Selectors!$M$5,'RCF CCT data'!S12,FALSE))))</f>
        <v>-8.9947397310766952E-2</v>
      </c>
      <c r="AA10" s="27">
        <f>IF($B$2=Selectors!$M$2,'RCF SOBC data'!T12,IF($B$2=Selectors!$M$3,'RCF OBC data'!T12,IF($B$2=Selectors!$M$4,'RCF FBC data'!T12,IF($B$2=Selectors!$M$5,'RCF CCT data'!T12,FALSE))))</f>
        <v>-8.9947397310766952E-2</v>
      </c>
      <c r="AB10" s="27">
        <f>IF($B$2=Selectors!$M$2,'RCF SOBC data'!U12,IF($B$2=Selectors!$M$3,'RCF OBC data'!U12,IF($B$2=Selectors!$M$4,'RCF FBC data'!U12,IF($B$2=Selectors!$M$5,'RCF CCT data'!U12,FALSE))))</f>
        <v>-8.9947397310766952E-2</v>
      </c>
      <c r="AC10" s="27">
        <f>IF($B$2=Selectors!$M$2,'RCF SOBC data'!V12,IF($B$2=Selectors!$M$3,'RCF OBC data'!V12,IF($B$2=Selectors!$M$4,'RCF FBC data'!V12,IF($B$2=Selectors!$M$5,'RCF CCT data'!V12,FALSE))))</f>
        <v>0</v>
      </c>
      <c r="AD10" s="27">
        <f>IF($B$2=Selectors!$M$2,'RCF SOBC data'!W12,IF($B$2=Selectors!$M$3,'RCF OBC data'!W12,IF($B$2=Selectors!$M$4,'RCF FBC data'!W12,IF($B$2=Selectors!$M$5,'RCF CCT data'!W12,FALSE))))</f>
        <v>-8.9947397310766952E-2</v>
      </c>
      <c r="AE10" s="27">
        <f>IF($B$2=Selectors!$M$2,'RCF SOBC data'!X12,IF($B$2=Selectors!$M$3,'RCF OBC data'!X12,IF($B$2=Selectors!$M$4,'RCF FBC data'!X12,IF($B$2=Selectors!$M$5,'RCF CCT data'!X12,FALSE))))</f>
        <v>-8.9947397310766952E-2</v>
      </c>
      <c r="AF10" s="27">
        <f>IF($B$2=Selectors!$M$2,'RCF SOBC data'!Y12,IF($B$2=Selectors!$M$3,'RCF OBC data'!Y12,IF($B$2=Selectors!$M$4,'RCF FBC data'!Y12,IF($B$2=Selectors!$M$5,'RCF CCT data'!Y12,FALSE))))</f>
        <v>-8.9947397310766952E-2</v>
      </c>
      <c r="AG10" s="27">
        <f>IF($B$2=Selectors!$M$2,'RCF SOBC data'!Z12,IF($B$2=Selectors!$M$3,'RCF OBC data'!Z12,IF($B$2=Selectors!$M$4,'RCF FBC data'!Z12,IF($B$2=Selectors!$M$5,'RCF CCT data'!Z12,FALSE))))</f>
        <v>-8.9947397310766952E-2</v>
      </c>
      <c r="AH10" s="27">
        <f>IF($B$2=Selectors!$M$2,'RCF SOBC data'!AA12,IF($B$2=Selectors!$M$3,'RCF OBC data'!AA12,IF($B$2=Selectors!$M$4,'RCF FBC data'!AA12,IF($B$2=Selectors!$M$5,'RCF CCT data'!AA12,FALSE))))</f>
        <v>-8.9947397310766952E-2</v>
      </c>
      <c r="AI10" s="27">
        <f>IF($B$2=Selectors!$M$2,'RCF SOBC data'!AB12,IF($B$2=Selectors!$M$3,'RCF OBC data'!AB12,IF($B$2=Selectors!$M$4,'RCF FBC data'!AB12,IF($B$2=Selectors!$M$5,'RCF CCT data'!AB12,FALSE))))</f>
        <v>-3.4923999999999511E-3</v>
      </c>
      <c r="AJ10" s="27">
        <f>IF($B$2=Selectors!$M$2,'RCF SOBC data'!AC12,IF($B$2=Selectors!$M$3,'RCF OBC data'!AC12,IF($B$2=Selectors!$M$4,'RCF FBC data'!AC12,IF($B$2=Selectors!$M$5,'RCF CCT data'!AC12,FALSE))))</f>
        <v>-3.4923999999999511E-3</v>
      </c>
      <c r="AK10" s="27">
        <f>IF($B$2=Selectors!$M$2,'RCF SOBC data'!AD12,IF($B$2=Selectors!$M$3,'RCF OBC data'!AD12,IF($B$2=Selectors!$M$4,'RCF FBC data'!AD12,IF($B$2=Selectors!$M$5,'RCF CCT data'!AD12,FALSE))))</f>
        <v>-0.17433628318584071</v>
      </c>
      <c r="AL10" s="27">
        <f>IF($B$2=Selectors!$M$2,'RCF SOBC data'!AE12,IF($B$2=Selectors!$M$3,'RCF OBC data'!AE12,IF($B$2=Selectors!$M$4,'RCF FBC data'!AE12,IF($B$2=Selectors!$M$5,'RCF CCT data'!AE12,FALSE))))</f>
        <v>-0.17433628318584071</v>
      </c>
      <c r="AM10" s="27">
        <f>IF($B$2=Selectors!$M$2,'RCF SOBC data'!AF12,IF($B$2=Selectors!$M$3,'RCF OBC data'!AF12,IF($B$2=Selectors!$M$4,'RCF FBC data'!AF12,IF($B$2=Selectors!$M$5,'RCF CCT data'!AF12,FALSE))))</f>
        <v>-0.17433628318584071</v>
      </c>
      <c r="AN10" s="27">
        <f>IF($B$2=Selectors!$M$2,'RCF SOBC data'!AG12,IF($B$2=Selectors!$M$3,'RCF OBC data'!AG12,IF($B$2=Selectors!$M$4,'RCF FBC data'!AG12,IF($B$2=Selectors!$M$5,'RCF CCT data'!AG12,FALSE))))</f>
        <v>-0.17433628318584071</v>
      </c>
      <c r="AO10" s="27">
        <f>IF($B$2=Selectors!$M$2,'RCF SOBC data'!AH12,IF($B$2=Selectors!$M$3,'RCF OBC data'!AH12,IF($B$2=Selectors!$M$4,'RCF FBC data'!AH12,IF($B$2=Selectors!$M$5,'RCF CCT data'!AH12,FALSE))))</f>
        <v>-5.3066061999999969E-2</v>
      </c>
      <c r="AP10" s="27">
        <f>IF($B$2=Selectors!$M$2,'RCF SOBC data'!AI12,IF($B$2=Selectors!$M$3,'RCF OBC data'!AI12,IF($B$2=Selectors!$M$4,'RCF FBC data'!AI12,IF($B$2=Selectors!$M$5,'RCF CCT data'!AI12,FALSE))))</f>
        <v>-3.4923999999999511E-3</v>
      </c>
      <c r="AQ10" s="27">
        <f>IF($B$2=Selectors!$M$2,'RCF SOBC data'!AJ12,IF($B$2=Selectors!$M$3,'RCF OBC data'!AJ12,IF($B$2=Selectors!$M$4,'RCF FBC data'!AJ12,IF($B$2=Selectors!$M$5,'RCF CCT data'!AJ12,FALSE))))</f>
        <v>-3.4923999999999511E-3</v>
      </c>
      <c r="AR10" s="27">
        <f>IF($B$2=Selectors!$M$2,'RCF SOBC data'!AK12,IF($B$2=Selectors!$M$3,'RCF OBC data'!AK12,IF($B$2=Selectors!$M$4,'RCF FBC data'!AK12,IF($B$2=Selectors!$M$5,'RCF CCT data'!AK12,FALSE))))</f>
        <v>-2.827923099999996E-2</v>
      </c>
      <c r="AS10" s="27">
        <f>IF($B$2=Selectors!$M$2,'RCF SOBC data'!AL12,IF($B$2=Selectors!$M$3,'RCF OBC data'!AL12,IF($B$2=Selectors!$M$4,'RCF FBC data'!AL12,IF($B$2=Selectors!$M$5,'RCF CCT data'!AL12,FALSE))))</f>
        <v>-5.3066061999999969E-2</v>
      </c>
      <c r="AT10" s="27">
        <f>IF($B$2=Selectors!$M$2,'RCF SOBC data'!AM12,IF($B$2=Selectors!$M$3,'RCF OBC data'!AM12,IF($B$2=Selectors!$M$4,'RCF FBC data'!AM12,IF($B$2=Selectors!$M$5,'RCF CCT data'!AM12,FALSE))))</f>
        <v>-3.4923999999999511E-3</v>
      </c>
      <c r="AU10" s="27">
        <f>IF($B$2=Selectors!$M$2,'RCF SOBC data'!AN12,IF($B$2=Selectors!$M$3,'RCF OBC data'!AN12,IF($B$2=Selectors!$M$4,'RCF FBC data'!AN12,IF($B$2=Selectors!$M$5,'RCF CCT data'!AN12,FALSE))))</f>
        <v>-3.4923999999999511E-3</v>
      </c>
      <c r="AV10" s="27">
        <f>IF($B$2=Selectors!$M$2,'RCF SOBC data'!AO12,IF($B$2=Selectors!$M$3,'RCF OBC data'!AO12,IF($B$2=Selectors!$M$4,'RCF FBC data'!AO12,IF($B$2=Selectors!$M$5,'RCF CCT data'!AO12,FALSE))))</f>
        <v>-8.9947397310766952E-2</v>
      </c>
      <c r="AW10" s="27">
        <f>IF($B$2=Selectors!$M$2,'RCF SOBC data'!AP12,IF($B$2=Selectors!$M$3,'RCF OBC data'!AP12,IF($B$2=Selectors!$M$4,'RCF FBC data'!AP12,IF($B$2=Selectors!$M$5,'RCF CCT data'!AP12,FALSE))))</f>
        <v>0</v>
      </c>
      <c r="AX10" s="27">
        <f>IF($B$2=Selectors!$M$2,'RCF SOBC data'!AQ12,IF($B$2=Selectors!$M$3,'RCF OBC data'!AQ12,IF($B$2=Selectors!$M$4,'RCF FBC data'!AQ12,IF($B$2=Selectors!$M$5,'RCF CCT data'!AQ12,FALSE))))</f>
        <v>-0.17433628318584071</v>
      </c>
      <c r="AY10" s="27">
        <f>IF($B$2=Selectors!$M$2,'RCF SOBC data'!AR12,IF($B$2=Selectors!$M$3,'RCF OBC data'!AR12,IF($B$2=Selectors!$M$4,'RCF FBC data'!AR12,IF($B$2=Selectors!$M$5,'RCF CCT data'!AR12,FALSE))))</f>
        <v>-0.17433628318584071</v>
      </c>
      <c r="AZ10" s="27">
        <f>IF($B$2=Selectors!$M$2,'RCF SOBC data'!AS12,IF($B$2=Selectors!$M$3,'RCF OBC data'!AS12,IF($B$2=Selectors!$M$4,'RCF FBC data'!AS12,IF($B$2=Selectors!$M$5,'RCF CCT data'!AS12,FALSE))))</f>
        <v>5.1046799999999948E-2</v>
      </c>
      <c r="BA10" s="27">
        <f>IF($B$2=Selectors!$M$2,'RCF SOBC data'!AT12,IF($B$2=Selectors!$M$3,'RCF OBC data'!AT12,IF($B$2=Selectors!$M$4,'RCF FBC data'!AT12,IF($B$2=Selectors!$M$5,'RCF CCT data'!AT12,FALSE))))</f>
        <v>5.1046799999999948E-2</v>
      </c>
      <c r="BB10" s="27">
        <f>IF($B$2=Selectors!$M$2,'RCF SOBC data'!AU12,IF($B$2=Selectors!$M$3,'RCF OBC data'!AU12,IF($B$2=Selectors!$M$4,'RCF FBC data'!AU12,IF($B$2=Selectors!$M$5,'RCF CCT data'!AU12,FALSE))))</f>
        <v>4.5942119999999954E-2</v>
      </c>
      <c r="BC10" s="27">
        <f>IF($B$2=Selectors!$M$2,'RCF SOBC data'!AV12,IF($B$2=Selectors!$M$3,'RCF OBC data'!AV12,IF($B$2=Selectors!$M$4,'RCF FBC data'!AV12,IF($B$2=Selectors!$M$5,'RCF CCT data'!AV12,FALSE))))</f>
        <v>4.5942119999999954E-2</v>
      </c>
      <c r="BD10" s="27">
        <f>IF($B$2=Selectors!$M$2,'RCF SOBC data'!AW12,IF($B$2=Selectors!$M$3,'RCF OBC data'!AW12,IF($B$2=Selectors!$M$4,'RCF FBC data'!AW12,IF($B$2=Selectors!$M$5,'RCF CCT data'!AW12,FALSE))))</f>
        <v>4.5942119999999954E-2</v>
      </c>
      <c r="BE10" s="27">
        <f>IF($B$2=Selectors!$M$2,'RCF SOBC data'!AX12,IF($B$2=Selectors!$M$3,'RCF OBC data'!AX12,IF($B$2=Selectors!$M$4,'RCF FBC data'!AX12,IF($B$2=Selectors!$M$5,'RCF CCT data'!AX12,FALSE))))</f>
        <v>5.1046799999999948E-2</v>
      </c>
      <c r="BF10" s="27">
        <f>IF($B$2=Selectors!$M$2,'RCF SOBC data'!AY12,IF($B$2=Selectors!$M$3,'RCF OBC data'!AY12,IF($B$2=Selectors!$M$4,'RCF FBC data'!AY12,IF($B$2=Selectors!$M$5,'RCF CCT data'!AY12,FALSE))))</f>
        <v>6.1256159999999935E-2</v>
      </c>
      <c r="BG10" s="27">
        <f>IF($B$2=Selectors!$M$2,'RCF SOBC data'!AZ12,IF($B$2=Selectors!$M$3,'RCF OBC data'!AZ12,IF($B$2=Selectors!$M$4,'RCF FBC data'!AZ12,IF($B$2=Selectors!$M$5,'RCF CCT data'!AZ12,FALSE))))</f>
        <v>5.1046799999999948E-2</v>
      </c>
      <c r="BH10" s="27">
        <f>IF($B$2=Selectors!$M$2,'RCF SOBC data'!BA12,IF($B$2=Selectors!$M$3,'RCF OBC data'!BA12,IF($B$2=Selectors!$M$4,'RCF FBC data'!BA12,IF($B$2=Selectors!$M$5,'RCF CCT data'!BA12,FALSE))))</f>
        <v>6.1256159999999935E-2</v>
      </c>
      <c r="BI10" s="27">
        <f>IF($B$2=Selectors!$M$2,'RCF SOBC data'!BB12,IF($B$2=Selectors!$M$3,'RCF OBC data'!BB12,IF($B$2=Selectors!$M$4,'RCF FBC data'!BB12,IF($B$2=Selectors!$M$5,'RCF CCT data'!BB12,FALSE))))</f>
        <v>-2.9464480874316967E-2</v>
      </c>
      <c r="BJ10" s="27">
        <f>IF($B$2=Selectors!$M$2,'RCF SOBC data'!BC12,IF($B$2=Selectors!$M$3,'RCF OBC data'!BC12,IF($B$2=Selectors!$M$4,'RCF FBC data'!BC12,IF($B$2=Selectors!$M$5,'RCF CCT data'!BC12,FALSE))))</f>
        <v>-2.9464480874316967E-2</v>
      </c>
      <c r="BK10" s="27">
        <f>IF($B$2=Selectors!$M$2,'RCF SOBC data'!BD12,IF($B$2=Selectors!$M$3,'RCF OBC data'!BD12,IF($B$2=Selectors!$M$4,'RCF FBC data'!BD12,IF($B$2=Selectors!$M$5,'RCF CCT data'!BD12,FALSE))))</f>
        <v>-2.4351669265939679E-2</v>
      </c>
      <c r="BL10" s="27">
        <f>IF($B$2=Selectors!$M$2,'RCF SOBC data'!BE12,IF($B$2=Selectors!$M$3,'RCF OBC data'!BE12,IF($B$2=Selectors!$M$4,'RCF FBC data'!BE12,IF($B$2=Selectors!$M$5,'RCF CCT data'!BE12,FALSE))))</f>
        <v>5.1046799999999948E-2</v>
      </c>
      <c r="BM10" s="27">
        <f>IF($B$2=Selectors!$M$2,'RCF SOBC data'!BF12,IF($B$2=Selectors!$M$3,'RCF OBC data'!BF12,IF($B$2=Selectors!$M$4,'RCF FBC data'!BF12,IF($B$2=Selectors!$M$5,'RCF CCT data'!BF12,FALSE))))</f>
        <v>5.1046799999999948E-2</v>
      </c>
      <c r="BN10" s="27">
        <f>IF($B$2=Selectors!$M$2,'RCF SOBC data'!BG12,IF($B$2=Selectors!$M$3,'RCF OBC data'!BG12,IF($B$2=Selectors!$M$4,'RCF FBC data'!BG12,IF($B$2=Selectors!$M$5,'RCF CCT data'!BG12,FALSE))))</f>
        <v>6.1256159999999935E-2</v>
      </c>
      <c r="BO10" s="27">
        <f>IF($B$2=Selectors!$M$2,'RCF SOBC data'!BH12,IF($B$2=Selectors!$M$3,'RCF OBC data'!BH12,IF($B$2=Selectors!$M$4,'RCF FBC data'!BH12,IF($B$2=Selectors!$M$5,'RCF CCT data'!BH12,FALSE))))</f>
        <v>6.1256159999999935E-2</v>
      </c>
      <c r="BP10" s="27">
        <f>IF($B$2=Selectors!$M$2,'RCF SOBC data'!BI12,IF($B$2=Selectors!$M$3,'RCF OBC data'!BI12,IF($B$2=Selectors!$M$4,'RCF FBC data'!BI12,IF($B$2=Selectors!$M$5,'RCF CCT data'!BI12,FALSE))))</f>
        <v>-2.7334436092283698E-2</v>
      </c>
      <c r="BQ10" s="27">
        <f>IF($B$2=Selectors!$M$2,'RCF SOBC data'!BJ12,IF($B$2=Selectors!$M$3,'RCF OBC data'!BJ12,IF($B$2=Selectors!$M$4,'RCF FBC data'!BJ12,IF($B$2=Selectors!$M$5,'RCF CCT data'!BJ12,FALSE))))</f>
        <v>-5.281181158924575E-2</v>
      </c>
      <c r="BR10" s="27">
        <f>IF($B$2=Selectors!$M$2,'RCF SOBC data'!BK12,IF($B$2=Selectors!$M$3,'RCF OBC data'!BK12,IF($B$2=Selectors!$M$4,'RCF FBC data'!BK12,IF($B$2=Selectors!$M$5,'RCF CCT data'!BK12,FALSE))))</f>
        <v>-5.281181158924575E-2</v>
      </c>
      <c r="BS10" s="27">
        <f>IF($B$2=Selectors!$M$2,'RCF SOBC data'!BL12,IF($B$2=Selectors!$M$3,'RCF OBC data'!BL12,IF($B$2=Selectors!$M$4,'RCF FBC data'!BL12,IF($B$2=Selectors!$M$5,'RCF CCT data'!BL12,FALSE))))</f>
        <v>-2.806755047456988E-2</v>
      </c>
      <c r="BT10" s="27">
        <f>IF($B$2=Selectors!$M$2,'RCF SOBC data'!BM12,IF($B$2=Selectors!$M$3,'RCF OBC data'!BM12,IF($B$2=Selectors!$M$4,'RCF FBC data'!BM12,IF($B$2=Selectors!$M$5,'RCF CCT data'!BM12,FALSE))))</f>
        <v>5.1046799999999948E-2</v>
      </c>
      <c r="BU10" s="27">
        <f>IF($B$2=Selectors!$M$2,'RCF SOBC data'!BN12,IF($B$2=Selectors!$M$3,'RCF OBC data'!BN12,IF($B$2=Selectors!$M$4,'RCF FBC data'!BN12,IF($B$2=Selectors!$M$5,'RCF CCT data'!BN12,FALSE))))</f>
        <v>-4.1977532265883299E-2</v>
      </c>
      <c r="BV10" s="27">
        <f>IF($B$2=Selectors!$M$2,'RCF SOBC data'!BO12,IF($B$2=Selectors!$M$3,'RCF OBC data'!BO12,IF($B$2=Selectors!$M$4,'RCF FBC data'!BO12,IF($B$2=Selectors!$M$5,'RCF CCT data'!BO12,FALSE))))</f>
        <v>-4.5679999999999943E-2</v>
      </c>
      <c r="BW10" s="27">
        <f>IF($B$2=Selectors!$M$2,'RCF SOBC data'!BP12,IF($B$2=Selectors!$M$3,'RCF OBC data'!BP12,IF($B$2=Selectors!$M$4,'RCF FBC data'!BP12,IF($B$2=Selectors!$M$5,'RCF CCT data'!BP12,FALSE))))</f>
        <v>-4.5679999999999943E-2</v>
      </c>
      <c r="BX10" s="27">
        <f>IF($B$2=Selectors!$M$2,'RCF SOBC data'!BQ12,IF($B$2=Selectors!$M$3,'RCF OBC data'!BQ12,IF($B$2=Selectors!$M$4,'RCF FBC data'!BQ12,IF($B$2=Selectors!$M$5,'RCF CCT data'!BQ12,FALSE))))</f>
        <v>-4.5679999999999943E-2</v>
      </c>
      <c r="BY10" s="27">
        <f>IF($B$2=Selectors!$M$2,'RCF SOBC data'!BR12,IF($B$2=Selectors!$M$3,'RCF OBC data'!BR12,IF($B$2=Selectors!$M$4,'RCF FBC data'!BR12,IF($B$2=Selectors!$M$5,'RCF CCT data'!BR12,FALSE))))</f>
        <v>-4.5679999999999943E-2</v>
      </c>
      <c r="BZ10" s="27">
        <f>IF($B$2=Selectors!$M$2,'RCF SOBC data'!BS12,IF($B$2=Selectors!$M$3,'RCF OBC data'!BS12,IF($B$2=Selectors!$M$4,'RCF FBC data'!BS12,IF($B$2=Selectors!$M$5,'RCF CCT data'!BS12,FALSE))))</f>
        <v>-4.5679999999999943E-2</v>
      </c>
      <c r="CA10" s="27">
        <f>IF($B$2=Selectors!$M$2,'RCF SOBC data'!BT12,IF($B$2=Selectors!$M$3,'RCF OBC data'!BT12,IF($B$2=Selectors!$M$4,'RCF FBC data'!BT12,IF($B$2=Selectors!$M$5,'RCF CCT data'!BT12,FALSE))))</f>
        <v>-4.5679999999999943E-2</v>
      </c>
      <c r="CB10" s="27">
        <f>IF($B$2=Selectors!$M$2,'RCF SOBC data'!BU12,IF($B$2=Selectors!$M$3,'RCF OBC data'!BU12,IF($B$2=Selectors!$M$4,'RCF FBC data'!BU12,IF($B$2=Selectors!$M$5,'RCF CCT data'!BU12,FALSE))))</f>
        <v>4.0895319229750093E-2</v>
      </c>
      <c r="CC10" s="27">
        <f>IF($B$2=Selectors!$M$2,'RCF SOBC data'!BV12,IF($B$2=Selectors!$M$3,'RCF OBC data'!BV12,IF($B$2=Selectors!$M$4,'RCF FBC data'!BV12,IF($B$2=Selectors!$M$5,'RCF CCT data'!BV12,FALSE))))</f>
        <v>4.0895319229750093E-2</v>
      </c>
      <c r="CD10" s="27">
        <f>IF($B$2=Selectors!$M$2,'RCF SOBC data'!BW12,IF($B$2=Selectors!$M$3,'RCF OBC data'!BW12,IF($B$2=Selectors!$M$4,'RCF FBC data'!BW12,IF($B$2=Selectors!$M$5,'RCF CCT data'!BW12,FALSE))))</f>
        <v>4.0895319229750093E-2</v>
      </c>
      <c r="CE10" s="27">
        <f>IF($B$2=Selectors!$M$2,'RCF SOBC data'!BX12,IF($B$2=Selectors!$M$3,'RCF OBC data'!BX12,IF($B$2=Selectors!$M$4,'RCF FBC data'!BX12,IF($B$2=Selectors!$M$5,'RCF CCT data'!BX12,FALSE))))</f>
        <v>4.0895319229750093E-2</v>
      </c>
      <c r="CF10" s="27">
        <f>IF($B$2=Selectors!$M$2,'RCF SOBC data'!BY12,IF($B$2=Selectors!$M$3,'RCF OBC data'!BY12,IF($B$2=Selectors!$M$4,'RCF FBC data'!BY12,IF($B$2=Selectors!$M$5,'RCF CCT data'!BY12,FALSE))))</f>
        <v>4.0895319229750093E-2</v>
      </c>
      <c r="CG10" s="27">
        <f>IF($B$2=Selectors!$M$2,'RCF SOBC data'!BZ12,IF($B$2=Selectors!$M$3,'RCF OBC data'!BZ12,IF($B$2=Selectors!$M$4,'RCF FBC data'!BZ12,IF($B$2=Selectors!$M$5,'RCF CCT data'!BZ12,FALSE))))</f>
        <v>4.0895319229750093E-2</v>
      </c>
      <c r="CH10" s="27">
        <f>IF($B$2=Selectors!$M$2,'RCF SOBC data'!CA12,IF($B$2=Selectors!$M$3,'RCF OBC data'!CA12,IF($B$2=Selectors!$M$4,'RCF FBC data'!CA12,IF($B$2=Selectors!$M$5,'RCF CCT data'!CA12,FALSE))))</f>
        <v>4.0895319229750093E-2</v>
      </c>
      <c r="CI10" s="27">
        <f>IF($B$2=Selectors!$M$2,'RCF SOBC data'!CB12,IF($B$2=Selectors!$M$3,'RCF OBC data'!CB12,IF($B$2=Selectors!$M$4,'RCF FBC data'!CB12,IF($B$2=Selectors!$M$5,'RCF CCT data'!CB12,FALSE))))</f>
        <v>-0.12114791602740003</v>
      </c>
      <c r="CJ10" s="27">
        <f>IF($B$2=Selectors!$M$2,'RCF SOBC data'!CC12,IF($B$2=Selectors!$M$3,'RCF OBC data'!CC12,IF($B$2=Selectors!$M$4,'RCF FBC data'!CC12,IF($B$2=Selectors!$M$5,'RCF CCT data'!CC12,FALSE))))</f>
        <v>-0.12114791602740003</v>
      </c>
      <c r="CK10" s="27">
        <f>IF($B$2=Selectors!$M$2,'RCF SOBC data'!CD12,IF($B$2=Selectors!$M$3,'RCF OBC data'!CD12,IF($B$2=Selectors!$M$4,'RCF FBC data'!CD12,IF($B$2=Selectors!$M$5,'RCF CCT data'!CD12,FALSE))))</f>
        <v>-0.12114791602740003</v>
      </c>
      <c r="CL10" s="27">
        <f>IF($B$2=Selectors!$M$2,'RCF SOBC data'!CE12,IF($B$2=Selectors!$M$3,'RCF OBC data'!CE12,IF($B$2=Selectors!$M$4,'RCF FBC data'!CE12,IF($B$2=Selectors!$M$5,'RCF CCT data'!CE12,FALSE))))</f>
        <v>-0.12114791602740003</v>
      </c>
      <c r="CM10" s="27">
        <f>IF($B$2=Selectors!$M$2,'RCF SOBC data'!CF12,IF($B$2=Selectors!$M$3,'RCF OBC data'!CF12,IF($B$2=Selectors!$M$4,'RCF FBC data'!CF12,IF($B$2=Selectors!$M$5,'RCF CCT data'!CF12,FALSE))))</f>
        <v>-0.12114791602740003</v>
      </c>
      <c r="CN10" s="27">
        <f>IF($B$2=Selectors!$M$2,'RCF SOBC data'!CG12,IF($B$2=Selectors!$M$3,'RCF OBC data'!CG12,IF($B$2=Selectors!$M$4,'RCF FBC data'!CG12,IF($B$2=Selectors!$M$5,'RCF CCT data'!CG12,FALSE))))</f>
        <v>-0.12114791602740003</v>
      </c>
      <c r="CO10" s="27">
        <f>IF($B$2=Selectors!$M$2,'RCF SOBC data'!CH12,IF($B$2=Selectors!$M$3,'RCF OBC data'!CH12,IF($B$2=Selectors!$M$4,'RCF FBC data'!CH12,IF($B$2=Selectors!$M$5,'RCF CCT data'!CH12,FALSE))))</f>
        <v>-0.12114791602740003</v>
      </c>
      <c r="CP10" s="27">
        <f>IF($B$2=Selectors!$M$2,'RCF SOBC data'!CI12,IF($B$2=Selectors!$M$3,'RCF OBC data'!CI12,IF($B$2=Selectors!$M$4,'RCF FBC data'!CI12,IF($B$2=Selectors!$M$5,'RCF CCT data'!CI12,FALSE))))</f>
        <v>-4.1977532265883299E-2</v>
      </c>
      <c r="CQ10" s="27">
        <f>IF($B$2=Selectors!$M$2,'RCF SOBC data'!CJ12,IF($B$2=Selectors!$M$3,'RCF OBC data'!CJ12,IF($B$2=Selectors!$M$4,'RCF FBC data'!CJ12,IF($B$2=Selectors!$M$5,'RCF CCT data'!CJ12,FALSE))))</f>
        <v>-4.1977532265883299E-2</v>
      </c>
      <c r="CR10" s="27">
        <f>IF($B$2=Selectors!$M$2,'RCF SOBC data'!CK12,IF($B$2=Selectors!$M$3,'RCF OBC data'!CK12,IF($B$2=Selectors!$M$4,'RCF FBC data'!CK12,IF($B$2=Selectors!$M$5,'RCF CCT data'!CK12,FALSE))))</f>
        <v>-4.1977532265883299E-2</v>
      </c>
      <c r="CS10" s="27">
        <f>IF($B$2=Selectors!$M$2,'RCF SOBC data'!CL12,IF($B$2=Selectors!$M$3,'RCF OBC data'!CL12,IF($B$2=Selectors!$M$4,'RCF FBC data'!CL12,IF($B$2=Selectors!$M$5,'RCF CCT data'!CL12,FALSE))))</f>
        <v>-0.16917053039751573</v>
      </c>
      <c r="CT10" s="27">
        <f>IF($B$2=Selectors!$M$2,'RCF SOBC data'!CM12,IF($B$2=Selectors!$M$3,'RCF OBC data'!CM12,IF($B$2=Selectors!$M$4,'RCF FBC data'!CM12,IF($B$2=Selectors!$M$5,'RCF CCT data'!CM12,FALSE))))</f>
        <v>-0.16917053039751573</v>
      </c>
      <c r="CU10" s="27">
        <f>IF($B$2=Selectors!$M$2,'RCF SOBC data'!CN12,IF($B$2=Selectors!$M$3,'RCF OBC data'!CN12,IF($B$2=Selectors!$M$4,'RCF FBC data'!CN12,IF($B$2=Selectors!$M$5,'RCF CCT data'!CN12,FALSE))))</f>
        <v>-0.16917053039751573</v>
      </c>
      <c r="CV10" s="27">
        <f>IF($B$2=Selectors!$M$2,'RCF SOBC data'!CO12,IF($B$2=Selectors!$M$3,'RCF OBC data'!CO12,IF($B$2=Selectors!$M$4,'RCF FBC data'!CO12,IF($B$2=Selectors!$M$5,'RCF CCT data'!CO12,FALSE))))</f>
        <v>-0.16917053039751573</v>
      </c>
      <c r="CW10" s="27">
        <f>IF($B$2=Selectors!$M$2,'RCF SOBC data'!CP12,IF($B$2=Selectors!$M$3,'RCF OBC data'!CP12,IF($B$2=Selectors!$M$4,'RCF FBC data'!CP12,IF($B$2=Selectors!$M$5,'RCF CCT data'!CP12,FALSE))))</f>
        <v>-0.16917053039751573</v>
      </c>
      <c r="CX10" s="27">
        <f>IF($B$2=Selectors!$M$2,'RCF SOBC data'!CQ12,IF($B$2=Selectors!$M$3,'RCF OBC data'!CQ12,IF($B$2=Selectors!$M$4,'RCF FBC data'!CQ12,IF($B$2=Selectors!$M$5,'RCF CCT data'!CQ12,FALSE))))</f>
        <v>-2.806755047456988E-2</v>
      </c>
      <c r="CY10" s="27">
        <f>IF($B$2=Selectors!$M$2,'RCF SOBC data'!CR12,IF($B$2=Selectors!$M$3,'RCF OBC data'!CR12,IF($B$2=Selectors!$M$4,'RCF FBC data'!CR12,IF($B$2=Selectors!$M$5,'RCF CCT data'!CR12,FALSE))))</f>
        <v>-3.4923999999999511E-3</v>
      </c>
      <c r="CZ10" s="27">
        <f>IF($B$2=Selectors!$M$2,'RCF SOBC data'!CS12,IF($B$2=Selectors!$M$3,'RCF OBC data'!CS12,IF($B$2=Selectors!$M$4,'RCF FBC data'!CS12,IF($B$2=Selectors!$M$5,'RCF CCT data'!CS12,FALSE))))</f>
        <v>-3.4923999999999511E-3</v>
      </c>
      <c r="DA10" s="27">
        <f>IF($B$2=Selectors!$M$2,'RCF SOBC data'!CT12,IF($B$2=Selectors!$M$3,'RCF OBC data'!CT12,IF($B$2=Selectors!$M$4,'RCF FBC data'!CT12,IF($B$2=Selectors!$M$5,'RCF CCT data'!CT12,FALSE))))</f>
        <v>-3.4923999999999511E-3</v>
      </c>
      <c r="DB10" s="27">
        <f>IF($B$2=Selectors!$M$2,'RCF SOBC data'!CU12,IF($B$2=Selectors!$M$3,'RCF OBC data'!CU12,IF($B$2=Selectors!$M$4,'RCF FBC data'!CU12,IF($B$2=Selectors!$M$5,'RCF CCT data'!CU12,FALSE))))</f>
        <v>-3.4923999999999511E-3</v>
      </c>
      <c r="DC10" s="27">
        <f>IF($B$2=Selectors!$M$2,'RCF SOBC data'!CV12,IF($B$2=Selectors!$M$3,'RCF OBC data'!CV12,IF($B$2=Selectors!$M$4,'RCF FBC data'!CV12,IF($B$2=Selectors!$M$5,'RCF CCT data'!CV12,FALSE))))</f>
        <v>-3.4923999999999511E-3</v>
      </c>
      <c r="DD10" s="27">
        <f>IF($B$2=Selectors!$M$2,'RCF SOBC data'!CW12,IF($B$2=Selectors!$M$3,'RCF OBC data'!CW12,IF($B$2=Selectors!$M$4,'RCF FBC data'!CW12,IF($B$2=Selectors!$M$5,'RCF CCT data'!CW12,FALSE))))</f>
        <v>-3.4923999999999511E-3</v>
      </c>
      <c r="DE10" s="27">
        <f>IF($B$2=Selectors!$M$2,'RCF SOBC data'!CX12,IF($B$2=Selectors!$M$3,'RCF OBC data'!CX12,IF($B$2=Selectors!$M$4,'RCF FBC data'!CX12,IF($B$2=Selectors!$M$5,'RCF CCT data'!CX12,FALSE))))</f>
        <v>-3.4923999999999511E-3</v>
      </c>
      <c r="DF10" s="27">
        <f>IF($B$2=Selectors!$M$2,'RCF SOBC data'!CY12,IF($B$2=Selectors!$M$3,'RCF OBC data'!CY12,IF($B$2=Selectors!$M$4,'RCF FBC data'!CY12,IF($B$2=Selectors!$M$5,'RCF CCT data'!CY12,FALSE))))</f>
        <v>-3.4923999999999511E-3</v>
      </c>
      <c r="DG10" s="27">
        <f>IF($B$2=Selectors!$M$2,'RCF SOBC data'!CZ12,IF($B$2=Selectors!$M$3,'RCF OBC data'!CZ12,IF($B$2=Selectors!$M$4,'RCF FBC data'!CZ12,IF($B$2=Selectors!$M$5,'RCF CCT data'!CZ12,FALSE))))</f>
        <v>-3.4923999999999511E-3</v>
      </c>
      <c r="DH10" s="27">
        <f>IF($B$2=Selectors!$M$2,'RCF SOBC data'!DA12,IF($B$2=Selectors!$M$3,'RCF OBC data'!DA12,IF($B$2=Selectors!$M$4,'RCF FBC data'!DA12,IF($B$2=Selectors!$M$5,'RCF CCT data'!DA12,FALSE))))</f>
        <v>-3.4923999999999511E-3</v>
      </c>
      <c r="DI10" s="27">
        <f>IF($B$2=Selectors!$M$2,'RCF SOBC data'!DB12,IF($B$2=Selectors!$M$3,'RCF OBC data'!DB12,IF($B$2=Selectors!$M$4,'RCF FBC data'!DB12,IF($B$2=Selectors!$M$5,'RCF CCT data'!DB12,FALSE))))</f>
        <v>-3.4923999999999511E-3</v>
      </c>
      <c r="DJ10" s="27">
        <f>IF($B$2=Selectors!$M$2,'RCF SOBC data'!DC12,IF($B$2=Selectors!$M$3,'RCF OBC data'!DC12,IF($B$2=Selectors!$M$4,'RCF FBC data'!DC12,IF($B$2=Selectors!$M$5,'RCF CCT data'!DC12,FALSE))))</f>
        <v>-3.4923999999999511E-3</v>
      </c>
      <c r="DK10" s="27">
        <f>IF($B$2=Selectors!$M$2,'RCF SOBC data'!DD12,IF($B$2=Selectors!$M$3,'RCF OBC data'!DD12,IF($B$2=Selectors!$M$4,'RCF FBC data'!DD12,IF($B$2=Selectors!$M$5,'RCF CCT data'!DD12,FALSE))))</f>
        <v>5.1046799999999948E-2</v>
      </c>
      <c r="DL10" s="27">
        <f>IF($B$2=Selectors!$M$2,'RCF SOBC data'!DE12,IF($B$2=Selectors!$M$3,'RCF OBC data'!DE12,IF($B$2=Selectors!$M$4,'RCF FBC data'!DE12,IF($B$2=Selectors!$M$5,'RCF CCT data'!DE12,FALSE))))</f>
        <v>5.1046799999999948E-2</v>
      </c>
      <c r="DM10" s="27">
        <f>IF($B$2=Selectors!$M$2,'RCF SOBC data'!DF12,IF($B$2=Selectors!$M$3,'RCF OBC data'!DF12,IF($B$2=Selectors!$M$4,'RCF FBC data'!DF12,IF($B$2=Selectors!$M$5,'RCF CCT data'!DF12,FALSE))))</f>
        <v>5.1046799999999948E-2</v>
      </c>
      <c r="DN10" s="27">
        <f>IF($B$2=Selectors!$M$2,'RCF SOBC data'!DG12,IF($B$2=Selectors!$M$3,'RCF OBC data'!DG12,IF($B$2=Selectors!$M$4,'RCF FBC data'!DG12,IF($B$2=Selectors!$M$5,'RCF CCT data'!DG12,FALSE))))</f>
        <v>5.1046799999999948E-2</v>
      </c>
      <c r="DO10" s="27">
        <f>IF($B$2=Selectors!$M$2,'RCF SOBC data'!DH12,IF($B$2=Selectors!$M$3,'RCF OBC data'!DH12,IF($B$2=Selectors!$M$4,'RCF FBC data'!DH12,IF($B$2=Selectors!$M$5,'RCF CCT data'!DH12,FALSE))))</f>
        <v>-0.17433628318584071</v>
      </c>
      <c r="DP10" s="27">
        <f>IF($B$2=Selectors!$M$2,'RCF SOBC data'!DI12,IF($B$2=Selectors!$M$3,'RCF OBC data'!DI12,IF($B$2=Selectors!$M$4,'RCF FBC data'!DI12,IF($B$2=Selectors!$M$5,'RCF CCT data'!DI12,FALSE))))</f>
        <v>-0.17433628318584071</v>
      </c>
      <c r="DQ10" s="27">
        <f>IF($B$2=Selectors!$M$2,'RCF SOBC data'!DJ12,IF($B$2=Selectors!$M$3,'RCF OBC data'!DJ12,IF($B$2=Selectors!$M$4,'RCF FBC data'!DJ12,IF($B$2=Selectors!$M$5,'RCF CCT data'!DJ12,FALSE))))</f>
        <v>-0.17433628318584071</v>
      </c>
      <c r="DR10" s="27">
        <f>IF($B$2=Selectors!$M$2,'RCF SOBC data'!DK12,IF($B$2=Selectors!$M$3,'RCF OBC data'!DK12,IF($B$2=Selectors!$M$4,'RCF FBC data'!DK12,IF($B$2=Selectors!$M$5,'RCF CCT data'!DK12,FALSE))))</f>
        <v>-0.17433628318584071</v>
      </c>
      <c r="DS10" s="27">
        <f>IF($B$2=Selectors!$M$2,'RCF SOBC data'!DL12,IF($B$2=Selectors!$M$3,'RCF OBC data'!DL12,IF($B$2=Selectors!$M$4,'RCF FBC data'!DL12,IF($B$2=Selectors!$M$5,'RCF CCT data'!DL12,FALSE))))</f>
        <v>-0.17433628318584071</v>
      </c>
      <c r="DT10" s="27">
        <f>IF($B$2=Selectors!$M$2,'RCF SOBC data'!DM12,IF($B$2=Selectors!$M$3,'RCF OBC data'!DM12,IF($B$2=Selectors!$M$4,'RCF FBC data'!DM12,IF($B$2=Selectors!$M$5,'RCF CCT data'!DM12,FALSE))))</f>
        <v>-0.17433628318584071</v>
      </c>
      <c r="DU10" s="27">
        <f>IF($B$2=Selectors!$M$2,'RCF SOBC data'!DN12,IF($B$2=Selectors!$M$3,'RCF OBC data'!DN12,IF($B$2=Selectors!$M$4,'RCF FBC data'!DN12,IF($B$2=Selectors!$M$5,'RCF CCT data'!DN12,FALSE))))</f>
        <v>-0.17433628318584071</v>
      </c>
      <c r="DV10" s="27">
        <f>IF($B$2=Selectors!$M$2,'RCF SOBC data'!DO12,IF($B$2=Selectors!$M$3,'RCF OBC data'!DO12,IF($B$2=Selectors!$M$4,'RCF FBC data'!DO12,IF($B$2=Selectors!$M$5,'RCF CCT data'!DO12,FALSE))))</f>
        <v>-0.17433628318584071</v>
      </c>
      <c r="DW10" s="27">
        <f>IF($B$2=Selectors!$M$2,'RCF SOBC data'!DP12,IF($B$2=Selectors!$M$3,'RCF OBC data'!DP12,IF($B$2=Selectors!$M$4,'RCF FBC data'!DP12,IF($B$2=Selectors!$M$5,'RCF CCT data'!DP12,FALSE))))</f>
        <v>-0.17433628318584071</v>
      </c>
      <c r="DX10" s="27">
        <f>IF($B$2=Selectors!$M$2,'RCF SOBC data'!DQ12,IF($B$2=Selectors!$M$3,'RCF OBC data'!DQ12,IF($B$2=Selectors!$M$4,'RCF FBC data'!DQ12,IF($B$2=Selectors!$M$5,'RCF CCT data'!DQ12,FALSE))))</f>
        <v>-0.17433628318584071</v>
      </c>
      <c r="DY10" s="27">
        <f>IF($B$2=Selectors!$M$2,'RCF SOBC data'!DR12,IF($B$2=Selectors!$M$3,'RCF OBC data'!DR12,IF($B$2=Selectors!$M$4,'RCF FBC data'!DR12,IF($B$2=Selectors!$M$5,'RCF CCT data'!DR12,FALSE))))</f>
        <v>-0.17433628318584071</v>
      </c>
      <c r="DZ10" s="27">
        <f>IF($B$2=Selectors!$M$2,'RCF SOBC data'!DS12,IF($B$2=Selectors!$M$3,'RCF OBC data'!DS12,IF($B$2=Selectors!$M$4,'RCF FBC data'!DS12,IF($B$2=Selectors!$M$5,'RCF CCT data'!DS12,FALSE))))</f>
        <v>-0.17433628318584071</v>
      </c>
      <c r="EA10" s="27">
        <f>IF($B$2=Selectors!$M$2,'RCF SOBC data'!DT12,IF($B$2=Selectors!$M$3,'RCF OBC data'!DT12,IF($B$2=Selectors!$M$4,'RCF FBC data'!DT12,IF($B$2=Selectors!$M$5,'RCF CCT data'!DT12,FALSE))))</f>
        <v>-0.17433628318584071</v>
      </c>
      <c r="EB10" s="27">
        <f>IF($B$2=Selectors!$M$2,'RCF SOBC data'!DU12,IF($B$2=Selectors!$M$3,'RCF OBC data'!DU12,IF($B$2=Selectors!$M$4,'RCF FBC data'!DU12,IF($B$2=Selectors!$M$5,'RCF CCT data'!DU12,FALSE))))</f>
        <v>-0.17433628318584071</v>
      </c>
      <c r="EC10" s="27">
        <f>IF($B$2=Selectors!$M$2,'RCF SOBC data'!DV12,IF($B$2=Selectors!$M$3,'RCF OBC data'!DV12,IF($B$2=Selectors!$M$4,'RCF FBC data'!DV12,IF($B$2=Selectors!$M$5,'RCF CCT data'!DV12,FALSE))))</f>
        <v>-0.17433628318584071</v>
      </c>
      <c r="ED10" s="27">
        <f>IF($B$2=Selectors!$M$2,'RCF SOBC data'!DW12,IF($B$2=Selectors!$M$3,'RCF OBC data'!DW12,IF($B$2=Selectors!$M$4,'RCF FBC data'!DW12,IF($B$2=Selectors!$M$5,'RCF CCT data'!DW12,FALSE))))</f>
        <v>-0.17433628318584071</v>
      </c>
      <c r="EE10" s="27">
        <f>IF($B$2=Selectors!$M$2,'RCF SOBC data'!DX12,IF($B$2=Selectors!$M$3,'RCF OBC data'!DX12,IF($B$2=Selectors!$M$4,'RCF FBC data'!DX12,IF($B$2=Selectors!$M$5,'RCF CCT data'!DX12,FALSE))))</f>
        <v>-0.17433628318584071</v>
      </c>
      <c r="EF10" s="27">
        <f>IF($B$2=Selectors!$M$2,'RCF SOBC data'!DY12,IF($B$2=Selectors!$M$3,'RCF OBC data'!DY12,IF($B$2=Selectors!$M$4,'RCF FBC data'!DY12,IF($B$2=Selectors!$M$5,'RCF CCT data'!DY12,FALSE))))</f>
        <v>-0.17433628318584071</v>
      </c>
      <c r="EG10" s="27">
        <f>IF($B$2=Selectors!$M$2,'RCF SOBC data'!DZ12,IF($B$2=Selectors!$M$3,'RCF OBC data'!DZ12,IF($B$2=Selectors!$M$4,'RCF FBC data'!DZ12,IF($B$2=Selectors!$M$5,'RCF CCT data'!DZ12,FALSE))))</f>
        <v>-0.17433628318584071</v>
      </c>
      <c r="EH10" s="27">
        <f>IF($B$2=Selectors!$M$2,'RCF SOBC data'!EA12,IF($B$2=Selectors!$M$3,'RCF OBC data'!EA12,IF($B$2=Selectors!$M$4,'RCF FBC data'!EA12,IF($B$2=Selectors!$M$5,'RCF CCT data'!EA12,FALSE))))</f>
        <v>-0.17433628318584071</v>
      </c>
      <c r="EI10" s="27">
        <f>IF($B$2=Selectors!$M$2,'RCF SOBC data'!EB12,IF($B$2=Selectors!$M$3,'RCF OBC data'!EB12,IF($B$2=Selectors!$M$4,'RCF FBC data'!EB12,IF($B$2=Selectors!$M$5,'RCF CCT data'!EB12,FALSE))))</f>
        <v>-0.17433628318584071</v>
      </c>
      <c r="EJ10" s="27">
        <f>IF($B$2=Selectors!$M$2,'RCF SOBC data'!EC12,IF($B$2=Selectors!$M$3,'RCF OBC data'!EC12,IF($B$2=Selectors!$M$4,'RCF FBC data'!EC12,IF($B$2=Selectors!$M$5,'RCF CCT data'!EC12,FALSE))))</f>
        <v>-0.17433628318584071</v>
      </c>
      <c r="EK10" s="27">
        <f>IF($B$2=Selectors!$M$2,'RCF SOBC data'!ED12,IF($B$2=Selectors!$M$3,'RCF OBC data'!ED12,IF($B$2=Selectors!$M$4,'RCF FBC data'!ED12,IF($B$2=Selectors!$M$5,'RCF CCT data'!ED12,FALSE))))</f>
        <v>-0.17433628318584071</v>
      </c>
      <c r="EL10" s="27">
        <f>IF($B$2=Selectors!$M$2,'RCF SOBC data'!EE12,IF($B$2=Selectors!$M$3,'RCF OBC data'!EE12,IF($B$2=Selectors!$M$4,'RCF FBC data'!EE12,IF($B$2=Selectors!$M$5,'RCF CCT data'!EE12,FALSE))))</f>
        <v>-0.17433628318584071</v>
      </c>
      <c r="EM10" s="27">
        <f>IF($B$2=Selectors!$M$2,'RCF SOBC data'!EF12,IF($B$2=Selectors!$M$3,'RCF OBC data'!EF12,IF($B$2=Selectors!$M$4,'RCF FBC data'!EF12,IF($B$2=Selectors!$M$5,'RCF CCT data'!EF12,FALSE))))</f>
        <v>-0.17433628318584071</v>
      </c>
      <c r="EN10" s="27">
        <f>IF($B$2=Selectors!$M$2,'RCF SOBC data'!EG12,IF($B$2=Selectors!$M$3,'RCF OBC data'!EG12,IF($B$2=Selectors!$M$4,'RCF FBC data'!EG12,IF($B$2=Selectors!$M$5,'RCF CCT data'!EG12,FALSE))))</f>
        <v>-0.17433628318584071</v>
      </c>
      <c r="EO10" s="27">
        <f>IF($B$2=Selectors!$M$2,'RCF SOBC data'!EH12,IF($B$2=Selectors!$M$3,'RCF OBC data'!EH12,IF($B$2=Selectors!$M$4,'RCF FBC data'!EH12,IF($B$2=Selectors!$M$5,'RCF CCT data'!EH12,FALSE))))</f>
        <v>-0.17433628318584071</v>
      </c>
      <c r="EP10" s="27">
        <f>IF($B$2=Selectors!$M$2,'RCF SOBC data'!EI12,IF($B$2=Selectors!$M$3,'RCF OBC data'!EI12,IF($B$2=Selectors!$M$4,'RCF FBC data'!EI12,IF($B$2=Selectors!$M$5,'RCF CCT data'!EI12,FALSE))))</f>
        <v>-0.17433628318584071</v>
      </c>
      <c r="EQ10" s="27">
        <f>IF($B$2=Selectors!$M$2,'RCF SOBC data'!EJ12,IF($B$2=Selectors!$M$3,'RCF OBC data'!EJ12,IF($B$2=Selectors!$M$4,'RCF FBC data'!EJ12,IF($B$2=Selectors!$M$5,'RCF CCT data'!EJ12,FALSE))))</f>
        <v>-0.17433628318584071</v>
      </c>
      <c r="ER10" s="27">
        <f>IF($B$2=Selectors!$M$2,'RCF SOBC data'!EK12,IF($B$2=Selectors!$M$3,'RCF OBC data'!EK12,IF($B$2=Selectors!$M$4,'RCF FBC data'!EK12,IF($B$2=Selectors!$M$5,'RCF CCT data'!EK12,FALSE))))</f>
        <v>-0.17433628318584071</v>
      </c>
      <c r="ES10" s="27">
        <f>IF($B$2=Selectors!$M$2,'RCF SOBC data'!EL12,IF($B$2=Selectors!$M$3,'RCF OBC data'!EL12,IF($B$2=Selectors!$M$4,'RCF FBC data'!EL12,IF($B$2=Selectors!$M$5,'RCF CCT data'!EL12,FALSE))))</f>
        <v>-9.8942137041843653E-2</v>
      </c>
      <c r="ET10" s="315" t="e">
        <f t="shared" si="4"/>
        <v>#DIV/0!</v>
      </c>
      <c r="EU10" s="52">
        <v>-0.13886025736978314</v>
      </c>
      <c r="EV10" s="52">
        <v>-9.4574404951068794E-2</v>
      </c>
      <c r="EW10" s="52">
        <v>-6.4121126575162474E-2</v>
      </c>
    </row>
    <row r="11" spans="1:153" x14ac:dyDescent="0.25">
      <c r="B11" s="13" t="s">
        <v>8</v>
      </c>
      <c r="C11" s="3">
        <v>0.25</v>
      </c>
      <c r="D11" s="40" t="e">
        <f t="shared" si="1"/>
        <v>#DIV/0!</v>
      </c>
      <c r="E11" s="40"/>
      <c r="F11" s="40" t="e">
        <f t="shared" si="2"/>
        <v>#DIV/0!</v>
      </c>
      <c r="G11" s="28"/>
      <c r="H11" s="29" t="e">
        <f t="shared" si="3"/>
        <v>#DIV/0!</v>
      </c>
      <c r="I11" s="29" t="e">
        <f t="shared" si="0"/>
        <v>#DIV/0!</v>
      </c>
      <c r="J11" s="29"/>
      <c r="K11" s="27">
        <f>IF($B$2=Selectors!$M$2,'RCF SOBC data'!D13,IF($B$2=Selectors!$M$3,'RCF OBC data'!D13,IF($B$2=Selectors!$M$4,'RCF FBC data'!D13,IF($B$2=Selectors!$M$5,'RCF CCT data'!D13,FALSE))))</f>
        <v>-0.18598143859649119</v>
      </c>
      <c r="L11" s="27">
        <f>IF($B$2=Selectors!$M$2,'RCF SOBC data'!E13,IF($B$2=Selectors!$M$3,'RCF OBC data'!E13,IF($B$2=Selectors!$M$4,'RCF FBC data'!E13,IF($B$2=Selectors!$M$5,'RCF CCT data'!E13,FALSE))))</f>
        <v>-0.18598143859649119</v>
      </c>
      <c r="M11" s="27">
        <f>IF($B$2=Selectors!$M$2,'RCF SOBC data'!F13,IF($B$2=Selectors!$M$3,'RCF OBC data'!F13,IF($B$2=Selectors!$M$4,'RCF FBC data'!F13,IF($B$2=Selectors!$M$5,'RCF CCT data'!F13,FALSE))))</f>
        <v>-0.18598143859649119</v>
      </c>
      <c r="N11" s="27">
        <f>IF($B$2=Selectors!$M$2,'RCF SOBC data'!G13,IF($B$2=Selectors!$M$3,'RCF OBC data'!G13,IF($B$2=Selectors!$M$4,'RCF FBC data'!G13,IF($B$2=Selectors!$M$5,'RCF CCT data'!G13,FALSE))))</f>
        <v>-0.18598143859649119</v>
      </c>
      <c r="O11" s="27">
        <f>IF($B$2=Selectors!$M$2,'RCF SOBC data'!H13,IF($B$2=Selectors!$M$3,'RCF OBC data'!H13,IF($B$2=Selectors!$M$4,'RCF FBC data'!H13,IF($B$2=Selectors!$M$5,'RCF CCT data'!H13,FALSE))))</f>
        <v>-0.18598143859649119</v>
      </c>
      <c r="P11" s="27">
        <f>IF($B$2=Selectors!$M$2,'RCF SOBC data'!I13,IF($B$2=Selectors!$M$3,'RCF OBC data'!I13,IF($B$2=Selectors!$M$4,'RCF FBC data'!I13,IF($B$2=Selectors!$M$5,'RCF CCT data'!I13,FALSE))))</f>
        <v>-0.18598143859649119</v>
      </c>
      <c r="Q11" s="27">
        <f>IF($B$2=Selectors!$M$2,'RCF SOBC data'!J13,IF($B$2=Selectors!$M$3,'RCF OBC data'!J13,IF($B$2=Selectors!$M$4,'RCF FBC data'!J13,IF($B$2=Selectors!$M$5,'RCF CCT data'!J13,FALSE))))</f>
        <v>-0.18598143859649119</v>
      </c>
      <c r="R11" s="27">
        <f>IF($B$2=Selectors!$M$2,'RCF SOBC data'!K13,IF($B$2=Selectors!$M$3,'RCF OBC data'!K13,IF($B$2=Selectors!$M$4,'RCF FBC data'!K13,IF($B$2=Selectors!$M$5,'RCF CCT data'!K13,FALSE))))</f>
        <v>-0.18598143859649119</v>
      </c>
      <c r="S11" s="27">
        <f>IF($B$2=Selectors!$M$2,'RCF SOBC data'!L13,IF($B$2=Selectors!$M$3,'RCF OBC data'!L13,IF($B$2=Selectors!$M$4,'RCF FBC data'!L13,IF($B$2=Selectors!$M$5,'RCF CCT data'!L13,FALSE))))</f>
        <v>-0.18598143859649119</v>
      </c>
      <c r="T11" s="27">
        <f>IF($B$2=Selectors!$M$2,'RCF SOBC data'!M13,IF($B$2=Selectors!$M$3,'RCF OBC data'!M13,IF($B$2=Selectors!$M$4,'RCF FBC data'!M13,IF($B$2=Selectors!$M$5,'RCF CCT data'!M13,FALSE))))</f>
        <v>-0.10507500000000003</v>
      </c>
      <c r="U11" s="27">
        <f>IF($B$2=Selectors!$M$2,'RCF SOBC data'!N13,IF($B$2=Selectors!$M$3,'RCF OBC data'!N13,IF($B$2=Selectors!$M$4,'RCF FBC data'!N13,IF($B$2=Selectors!$M$5,'RCF CCT data'!N13,FALSE))))</f>
        <v>-0.10507500000000003</v>
      </c>
      <c r="V11" s="27">
        <f>IF($B$2=Selectors!$M$2,'RCF SOBC data'!O13,IF($B$2=Selectors!$M$3,'RCF OBC data'!O13,IF($B$2=Selectors!$M$4,'RCF FBC data'!O13,IF($B$2=Selectors!$M$5,'RCF CCT data'!O13,FALSE))))</f>
        <v>-0.10507500000000003</v>
      </c>
      <c r="W11" s="27">
        <f>IF($B$2=Selectors!$M$2,'RCF SOBC data'!P13,IF($B$2=Selectors!$M$3,'RCF OBC data'!P13,IF($B$2=Selectors!$M$4,'RCF FBC data'!P13,IF($B$2=Selectors!$M$5,'RCF CCT data'!P13,FALSE))))</f>
        <v>-0.10507500000000003</v>
      </c>
      <c r="X11" s="27">
        <f>IF($B$2=Selectors!$M$2,'RCF SOBC data'!Q13,IF($B$2=Selectors!$M$3,'RCF OBC data'!Q13,IF($B$2=Selectors!$M$4,'RCF FBC data'!Q13,IF($B$2=Selectors!$M$5,'RCF CCT data'!Q13,FALSE))))</f>
        <v>-3.160511640668795E-2</v>
      </c>
      <c r="Y11" s="27">
        <f>IF($B$2=Selectors!$M$2,'RCF SOBC data'!R13,IF($B$2=Selectors!$M$3,'RCF OBC data'!R13,IF($B$2=Selectors!$M$4,'RCF FBC data'!R13,IF($B$2=Selectors!$M$5,'RCF CCT data'!R13,FALSE))))</f>
        <v>-3.160511640668795E-2</v>
      </c>
      <c r="Z11" s="27">
        <f>IF($B$2=Selectors!$M$2,'RCF SOBC data'!S13,IF($B$2=Selectors!$M$3,'RCF OBC data'!S13,IF($B$2=Selectors!$M$4,'RCF FBC data'!S13,IF($B$2=Selectors!$M$5,'RCF CCT data'!S13,FALSE))))</f>
        <v>-3.160511640668795E-2</v>
      </c>
      <c r="AA11" s="27">
        <f>IF($B$2=Selectors!$M$2,'RCF SOBC data'!T13,IF($B$2=Selectors!$M$3,'RCF OBC data'!T13,IF($B$2=Selectors!$M$4,'RCF FBC data'!T13,IF($B$2=Selectors!$M$5,'RCF CCT data'!T13,FALSE))))</f>
        <v>-3.160511640668795E-2</v>
      </c>
      <c r="AB11" s="27">
        <f>IF($B$2=Selectors!$M$2,'RCF SOBC data'!U13,IF($B$2=Selectors!$M$3,'RCF OBC data'!U13,IF($B$2=Selectors!$M$4,'RCF FBC data'!U13,IF($B$2=Selectors!$M$5,'RCF CCT data'!U13,FALSE))))</f>
        <v>-3.160511640668795E-2</v>
      </c>
      <c r="AC11" s="27">
        <f>IF($B$2=Selectors!$M$2,'RCF SOBC data'!V13,IF($B$2=Selectors!$M$3,'RCF OBC data'!V13,IF($B$2=Selectors!$M$4,'RCF FBC data'!V13,IF($B$2=Selectors!$M$5,'RCF CCT data'!V13,FALSE))))</f>
        <v>0</v>
      </c>
      <c r="AD11" s="27">
        <f>IF($B$2=Selectors!$M$2,'RCF SOBC data'!W13,IF($B$2=Selectors!$M$3,'RCF OBC data'!W13,IF($B$2=Selectors!$M$4,'RCF FBC data'!W13,IF($B$2=Selectors!$M$5,'RCF CCT data'!W13,FALSE))))</f>
        <v>-3.160511640668795E-2</v>
      </c>
      <c r="AE11" s="27">
        <f>IF($B$2=Selectors!$M$2,'RCF SOBC data'!X13,IF($B$2=Selectors!$M$3,'RCF OBC data'!X13,IF($B$2=Selectors!$M$4,'RCF FBC data'!X13,IF($B$2=Selectors!$M$5,'RCF CCT data'!X13,FALSE))))</f>
        <v>-3.160511640668795E-2</v>
      </c>
      <c r="AF11" s="27">
        <f>IF($B$2=Selectors!$M$2,'RCF SOBC data'!Y13,IF($B$2=Selectors!$M$3,'RCF OBC data'!Y13,IF($B$2=Selectors!$M$4,'RCF FBC data'!Y13,IF($B$2=Selectors!$M$5,'RCF CCT data'!Y13,FALSE))))</f>
        <v>-3.160511640668795E-2</v>
      </c>
      <c r="AG11" s="27">
        <f>IF($B$2=Selectors!$M$2,'RCF SOBC data'!Z13,IF($B$2=Selectors!$M$3,'RCF OBC data'!Z13,IF($B$2=Selectors!$M$4,'RCF FBC data'!Z13,IF($B$2=Selectors!$M$5,'RCF CCT data'!Z13,FALSE))))</f>
        <v>-3.160511640668795E-2</v>
      </c>
      <c r="AH11" s="27">
        <f>IF($B$2=Selectors!$M$2,'RCF SOBC data'!AA13,IF($B$2=Selectors!$M$3,'RCF OBC data'!AA13,IF($B$2=Selectors!$M$4,'RCF FBC data'!AA13,IF($B$2=Selectors!$M$5,'RCF CCT data'!AA13,FALSE))))</f>
        <v>-3.160511640668795E-2</v>
      </c>
      <c r="AI11" s="27">
        <f>IF($B$2=Selectors!$M$2,'RCF SOBC data'!AB13,IF($B$2=Selectors!$M$3,'RCF OBC data'!AB13,IF($B$2=Selectors!$M$4,'RCF FBC data'!AB13,IF($B$2=Selectors!$M$5,'RCF CCT data'!AB13,FALSE))))</f>
        <v>0</v>
      </c>
      <c r="AJ11" s="27">
        <f>IF($B$2=Selectors!$M$2,'RCF SOBC data'!AC13,IF($B$2=Selectors!$M$3,'RCF OBC data'!AC13,IF($B$2=Selectors!$M$4,'RCF FBC data'!AC13,IF($B$2=Selectors!$M$5,'RCF CCT data'!AC13,FALSE))))</f>
        <v>0</v>
      </c>
      <c r="AK11" s="27">
        <f>IF($B$2=Selectors!$M$2,'RCF SOBC data'!AD13,IF($B$2=Selectors!$M$3,'RCF OBC data'!AD13,IF($B$2=Selectors!$M$4,'RCF FBC data'!AD13,IF($B$2=Selectors!$M$5,'RCF CCT data'!AD13,FALSE))))</f>
        <v>-0.10507500000000003</v>
      </c>
      <c r="AL11" s="27">
        <f>IF($B$2=Selectors!$M$2,'RCF SOBC data'!AE13,IF($B$2=Selectors!$M$3,'RCF OBC data'!AE13,IF($B$2=Selectors!$M$4,'RCF FBC data'!AE13,IF($B$2=Selectors!$M$5,'RCF CCT data'!AE13,FALSE))))</f>
        <v>-0.10507500000000003</v>
      </c>
      <c r="AM11" s="27">
        <f>IF($B$2=Selectors!$M$2,'RCF SOBC data'!AF13,IF($B$2=Selectors!$M$3,'RCF OBC data'!AF13,IF($B$2=Selectors!$M$4,'RCF FBC data'!AF13,IF($B$2=Selectors!$M$5,'RCF CCT data'!AF13,FALSE))))</f>
        <v>-0.10507500000000003</v>
      </c>
      <c r="AN11" s="27">
        <f>IF($B$2=Selectors!$M$2,'RCF SOBC data'!AG13,IF($B$2=Selectors!$M$3,'RCF OBC data'!AG13,IF($B$2=Selectors!$M$4,'RCF FBC data'!AG13,IF($B$2=Selectors!$M$5,'RCF CCT data'!AG13,FALSE))))</f>
        <v>-0.10507500000000003</v>
      </c>
      <c r="AO11" s="27">
        <f>IF($B$2=Selectors!$M$2,'RCF SOBC data'!AH13,IF($B$2=Selectors!$M$3,'RCF OBC data'!AH13,IF($B$2=Selectors!$M$4,'RCF FBC data'!AH13,IF($B$2=Selectors!$M$5,'RCF CCT data'!AH13,FALSE))))</f>
        <v>0.13122827374999993</v>
      </c>
      <c r="AP11" s="27">
        <f>IF($B$2=Selectors!$M$2,'RCF SOBC data'!AI13,IF($B$2=Selectors!$M$3,'RCF OBC data'!AI13,IF($B$2=Selectors!$M$4,'RCF FBC data'!AI13,IF($B$2=Selectors!$M$5,'RCF CCT data'!AI13,FALSE))))</f>
        <v>0</v>
      </c>
      <c r="AQ11" s="27">
        <f>IF($B$2=Selectors!$M$2,'RCF SOBC data'!AJ13,IF($B$2=Selectors!$M$3,'RCF OBC data'!AJ13,IF($B$2=Selectors!$M$4,'RCF FBC data'!AJ13,IF($B$2=Selectors!$M$5,'RCF CCT data'!AJ13,FALSE))))</f>
        <v>0</v>
      </c>
      <c r="AR11" s="27">
        <f>IF($B$2=Selectors!$M$2,'RCF SOBC data'!AK13,IF($B$2=Selectors!$M$3,'RCF OBC data'!AK13,IF($B$2=Selectors!$M$4,'RCF FBC data'!AK13,IF($B$2=Selectors!$M$5,'RCF CCT data'!AK13,FALSE))))</f>
        <v>6.5614136874999965E-2</v>
      </c>
      <c r="AS11" s="27">
        <f>IF($B$2=Selectors!$M$2,'RCF SOBC data'!AL13,IF($B$2=Selectors!$M$3,'RCF OBC data'!AL13,IF($B$2=Selectors!$M$4,'RCF FBC data'!AL13,IF($B$2=Selectors!$M$5,'RCF CCT data'!AL13,FALSE))))</f>
        <v>0.13122827374999993</v>
      </c>
      <c r="AT11" s="27">
        <f>IF($B$2=Selectors!$M$2,'RCF SOBC data'!AM13,IF($B$2=Selectors!$M$3,'RCF OBC data'!AM13,IF($B$2=Selectors!$M$4,'RCF FBC data'!AM13,IF($B$2=Selectors!$M$5,'RCF CCT data'!AM13,FALSE))))</f>
        <v>0</v>
      </c>
      <c r="AU11" s="27">
        <f>IF($B$2=Selectors!$M$2,'RCF SOBC data'!AN13,IF($B$2=Selectors!$M$3,'RCF OBC data'!AN13,IF($B$2=Selectors!$M$4,'RCF FBC data'!AN13,IF($B$2=Selectors!$M$5,'RCF CCT data'!AN13,FALSE))))</f>
        <v>0</v>
      </c>
      <c r="AV11" s="27">
        <f>IF($B$2=Selectors!$M$2,'RCF SOBC data'!AO13,IF($B$2=Selectors!$M$3,'RCF OBC data'!AO13,IF($B$2=Selectors!$M$4,'RCF FBC data'!AO13,IF($B$2=Selectors!$M$5,'RCF CCT data'!AO13,FALSE))))</f>
        <v>-3.160511640668795E-2</v>
      </c>
      <c r="AW11" s="27">
        <f>IF($B$2=Selectors!$M$2,'RCF SOBC data'!AP13,IF($B$2=Selectors!$M$3,'RCF OBC data'!AP13,IF($B$2=Selectors!$M$4,'RCF FBC data'!AP13,IF($B$2=Selectors!$M$5,'RCF CCT data'!AP13,FALSE))))</f>
        <v>0</v>
      </c>
      <c r="AX11" s="27">
        <f>IF($B$2=Selectors!$M$2,'RCF SOBC data'!AQ13,IF($B$2=Selectors!$M$3,'RCF OBC data'!AQ13,IF($B$2=Selectors!$M$4,'RCF FBC data'!AQ13,IF($B$2=Selectors!$M$5,'RCF CCT data'!AQ13,FALSE))))</f>
        <v>-0.10507500000000003</v>
      </c>
      <c r="AY11" s="27">
        <f>IF($B$2=Selectors!$M$2,'RCF SOBC data'!AR13,IF($B$2=Selectors!$M$3,'RCF OBC data'!AR13,IF($B$2=Selectors!$M$4,'RCF FBC data'!AR13,IF($B$2=Selectors!$M$5,'RCF CCT data'!AR13,FALSE))))</f>
        <v>-0.10507500000000003</v>
      </c>
      <c r="AZ11" s="27">
        <f>IF($B$2=Selectors!$M$2,'RCF SOBC data'!AS13,IF($B$2=Selectors!$M$3,'RCF OBC data'!AS13,IF($B$2=Selectors!$M$4,'RCF FBC data'!AS13,IF($B$2=Selectors!$M$5,'RCF CCT data'!AS13,FALSE))))</f>
        <v>7.0000000000000062E-2</v>
      </c>
      <c r="BA11" s="27">
        <f>IF($B$2=Selectors!$M$2,'RCF SOBC data'!AT13,IF($B$2=Selectors!$M$3,'RCF OBC data'!AT13,IF($B$2=Selectors!$M$4,'RCF FBC data'!AT13,IF($B$2=Selectors!$M$5,'RCF CCT data'!AT13,FALSE))))</f>
        <v>7.0000000000000062E-2</v>
      </c>
      <c r="BB11" s="27">
        <f>IF($B$2=Selectors!$M$2,'RCF SOBC data'!AU13,IF($B$2=Selectors!$M$3,'RCF OBC data'!AU13,IF($B$2=Selectors!$M$4,'RCF FBC data'!AU13,IF($B$2=Selectors!$M$5,'RCF CCT data'!AU13,FALSE))))</f>
        <v>6.3000000000000056E-2</v>
      </c>
      <c r="BC11" s="27">
        <f>IF($B$2=Selectors!$M$2,'RCF SOBC data'!AV13,IF($B$2=Selectors!$M$3,'RCF OBC data'!AV13,IF($B$2=Selectors!$M$4,'RCF FBC data'!AV13,IF($B$2=Selectors!$M$5,'RCF CCT data'!AV13,FALSE))))</f>
        <v>6.3000000000000056E-2</v>
      </c>
      <c r="BD11" s="27">
        <f>IF($B$2=Selectors!$M$2,'RCF SOBC data'!AW13,IF($B$2=Selectors!$M$3,'RCF OBC data'!AW13,IF($B$2=Selectors!$M$4,'RCF FBC data'!AW13,IF($B$2=Selectors!$M$5,'RCF CCT data'!AW13,FALSE))))</f>
        <v>6.3000000000000056E-2</v>
      </c>
      <c r="BE11" s="27">
        <f>IF($B$2=Selectors!$M$2,'RCF SOBC data'!AX13,IF($B$2=Selectors!$M$3,'RCF OBC data'!AX13,IF($B$2=Selectors!$M$4,'RCF FBC data'!AX13,IF($B$2=Selectors!$M$5,'RCF CCT data'!AX13,FALSE))))</f>
        <v>7.0000000000000062E-2</v>
      </c>
      <c r="BF11" s="27">
        <f>IF($B$2=Selectors!$M$2,'RCF SOBC data'!AY13,IF($B$2=Selectors!$M$3,'RCF OBC data'!AY13,IF($B$2=Selectors!$M$4,'RCF FBC data'!AY13,IF($B$2=Selectors!$M$5,'RCF CCT data'!AY13,FALSE))))</f>
        <v>8.4000000000000075E-2</v>
      </c>
      <c r="BG11" s="27">
        <f>IF($B$2=Selectors!$M$2,'RCF SOBC data'!AZ13,IF($B$2=Selectors!$M$3,'RCF OBC data'!AZ13,IF($B$2=Selectors!$M$4,'RCF FBC data'!AZ13,IF($B$2=Selectors!$M$5,'RCF CCT data'!AZ13,FALSE))))</f>
        <v>7.0000000000000062E-2</v>
      </c>
      <c r="BH11" s="27">
        <f>IF($B$2=Selectors!$M$2,'RCF SOBC data'!BA13,IF($B$2=Selectors!$M$3,'RCF OBC data'!BA13,IF($B$2=Selectors!$M$4,'RCF FBC data'!BA13,IF($B$2=Selectors!$M$5,'RCF CCT data'!BA13,FALSE))))</f>
        <v>8.4000000000000075E-2</v>
      </c>
      <c r="BI11" s="27">
        <f>IF($B$2=Selectors!$M$2,'RCF SOBC data'!BB13,IF($B$2=Selectors!$M$3,'RCF OBC data'!BB13,IF($B$2=Selectors!$M$4,'RCF FBC data'!BB13,IF($B$2=Selectors!$M$5,'RCF CCT data'!BB13,FALSE))))</f>
        <v>-1.783909374108994E-5</v>
      </c>
      <c r="BJ11" s="27">
        <f>IF($B$2=Selectors!$M$2,'RCF SOBC data'!BC13,IF($B$2=Selectors!$M$3,'RCF OBC data'!BC13,IF($B$2=Selectors!$M$4,'RCF FBC data'!BC13,IF($B$2=Selectors!$M$5,'RCF CCT data'!BC13,FALSE))))</f>
        <v>-1.783909374108994E-5</v>
      </c>
      <c r="BK11" s="27">
        <f>IF($B$2=Selectors!$M$2,'RCF SOBC data'!BD13,IF($B$2=Selectors!$M$3,'RCF OBC data'!BD13,IF($B$2=Selectors!$M$4,'RCF FBC data'!BD13,IF($B$2=Selectors!$M$5,'RCF CCT data'!BD13,FALSE))))</f>
        <v>-1.8608844679685044E-2</v>
      </c>
      <c r="BL11" s="27">
        <f>IF($B$2=Selectors!$M$2,'RCF SOBC data'!BE13,IF($B$2=Selectors!$M$3,'RCF OBC data'!BE13,IF($B$2=Selectors!$M$4,'RCF FBC data'!BE13,IF($B$2=Selectors!$M$5,'RCF CCT data'!BE13,FALSE))))</f>
        <v>7.0000000000000062E-2</v>
      </c>
      <c r="BM11" s="27">
        <f>IF($B$2=Selectors!$M$2,'RCF SOBC data'!BF13,IF($B$2=Selectors!$M$3,'RCF OBC data'!BF13,IF($B$2=Selectors!$M$4,'RCF FBC data'!BF13,IF($B$2=Selectors!$M$5,'RCF CCT data'!BF13,FALSE))))</f>
        <v>7.0000000000000062E-2</v>
      </c>
      <c r="BN11" s="27">
        <f>IF($B$2=Selectors!$M$2,'RCF SOBC data'!BG13,IF($B$2=Selectors!$M$3,'RCF OBC data'!BG13,IF($B$2=Selectors!$M$4,'RCF FBC data'!BG13,IF($B$2=Selectors!$M$5,'RCF CCT data'!BG13,FALSE))))</f>
        <v>8.4000000000000075E-2</v>
      </c>
      <c r="BO11" s="27">
        <f>IF($B$2=Selectors!$M$2,'RCF SOBC data'!BH13,IF($B$2=Selectors!$M$3,'RCF OBC data'!BH13,IF($B$2=Selectors!$M$4,'RCF FBC data'!BH13,IF($B$2=Selectors!$M$5,'RCF CCT data'!BH13,FALSE))))</f>
        <v>8.4000000000000075E-2</v>
      </c>
      <c r="BP11" s="27">
        <f>IF($B$2=Selectors!$M$2,'RCF SOBC data'!BI13,IF($B$2=Selectors!$M$3,'RCF OBC data'!BI13,IF($B$2=Selectors!$M$4,'RCF FBC data'!BI13,IF($B$2=Selectors!$M$5,'RCF CCT data'!BI13,FALSE))))</f>
        <v>0</v>
      </c>
      <c r="BQ11" s="27">
        <f>IF($B$2=Selectors!$M$2,'RCF SOBC data'!BJ13,IF($B$2=Selectors!$M$3,'RCF OBC data'!BJ13,IF($B$2=Selectors!$M$4,'RCF FBC data'!BJ13,IF($B$2=Selectors!$M$5,'RCF CCT data'!BJ13,FALSE))))</f>
        <v>-1.7134545131145096E-2</v>
      </c>
      <c r="BR11" s="27">
        <f>IF($B$2=Selectors!$M$2,'RCF SOBC data'!BK13,IF($B$2=Selectors!$M$3,'RCF OBC data'!BK13,IF($B$2=Selectors!$M$4,'RCF FBC data'!BK13,IF($B$2=Selectors!$M$5,'RCF CCT data'!BK13,FALSE))))</f>
        <v>-1.7134545131145096E-2</v>
      </c>
      <c r="BS11" s="27">
        <f>IF($B$2=Selectors!$M$2,'RCF SOBC data'!BL13,IF($B$2=Selectors!$M$3,'RCF OBC data'!BL13,IF($B$2=Selectors!$M$4,'RCF FBC data'!BL13,IF($B$2=Selectors!$M$5,'RCF CCT data'!BL13,FALSE))))</f>
        <v>-3.2635436745191981E-3</v>
      </c>
      <c r="BT11" s="27">
        <f>IF($B$2=Selectors!$M$2,'RCF SOBC data'!BM13,IF($B$2=Selectors!$M$3,'RCF OBC data'!BM13,IF($B$2=Selectors!$M$4,'RCF FBC data'!BM13,IF($B$2=Selectors!$M$5,'RCF CCT data'!BM13,FALSE))))</f>
        <v>7.0000000000000062E-2</v>
      </c>
      <c r="BU11" s="27">
        <f>IF($B$2=Selectors!$M$2,'RCF SOBC data'!BN13,IF($B$2=Selectors!$M$3,'RCF OBC data'!BN13,IF($B$2=Selectors!$M$4,'RCF FBC data'!BN13,IF($B$2=Selectors!$M$5,'RCF CCT data'!BN13,FALSE))))</f>
        <v>-1.5100471150134168E-2</v>
      </c>
      <c r="BV11" s="27">
        <f>IF($B$2=Selectors!$M$2,'RCF SOBC data'!BO13,IF($B$2=Selectors!$M$3,'RCF OBC data'!BO13,IF($B$2=Selectors!$M$4,'RCF FBC data'!BO13,IF($B$2=Selectors!$M$5,'RCF CCT data'!BO13,FALSE))))</f>
        <v>-2.8399999999999981E-2</v>
      </c>
      <c r="BW11" s="27">
        <f>IF($B$2=Selectors!$M$2,'RCF SOBC data'!BP13,IF($B$2=Selectors!$M$3,'RCF OBC data'!BP13,IF($B$2=Selectors!$M$4,'RCF FBC data'!BP13,IF($B$2=Selectors!$M$5,'RCF CCT data'!BP13,FALSE))))</f>
        <v>-2.8399999999999981E-2</v>
      </c>
      <c r="BX11" s="27">
        <f>IF($B$2=Selectors!$M$2,'RCF SOBC data'!BQ13,IF($B$2=Selectors!$M$3,'RCF OBC data'!BQ13,IF($B$2=Selectors!$M$4,'RCF FBC data'!BQ13,IF($B$2=Selectors!$M$5,'RCF CCT data'!BQ13,FALSE))))</f>
        <v>-2.8399999999999981E-2</v>
      </c>
      <c r="BY11" s="27">
        <f>IF($B$2=Selectors!$M$2,'RCF SOBC data'!BR13,IF($B$2=Selectors!$M$3,'RCF OBC data'!BR13,IF($B$2=Selectors!$M$4,'RCF FBC data'!BR13,IF($B$2=Selectors!$M$5,'RCF CCT data'!BR13,FALSE))))</f>
        <v>-2.8399999999999981E-2</v>
      </c>
      <c r="BZ11" s="27">
        <f>IF($B$2=Selectors!$M$2,'RCF SOBC data'!BS13,IF($B$2=Selectors!$M$3,'RCF OBC data'!BS13,IF($B$2=Selectors!$M$4,'RCF FBC data'!BS13,IF($B$2=Selectors!$M$5,'RCF CCT data'!BS13,FALSE))))</f>
        <v>-2.8399999999999981E-2</v>
      </c>
      <c r="CA11" s="27">
        <f>IF($B$2=Selectors!$M$2,'RCF SOBC data'!BT13,IF($B$2=Selectors!$M$3,'RCF OBC data'!BT13,IF($B$2=Selectors!$M$4,'RCF FBC data'!BT13,IF($B$2=Selectors!$M$5,'RCF CCT data'!BT13,FALSE))))</f>
        <v>-2.8399999999999981E-2</v>
      </c>
      <c r="CB11" s="27">
        <f>IF($B$2=Selectors!$M$2,'RCF SOBC data'!BU13,IF($B$2=Selectors!$M$3,'RCF OBC data'!BU13,IF($B$2=Selectors!$M$4,'RCF FBC data'!BU13,IF($B$2=Selectors!$M$5,'RCF CCT data'!BU13,FALSE))))</f>
        <v>5.6732547520647492E-2</v>
      </c>
      <c r="CC11" s="27">
        <f>IF($B$2=Selectors!$M$2,'RCF SOBC data'!BV13,IF($B$2=Selectors!$M$3,'RCF OBC data'!BV13,IF($B$2=Selectors!$M$4,'RCF FBC data'!BV13,IF($B$2=Selectors!$M$5,'RCF CCT data'!BV13,FALSE))))</f>
        <v>5.6732547520647492E-2</v>
      </c>
      <c r="CD11" s="27">
        <f>IF($B$2=Selectors!$M$2,'RCF SOBC data'!BW13,IF($B$2=Selectors!$M$3,'RCF OBC data'!BW13,IF($B$2=Selectors!$M$4,'RCF FBC data'!BW13,IF($B$2=Selectors!$M$5,'RCF CCT data'!BW13,FALSE))))</f>
        <v>5.6732547520647492E-2</v>
      </c>
      <c r="CE11" s="27">
        <f>IF($B$2=Selectors!$M$2,'RCF SOBC data'!BX13,IF($B$2=Selectors!$M$3,'RCF OBC data'!BX13,IF($B$2=Selectors!$M$4,'RCF FBC data'!BX13,IF($B$2=Selectors!$M$5,'RCF CCT data'!BX13,FALSE))))</f>
        <v>5.6732547520647492E-2</v>
      </c>
      <c r="CF11" s="27">
        <f>IF($B$2=Selectors!$M$2,'RCF SOBC data'!BY13,IF($B$2=Selectors!$M$3,'RCF OBC data'!BY13,IF($B$2=Selectors!$M$4,'RCF FBC data'!BY13,IF($B$2=Selectors!$M$5,'RCF CCT data'!BY13,FALSE))))</f>
        <v>5.6732547520647492E-2</v>
      </c>
      <c r="CG11" s="27">
        <f>IF($B$2=Selectors!$M$2,'RCF SOBC data'!BZ13,IF($B$2=Selectors!$M$3,'RCF OBC data'!BZ13,IF($B$2=Selectors!$M$4,'RCF FBC data'!BZ13,IF($B$2=Selectors!$M$5,'RCF CCT data'!BZ13,FALSE))))</f>
        <v>5.6732547520647492E-2</v>
      </c>
      <c r="CH11" s="27">
        <f>IF($B$2=Selectors!$M$2,'RCF SOBC data'!CA13,IF($B$2=Selectors!$M$3,'RCF OBC data'!CA13,IF($B$2=Selectors!$M$4,'RCF FBC data'!CA13,IF($B$2=Selectors!$M$5,'RCF CCT data'!CA13,FALSE))))</f>
        <v>5.6732547520647492E-2</v>
      </c>
      <c r="CI11" s="27">
        <f>IF($B$2=Selectors!$M$2,'RCF SOBC data'!CB13,IF($B$2=Selectors!$M$3,'RCF OBC data'!CB13,IF($B$2=Selectors!$M$4,'RCF FBC data'!CB13,IF($B$2=Selectors!$M$5,'RCF CCT data'!CB13,FALSE))))</f>
        <v>-7.3633960971050016E-2</v>
      </c>
      <c r="CJ11" s="27">
        <f>IF($B$2=Selectors!$M$2,'RCF SOBC data'!CC13,IF($B$2=Selectors!$M$3,'RCF OBC data'!CC13,IF($B$2=Selectors!$M$4,'RCF FBC data'!CC13,IF($B$2=Selectors!$M$5,'RCF CCT data'!CC13,FALSE))))</f>
        <v>-7.3633960971050016E-2</v>
      </c>
      <c r="CK11" s="27">
        <f>IF($B$2=Selectors!$M$2,'RCF SOBC data'!CD13,IF($B$2=Selectors!$M$3,'RCF OBC data'!CD13,IF($B$2=Selectors!$M$4,'RCF FBC data'!CD13,IF($B$2=Selectors!$M$5,'RCF CCT data'!CD13,FALSE))))</f>
        <v>-7.3633960971050016E-2</v>
      </c>
      <c r="CL11" s="27">
        <f>IF($B$2=Selectors!$M$2,'RCF SOBC data'!CE13,IF($B$2=Selectors!$M$3,'RCF OBC data'!CE13,IF($B$2=Selectors!$M$4,'RCF FBC data'!CE13,IF($B$2=Selectors!$M$5,'RCF CCT data'!CE13,FALSE))))</f>
        <v>-7.3633960971050016E-2</v>
      </c>
      <c r="CM11" s="27">
        <f>IF($B$2=Selectors!$M$2,'RCF SOBC data'!CF13,IF($B$2=Selectors!$M$3,'RCF OBC data'!CF13,IF($B$2=Selectors!$M$4,'RCF FBC data'!CF13,IF($B$2=Selectors!$M$5,'RCF CCT data'!CF13,FALSE))))</f>
        <v>-7.3633960971050016E-2</v>
      </c>
      <c r="CN11" s="27">
        <f>IF($B$2=Selectors!$M$2,'RCF SOBC data'!CG13,IF($B$2=Selectors!$M$3,'RCF OBC data'!CG13,IF($B$2=Selectors!$M$4,'RCF FBC data'!CG13,IF($B$2=Selectors!$M$5,'RCF CCT data'!CG13,FALSE))))</f>
        <v>-7.3633960971050016E-2</v>
      </c>
      <c r="CO11" s="27">
        <f>IF($B$2=Selectors!$M$2,'RCF SOBC data'!CH13,IF($B$2=Selectors!$M$3,'RCF OBC data'!CH13,IF($B$2=Selectors!$M$4,'RCF FBC data'!CH13,IF($B$2=Selectors!$M$5,'RCF CCT data'!CH13,FALSE))))</f>
        <v>-7.3633960971050016E-2</v>
      </c>
      <c r="CP11" s="27">
        <f>IF($B$2=Selectors!$M$2,'RCF SOBC data'!CI13,IF($B$2=Selectors!$M$3,'RCF OBC data'!CI13,IF($B$2=Selectors!$M$4,'RCF FBC data'!CI13,IF($B$2=Selectors!$M$5,'RCF CCT data'!CI13,FALSE))))</f>
        <v>-1.5100471150134168E-2</v>
      </c>
      <c r="CQ11" s="27">
        <f>IF($B$2=Selectors!$M$2,'RCF SOBC data'!CJ13,IF($B$2=Selectors!$M$3,'RCF OBC data'!CJ13,IF($B$2=Selectors!$M$4,'RCF FBC data'!CJ13,IF($B$2=Selectors!$M$5,'RCF CCT data'!CJ13,FALSE))))</f>
        <v>-1.5100471150134168E-2</v>
      </c>
      <c r="CR11" s="27">
        <f>IF($B$2=Selectors!$M$2,'RCF SOBC data'!CK13,IF($B$2=Selectors!$M$3,'RCF OBC data'!CK13,IF($B$2=Selectors!$M$4,'RCF FBC data'!CK13,IF($B$2=Selectors!$M$5,'RCF CCT data'!CK13,FALSE))))</f>
        <v>-1.5100471150134168E-2</v>
      </c>
      <c r="CS11" s="27">
        <f>IF($B$2=Selectors!$M$2,'RCF SOBC data'!CL13,IF($B$2=Selectors!$M$3,'RCF OBC data'!CL13,IF($B$2=Selectors!$M$4,'RCF FBC data'!CL13,IF($B$2=Selectors!$M$5,'RCF CCT data'!CL13,FALSE))))</f>
        <v>-3.4141748172175301E-2</v>
      </c>
      <c r="CT11" s="27">
        <f>IF($B$2=Selectors!$M$2,'RCF SOBC data'!CM13,IF($B$2=Selectors!$M$3,'RCF OBC data'!CM13,IF($B$2=Selectors!$M$4,'RCF FBC data'!CM13,IF($B$2=Selectors!$M$5,'RCF CCT data'!CM13,FALSE))))</f>
        <v>-3.4141748172175301E-2</v>
      </c>
      <c r="CU11" s="27">
        <f>IF($B$2=Selectors!$M$2,'RCF SOBC data'!CN13,IF($B$2=Selectors!$M$3,'RCF OBC data'!CN13,IF($B$2=Selectors!$M$4,'RCF FBC data'!CN13,IF($B$2=Selectors!$M$5,'RCF CCT data'!CN13,FALSE))))</f>
        <v>-3.4141748172175301E-2</v>
      </c>
      <c r="CV11" s="27">
        <f>IF($B$2=Selectors!$M$2,'RCF SOBC data'!CO13,IF($B$2=Selectors!$M$3,'RCF OBC data'!CO13,IF($B$2=Selectors!$M$4,'RCF FBC data'!CO13,IF($B$2=Selectors!$M$5,'RCF CCT data'!CO13,FALSE))))</f>
        <v>-3.4141748172175301E-2</v>
      </c>
      <c r="CW11" s="27">
        <f>IF($B$2=Selectors!$M$2,'RCF SOBC data'!CP13,IF($B$2=Selectors!$M$3,'RCF OBC data'!CP13,IF($B$2=Selectors!$M$4,'RCF FBC data'!CP13,IF($B$2=Selectors!$M$5,'RCF CCT data'!CP13,FALSE))))</f>
        <v>-3.4141748172175301E-2</v>
      </c>
      <c r="CX11" s="27">
        <f>IF($B$2=Selectors!$M$2,'RCF SOBC data'!CQ13,IF($B$2=Selectors!$M$3,'RCF OBC data'!CQ13,IF($B$2=Selectors!$M$4,'RCF FBC data'!CQ13,IF($B$2=Selectors!$M$5,'RCF CCT data'!CQ13,FALSE))))</f>
        <v>-3.2635436745191981E-3</v>
      </c>
      <c r="CY11" s="27">
        <f>IF($B$2=Selectors!$M$2,'RCF SOBC data'!CR13,IF($B$2=Selectors!$M$3,'RCF OBC data'!CR13,IF($B$2=Selectors!$M$4,'RCF FBC data'!CR13,IF($B$2=Selectors!$M$5,'RCF CCT data'!CR13,FALSE))))</f>
        <v>0</v>
      </c>
      <c r="CZ11" s="27">
        <f>IF($B$2=Selectors!$M$2,'RCF SOBC data'!CS13,IF($B$2=Selectors!$M$3,'RCF OBC data'!CS13,IF($B$2=Selectors!$M$4,'RCF FBC data'!CS13,IF($B$2=Selectors!$M$5,'RCF CCT data'!CS13,FALSE))))</f>
        <v>0</v>
      </c>
      <c r="DA11" s="27">
        <f>IF($B$2=Selectors!$M$2,'RCF SOBC data'!CT13,IF($B$2=Selectors!$M$3,'RCF OBC data'!CT13,IF($B$2=Selectors!$M$4,'RCF FBC data'!CT13,IF($B$2=Selectors!$M$5,'RCF CCT data'!CT13,FALSE))))</f>
        <v>0</v>
      </c>
      <c r="DB11" s="27">
        <f>IF($B$2=Selectors!$M$2,'RCF SOBC data'!CU13,IF($B$2=Selectors!$M$3,'RCF OBC data'!CU13,IF($B$2=Selectors!$M$4,'RCF FBC data'!CU13,IF($B$2=Selectors!$M$5,'RCF CCT data'!CU13,FALSE))))</f>
        <v>0</v>
      </c>
      <c r="DC11" s="27">
        <f>IF($B$2=Selectors!$M$2,'RCF SOBC data'!CV13,IF($B$2=Selectors!$M$3,'RCF OBC data'!CV13,IF($B$2=Selectors!$M$4,'RCF FBC data'!CV13,IF($B$2=Selectors!$M$5,'RCF CCT data'!CV13,FALSE))))</f>
        <v>0</v>
      </c>
      <c r="DD11" s="27">
        <f>IF($B$2=Selectors!$M$2,'RCF SOBC data'!CW13,IF($B$2=Selectors!$M$3,'RCF OBC data'!CW13,IF($B$2=Selectors!$M$4,'RCF FBC data'!CW13,IF($B$2=Selectors!$M$5,'RCF CCT data'!CW13,FALSE))))</f>
        <v>0</v>
      </c>
      <c r="DE11" s="27">
        <f>IF($B$2=Selectors!$M$2,'RCF SOBC data'!CX13,IF($B$2=Selectors!$M$3,'RCF OBC data'!CX13,IF($B$2=Selectors!$M$4,'RCF FBC data'!CX13,IF($B$2=Selectors!$M$5,'RCF CCT data'!CX13,FALSE))))</f>
        <v>0</v>
      </c>
      <c r="DF11" s="27">
        <f>IF($B$2=Selectors!$M$2,'RCF SOBC data'!CY13,IF($B$2=Selectors!$M$3,'RCF OBC data'!CY13,IF($B$2=Selectors!$M$4,'RCF FBC data'!CY13,IF($B$2=Selectors!$M$5,'RCF CCT data'!CY13,FALSE))))</f>
        <v>0</v>
      </c>
      <c r="DG11" s="27">
        <f>IF($B$2=Selectors!$M$2,'RCF SOBC data'!CZ13,IF($B$2=Selectors!$M$3,'RCF OBC data'!CZ13,IF($B$2=Selectors!$M$4,'RCF FBC data'!CZ13,IF($B$2=Selectors!$M$5,'RCF CCT data'!CZ13,FALSE))))</f>
        <v>0</v>
      </c>
      <c r="DH11" s="27">
        <f>IF($B$2=Selectors!$M$2,'RCF SOBC data'!DA13,IF($B$2=Selectors!$M$3,'RCF OBC data'!DA13,IF($B$2=Selectors!$M$4,'RCF FBC data'!DA13,IF($B$2=Selectors!$M$5,'RCF CCT data'!DA13,FALSE))))</f>
        <v>0</v>
      </c>
      <c r="DI11" s="27">
        <f>IF($B$2=Selectors!$M$2,'RCF SOBC data'!DB13,IF($B$2=Selectors!$M$3,'RCF OBC data'!DB13,IF($B$2=Selectors!$M$4,'RCF FBC data'!DB13,IF($B$2=Selectors!$M$5,'RCF CCT data'!DB13,FALSE))))</f>
        <v>0</v>
      </c>
      <c r="DJ11" s="27">
        <f>IF($B$2=Selectors!$M$2,'RCF SOBC data'!DC13,IF($B$2=Selectors!$M$3,'RCF OBC data'!DC13,IF($B$2=Selectors!$M$4,'RCF FBC data'!DC13,IF($B$2=Selectors!$M$5,'RCF CCT data'!DC13,FALSE))))</f>
        <v>0</v>
      </c>
      <c r="DK11" s="27">
        <f>IF($B$2=Selectors!$M$2,'RCF SOBC data'!DD13,IF($B$2=Selectors!$M$3,'RCF OBC data'!DD13,IF($B$2=Selectors!$M$4,'RCF FBC data'!DD13,IF($B$2=Selectors!$M$5,'RCF CCT data'!DD13,FALSE))))</f>
        <v>7.0000000000000062E-2</v>
      </c>
      <c r="DL11" s="27">
        <f>IF($B$2=Selectors!$M$2,'RCF SOBC data'!DE13,IF($B$2=Selectors!$M$3,'RCF OBC data'!DE13,IF($B$2=Selectors!$M$4,'RCF FBC data'!DE13,IF($B$2=Selectors!$M$5,'RCF CCT data'!DE13,FALSE))))</f>
        <v>7.0000000000000062E-2</v>
      </c>
      <c r="DM11" s="27">
        <f>IF($B$2=Selectors!$M$2,'RCF SOBC data'!DF13,IF($B$2=Selectors!$M$3,'RCF OBC data'!DF13,IF($B$2=Selectors!$M$4,'RCF FBC data'!DF13,IF($B$2=Selectors!$M$5,'RCF CCT data'!DF13,FALSE))))</f>
        <v>7.0000000000000062E-2</v>
      </c>
      <c r="DN11" s="27">
        <f>IF($B$2=Selectors!$M$2,'RCF SOBC data'!DG13,IF($B$2=Selectors!$M$3,'RCF OBC data'!DG13,IF($B$2=Selectors!$M$4,'RCF FBC data'!DG13,IF($B$2=Selectors!$M$5,'RCF CCT data'!DG13,FALSE))))</f>
        <v>7.0000000000000062E-2</v>
      </c>
      <c r="DO11" s="27">
        <f>IF($B$2=Selectors!$M$2,'RCF SOBC data'!DH13,IF($B$2=Selectors!$M$3,'RCF OBC data'!DH13,IF($B$2=Selectors!$M$4,'RCF FBC data'!DH13,IF($B$2=Selectors!$M$5,'RCF CCT data'!DH13,FALSE))))</f>
        <v>-0.10507500000000003</v>
      </c>
      <c r="DP11" s="27">
        <f>IF($B$2=Selectors!$M$2,'RCF SOBC data'!DI13,IF($B$2=Selectors!$M$3,'RCF OBC data'!DI13,IF($B$2=Selectors!$M$4,'RCF FBC data'!DI13,IF($B$2=Selectors!$M$5,'RCF CCT data'!DI13,FALSE))))</f>
        <v>-0.10507500000000003</v>
      </c>
      <c r="DQ11" s="27">
        <f>IF($B$2=Selectors!$M$2,'RCF SOBC data'!DJ13,IF($B$2=Selectors!$M$3,'RCF OBC data'!DJ13,IF($B$2=Selectors!$M$4,'RCF FBC data'!DJ13,IF($B$2=Selectors!$M$5,'RCF CCT data'!DJ13,FALSE))))</f>
        <v>-0.10507500000000003</v>
      </c>
      <c r="DR11" s="27">
        <f>IF($B$2=Selectors!$M$2,'RCF SOBC data'!DK13,IF($B$2=Selectors!$M$3,'RCF OBC data'!DK13,IF($B$2=Selectors!$M$4,'RCF FBC data'!DK13,IF($B$2=Selectors!$M$5,'RCF CCT data'!DK13,FALSE))))</f>
        <v>-0.10507500000000003</v>
      </c>
      <c r="DS11" s="27">
        <f>IF($B$2=Selectors!$M$2,'RCF SOBC data'!DL13,IF($B$2=Selectors!$M$3,'RCF OBC data'!DL13,IF($B$2=Selectors!$M$4,'RCF FBC data'!DL13,IF($B$2=Selectors!$M$5,'RCF CCT data'!DL13,FALSE))))</f>
        <v>-0.10507500000000003</v>
      </c>
      <c r="DT11" s="27">
        <f>IF($B$2=Selectors!$M$2,'RCF SOBC data'!DM13,IF($B$2=Selectors!$M$3,'RCF OBC data'!DM13,IF($B$2=Selectors!$M$4,'RCF FBC data'!DM13,IF($B$2=Selectors!$M$5,'RCF CCT data'!DM13,FALSE))))</f>
        <v>-0.10507500000000003</v>
      </c>
      <c r="DU11" s="27">
        <f>IF($B$2=Selectors!$M$2,'RCF SOBC data'!DN13,IF($B$2=Selectors!$M$3,'RCF OBC data'!DN13,IF($B$2=Selectors!$M$4,'RCF FBC data'!DN13,IF($B$2=Selectors!$M$5,'RCF CCT data'!DN13,FALSE))))</f>
        <v>-0.10507500000000003</v>
      </c>
      <c r="DV11" s="27">
        <f>IF($B$2=Selectors!$M$2,'RCF SOBC data'!DO13,IF($B$2=Selectors!$M$3,'RCF OBC data'!DO13,IF($B$2=Selectors!$M$4,'RCF FBC data'!DO13,IF($B$2=Selectors!$M$5,'RCF CCT data'!DO13,FALSE))))</f>
        <v>-0.10507500000000003</v>
      </c>
      <c r="DW11" s="27">
        <f>IF($B$2=Selectors!$M$2,'RCF SOBC data'!DP13,IF($B$2=Selectors!$M$3,'RCF OBC data'!DP13,IF($B$2=Selectors!$M$4,'RCF FBC data'!DP13,IF($B$2=Selectors!$M$5,'RCF CCT data'!DP13,FALSE))))</f>
        <v>-0.10507500000000003</v>
      </c>
      <c r="DX11" s="27">
        <f>IF($B$2=Selectors!$M$2,'RCF SOBC data'!DQ13,IF($B$2=Selectors!$M$3,'RCF OBC data'!DQ13,IF($B$2=Selectors!$M$4,'RCF FBC data'!DQ13,IF($B$2=Selectors!$M$5,'RCF CCT data'!DQ13,FALSE))))</f>
        <v>-0.10507500000000003</v>
      </c>
      <c r="DY11" s="27">
        <f>IF($B$2=Selectors!$M$2,'RCF SOBC data'!DR13,IF($B$2=Selectors!$M$3,'RCF OBC data'!DR13,IF($B$2=Selectors!$M$4,'RCF FBC data'!DR13,IF($B$2=Selectors!$M$5,'RCF CCT data'!DR13,FALSE))))</f>
        <v>-0.10507500000000003</v>
      </c>
      <c r="DZ11" s="27">
        <f>IF($B$2=Selectors!$M$2,'RCF SOBC data'!DS13,IF($B$2=Selectors!$M$3,'RCF OBC data'!DS13,IF($B$2=Selectors!$M$4,'RCF FBC data'!DS13,IF($B$2=Selectors!$M$5,'RCF CCT data'!DS13,FALSE))))</f>
        <v>-0.10507500000000003</v>
      </c>
      <c r="EA11" s="27">
        <f>IF($B$2=Selectors!$M$2,'RCF SOBC data'!DT13,IF($B$2=Selectors!$M$3,'RCF OBC data'!DT13,IF($B$2=Selectors!$M$4,'RCF FBC data'!DT13,IF($B$2=Selectors!$M$5,'RCF CCT data'!DT13,FALSE))))</f>
        <v>-0.10507500000000003</v>
      </c>
      <c r="EB11" s="27">
        <f>IF($B$2=Selectors!$M$2,'RCF SOBC data'!DU13,IF($B$2=Selectors!$M$3,'RCF OBC data'!DU13,IF($B$2=Selectors!$M$4,'RCF FBC data'!DU13,IF($B$2=Selectors!$M$5,'RCF CCT data'!DU13,FALSE))))</f>
        <v>-0.10507500000000003</v>
      </c>
      <c r="EC11" s="27">
        <f>IF($B$2=Selectors!$M$2,'RCF SOBC data'!DV13,IF($B$2=Selectors!$M$3,'RCF OBC data'!DV13,IF($B$2=Selectors!$M$4,'RCF FBC data'!DV13,IF($B$2=Selectors!$M$5,'RCF CCT data'!DV13,FALSE))))</f>
        <v>-0.10507500000000003</v>
      </c>
      <c r="ED11" s="27">
        <f>IF($B$2=Selectors!$M$2,'RCF SOBC data'!DW13,IF($B$2=Selectors!$M$3,'RCF OBC data'!DW13,IF($B$2=Selectors!$M$4,'RCF FBC data'!DW13,IF($B$2=Selectors!$M$5,'RCF CCT data'!DW13,FALSE))))</f>
        <v>-0.10507500000000003</v>
      </c>
      <c r="EE11" s="27">
        <f>IF($B$2=Selectors!$M$2,'RCF SOBC data'!DX13,IF($B$2=Selectors!$M$3,'RCF OBC data'!DX13,IF($B$2=Selectors!$M$4,'RCF FBC data'!DX13,IF($B$2=Selectors!$M$5,'RCF CCT data'!DX13,FALSE))))</f>
        <v>-0.10507500000000003</v>
      </c>
      <c r="EF11" s="27">
        <f>IF($B$2=Selectors!$M$2,'RCF SOBC data'!DY13,IF($B$2=Selectors!$M$3,'RCF OBC data'!DY13,IF($B$2=Selectors!$M$4,'RCF FBC data'!DY13,IF($B$2=Selectors!$M$5,'RCF CCT data'!DY13,FALSE))))</f>
        <v>-0.10507500000000003</v>
      </c>
      <c r="EG11" s="27">
        <f>IF($B$2=Selectors!$M$2,'RCF SOBC data'!DZ13,IF($B$2=Selectors!$M$3,'RCF OBC data'!DZ13,IF($B$2=Selectors!$M$4,'RCF FBC data'!DZ13,IF($B$2=Selectors!$M$5,'RCF CCT data'!DZ13,FALSE))))</f>
        <v>-0.10507500000000003</v>
      </c>
      <c r="EH11" s="27">
        <f>IF($B$2=Selectors!$M$2,'RCF SOBC data'!EA13,IF($B$2=Selectors!$M$3,'RCF OBC data'!EA13,IF($B$2=Selectors!$M$4,'RCF FBC data'!EA13,IF($B$2=Selectors!$M$5,'RCF CCT data'!EA13,FALSE))))</f>
        <v>-0.10507500000000003</v>
      </c>
      <c r="EI11" s="27">
        <f>IF($B$2=Selectors!$M$2,'RCF SOBC data'!EB13,IF($B$2=Selectors!$M$3,'RCF OBC data'!EB13,IF($B$2=Selectors!$M$4,'RCF FBC data'!EB13,IF($B$2=Selectors!$M$5,'RCF CCT data'!EB13,FALSE))))</f>
        <v>-0.10507500000000003</v>
      </c>
      <c r="EJ11" s="27">
        <f>IF($B$2=Selectors!$M$2,'RCF SOBC data'!EC13,IF($B$2=Selectors!$M$3,'RCF OBC data'!EC13,IF($B$2=Selectors!$M$4,'RCF FBC data'!EC13,IF($B$2=Selectors!$M$5,'RCF CCT data'!EC13,FALSE))))</f>
        <v>-0.10507500000000003</v>
      </c>
      <c r="EK11" s="27">
        <f>IF($B$2=Selectors!$M$2,'RCF SOBC data'!ED13,IF($B$2=Selectors!$M$3,'RCF OBC data'!ED13,IF($B$2=Selectors!$M$4,'RCF FBC data'!ED13,IF($B$2=Selectors!$M$5,'RCF CCT data'!ED13,FALSE))))</f>
        <v>-0.10507500000000003</v>
      </c>
      <c r="EL11" s="27">
        <f>IF($B$2=Selectors!$M$2,'RCF SOBC data'!EE13,IF($B$2=Selectors!$M$3,'RCF OBC data'!EE13,IF($B$2=Selectors!$M$4,'RCF FBC data'!EE13,IF($B$2=Selectors!$M$5,'RCF CCT data'!EE13,FALSE))))</f>
        <v>-0.10507500000000003</v>
      </c>
      <c r="EM11" s="27">
        <f>IF($B$2=Selectors!$M$2,'RCF SOBC data'!EF13,IF($B$2=Selectors!$M$3,'RCF OBC data'!EF13,IF($B$2=Selectors!$M$4,'RCF FBC data'!EF13,IF($B$2=Selectors!$M$5,'RCF CCT data'!EF13,FALSE))))</f>
        <v>-0.10507500000000003</v>
      </c>
      <c r="EN11" s="27">
        <f>IF($B$2=Selectors!$M$2,'RCF SOBC data'!EG13,IF($B$2=Selectors!$M$3,'RCF OBC data'!EG13,IF($B$2=Selectors!$M$4,'RCF FBC data'!EG13,IF($B$2=Selectors!$M$5,'RCF CCT data'!EG13,FALSE))))</f>
        <v>-0.10507500000000003</v>
      </c>
      <c r="EO11" s="27">
        <f>IF($B$2=Selectors!$M$2,'RCF SOBC data'!EH13,IF($B$2=Selectors!$M$3,'RCF OBC data'!EH13,IF($B$2=Selectors!$M$4,'RCF FBC data'!EH13,IF($B$2=Selectors!$M$5,'RCF CCT data'!EH13,FALSE))))</f>
        <v>-0.10507500000000003</v>
      </c>
      <c r="EP11" s="27">
        <f>IF($B$2=Selectors!$M$2,'RCF SOBC data'!EI13,IF($B$2=Selectors!$M$3,'RCF OBC data'!EI13,IF($B$2=Selectors!$M$4,'RCF FBC data'!EI13,IF($B$2=Selectors!$M$5,'RCF CCT data'!EI13,FALSE))))</f>
        <v>-0.10507500000000003</v>
      </c>
      <c r="EQ11" s="27">
        <f>IF($B$2=Selectors!$M$2,'RCF SOBC data'!EJ13,IF($B$2=Selectors!$M$3,'RCF OBC data'!EJ13,IF($B$2=Selectors!$M$4,'RCF FBC data'!EJ13,IF($B$2=Selectors!$M$5,'RCF CCT data'!EJ13,FALSE))))</f>
        <v>-0.10507500000000003</v>
      </c>
      <c r="ER11" s="27">
        <f>IF($B$2=Selectors!$M$2,'RCF SOBC data'!EK13,IF($B$2=Selectors!$M$3,'RCF OBC data'!EK13,IF($B$2=Selectors!$M$4,'RCF FBC data'!EK13,IF($B$2=Selectors!$M$5,'RCF CCT data'!EK13,FALSE))))</f>
        <v>-0.10507500000000003</v>
      </c>
      <c r="ES11" s="27">
        <f>IF($B$2=Selectors!$M$2,'RCF SOBC data'!EL13,IF($B$2=Selectors!$M$3,'RCF OBC data'!EL13,IF($B$2=Selectors!$M$4,'RCF FBC data'!EL13,IF($B$2=Selectors!$M$5,'RCF CCT data'!EL13,FALSE))))</f>
        <v>-3.476562804735675E-2</v>
      </c>
      <c r="ET11" s="315" t="e">
        <f t="shared" si="4"/>
        <v>#DIV/0!</v>
      </c>
      <c r="EU11" s="52">
        <v>-6.7327049704556899E-2</v>
      </c>
      <c r="EV11" s="52">
        <v>-3.5107981946064931E-2</v>
      </c>
      <c r="EW11" s="52">
        <v>-2.8823914187572963E-2</v>
      </c>
    </row>
    <row r="12" spans="1:153" x14ac:dyDescent="0.25">
      <c r="B12" s="13" t="s">
        <v>11</v>
      </c>
      <c r="C12" s="3">
        <v>0.3</v>
      </c>
      <c r="D12" s="40" t="e">
        <f t="shared" si="1"/>
        <v>#DIV/0!</v>
      </c>
      <c r="E12" s="40"/>
      <c r="F12" s="40" t="e">
        <f t="shared" si="2"/>
        <v>#DIV/0!</v>
      </c>
      <c r="G12" s="2"/>
      <c r="H12" s="29" t="e">
        <f t="shared" si="3"/>
        <v>#DIV/0!</v>
      </c>
      <c r="I12" s="29" t="e">
        <f t="shared" si="0"/>
        <v>#DIV/0!</v>
      </c>
      <c r="J12" s="29"/>
      <c r="K12" s="27">
        <f>IF($B$2=Selectors!$M$2,'RCF SOBC data'!D14,IF($B$2=Selectors!$M$3,'RCF OBC data'!D14,IF($B$2=Selectors!$M$4,'RCF FBC data'!D14,IF($B$2=Selectors!$M$5,'RCF CCT data'!D14,FALSE))))</f>
        <v>-0.17352994728821269</v>
      </c>
      <c r="L12" s="27">
        <f>IF($B$2=Selectors!$M$2,'RCF SOBC data'!E14,IF($B$2=Selectors!$M$3,'RCF OBC data'!E14,IF($B$2=Selectors!$M$4,'RCF FBC data'!E14,IF($B$2=Selectors!$M$5,'RCF CCT data'!E14,FALSE))))</f>
        <v>-0.17352994728821269</v>
      </c>
      <c r="M12" s="27">
        <f>IF($B$2=Selectors!$M$2,'RCF SOBC data'!F14,IF($B$2=Selectors!$M$3,'RCF OBC data'!F14,IF($B$2=Selectors!$M$4,'RCF FBC data'!F14,IF($B$2=Selectors!$M$5,'RCF CCT data'!F14,FALSE))))</f>
        <v>-0.17352994728821269</v>
      </c>
      <c r="N12" s="27">
        <f>IF($B$2=Selectors!$M$2,'RCF SOBC data'!G14,IF($B$2=Selectors!$M$3,'RCF OBC data'!G14,IF($B$2=Selectors!$M$4,'RCF FBC data'!G14,IF($B$2=Selectors!$M$5,'RCF CCT data'!G14,FALSE))))</f>
        <v>-0.17352994728821269</v>
      </c>
      <c r="O12" s="27">
        <f>IF($B$2=Selectors!$M$2,'RCF SOBC data'!H14,IF($B$2=Selectors!$M$3,'RCF OBC data'!H14,IF($B$2=Selectors!$M$4,'RCF FBC data'!H14,IF($B$2=Selectors!$M$5,'RCF CCT data'!H14,FALSE))))</f>
        <v>-0.17352994728821269</v>
      </c>
      <c r="P12" s="27">
        <f>IF($B$2=Selectors!$M$2,'RCF SOBC data'!I14,IF($B$2=Selectors!$M$3,'RCF OBC data'!I14,IF($B$2=Selectors!$M$4,'RCF FBC data'!I14,IF($B$2=Selectors!$M$5,'RCF CCT data'!I14,FALSE))))</f>
        <v>-0.17352994728821269</v>
      </c>
      <c r="Q12" s="27">
        <f>IF($B$2=Selectors!$M$2,'RCF SOBC data'!J14,IF($B$2=Selectors!$M$3,'RCF OBC data'!J14,IF($B$2=Selectors!$M$4,'RCF FBC data'!J14,IF($B$2=Selectors!$M$5,'RCF CCT data'!J14,FALSE))))</f>
        <v>-0.17352994728821269</v>
      </c>
      <c r="R12" s="27">
        <f>IF($B$2=Selectors!$M$2,'RCF SOBC data'!K14,IF($B$2=Selectors!$M$3,'RCF OBC data'!K14,IF($B$2=Selectors!$M$4,'RCF FBC data'!K14,IF($B$2=Selectors!$M$5,'RCF CCT data'!K14,FALSE))))</f>
        <v>-0.17352994728821269</v>
      </c>
      <c r="S12" s="27">
        <f>IF($B$2=Selectors!$M$2,'RCF SOBC data'!L14,IF($B$2=Selectors!$M$3,'RCF OBC data'!L14,IF($B$2=Selectors!$M$4,'RCF FBC data'!L14,IF($B$2=Selectors!$M$5,'RCF CCT data'!L14,FALSE))))</f>
        <v>-0.17352994728821269</v>
      </c>
      <c r="T12" s="27">
        <f>IF($B$2=Selectors!$M$2,'RCF SOBC data'!M14,IF($B$2=Selectors!$M$3,'RCF OBC data'!M14,IF($B$2=Selectors!$M$4,'RCF FBC data'!M14,IF($B$2=Selectors!$M$5,'RCF CCT data'!M14,FALSE))))</f>
        <v>-9.2500000000000027E-2</v>
      </c>
      <c r="U12" s="27">
        <f>IF($B$2=Selectors!$M$2,'RCF SOBC data'!N14,IF($B$2=Selectors!$M$3,'RCF OBC data'!N14,IF($B$2=Selectors!$M$4,'RCF FBC data'!N14,IF($B$2=Selectors!$M$5,'RCF CCT data'!N14,FALSE))))</f>
        <v>-9.2500000000000027E-2</v>
      </c>
      <c r="V12" s="27">
        <f>IF($B$2=Selectors!$M$2,'RCF SOBC data'!O14,IF($B$2=Selectors!$M$3,'RCF OBC data'!O14,IF($B$2=Selectors!$M$4,'RCF FBC data'!O14,IF($B$2=Selectors!$M$5,'RCF CCT data'!O14,FALSE))))</f>
        <v>-9.2500000000000027E-2</v>
      </c>
      <c r="W12" s="27">
        <f>IF($B$2=Selectors!$M$2,'RCF SOBC data'!P14,IF($B$2=Selectors!$M$3,'RCF OBC data'!P14,IF($B$2=Selectors!$M$4,'RCF FBC data'!P14,IF($B$2=Selectors!$M$5,'RCF CCT data'!P14,FALSE))))</f>
        <v>-9.2500000000000027E-2</v>
      </c>
      <c r="X12" s="27">
        <f>IF($B$2=Selectors!$M$2,'RCF SOBC data'!Q14,IF($B$2=Selectors!$M$3,'RCF OBC data'!Q14,IF($B$2=Selectors!$M$4,'RCF FBC data'!Q14,IF($B$2=Selectors!$M$5,'RCF CCT data'!Q14,FALSE))))</f>
        <v>0</v>
      </c>
      <c r="Y12" s="27">
        <f>IF($B$2=Selectors!$M$2,'RCF SOBC data'!R14,IF($B$2=Selectors!$M$3,'RCF OBC data'!R14,IF($B$2=Selectors!$M$4,'RCF FBC data'!R14,IF($B$2=Selectors!$M$5,'RCF CCT data'!R14,FALSE))))</f>
        <v>0</v>
      </c>
      <c r="Z12" s="27">
        <f>IF($B$2=Selectors!$M$2,'RCF SOBC data'!S14,IF($B$2=Selectors!$M$3,'RCF OBC data'!S14,IF($B$2=Selectors!$M$4,'RCF FBC data'!S14,IF($B$2=Selectors!$M$5,'RCF CCT data'!S14,FALSE))))</f>
        <v>0</v>
      </c>
      <c r="AA12" s="27">
        <f>IF($B$2=Selectors!$M$2,'RCF SOBC data'!T14,IF($B$2=Selectors!$M$3,'RCF OBC data'!T14,IF($B$2=Selectors!$M$4,'RCF FBC data'!T14,IF($B$2=Selectors!$M$5,'RCF CCT data'!T14,FALSE))))</f>
        <v>0</v>
      </c>
      <c r="AB12" s="27">
        <f>IF($B$2=Selectors!$M$2,'RCF SOBC data'!U14,IF($B$2=Selectors!$M$3,'RCF OBC data'!U14,IF($B$2=Selectors!$M$4,'RCF FBC data'!U14,IF($B$2=Selectors!$M$5,'RCF CCT data'!U14,FALSE))))</f>
        <v>0</v>
      </c>
      <c r="AC12" s="27">
        <f>IF($B$2=Selectors!$M$2,'RCF SOBC data'!V14,IF($B$2=Selectors!$M$3,'RCF OBC data'!V14,IF($B$2=Selectors!$M$4,'RCF FBC data'!V14,IF($B$2=Selectors!$M$5,'RCF CCT data'!V14,FALSE))))</f>
        <v>0</v>
      </c>
      <c r="AD12" s="27">
        <f>IF($B$2=Selectors!$M$2,'RCF SOBC data'!W14,IF($B$2=Selectors!$M$3,'RCF OBC data'!W14,IF($B$2=Selectors!$M$4,'RCF FBC data'!W14,IF($B$2=Selectors!$M$5,'RCF CCT data'!W14,FALSE))))</f>
        <v>0</v>
      </c>
      <c r="AE12" s="27">
        <f>IF($B$2=Selectors!$M$2,'RCF SOBC data'!X14,IF($B$2=Selectors!$M$3,'RCF OBC data'!X14,IF($B$2=Selectors!$M$4,'RCF FBC data'!X14,IF($B$2=Selectors!$M$5,'RCF CCT data'!X14,FALSE))))</f>
        <v>0</v>
      </c>
      <c r="AF12" s="27">
        <f>IF($B$2=Selectors!$M$2,'RCF SOBC data'!Y14,IF($B$2=Selectors!$M$3,'RCF OBC data'!Y14,IF($B$2=Selectors!$M$4,'RCF FBC data'!Y14,IF($B$2=Selectors!$M$5,'RCF CCT data'!Y14,FALSE))))</f>
        <v>0</v>
      </c>
      <c r="AG12" s="27">
        <f>IF($B$2=Selectors!$M$2,'RCF SOBC data'!Z14,IF($B$2=Selectors!$M$3,'RCF OBC data'!Z14,IF($B$2=Selectors!$M$4,'RCF FBC data'!Z14,IF($B$2=Selectors!$M$5,'RCF CCT data'!Z14,FALSE))))</f>
        <v>0</v>
      </c>
      <c r="AH12" s="27">
        <f>IF($B$2=Selectors!$M$2,'RCF SOBC data'!AA14,IF($B$2=Selectors!$M$3,'RCF OBC data'!AA14,IF($B$2=Selectors!$M$4,'RCF FBC data'!AA14,IF($B$2=Selectors!$M$5,'RCF CCT data'!AA14,FALSE))))</f>
        <v>0</v>
      </c>
      <c r="AI12" s="27">
        <f>IF($B$2=Selectors!$M$2,'RCF SOBC data'!AB14,IF($B$2=Selectors!$M$3,'RCF OBC data'!AB14,IF($B$2=Selectors!$M$4,'RCF FBC data'!AB14,IF($B$2=Selectors!$M$5,'RCF CCT data'!AB14,FALSE))))</f>
        <v>1.4000000000000012E-2</v>
      </c>
      <c r="AJ12" s="27">
        <f>IF($B$2=Selectors!$M$2,'RCF SOBC data'!AC14,IF($B$2=Selectors!$M$3,'RCF OBC data'!AC14,IF($B$2=Selectors!$M$4,'RCF FBC data'!AC14,IF($B$2=Selectors!$M$5,'RCF CCT data'!AC14,FALSE))))</f>
        <v>1.4000000000000012E-2</v>
      </c>
      <c r="AK12" s="27">
        <f>IF($B$2=Selectors!$M$2,'RCF SOBC data'!AD14,IF($B$2=Selectors!$M$3,'RCF OBC data'!AD14,IF($B$2=Selectors!$M$4,'RCF FBC data'!AD14,IF($B$2=Selectors!$M$5,'RCF CCT data'!AD14,FALSE))))</f>
        <v>-9.2500000000000027E-2</v>
      </c>
      <c r="AL12" s="27">
        <f>IF($B$2=Selectors!$M$2,'RCF SOBC data'!AE14,IF($B$2=Selectors!$M$3,'RCF OBC data'!AE14,IF($B$2=Selectors!$M$4,'RCF FBC data'!AE14,IF($B$2=Selectors!$M$5,'RCF CCT data'!AE14,FALSE))))</f>
        <v>-9.2500000000000027E-2</v>
      </c>
      <c r="AM12" s="27">
        <f>IF($B$2=Selectors!$M$2,'RCF SOBC data'!AF14,IF($B$2=Selectors!$M$3,'RCF OBC data'!AF14,IF($B$2=Selectors!$M$4,'RCF FBC data'!AF14,IF($B$2=Selectors!$M$5,'RCF CCT data'!AF14,FALSE))))</f>
        <v>-9.2500000000000027E-2</v>
      </c>
      <c r="AN12" s="27">
        <f>IF($B$2=Selectors!$M$2,'RCF SOBC data'!AG14,IF($B$2=Selectors!$M$3,'RCF OBC data'!AG14,IF($B$2=Selectors!$M$4,'RCF FBC data'!AG14,IF($B$2=Selectors!$M$5,'RCF CCT data'!AG14,FALSE))))</f>
        <v>-9.2500000000000027E-2</v>
      </c>
      <c r="AO12" s="27">
        <f>IF($B$2=Selectors!$M$2,'RCF SOBC data'!AH14,IF($B$2=Selectors!$M$3,'RCF OBC data'!AH14,IF($B$2=Selectors!$M$4,'RCF FBC data'!AH14,IF($B$2=Selectors!$M$5,'RCF CCT data'!AH14,FALSE))))</f>
        <v>0.21770088599999993</v>
      </c>
      <c r="AP12" s="27">
        <f>IF($B$2=Selectors!$M$2,'RCF SOBC data'!AI14,IF($B$2=Selectors!$M$3,'RCF OBC data'!AI14,IF($B$2=Selectors!$M$4,'RCF FBC data'!AI14,IF($B$2=Selectors!$M$5,'RCF CCT data'!AI14,FALSE))))</f>
        <v>1.4000000000000012E-2</v>
      </c>
      <c r="AQ12" s="27">
        <f>IF($B$2=Selectors!$M$2,'RCF SOBC data'!AJ14,IF($B$2=Selectors!$M$3,'RCF OBC data'!AJ14,IF($B$2=Selectors!$M$4,'RCF FBC data'!AJ14,IF($B$2=Selectors!$M$5,'RCF CCT data'!AJ14,FALSE))))</f>
        <v>1.4000000000000012E-2</v>
      </c>
      <c r="AR12" s="27">
        <f>IF($B$2=Selectors!$M$2,'RCF SOBC data'!AK14,IF($B$2=Selectors!$M$3,'RCF OBC data'!AK14,IF($B$2=Selectors!$M$4,'RCF FBC data'!AK14,IF($B$2=Selectors!$M$5,'RCF CCT data'!AK14,FALSE))))</f>
        <v>0.11585044299999997</v>
      </c>
      <c r="AS12" s="27">
        <f>IF($B$2=Selectors!$M$2,'RCF SOBC data'!AL14,IF($B$2=Selectors!$M$3,'RCF OBC data'!AL14,IF($B$2=Selectors!$M$4,'RCF FBC data'!AL14,IF($B$2=Selectors!$M$5,'RCF CCT data'!AL14,FALSE))))</f>
        <v>0.21770088599999993</v>
      </c>
      <c r="AT12" s="27">
        <f>IF($B$2=Selectors!$M$2,'RCF SOBC data'!AM14,IF($B$2=Selectors!$M$3,'RCF OBC data'!AM14,IF($B$2=Selectors!$M$4,'RCF FBC data'!AM14,IF($B$2=Selectors!$M$5,'RCF CCT data'!AM14,FALSE))))</f>
        <v>1.4000000000000012E-2</v>
      </c>
      <c r="AU12" s="27">
        <f>IF($B$2=Selectors!$M$2,'RCF SOBC data'!AN14,IF($B$2=Selectors!$M$3,'RCF OBC data'!AN14,IF($B$2=Selectors!$M$4,'RCF FBC data'!AN14,IF($B$2=Selectors!$M$5,'RCF CCT data'!AN14,FALSE))))</f>
        <v>1.4000000000000012E-2</v>
      </c>
      <c r="AV12" s="27">
        <f>IF($B$2=Selectors!$M$2,'RCF SOBC data'!AO14,IF($B$2=Selectors!$M$3,'RCF OBC data'!AO14,IF($B$2=Selectors!$M$4,'RCF FBC data'!AO14,IF($B$2=Selectors!$M$5,'RCF CCT data'!AO14,FALSE))))</f>
        <v>0</v>
      </c>
      <c r="AW12" s="27">
        <f>IF($B$2=Selectors!$M$2,'RCF SOBC data'!AP14,IF($B$2=Selectors!$M$3,'RCF OBC data'!AP14,IF($B$2=Selectors!$M$4,'RCF FBC data'!AP14,IF($B$2=Selectors!$M$5,'RCF CCT data'!AP14,FALSE))))</f>
        <v>0</v>
      </c>
      <c r="AX12" s="27">
        <f>IF($B$2=Selectors!$M$2,'RCF SOBC data'!AQ14,IF($B$2=Selectors!$M$3,'RCF OBC data'!AQ14,IF($B$2=Selectors!$M$4,'RCF FBC data'!AQ14,IF($B$2=Selectors!$M$5,'RCF CCT data'!AQ14,FALSE))))</f>
        <v>-9.2500000000000027E-2</v>
      </c>
      <c r="AY12" s="27">
        <f>IF($B$2=Selectors!$M$2,'RCF SOBC data'!AR14,IF($B$2=Selectors!$M$3,'RCF OBC data'!AR14,IF($B$2=Selectors!$M$4,'RCF FBC data'!AR14,IF($B$2=Selectors!$M$5,'RCF CCT data'!AR14,FALSE))))</f>
        <v>-9.2500000000000027E-2</v>
      </c>
      <c r="AZ12" s="27">
        <f>IF($B$2=Selectors!$M$2,'RCF SOBC data'!AS14,IF($B$2=Selectors!$M$3,'RCF OBC data'!AS14,IF($B$2=Selectors!$M$4,'RCF FBC data'!AS14,IF($B$2=Selectors!$M$5,'RCF CCT data'!AS14,FALSE))))</f>
        <v>9.000000000000008E-2</v>
      </c>
      <c r="BA12" s="27">
        <f>IF($B$2=Selectors!$M$2,'RCF SOBC data'!AT14,IF($B$2=Selectors!$M$3,'RCF OBC data'!AT14,IF($B$2=Selectors!$M$4,'RCF FBC data'!AT14,IF($B$2=Selectors!$M$5,'RCF CCT data'!AT14,FALSE))))</f>
        <v>9.000000000000008E-2</v>
      </c>
      <c r="BB12" s="27">
        <f>IF($B$2=Selectors!$M$2,'RCF SOBC data'!AU14,IF($B$2=Selectors!$M$3,'RCF OBC data'!AU14,IF($B$2=Selectors!$M$4,'RCF FBC data'!AU14,IF($B$2=Selectors!$M$5,'RCF CCT data'!AU14,FALSE))))</f>
        <v>8.1000000000000072E-2</v>
      </c>
      <c r="BC12" s="27">
        <f>IF($B$2=Selectors!$M$2,'RCF SOBC data'!AV14,IF($B$2=Selectors!$M$3,'RCF OBC data'!AV14,IF($B$2=Selectors!$M$4,'RCF FBC data'!AV14,IF($B$2=Selectors!$M$5,'RCF CCT data'!AV14,FALSE))))</f>
        <v>8.1000000000000072E-2</v>
      </c>
      <c r="BD12" s="27">
        <f>IF($B$2=Selectors!$M$2,'RCF SOBC data'!AW14,IF($B$2=Selectors!$M$3,'RCF OBC data'!AW14,IF($B$2=Selectors!$M$4,'RCF FBC data'!AW14,IF($B$2=Selectors!$M$5,'RCF CCT data'!AW14,FALSE))))</f>
        <v>8.1000000000000072E-2</v>
      </c>
      <c r="BE12" s="27">
        <f>IF($B$2=Selectors!$M$2,'RCF SOBC data'!AX14,IF($B$2=Selectors!$M$3,'RCF OBC data'!AX14,IF($B$2=Selectors!$M$4,'RCF FBC data'!AX14,IF($B$2=Selectors!$M$5,'RCF CCT data'!AX14,FALSE))))</f>
        <v>9.000000000000008E-2</v>
      </c>
      <c r="BF12" s="27">
        <f>IF($B$2=Selectors!$M$2,'RCF SOBC data'!AY14,IF($B$2=Selectors!$M$3,'RCF OBC data'!AY14,IF($B$2=Selectors!$M$4,'RCF FBC data'!AY14,IF($B$2=Selectors!$M$5,'RCF CCT data'!AY14,FALSE))))</f>
        <v>0.1080000000000001</v>
      </c>
      <c r="BG12" s="27">
        <f>IF($B$2=Selectors!$M$2,'RCF SOBC data'!AZ14,IF($B$2=Selectors!$M$3,'RCF OBC data'!AZ14,IF($B$2=Selectors!$M$4,'RCF FBC data'!AZ14,IF($B$2=Selectors!$M$5,'RCF CCT data'!AZ14,FALSE))))</f>
        <v>9.000000000000008E-2</v>
      </c>
      <c r="BH12" s="27">
        <f>IF($B$2=Selectors!$M$2,'RCF SOBC data'!BA14,IF($B$2=Selectors!$M$3,'RCF OBC data'!BA14,IF($B$2=Selectors!$M$4,'RCF FBC data'!BA14,IF($B$2=Selectors!$M$5,'RCF CCT data'!BA14,FALSE))))</f>
        <v>0.1080000000000001</v>
      </c>
      <c r="BI12" s="27">
        <f>IF($B$2=Selectors!$M$2,'RCF SOBC data'!BB14,IF($B$2=Selectors!$M$3,'RCF OBC data'!BB14,IF($B$2=Selectors!$M$4,'RCF FBC data'!BB14,IF($B$2=Selectors!$M$5,'RCF CCT data'!BB14,FALSE))))</f>
        <v>9.165795858231407E-3</v>
      </c>
      <c r="BJ12" s="27">
        <f>IF($B$2=Selectors!$M$2,'RCF SOBC data'!BC14,IF($B$2=Selectors!$M$3,'RCF OBC data'!BC14,IF($B$2=Selectors!$M$4,'RCF FBC data'!BC14,IF($B$2=Selectors!$M$5,'RCF CCT data'!BC14,FALSE))))</f>
        <v>9.165795858231407E-3</v>
      </c>
      <c r="BK12" s="27">
        <f>IF($B$2=Selectors!$M$2,'RCF SOBC data'!BD14,IF($B$2=Selectors!$M$3,'RCF OBC data'!BD14,IF($B$2=Selectors!$M$4,'RCF FBC data'!BD14,IF($B$2=Selectors!$M$5,'RCF CCT data'!BD14,FALSE))))</f>
        <v>2.7370382241433955E-3</v>
      </c>
      <c r="BL12" s="27">
        <f>IF($B$2=Selectors!$M$2,'RCF SOBC data'!BE14,IF($B$2=Selectors!$M$3,'RCF OBC data'!BE14,IF($B$2=Selectors!$M$4,'RCF FBC data'!BE14,IF($B$2=Selectors!$M$5,'RCF CCT data'!BE14,FALSE))))</f>
        <v>9.000000000000008E-2</v>
      </c>
      <c r="BM12" s="27">
        <f>IF($B$2=Selectors!$M$2,'RCF SOBC data'!BF14,IF($B$2=Selectors!$M$3,'RCF OBC data'!BF14,IF($B$2=Selectors!$M$4,'RCF FBC data'!BF14,IF($B$2=Selectors!$M$5,'RCF CCT data'!BF14,FALSE))))</f>
        <v>9.000000000000008E-2</v>
      </c>
      <c r="BN12" s="27">
        <f>IF($B$2=Selectors!$M$2,'RCF SOBC data'!BG14,IF($B$2=Selectors!$M$3,'RCF OBC data'!BG14,IF($B$2=Selectors!$M$4,'RCF FBC data'!BG14,IF($B$2=Selectors!$M$5,'RCF CCT data'!BG14,FALSE))))</f>
        <v>0.1080000000000001</v>
      </c>
      <c r="BO12" s="27">
        <f>IF($B$2=Selectors!$M$2,'RCF SOBC data'!BH14,IF($B$2=Selectors!$M$3,'RCF OBC data'!BH14,IF($B$2=Selectors!$M$4,'RCF FBC data'!BH14,IF($B$2=Selectors!$M$5,'RCF CCT data'!BH14,FALSE))))</f>
        <v>0.1080000000000001</v>
      </c>
      <c r="BP12" s="27">
        <f>IF($B$2=Selectors!$M$2,'RCF SOBC data'!BI14,IF($B$2=Selectors!$M$3,'RCF OBC data'!BI14,IF($B$2=Selectors!$M$4,'RCF FBC data'!BI14,IF($B$2=Selectors!$M$5,'RCF CCT data'!BI14,FALSE))))</f>
        <v>3.9600885226165339E-4</v>
      </c>
      <c r="BQ12" s="27">
        <f>IF($B$2=Selectors!$M$2,'RCF SOBC data'!BJ14,IF($B$2=Selectors!$M$3,'RCF OBC data'!BJ14,IF($B$2=Selectors!$M$4,'RCF FBC data'!BJ14,IF($B$2=Selectors!$M$5,'RCF CCT data'!BJ14,FALSE))))</f>
        <v>0</v>
      </c>
      <c r="BR12" s="27">
        <f>IF($B$2=Selectors!$M$2,'RCF SOBC data'!BK14,IF($B$2=Selectors!$M$3,'RCF OBC data'!BK14,IF($B$2=Selectors!$M$4,'RCF FBC data'!BK14,IF($B$2=Selectors!$M$5,'RCF CCT data'!BK14,FALSE))))</f>
        <v>0</v>
      </c>
      <c r="BS12" s="27">
        <f>IF($B$2=Selectors!$M$2,'RCF SOBC data'!BL14,IF($B$2=Selectors!$M$3,'RCF OBC data'!BL14,IF($B$2=Selectors!$M$4,'RCF FBC data'!BL14,IF($B$2=Selectors!$M$5,'RCF CCT data'!BL14,FALSE))))</f>
        <v>0</v>
      </c>
      <c r="BT12" s="27">
        <f>IF($B$2=Selectors!$M$2,'RCF SOBC data'!BM14,IF($B$2=Selectors!$M$3,'RCF OBC data'!BM14,IF($B$2=Selectors!$M$4,'RCF FBC data'!BM14,IF($B$2=Selectors!$M$5,'RCF CCT data'!BM14,FALSE))))</f>
        <v>9.000000000000008E-2</v>
      </c>
      <c r="BU12" s="27">
        <f>IF($B$2=Selectors!$M$2,'RCF SOBC data'!BN14,IF($B$2=Selectors!$M$3,'RCF OBC data'!BN14,IF($B$2=Selectors!$M$4,'RCF FBC data'!BN14,IF($B$2=Selectors!$M$5,'RCF CCT data'!BN14,FALSE))))</f>
        <v>2.0970942601290659E-2</v>
      </c>
      <c r="BV12" s="27">
        <f>IF($B$2=Selectors!$M$2,'RCF SOBC data'!BO14,IF($B$2=Selectors!$M$3,'RCF OBC data'!BO14,IF($B$2=Selectors!$M$4,'RCF FBC data'!BO14,IF($B$2=Selectors!$M$5,'RCF CCT data'!BO14,FALSE))))</f>
        <v>-7.5600000000000112E-3</v>
      </c>
      <c r="BW12" s="27">
        <f>IF($B$2=Selectors!$M$2,'RCF SOBC data'!BP14,IF($B$2=Selectors!$M$3,'RCF OBC data'!BP14,IF($B$2=Selectors!$M$4,'RCF FBC data'!BP14,IF($B$2=Selectors!$M$5,'RCF CCT data'!BP14,FALSE))))</f>
        <v>-7.5600000000000112E-3</v>
      </c>
      <c r="BX12" s="27">
        <f>IF($B$2=Selectors!$M$2,'RCF SOBC data'!BQ14,IF($B$2=Selectors!$M$3,'RCF OBC data'!BQ14,IF($B$2=Selectors!$M$4,'RCF FBC data'!BQ14,IF($B$2=Selectors!$M$5,'RCF CCT data'!BQ14,FALSE))))</f>
        <v>-7.5600000000000112E-3</v>
      </c>
      <c r="BY12" s="27">
        <f>IF($B$2=Selectors!$M$2,'RCF SOBC data'!BR14,IF($B$2=Selectors!$M$3,'RCF OBC data'!BR14,IF($B$2=Selectors!$M$4,'RCF FBC data'!BR14,IF($B$2=Selectors!$M$5,'RCF CCT data'!BR14,FALSE))))</f>
        <v>-7.5600000000000112E-3</v>
      </c>
      <c r="BZ12" s="27">
        <f>IF($B$2=Selectors!$M$2,'RCF SOBC data'!BS14,IF($B$2=Selectors!$M$3,'RCF OBC data'!BS14,IF($B$2=Selectors!$M$4,'RCF FBC data'!BS14,IF($B$2=Selectors!$M$5,'RCF CCT data'!BS14,FALSE))))</f>
        <v>-7.5600000000000112E-3</v>
      </c>
      <c r="CA12" s="27">
        <f>IF($B$2=Selectors!$M$2,'RCF SOBC data'!BT14,IF($B$2=Selectors!$M$3,'RCF OBC data'!BT14,IF($B$2=Selectors!$M$4,'RCF FBC data'!BT14,IF($B$2=Selectors!$M$5,'RCF CCT data'!BT14,FALSE))))</f>
        <v>-7.5600000000000112E-3</v>
      </c>
      <c r="CB12" s="27">
        <f>IF($B$2=Selectors!$M$2,'RCF SOBC data'!BU14,IF($B$2=Selectors!$M$3,'RCF OBC data'!BU14,IF($B$2=Selectors!$M$4,'RCF FBC data'!BU14,IF($B$2=Selectors!$M$5,'RCF CCT data'!BU14,FALSE))))</f>
        <v>9.4906573474319966E-2</v>
      </c>
      <c r="CC12" s="27">
        <f>IF($B$2=Selectors!$M$2,'RCF SOBC data'!BV14,IF($B$2=Selectors!$M$3,'RCF OBC data'!BV14,IF($B$2=Selectors!$M$4,'RCF FBC data'!BV14,IF($B$2=Selectors!$M$5,'RCF CCT data'!BV14,FALSE))))</f>
        <v>9.4906573474319966E-2</v>
      </c>
      <c r="CD12" s="27">
        <f>IF($B$2=Selectors!$M$2,'RCF SOBC data'!BW14,IF($B$2=Selectors!$M$3,'RCF OBC data'!BW14,IF($B$2=Selectors!$M$4,'RCF FBC data'!BW14,IF($B$2=Selectors!$M$5,'RCF CCT data'!BW14,FALSE))))</f>
        <v>9.4906573474319966E-2</v>
      </c>
      <c r="CE12" s="27">
        <f>IF($B$2=Selectors!$M$2,'RCF SOBC data'!BX14,IF($B$2=Selectors!$M$3,'RCF OBC data'!BX14,IF($B$2=Selectors!$M$4,'RCF FBC data'!BX14,IF($B$2=Selectors!$M$5,'RCF CCT data'!BX14,FALSE))))</f>
        <v>9.4906573474319966E-2</v>
      </c>
      <c r="CF12" s="27">
        <f>IF($B$2=Selectors!$M$2,'RCF SOBC data'!BY14,IF($B$2=Selectors!$M$3,'RCF OBC data'!BY14,IF($B$2=Selectors!$M$4,'RCF FBC data'!BY14,IF($B$2=Selectors!$M$5,'RCF CCT data'!BY14,FALSE))))</f>
        <v>9.4906573474319966E-2</v>
      </c>
      <c r="CG12" s="27">
        <f>IF($B$2=Selectors!$M$2,'RCF SOBC data'!BZ14,IF($B$2=Selectors!$M$3,'RCF OBC data'!BZ14,IF($B$2=Selectors!$M$4,'RCF FBC data'!BZ14,IF($B$2=Selectors!$M$5,'RCF CCT data'!BZ14,FALSE))))</f>
        <v>9.4906573474319966E-2</v>
      </c>
      <c r="CH12" s="27">
        <f>IF($B$2=Selectors!$M$2,'RCF SOBC data'!CA14,IF($B$2=Selectors!$M$3,'RCF OBC data'!CA14,IF($B$2=Selectors!$M$4,'RCF FBC data'!CA14,IF($B$2=Selectors!$M$5,'RCF CCT data'!CA14,FALSE))))</f>
        <v>9.4906573474319966E-2</v>
      </c>
      <c r="CI12" s="27">
        <f>IF($B$2=Selectors!$M$2,'RCF SOBC data'!CB14,IF($B$2=Selectors!$M$3,'RCF OBC data'!CB14,IF($B$2=Selectors!$M$4,'RCF FBC data'!CB14,IF($B$2=Selectors!$M$5,'RCF CCT data'!CB14,FALSE))))</f>
        <v>-2.4433745670447982E-2</v>
      </c>
      <c r="CJ12" s="27">
        <f>IF($B$2=Selectors!$M$2,'RCF SOBC data'!CC14,IF($B$2=Selectors!$M$3,'RCF OBC data'!CC14,IF($B$2=Selectors!$M$4,'RCF FBC data'!CC14,IF($B$2=Selectors!$M$5,'RCF CCT data'!CC14,FALSE))))</f>
        <v>-2.4433745670447982E-2</v>
      </c>
      <c r="CK12" s="27">
        <f>IF($B$2=Selectors!$M$2,'RCF SOBC data'!CD14,IF($B$2=Selectors!$M$3,'RCF OBC data'!CD14,IF($B$2=Selectors!$M$4,'RCF FBC data'!CD14,IF($B$2=Selectors!$M$5,'RCF CCT data'!CD14,FALSE))))</f>
        <v>-2.4433745670447982E-2</v>
      </c>
      <c r="CL12" s="27">
        <f>IF($B$2=Selectors!$M$2,'RCF SOBC data'!CE14,IF($B$2=Selectors!$M$3,'RCF OBC data'!CE14,IF($B$2=Selectors!$M$4,'RCF FBC data'!CE14,IF($B$2=Selectors!$M$5,'RCF CCT data'!CE14,FALSE))))</f>
        <v>-2.4433745670447982E-2</v>
      </c>
      <c r="CM12" s="27">
        <f>IF($B$2=Selectors!$M$2,'RCF SOBC data'!CF14,IF($B$2=Selectors!$M$3,'RCF OBC data'!CF14,IF($B$2=Selectors!$M$4,'RCF FBC data'!CF14,IF($B$2=Selectors!$M$5,'RCF CCT data'!CF14,FALSE))))</f>
        <v>-2.4433745670447982E-2</v>
      </c>
      <c r="CN12" s="27">
        <f>IF($B$2=Selectors!$M$2,'RCF SOBC data'!CG14,IF($B$2=Selectors!$M$3,'RCF OBC data'!CG14,IF($B$2=Selectors!$M$4,'RCF FBC data'!CG14,IF($B$2=Selectors!$M$5,'RCF CCT data'!CG14,FALSE))))</f>
        <v>-2.4433745670447982E-2</v>
      </c>
      <c r="CO12" s="27">
        <f>IF($B$2=Selectors!$M$2,'RCF SOBC data'!CH14,IF($B$2=Selectors!$M$3,'RCF OBC data'!CH14,IF($B$2=Selectors!$M$4,'RCF FBC data'!CH14,IF($B$2=Selectors!$M$5,'RCF CCT data'!CH14,FALSE))))</f>
        <v>-2.4433745670447982E-2</v>
      </c>
      <c r="CP12" s="27">
        <f>IF($B$2=Selectors!$M$2,'RCF SOBC data'!CI14,IF($B$2=Selectors!$M$3,'RCF OBC data'!CI14,IF($B$2=Selectors!$M$4,'RCF FBC data'!CI14,IF($B$2=Selectors!$M$5,'RCF CCT data'!CI14,FALSE))))</f>
        <v>2.0970942601290659E-2</v>
      </c>
      <c r="CQ12" s="27">
        <f>IF($B$2=Selectors!$M$2,'RCF SOBC data'!CJ14,IF($B$2=Selectors!$M$3,'RCF OBC data'!CJ14,IF($B$2=Selectors!$M$4,'RCF FBC data'!CJ14,IF($B$2=Selectors!$M$5,'RCF CCT data'!CJ14,FALSE))))</f>
        <v>2.0970942601290659E-2</v>
      </c>
      <c r="CR12" s="27">
        <f>IF($B$2=Selectors!$M$2,'RCF SOBC data'!CK14,IF($B$2=Selectors!$M$3,'RCF OBC data'!CK14,IF($B$2=Selectors!$M$4,'RCF FBC data'!CK14,IF($B$2=Selectors!$M$5,'RCF CCT data'!CK14,FALSE))))</f>
        <v>2.0970942601290659E-2</v>
      </c>
      <c r="CS12" s="27">
        <f>IF($B$2=Selectors!$M$2,'RCF SOBC data'!CL14,IF($B$2=Selectors!$M$3,'RCF OBC data'!CL14,IF($B$2=Selectors!$M$4,'RCF FBC data'!CL14,IF($B$2=Selectors!$M$5,'RCF CCT data'!CL14,FALSE))))</f>
        <v>1.305138744805201E-2</v>
      </c>
      <c r="CT12" s="27">
        <f>IF($B$2=Selectors!$M$2,'RCF SOBC data'!CM14,IF($B$2=Selectors!$M$3,'RCF OBC data'!CM14,IF($B$2=Selectors!$M$4,'RCF FBC data'!CM14,IF($B$2=Selectors!$M$5,'RCF CCT data'!CM14,FALSE))))</f>
        <v>1.305138744805201E-2</v>
      </c>
      <c r="CU12" s="27">
        <f>IF($B$2=Selectors!$M$2,'RCF SOBC data'!CN14,IF($B$2=Selectors!$M$3,'RCF OBC data'!CN14,IF($B$2=Selectors!$M$4,'RCF FBC data'!CN14,IF($B$2=Selectors!$M$5,'RCF CCT data'!CN14,FALSE))))</f>
        <v>1.305138744805201E-2</v>
      </c>
      <c r="CV12" s="27">
        <f>IF($B$2=Selectors!$M$2,'RCF SOBC data'!CO14,IF($B$2=Selectors!$M$3,'RCF OBC data'!CO14,IF($B$2=Selectors!$M$4,'RCF FBC data'!CO14,IF($B$2=Selectors!$M$5,'RCF CCT data'!CO14,FALSE))))</f>
        <v>1.305138744805201E-2</v>
      </c>
      <c r="CW12" s="27">
        <f>IF($B$2=Selectors!$M$2,'RCF SOBC data'!CP14,IF($B$2=Selectors!$M$3,'RCF OBC data'!CP14,IF($B$2=Selectors!$M$4,'RCF FBC data'!CP14,IF($B$2=Selectors!$M$5,'RCF CCT data'!CP14,FALSE))))</f>
        <v>1.305138744805201E-2</v>
      </c>
      <c r="CX12" s="27">
        <f>IF($B$2=Selectors!$M$2,'RCF SOBC data'!CQ14,IF($B$2=Selectors!$M$3,'RCF OBC data'!CQ14,IF($B$2=Selectors!$M$4,'RCF FBC data'!CQ14,IF($B$2=Selectors!$M$5,'RCF CCT data'!CQ14,FALSE))))</f>
        <v>0</v>
      </c>
      <c r="CY12" s="27">
        <f>IF($B$2=Selectors!$M$2,'RCF SOBC data'!CR14,IF($B$2=Selectors!$M$3,'RCF OBC data'!CR14,IF($B$2=Selectors!$M$4,'RCF FBC data'!CR14,IF($B$2=Selectors!$M$5,'RCF CCT data'!CR14,FALSE))))</f>
        <v>1.4000000000000012E-2</v>
      </c>
      <c r="CZ12" s="27">
        <f>IF($B$2=Selectors!$M$2,'RCF SOBC data'!CS14,IF($B$2=Selectors!$M$3,'RCF OBC data'!CS14,IF($B$2=Selectors!$M$4,'RCF FBC data'!CS14,IF($B$2=Selectors!$M$5,'RCF CCT data'!CS14,FALSE))))</f>
        <v>1.4000000000000012E-2</v>
      </c>
      <c r="DA12" s="27">
        <f>IF($B$2=Selectors!$M$2,'RCF SOBC data'!CT14,IF($B$2=Selectors!$M$3,'RCF OBC data'!CT14,IF($B$2=Selectors!$M$4,'RCF FBC data'!CT14,IF($B$2=Selectors!$M$5,'RCF CCT data'!CT14,FALSE))))</f>
        <v>1.4000000000000012E-2</v>
      </c>
      <c r="DB12" s="27">
        <f>IF($B$2=Selectors!$M$2,'RCF SOBC data'!CU14,IF($B$2=Selectors!$M$3,'RCF OBC data'!CU14,IF($B$2=Selectors!$M$4,'RCF FBC data'!CU14,IF($B$2=Selectors!$M$5,'RCF CCT data'!CU14,FALSE))))</f>
        <v>1.4000000000000012E-2</v>
      </c>
      <c r="DC12" s="27">
        <f>IF($B$2=Selectors!$M$2,'RCF SOBC data'!CV14,IF($B$2=Selectors!$M$3,'RCF OBC data'!CV14,IF($B$2=Selectors!$M$4,'RCF FBC data'!CV14,IF($B$2=Selectors!$M$5,'RCF CCT data'!CV14,FALSE))))</f>
        <v>1.4000000000000012E-2</v>
      </c>
      <c r="DD12" s="27">
        <f>IF($B$2=Selectors!$M$2,'RCF SOBC data'!CW14,IF($B$2=Selectors!$M$3,'RCF OBC data'!CW14,IF($B$2=Selectors!$M$4,'RCF FBC data'!CW14,IF($B$2=Selectors!$M$5,'RCF CCT data'!CW14,FALSE))))</f>
        <v>1.4000000000000012E-2</v>
      </c>
      <c r="DE12" s="27">
        <f>IF($B$2=Selectors!$M$2,'RCF SOBC data'!CX14,IF($B$2=Selectors!$M$3,'RCF OBC data'!CX14,IF($B$2=Selectors!$M$4,'RCF FBC data'!CX14,IF($B$2=Selectors!$M$5,'RCF CCT data'!CX14,FALSE))))</f>
        <v>1.4000000000000012E-2</v>
      </c>
      <c r="DF12" s="27">
        <f>IF($B$2=Selectors!$M$2,'RCF SOBC data'!CY14,IF($B$2=Selectors!$M$3,'RCF OBC data'!CY14,IF($B$2=Selectors!$M$4,'RCF FBC data'!CY14,IF($B$2=Selectors!$M$5,'RCF CCT data'!CY14,FALSE))))</f>
        <v>1.4000000000000012E-2</v>
      </c>
      <c r="DG12" s="27">
        <f>IF($B$2=Selectors!$M$2,'RCF SOBC data'!CZ14,IF($B$2=Selectors!$M$3,'RCF OBC data'!CZ14,IF($B$2=Selectors!$M$4,'RCF FBC data'!CZ14,IF($B$2=Selectors!$M$5,'RCF CCT data'!CZ14,FALSE))))</f>
        <v>1.4000000000000012E-2</v>
      </c>
      <c r="DH12" s="27">
        <f>IF($B$2=Selectors!$M$2,'RCF SOBC data'!DA14,IF($B$2=Selectors!$M$3,'RCF OBC data'!DA14,IF($B$2=Selectors!$M$4,'RCF FBC data'!DA14,IF($B$2=Selectors!$M$5,'RCF CCT data'!DA14,FALSE))))</f>
        <v>1.4000000000000012E-2</v>
      </c>
      <c r="DI12" s="27">
        <f>IF($B$2=Selectors!$M$2,'RCF SOBC data'!DB14,IF($B$2=Selectors!$M$3,'RCF OBC data'!DB14,IF($B$2=Selectors!$M$4,'RCF FBC data'!DB14,IF($B$2=Selectors!$M$5,'RCF CCT data'!DB14,FALSE))))</f>
        <v>1.4000000000000012E-2</v>
      </c>
      <c r="DJ12" s="27">
        <f>IF($B$2=Selectors!$M$2,'RCF SOBC data'!DC14,IF($B$2=Selectors!$M$3,'RCF OBC data'!DC14,IF($B$2=Selectors!$M$4,'RCF FBC data'!DC14,IF($B$2=Selectors!$M$5,'RCF CCT data'!DC14,FALSE))))</f>
        <v>1.4000000000000012E-2</v>
      </c>
      <c r="DK12" s="27">
        <f>IF($B$2=Selectors!$M$2,'RCF SOBC data'!DD14,IF($B$2=Selectors!$M$3,'RCF OBC data'!DD14,IF($B$2=Selectors!$M$4,'RCF FBC data'!DD14,IF($B$2=Selectors!$M$5,'RCF CCT data'!DD14,FALSE))))</f>
        <v>9.000000000000008E-2</v>
      </c>
      <c r="DL12" s="27">
        <f>IF($B$2=Selectors!$M$2,'RCF SOBC data'!DE14,IF($B$2=Selectors!$M$3,'RCF OBC data'!DE14,IF($B$2=Selectors!$M$4,'RCF FBC data'!DE14,IF($B$2=Selectors!$M$5,'RCF CCT data'!DE14,FALSE))))</f>
        <v>9.000000000000008E-2</v>
      </c>
      <c r="DM12" s="27">
        <f>IF($B$2=Selectors!$M$2,'RCF SOBC data'!DF14,IF($B$2=Selectors!$M$3,'RCF OBC data'!DF14,IF($B$2=Selectors!$M$4,'RCF FBC data'!DF14,IF($B$2=Selectors!$M$5,'RCF CCT data'!DF14,FALSE))))</f>
        <v>9.000000000000008E-2</v>
      </c>
      <c r="DN12" s="27">
        <f>IF($B$2=Selectors!$M$2,'RCF SOBC data'!DG14,IF($B$2=Selectors!$M$3,'RCF OBC data'!DG14,IF($B$2=Selectors!$M$4,'RCF FBC data'!DG14,IF($B$2=Selectors!$M$5,'RCF CCT data'!DG14,FALSE))))</f>
        <v>9.000000000000008E-2</v>
      </c>
      <c r="DO12" s="27">
        <f>IF($B$2=Selectors!$M$2,'RCF SOBC data'!DH14,IF($B$2=Selectors!$M$3,'RCF OBC data'!DH14,IF($B$2=Selectors!$M$4,'RCF FBC data'!DH14,IF($B$2=Selectors!$M$5,'RCF CCT data'!DH14,FALSE))))</f>
        <v>-9.2500000000000027E-2</v>
      </c>
      <c r="DP12" s="27">
        <f>IF($B$2=Selectors!$M$2,'RCF SOBC data'!DI14,IF($B$2=Selectors!$M$3,'RCF OBC data'!DI14,IF($B$2=Selectors!$M$4,'RCF FBC data'!DI14,IF($B$2=Selectors!$M$5,'RCF CCT data'!DI14,FALSE))))</f>
        <v>-9.2500000000000027E-2</v>
      </c>
      <c r="DQ12" s="27">
        <f>IF($B$2=Selectors!$M$2,'RCF SOBC data'!DJ14,IF($B$2=Selectors!$M$3,'RCF OBC data'!DJ14,IF($B$2=Selectors!$M$4,'RCF FBC data'!DJ14,IF($B$2=Selectors!$M$5,'RCF CCT data'!DJ14,FALSE))))</f>
        <v>-9.2500000000000027E-2</v>
      </c>
      <c r="DR12" s="27">
        <f>IF($B$2=Selectors!$M$2,'RCF SOBC data'!DK14,IF($B$2=Selectors!$M$3,'RCF OBC data'!DK14,IF($B$2=Selectors!$M$4,'RCF FBC data'!DK14,IF($B$2=Selectors!$M$5,'RCF CCT data'!DK14,FALSE))))</f>
        <v>-9.2500000000000027E-2</v>
      </c>
      <c r="DS12" s="27">
        <f>IF($B$2=Selectors!$M$2,'RCF SOBC data'!DL14,IF($B$2=Selectors!$M$3,'RCF OBC data'!DL14,IF($B$2=Selectors!$M$4,'RCF FBC data'!DL14,IF($B$2=Selectors!$M$5,'RCF CCT data'!DL14,FALSE))))</f>
        <v>-9.2500000000000027E-2</v>
      </c>
      <c r="DT12" s="27">
        <f>IF($B$2=Selectors!$M$2,'RCF SOBC data'!DM14,IF($B$2=Selectors!$M$3,'RCF OBC data'!DM14,IF($B$2=Selectors!$M$4,'RCF FBC data'!DM14,IF($B$2=Selectors!$M$5,'RCF CCT data'!DM14,FALSE))))</f>
        <v>-9.2500000000000027E-2</v>
      </c>
      <c r="DU12" s="27">
        <f>IF($B$2=Selectors!$M$2,'RCF SOBC data'!DN14,IF($B$2=Selectors!$M$3,'RCF OBC data'!DN14,IF($B$2=Selectors!$M$4,'RCF FBC data'!DN14,IF($B$2=Selectors!$M$5,'RCF CCT data'!DN14,FALSE))))</f>
        <v>-9.2500000000000027E-2</v>
      </c>
      <c r="DV12" s="27">
        <f>IF($B$2=Selectors!$M$2,'RCF SOBC data'!DO14,IF($B$2=Selectors!$M$3,'RCF OBC data'!DO14,IF($B$2=Selectors!$M$4,'RCF FBC data'!DO14,IF($B$2=Selectors!$M$5,'RCF CCT data'!DO14,FALSE))))</f>
        <v>-9.2500000000000027E-2</v>
      </c>
      <c r="DW12" s="27">
        <f>IF($B$2=Selectors!$M$2,'RCF SOBC data'!DP14,IF($B$2=Selectors!$M$3,'RCF OBC data'!DP14,IF($B$2=Selectors!$M$4,'RCF FBC data'!DP14,IF($B$2=Selectors!$M$5,'RCF CCT data'!DP14,FALSE))))</f>
        <v>-9.2500000000000027E-2</v>
      </c>
      <c r="DX12" s="27">
        <f>IF($B$2=Selectors!$M$2,'RCF SOBC data'!DQ14,IF($B$2=Selectors!$M$3,'RCF OBC data'!DQ14,IF($B$2=Selectors!$M$4,'RCF FBC data'!DQ14,IF($B$2=Selectors!$M$5,'RCF CCT data'!DQ14,FALSE))))</f>
        <v>-9.2500000000000027E-2</v>
      </c>
      <c r="DY12" s="27">
        <f>IF($B$2=Selectors!$M$2,'RCF SOBC data'!DR14,IF($B$2=Selectors!$M$3,'RCF OBC data'!DR14,IF($B$2=Selectors!$M$4,'RCF FBC data'!DR14,IF($B$2=Selectors!$M$5,'RCF CCT data'!DR14,FALSE))))</f>
        <v>-9.2500000000000027E-2</v>
      </c>
      <c r="DZ12" s="27">
        <f>IF($B$2=Selectors!$M$2,'RCF SOBC data'!DS14,IF($B$2=Selectors!$M$3,'RCF OBC data'!DS14,IF($B$2=Selectors!$M$4,'RCF FBC data'!DS14,IF($B$2=Selectors!$M$5,'RCF CCT data'!DS14,FALSE))))</f>
        <v>-9.2500000000000027E-2</v>
      </c>
      <c r="EA12" s="27">
        <f>IF($B$2=Selectors!$M$2,'RCF SOBC data'!DT14,IF($B$2=Selectors!$M$3,'RCF OBC data'!DT14,IF($B$2=Selectors!$M$4,'RCF FBC data'!DT14,IF($B$2=Selectors!$M$5,'RCF CCT data'!DT14,FALSE))))</f>
        <v>-9.2500000000000027E-2</v>
      </c>
      <c r="EB12" s="27">
        <f>IF($B$2=Selectors!$M$2,'RCF SOBC data'!DU14,IF($B$2=Selectors!$M$3,'RCF OBC data'!DU14,IF($B$2=Selectors!$M$4,'RCF FBC data'!DU14,IF($B$2=Selectors!$M$5,'RCF CCT data'!DU14,FALSE))))</f>
        <v>-9.2500000000000027E-2</v>
      </c>
      <c r="EC12" s="27">
        <f>IF($B$2=Selectors!$M$2,'RCF SOBC data'!DV14,IF($B$2=Selectors!$M$3,'RCF OBC data'!DV14,IF($B$2=Selectors!$M$4,'RCF FBC data'!DV14,IF($B$2=Selectors!$M$5,'RCF CCT data'!DV14,FALSE))))</f>
        <v>-9.2500000000000027E-2</v>
      </c>
      <c r="ED12" s="27">
        <f>IF($B$2=Selectors!$M$2,'RCF SOBC data'!DW14,IF($B$2=Selectors!$M$3,'RCF OBC data'!DW14,IF($B$2=Selectors!$M$4,'RCF FBC data'!DW14,IF($B$2=Selectors!$M$5,'RCF CCT data'!DW14,FALSE))))</f>
        <v>-9.2500000000000027E-2</v>
      </c>
      <c r="EE12" s="27">
        <f>IF($B$2=Selectors!$M$2,'RCF SOBC data'!DX14,IF($B$2=Selectors!$M$3,'RCF OBC data'!DX14,IF($B$2=Selectors!$M$4,'RCF FBC data'!DX14,IF($B$2=Selectors!$M$5,'RCF CCT data'!DX14,FALSE))))</f>
        <v>-9.2500000000000027E-2</v>
      </c>
      <c r="EF12" s="27">
        <f>IF($B$2=Selectors!$M$2,'RCF SOBC data'!DY14,IF($B$2=Selectors!$M$3,'RCF OBC data'!DY14,IF($B$2=Selectors!$M$4,'RCF FBC data'!DY14,IF($B$2=Selectors!$M$5,'RCF CCT data'!DY14,FALSE))))</f>
        <v>-9.2500000000000027E-2</v>
      </c>
      <c r="EG12" s="27">
        <f>IF($B$2=Selectors!$M$2,'RCF SOBC data'!DZ14,IF($B$2=Selectors!$M$3,'RCF OBC data'!DZ14,IF($B$2=Selectors!$M$4,'RCF FBC data'!DZ14,IF($B$2=Selectors!$M$5,'RCF CCT data'!DZ14,FALSE))))</f>
        <v>-9.2500000000000027E-2</v>
      </c>
      <c r="EH12" s="27">
        <f>IF($B$2=Selectors!$M$2,'RCF SOBC data'!EA14,IF($B$2=Selectors!$M$3,'RCF OBC data'!EA14,IF($B$2=Selectors!$M$4,'RCF FBC data'!EA14,IF($B$2=Selectors!$M$5,'RCF CCT data'!EA14,FALSE))))</f>
        <v>-9.2500000000000027E-2</v>
      </c>
      <c r="EI12" s="27">
        <f>IF($B$2=Selectors!$M$2,'RCF SOBC data'!EB14,IF($B$2=Selectors!$M$3,'RCF OBC data'!EB14,IF($B$2=Selectors!$M$4,'RCF FBC data'!EB14,IF($B$2=Selectors!$M$5,'RCF CCT data'!EB14,FALSE))))</f>
        <v>-9.2500000000000027E-2</v>
      </c>
      <c r="EJ12" s="27">
        <f>IF($B$2=Selectors!$M$2,'RCF SOBC data'!EC14,IF($B$2=Selectors!$M$3,'RCF OBC data'!EC14,IF($B$2=Selectors!$M$4,'RCF FBC data'!EC14,IF($B$2=Selectors!$M$5,'RCF CCT data'!EC14,FALSE))))</f>
        <v>-9.2500000000000027E-2</v>
      </c>
      <c r="EK12" s="27">
        <f>IF($B$2=Selectors!$M$2,'RCF SOBC data'!ED14,IF($B$2=Selectors!$M$3,'RCF OBC data'!ED14,IF($B$2=Selectors!$M$4,'RCF FBC data'!ED14,IF($B$2=Selectors!$M$5,'RCF CCT data'!ED14,FALSE))))</f>
        <v>-9.2500000000000027E-2</v>
      </c>
      <c r="EL12" s="27">
        <f>IF($B$2=Selectors!$M$2,'RCF SOBC data'!EE14,IF($B$2=Selectors!$M$3,'RCF OBC data'!EE14,IF($B$2=Selectors!$M$4,'RCF FBC data'!EE14,IF($B$2=Selectors!$M$5,'RCF CCT data'!EE14,FALSE))))</f>
        <v>-9.2500000000000027E-2</v>
      </c>
      <c r="EM12" s="27">
        <f>IF($B$2=Selectors!$M$2,'RCF SOBC data'!EF14,IF($B$2=Selectors!$M$3,'RCF OBC data'!EF14,IF($B$2=Selectors!$M$4,'RCF FBC data'!EF14,IF($B$2=Selectors!$M$5,'RCF CCT data'!EF14,FALSE))))</f>
        <v>-9.2500000000000027E-2</v>
      </c>
      <c r="EN12" s="27">
        <f>IF($B$2=Selectors!$M$2,'RCF SOBC data'!EG14,IF($B$2=Selectors!$M$3,'RCF OBC data'!EG14,IF($B$2=Selectors!$M$4,'RCF FBC data'!EG14,IF($B$2=Selectors!$M$5,'RCF CCT data'!EG14,FALSE))))</f>
        <v>-9.2500000000000027E-2</v>
      </c>
      <c r="EO12" s="27">
        <f>IF($B$2=Selectors!$M$2,'RCF SOBC data'!EH14,IF($B$2=Selectors!$M$3,'RCF OBC data'!EH14,IF($B$2=Selectors!$M$4,'RCF FBC data'!EH14,IF($B$2=Selectors!$M$5,'RCF CCT data'!EH14,FALSE))))</f>
        <v>-9.2500000000000027E-2</v>
      </c>
      <c r="EP12" s="27">
        <f>IF($B$2=Selectors!$M$2,'RCF SOBC data'!EI14,IF($B$2=Selectors!$M$3,'RCF OBC data'!EI14,IF($B$2=Selectors!$M$4,'RCF FBC data'!EI14,IF($B$2=Selectors!$M$5,'RCF CCT data'!EI14,FALSE))))</f>
        <v>-9.2500000000000027E-2</v>
      </c>
      <c r="EQ12" s="27">
        <f>IF($B$2=Selectors!$M$2,'RCF SOBC data'!EJ14,IF($B$2=Selectors!$M$3,'RCF OBC data'!EJ14,IF($B$2=Selectors!$M$4,'RCF FBC data'!EJ14,IF($B$2=Selectors!$M$5,'RCF CCT data'!EJ14,FALSE))))</f>
        <v>-9.2500000000000027E-2</v>
      </c>
      <c r="ER12" s="27">
        <f>IF($B$2=Selectors!$M$2,'RCF SOBC data'!EK14,IF($B$2=Selectors!$M$3,'RCF OBC data'!EK14,IF($B$2=Selectors!$M$4,'RCF FBC data'!EK14,IF($B$2=Selectors!$M$5,'RCF CCT data'!EK14,FALSE))))</f>
        <v>-9.2500000000000027E-2</v>
      </c>
      <c r="ES12" s="27">
        <f>IF($B$2=Selectors!$M$2,'RCF SOBC data'!EL14,IF($B$2=Selectors!$M$3,'RCF OBC data'!EL14,IF($B$2=Selectors!$M$4,'RCF FBC data'!EL14,IF($B$2=Selectors!$M$5,'RCF CCT data'!EL14,FALSE))))</f>
        <v>0</v>
      </c>
      <c r="ET12" s="315" t="e">
        <f t="shared" si="4"/>
        <v>#DIV/0!</v>
      </c>
      <c r="EU12" s="52">
        <v>-6.2521418610887065E-3</v>
      </c>
      <c r="EV12" s="52">
        <v>-6.3120611274966945E-4</v>
      </c>
      <c r="EW12" s="52">
        <v>4.989729635589365E-3</v>
      </c>
    </row>
    <row r="13" spans="1:153" x14ac:dyDescent="0.25">
      <c r="B13" s="13" t="s">
        <v>12</v>
      </c>
      <c r="C13" s="3">
        <v>0.35</v>
      </c>
      <c r="D13" s="40" t="e">
        <f t="shared" si="1"/>
        <v>#DIV/0!</v>
      </c>
      <c r="E13" s="40"/>
      <c r="F13" s="40" t="e">
        <f t="shared" si="2"/>
        <v>#DIV/0!</v>
      </c>
      <c r="G13" s="2"/>
      <c r="H13" s="29" t="e">
        <f t="shared" si="3"/>
        <v>#DIV/0!</v>
      </c>
      <c r="I13" s="29" t="e">
        <f t="shared" si="0"/>
        <v>#DIV/0!</v>
      </c>
      <c r="J13" s="29"/>
      <c r="K13" s="27">
        <f>IF($B$2=Selectors!$M$2,'RCF SOBC data'!D15,IF($B$2=Selectors!$M$3,'RCF OBC data'!D15,IF($B$2=Selectors!$M$4,'RCF FBC data'!D15,IF($B$2=Selectors!$M$5,'RCF CCT data'!D15,FALSE))))</f>
        <v>-9.9131474647887408E-2</v>
      </c>
      <c r="L13" s="27">
        <f>IF($B$2=Selectors!$M$2,'RCF SOBC data'!E15,IF($B$2=Selectors!$M$3,'RCF OBC data'!E15,IF($B$2=Selectors!$M$4,'RCF FBC data'!E15,IF($B$2=Selectors!$M$5,'RCF CCT data'!E15,FALSE))))</f>
        <v>-9.9131474647887408E-2</v>
      </c>
      <c r="M13" s="27">
        <f>IF($B$2=Selectors!$M$2,'RCF SOBC data'!F15,IF($B$2=Selectors!$M$3,'RCF OBC data'!F15,IF($B$2=Selectors!$M$4,'RCF FBC data'!F15,IF($B$2=Selectors!$M$5,'RCF CCT data'!F15,FALSE))))</f>
        <v>-9.9131474647887408E-2</v>
      </c>
      <c r="N13" s="27">
        <f>IF($B$2=Selectors!$M$2,'RCF SOBC data'!G15,IF($B$2=Selectors!$M$3,'RCF OBC data'!G15,IF($B$2=Selectors!$M$4,'RCF FBC data'!G15,IF($B$2=Selectors!$M$5,'RCF CCT data'!G15,FALSE))))</f>
        <v>-9.9131474647887408E-2</v>
      </c>
      <c r="O13" s="27">
        <f>IF($B$2=Selectors!$M$2,'RCF SOBC data'!H15,IF($B$2=Selectors!$M$3,'RCF OBC data'!H15,IF($B$2=Selectors!$M$4,'RCF FBC data'!H15,IF($B$2=Selectors!$M$5,'RCF CCT data'!H15,FALSE))))</f>
        <v>-9.9131474647887408E-2</v>
      </c>
      <c r="P13" s="27">
        <f>IF($B$2=Selectors!$M$2,'RCF SOBC data'!I15,IF($B$2=Selectors!$M$3,'RCF OBC data'!I15,IF($B$2=Selectors!$M$4,'RCF FBC data'!I15,IF($B$2=Selectors!$M$5,'RCF CCT data'!I15,FALSE))))</f>
        <v>-9.9131474647887408E-2</v>
      </c>
      <c r="Q13" s="27">
        <f>IF($B$2=Selectors!$M$2,'RCF SOBC data'!J15,IF($B$2=Selectors!$M$3,'RCF OBC data'!J15,IF($B$2=Selectors!$M$4,'RCF FBC data'!J15,IF($B$2=Selectors!$M$5,'RCF CCT data'!J15,FALSE))))</f>
        <v>-9.9131474647887408E-2</v>
      </c>
      <c r="R13" s="27">
        <f>IF($B$2=Selectors!$M$2,'RCF SOBC data'!K15,IF($B$2=Selectors!$M$3,'RCF OBC data'!K15,IF($B$2=Selectors!$M$4,'RCF FBC data'!K15,IF($B$2=Selectors!$M$5,'RCF CCT data'!K15,FALSE))))</f>
        <v>-9.9131474647887408E-2</v>
      </c>
      <c r="S13" s="27">
        <f>IF($B$2=Selectors!$M$2,'RCF SOBC data'!L15,IF($B$2=Selectors!$M$3,'RCF OBC data'!L15,IF($B$2=Selectors!$M$4,'RCF FBC data'!L15,IF($B$2=Selectors!$M$5,'RCF CCT data'!L15,FALSE))))</f>
        <v>-9.9131474647887408E-2</v>
      </c>
      <c r="T13" s="27">
        <f>IF($B$2=Selectors!$M$2,'RCF SOBC data'!M15,IF($B$2=Selectors!$M$3,'RCF OBC data'!M15,IF($B$2=Selectors!$M$4,'RCF FBC data'!M15,IF($B$2=Selectors!$M$5,'RCF CCT data'!M15,FALSE))))</f>
        <v>-8.0756578947368429E-2</v>
      </c>
      <c r="U13" s="27">
        <f>IF($B$2=Selectors!$M$2,'RCF SOBC data'!N15,IF($B$2=Selectors!$M$3,'RCF OBC data'!N15,IF($B$2=Selectors!$M$4,'RCF FBC data'!N15,IF($B$2=Selectors!$M$5,'RCF CCT data'!N15,FALSE))))</f>
        <v>-8.0756578947368429E-2</v>
      </c>
      <c r="V13" s="27">
        <f>IF($B$2=Selectors!$M$2,'RCF SOBC data'!O15,IF($B$2=Selectors!$M$3,'RCF OBC data'!O15,IF($B$2=Selectors!$M$4,'RCF FBC data'!O15,IF($B$2=Selectors!$M$5,'RCF CCT data'!O15,FALSE))))</f>
        <v>-8.0756578947368429E-2</v>
      </c>
      <c r="W13" s="27">
        <f>IF($B$2=Selectors!$M$2,'RCF SOBC data'!P15,IF($B$2=Selectors!$M$3,'RCF OBC data'!P15,IF($B$2=Selectors!$M$4,'RCF FBC data'!P15,IF($B$2=Selectors!$M$5,'RCF CCT data'!P15,FALSE))))</f>
        <v>-8.0756578947368429E-2</v>
      </c>
      <c r="X13" s="27">
        <f>IF($B$2=Selectors!$M$2,'RCF SOBC data'!Q15,IF($B$2=Selectors!$M$3,'RCF OBC data'!Q15,IF($B$2=Selectors!$M$4,'RCF FBC data'!Q15,IF($B$2=Selectors!$M$5,'RCF CCT data'!Q15,FALSE))))</f>
        <v>3.0619786871539656E-3</v>
      </c>
      <c r="Y13" s="27">
        <f>IF($B$2=Selectors!$M$2,'RCF SOBC data'!R15,IF($B$2=Selectors!$M$3,'RCF OBC data'!R15,IF($B$2=Selectors!$M$4,'RCF FBC data'!R15,IF($B$2=Selectors!$M$5,'RCF CCT data'!R15,FALSE))))</f>
        <v>3.0619786871539656E-3</v>
      </c>
      <c r="Z13" s="27">
        <f>IF($B$2=Selectors!$M$2,'RCF SOBC data'!S15,IF($B$2=Selectors!$M$3,'RCF OBC data'!S15,IF($B$2=Selectors!$M$4,'RCF FBC data'!S15,IF($B$2=Selectors!$M$5,'RCF CCT data'!S15,FALSE))))</f>
        <v>3.0619786871539656E-3</v>
      </c>
      <c r="AA13" s="27">
        <f>IF($B$2=Selectors!$M$2,'RCF SOBC data'!T15,IF($B$2=Selectors!$M$3,'RCF OBC data'!T15,IF($B$2=Selectors!$M$4,'RCF FBC data'!T15,IF($B$2=Selectors!$M$5,'RCF CCT data'!T15,FALSE))))</f>
        <v>3.0619786871539656E-3</v>
      </c>
      <c r="AB13" s="27">
        <f>IF($B$2=Selectors!$M$2,'RCF SOBC data'!U15,IF($B$2=Selectors!$M$3,'RCF OBC data'!U15,IF($B$2=Selectors!$M$4,'RCF FBC data'!U15,IF($B$2=Selectors!$M$5,'RCF CCT data'!U15,FALSE))))</f>
        <v>3.0619786871539656E-3</v>
      </c>
      <c r="AC13" s="27">
        <f>IF($B$2=Selectors!$M$2,'RCF SOBC data'!V15,IF($B$2=Selectors!$M$3,'RCF OBC data'!V15,IF($B$2=Selectors!$M$4,'RCF FBC data'!V15,IF($B$2=Selectors!$M$5,'RCF CCT data'!V15,FALSE))))</f>
        <v>6.3138528138528827E-3</v>
      </c>
      <c r="AD13" s="27">
        <f>IF($B$2=Selectors!$M$2,'RCF SOBC data'!W15,IF($B$2=Selectors!$M$3,'RCF OBC data'!W15,IF($B$2=Selectors!$M$4,'RCF FBC data'!W15,IF($B$2=Selectors!$M$5,'RCF CCT data'!W15,FALSE))))</f>
        <v>3.0619786871539656E-3</v>
      </c>
      <c r="AE13" s="27">
        <f>IF($B$2=Selectors!$M$2,'RCF SOBC data'!X15,IF($B$2=Selectors!$M$3,'RCF OBC data'!X15,IF($B$2=Selectors!$M$4,'RCF FBC data'!X15,IF($B$2=Selectors!$M$5,'RCF CCT data'!X15,FALSE))))</f>
        <v>3.0619786871539656E-3</v>
      </c>
      <c r="AF13" s="27">
        <f>IF($B$2=Selectors!$M$2,'RCF SOBC data'!Y15,IF($B$2=Selectors!$M$3,'RCF OBC data'!Y15,IF($B$2=Selectors!$M$4,'RCF FBC data'!Y15,IF($B$2=Selectors!$M$5,'RCF CCT data'!Y15,FALSE))))</f>
        <v>3.0619786871539656E-3</v>
      </c>
      <c r="AG13" s="27">
        <f>IF($B$2=Selectors!$M$2,'RCF SOBC data'!Z15,IF($B$2=Selectors!$M$3,'RCF OBC data'!Z15,IF($B$2=Selectors!$M$4,'RCF FBC data'!Z15,IF($B$2=Selectors!$M$5,'RCF CCT data'!Z15,FALSE))))</f>
        <v>3.0619786871539656E-3</v>
      </c>
      <c r="AH13" s="27">
        <f>IF($B$2=Selectors!$M$2,'RCF SOBC data'!AA15,IF($B$2=Selectors!$M$3,'RCF OBC data'!AA15,IF($B$2=Selectors!$M$4,'RCF FBC data'!AA15,IF($B$2=Selectors!$M$5,'RCF CCT data'!AA15,FALSE))))</f>
        <v>3.0619786871539656E-3</v>
      </c>
      <c r="AI13" s="27">
        <f>IF($B$2=Selectors!$M$2,'RCF SOBC data'!AB15,IF($B$2=Selectors!$M$3,'RCF OBC data'!AB15,IF($B$2=Selectors!$M$4,'RCF FBC data'!AB15,IF($B$2=Selectors!$M$5,'RCF CCT data'!AB15,FALSE))))</f>
        <v>3.9656000000000136E-2</v>
      </c>
      <c r="AJ13" s="27">
        <f>IF($B$2=Selectors!$M$2,'RCF SOBC data'!AC15,IF($B$2=Selectors!$M$3,'RCF OBC data'!AC15,IF($B$2=Selectors!$M$4,'RCF FBC data'!AC15,IF($B$2=Selectors!$M$5,'RCF CCT data'!AC15,FALSE))))</f>
        <v>3.9656000000000136E-2</v>
      </c>
      <c r="AK13" s="27">
        <f>IF($B$2=Selectors!$M$2,'RCF SOBC data'!AD15,IF($B$2=Selectors!$M$3,'RCF OBC data'!AD15,IF($B$2=Selectors!$M$4,'RCF FBC data'!AD15,IF($B$2=Selectors!$M$5,'RCF CCT data'!AD15,FALSE))))</f>
        <v>-8.0756578947368429E-2</v>
      </c>
      <c r="AL13" s="27">
        <f>IF($B$2=Selectors!$M$2,'RCF SOBC data'!AE15,IF($B$2=Selectors!$M$3,'RCF OBC data'!AE15,IF($B$2=Selectors!$M$4,'RCF FBC data'!AE15,IF($B$2=Selectors!$M$5,'RCF CCT data'!AE15,FALSE))))</f>
        <v>-8.0756578947368429E-2</v>
      </c>
      <c r="AM13" s="27">
        <f>IF($B$2=Selectors!$M$2,'RCF SOBC data'!AF15,IF($B$2=Selectors!$M$3,'RCF OBC data'!AF15,IF($B$2=Selectors!$M$4,'RCF FBC data'!AF15,IF($B$2=Selectors!$M$5,'RCF CCT data'!AF15,FALSE))))</f>
        <v>-8.0756578947368429E-2</v>
      </c>
      <c r="AN13" s="27">
        <f>IF($B$2=Selectors!$M$2,'RCF SOBC data'!AG15,IF($B$2=Selectors!$M$3,'RCF OBC data'!AG15,IF($B$2=Selectors!$M$4,'RCF FBC data'!AG15,IF($B$2=Selectors!$M$5,'RCF CCT data'!AG15,FALSE))))</f>
        <v>-8.0756578947368429E-2</v>
      </c>
      <c r="AO13" s="27">
        <f>IF($B$2=Selectors!$M$2,'RCF SOBC data'!AH15,IF($B$2=Selectors!$M$3,'RCF OBC data'!AH15,IF($B$2=Selectors!$M$4,'RCF FBC data'!AH15,IF($B$2=Selectors!$M$5,'RCF CCT data'!AH15,FALSE))))</f>
        <v>0.24455653974999997</v>
      </c>
      <c r="AP13" s="27">
        <f>IF($B$2=Selectors!$M$2,'RCF SOBC data'!AI15,IF($B$2=Selectors!$M$3,'RCF OBC data'!AI15,IF($B$2=Selectors!$M$4,'RCF FBC data'!AI15,IF($B$2=Selectors!$M$5,'RCF CCT data'!AI15,FALSE))))</f>
        <v>3.9656000000000136E-2</v>
      </c>
      <c r="AQ13" s="27">
        <f>IF($B$2=Selectors!$M$2,'RCF SOBC data'!AJ15,IF($B$2=Selectors!$M$3,'RCF OBC data'!AJ15,IF($B$2=Selectors!$M$4,'RCF FBC data'!AJ15,IF($B$2=Selectors!$M$5,'RCF CCT data'!AJ15,FALSE))))</f>
        <v>3.9656000000000136E-2</v>
      </c>
      <c r="AR13" s="27">
        <f>IF($B$2=Selectors!$M$2,'RCF SOBC data'!AK15,IF($B$2=Selectors!$M$3,'RCF OBC data'!AK15,IF($B$2=Selectors!$M$4,'RCF FBC data'!AK15,IF($B$2=Selectors!$M$5,'RCF CCT data'!AK15,FALSE))))</f>
        <v>0.14210626987500005</v>
      </c>
      <c r="AS13" s="27">
        <f>IF($B$2=Selectors!$M$2,'RCF SOBC data'!AL15,IF($B$2=Selectors!$M$3,'RCF OBC data'!AL15,IF($B$2=Selectors!$M$4,'RCF FBC data'!AL15,IF($B$2=Selectors!$M$5,'RCF CCT data'!AL15,FALSE))))</f>
        <v>0.24455653974999997</v>
      </c>
      <c r="AT13" s="27">
        <f>IF($B$2=Selectors!$M$2,'RCF SOBC data'!AM15,IF($B$2=Selectors!$M$3,'RCF OBC data'!AM15,IF($B$2=Selectors!$M$4,'RCF FBC data'!AM15,IF($B$2=Selectors!$M$5,'RCF CCT data'!AM15,FALSE))))</f>
        <v>3.9656000000000136E-2</v>
      </c>
      <c r="AU13" s="27">
        <f>IF($B$2=Selectors!$M$2,'RCF SOBC data'!AN15,IF($B$2=Selectors!$M$3,'RCF OBC data'!AN15,IF($B$2=Selectors!$M$4,'RCF FBC data'!AN15,IF($B$2=Selectors!$M$5,'RCF CCT data'!AN15,FALSE))))</f>
        <v>3.9656000000000136E-2</v>
      </c>
      <c r="AV13" s="27">
        <f>IF($B$2=Selectors!$M$2,'RCF SOBC data'!AO15,IF($B$2=Selectors!$M$3,'RCF OBC data'!AO15,IF($B$2=Selectors!$M$4,'RCF FBC data'!AO15,IF($B$2=Selectors!$M$5,'RCF CCT data'!AO15,FALSE))))</f>
        <v>3.0619786871539656E-3</v>
      </c>
      <c r="AW13" s="27">
        <f>IF($B$2=Selectors!$M$2,'RCF SOBC data'!AP15,IF($B$2=Selectors!$M$3,'RCF OBC data'!AP15,IF($B$2=Selectors!$M$4,'RCF FBC data'!AP15,IF($B$2=Selectors!$M$5,'RCF CCT data'!AP15,FALSE))))</f>
        <v>6.3138528138528827E-3</v>
      </c>
      <c r="AX13" s="27">
        <f>IF($B$2=Selectors!$M$2,'RCF SOBC data'!AQ15,IF($B$2=Selectors!$M$3,'RCF OBC data'!AQ15,IF($B$2=Selectors!$M$4,'RCF FBC data'!AQ15,IF($B$2=Selectors!$M$5,'RCF CCT data'!AQ15,FALSE))))</f>
        <v>-8.0756578947368429E-2</v>
      </c>
      <c r="AY13" s="27">
        <f>IF($B$2=Selectors!$M$2,'RCF SOBC data'!AR15,IF($B$2=Selectors!$M$3,'RCF OBC data'!AR15,IF($B$2=Selectors!$M$4,'RCF FBC data'!AR15,IF($B$2=Selectors!$M$5,'RCF CCT data'!AR15,FALSE))))</f>
        <v>-8.0756578947368429E-2</v>
      </c>
      <c r="AZ13" s="27">
        <f>IF($B$2=Selectors!$M$2,'RCF SOBC data'!AS15,IF($B$2=Selectors!$M$3,'RCF OBC data'!AS15,IF($B$2=Selectors!$M$4,'RCF FBC data'!AS15,IF($B$2=Selectors!$M$5,'RCF CCT data'!AS15,FALSE))))</f>
        <v>0.1100000000000001</v>
      </c>
      <c r="BA13" s="27">
        <f>IF($B$2=Selectors!$M$2,'RCF SOBC data'!AT15,IF($B$2=Selectors!$M$3,'RCF OBC data'!AT15,IF($B$2=Selectors!$M$4,'RCF FBC data'!AT15,IF($B$2=Selectors!$M$5,'RCF CCT data'!AT15,FALSE))))</f>
        <v>0.1100000000000001</v>
      </c>
      <c r="BB13" s="27">
        <f>IF($B$2=Selectors!$M$2,'RCF SOBC data'!AU15,IF($B$2=Selectors!$M$3,'RCF OBC data'!AU15,IF($B$2=Selectors!$M$4,'RCF FBC data'!AU15,IF($B$2=Selectors!$M$5,'RCF CCT data'!AU15,FALSE))))</f>
        <v>9.9000000000000088E-2</v>
      </c>
      <c r="BC13" s="27">
        <f>IF($B$2=Selectors!$M$2,'RCF SOBC data'!AV15,IF($B$2=Selectors!$M$3,'RCF OBC data'!AV15,IF($B$2=Selectors!$M$4,'RCF FBC data'!AV15,IF($B$2=Selectors!$M$5,'RCF CCT data'!AV15,FALSE))))</f>
        <v>9.9000000000000088E-2</v>
      </c>
      <c r="BD13" s="27">
        <f>IF($B$2=Selectors!$M$2,'RCF SOBC data'!AW15,IF($B$2=Selectors!$M$3,'RCF OBC data'!AW15,IF($B$2=Selectors!$M$4,'RCF FBC data'!AW15,IF($B$2=Selectors!$M$5,'RCF CCT data'!AW15,FALSE))))</f>
        <v>9.9000000000000088E-2</v>
      </c>
      <c r="BE13" s="27">
        <f>IF($B$2=Selectors!$M$2,'RCF SOBC data'!AX15,IF($B$2=Selectors!$M$3,'RCF OBC data'!AX15,IF($B$2=Selectors!$M$4,'RCF FBC data'!AX15,IF($B$2=Selectors!$M$5,'RCF CCT data'!AX15,FALSE))))</f>
        <v>0.1100000000000001</v>
      </c>
      <c r="BF13" s="27">
        <f>IF($B$2=Selectors!$M$2,'RCF SOBC data'!AY15,IF($B$2=Selectors!$M$3,'RCF OBC data'!AY15,IF($B$2=Selectors!$M$4,'RCF FBC data'!AY15,IF($B$2=Selectors!$M$5,'RCF CCT data'!AY15,FALSE))))</f>
        <v>0.13200000000000012</v>
      </c>
      <c r="BG13" s="27">
        <f>IF($B$2=Selectors!$M$2,'RCF SOBC data'!AZ15,IF($B$2=Selectors!$M$3,'RCF OBC data'!AZ15,IF($B$2=Selectors!$M$4,'RCF FBC data'!AZ15,IF($B$2=Selectors!$M$5,'RCF CCT data'!AZ15,FALSE))))</f>
        <v>0.1100000000000001</v>
      </c>
      <c r="BH13" s="27">
        <f>IF($B$2=Selectors!$M$2,'RCF SOBC data'!BA15,IF($B$2=Selectors!$M$3,'RCF OBC data'!BA15,IF($B$2=Selectors!$M$4,'RCF FBC data'!BA15,IF($B$2=Selectors!$M$5,'RCF CCT data'!BA15,FALSE))))</f>
        <v>0.13200000000000012</v>
      </c>
      <c r="BI13" s="27">
        <f>IF($B$2=Selectors!$M$2,'RCF SOBC data'!BB15,IF($B$2=Selectors!$M$3,'RCF OBC data'!BB15,IF($B$2=Selectors!$M$4,'RCF FBC data'!BB15,IF($B$2=Selectors!$M$5,'RCF CCT data'!BB15,FALSE))))</f>
        <v>4.0000000000000036E-2</v>
      </c>
      <c r="BJ13" s="27">
        <f>IF($B$2=Selectors!$M$2,'RCF SOBC data'!BC15,IF($B$2=Selectors!$M$3,'RCF OBC data'!BC15,IF($B$2=Selectors!$M$4,'RCF FBC data'!BC15,IF($B$2=Selectors!$M$5,'RCF CCT data'!BC15,FALSE))))</f>
        <v>4.0000000000000036E-2</v>
      </c>
      <c r="BK13" s="27">
        <f>IF($B$2=Selectors!$M$2,'RCF SOBC data'!BD15,IF($B$2=Selectors!$M$3,'RCF OBC data'!BD15,IF($B$2=Selectors!$M$4,'RCF FBC data'!BD15,IF($B$2=Selectors!$M$5,'RCF CCT data'!BD15,FALSE))))</f>
        <v>4.1600764460404616E-2</v>
      </c>
      <c r="BL13" s="27">
        <f>IF($B$2=Selectors!$M$2,'RCF SOBC data'!BE15,IF($B$2=Selectors!$M$3,'RCF OBC data'!BE15,IF($B$2=Selectors!$M$4,'RCF FBC data'!BE15,IF($B$2=Selectors!$M$5,'RCF CCT data'!BE15,FALSE))))</f>
        <v>0.1100000000000001</v>
      </c>
      <c r="BM13" s="27">
        <f>IF($B$2=Selectors!$M$2,'RCF SOBC data'!BF15,IF($B$2=Selectors!$M$3,'RCF OBC data'!BF15,IF($B$2=Selectors!$M$4,'RCF FBC data'!BF15,IF($B$2=Selectors!$M$5,'RCF CCT data'!BF15,FALSE))))</f>
        <v>0.1100000000000001</v>
      </c>
      <c r="BN13" s="27">
        <f>IF($B$2=Selectors!$M$2,'RCF SOBC data'!BG15,IF($B$2=Selectors!$M$3,'RCF OBC data'!BG15,IF($B$2=Selectors!$M$4,'RCF FBC data'!BG15,IF($B$2=Selectors!$M$5,'RCF CCT data'!BG15,FALSE))))</f>
        <v>0.13200000000000012</v>
      </c>
      <c r="BO13" s="27">
        <f>IF($B$2=Selectors!$M$2,'RCF SOBC data'!BH15,IF($B$2=Selectors!$M$3,'RCF OBC data'!BH15,IF($B$2=Selectors!$M$4,'RCF FBC data'!BH15,IF($B$2=Selectors!$M$5,'RCF CCT data'!BH15,FALSE))))</f>
        <v>0.13200000000000012</v>
      </c>
      <c r="BP13" s="27">
        <f>IF($B$2=Selectors!$M$2,'RCF SOBC data'!BI15,IF($B$2=Selectors!$M$3,'RCF OBC data'!BI15,IF($B$2=Selectors!$M$4,'RCF FBC data'!BI15,IF($B$2=Selectors!$M$5,'RCF CCT data'!BI15,FALSE))))</f>
        <v>3.3610312487542648E-2</v>
      </c>
      <c r="BQ13" s="27">
        <f>IF($B$2=Selectors!$M$2,'RCF SOBC data'!BJ15,IF($B$2=Selectors!$M$3,'RCF OBC data'!BJ15,IF($B$2=Selectors!$M$4,'RCF FBC data'!BJ15,IF($B$2=Selectors!$M$5,'RCF CCT data'!BJ15,FALSE))))</f>
        <v>2.4924365910208524E-2</v>
      </c>
      <c r="BR13" s="27">
        <f>IF($B$2=Selectors!$M$2,'RCF SOBC data'!BK15,IF($B$2=Selectors!$M$3,'RCF OBC data'!BK15,IF($B$2=Selectors!$M$4,'RCF FBC data'!BK15,IF($B$2=Selectors!$M$5,'RCF CCT data'!BK15,FALSE))))</f>
        <v>2.4924365910208524E-2</v>
      </c>
      <c r="BS13" s="27">
        <f>IF($B$2=Selectors!$M$2,'RCF SOBC data'!BL15,IF($B$2=Selectors!$M$3,'RCF OBC data'!BL15,IF($B$2=Selectors!$M$4,'RCF FBC data'!BL15,IF($B$2=Selectors!$M$5,'RCF CCT data'!BL15,FALSE))))</f>
        <v>0</v>
      </c>
      <c r="BT13" s="27">
        <f>IF($B$2=Selectors!$M$2,'RCF SOBC data'!BM15,IF($B$2=Selectors!$M$3,'RCF OBC data'!BM15,IF($B$2=Selectors!$M$4,'RCF FBC data'!BM15,IF($B$2=Selectors!$M$5,'RCF CCT data'!BM15,FALSE))))</f>
        <v>0.1100000000000001</v>
      </c>
      <c r="BU13" s="27">
        <f>IF($B$2=Selectors!$M$2,'RCF SOBC data'!BN15,IF($B$2=Selectors!$M$3,'RCF OBC data'!BN15,IF($B$2=Selectors!$M$4,'RCF FBC data'!BN15,IF($B$2=Selectors!$M$5,'RCF CCT data'!BN15,FALSE))))</f>
        <v>4.0996882242244403E-2</v>
      </c>
      <c r="BV13" s="27">
        <f>IF($B$2=Selectors!$M$2,'RCF SOBC data'!BO15,IF($B$2=Selectors!$M$3,'RCF OBC data'!BO15,IF($B$2=Selectors!$M$4,'RCF FBC data'!BO15,IF($B$2=Selectors!$M$5,'RCF CCT data'!BO15,FALSE))))</f>
        <v>0</v>
      </c>
      <c r="BW13" s="27">
        <f>IF($B$2=Selectors!$M$2,'RCF SOBC data'!BP15,IF($B$2=Selectors!$M$3,'RCF OBC data'!BP15,IF($B$2=Selectors!$M$4,'RCF FBC data'!BP15,IF($B$2=Selectors!$M$5,'RCF CCT data'!BP15,FALSE))))</f>
        <v>0</v>
      </c>
      <c r="BX13" s="27">
        <f>IF($B$2=Selectors!$M$2,'RCF SOBC data'!BQ15,IF($B$2=Selectors!$M$3,'RCF OBC data'!BQ15,IF($B$2=Selectors!$M$4,'RCF FBC data'!BQ15,IF($B$2=Selectors!$M$5,'RCF CCT data'!BQ15,FALSE))))</f>
        <v>0</v>
      </c>
      <c r="BY13" s="27">
        <f>IF($B$2=Selectors!$M$2,'RCF SOBC data'!BR15,IF($B$2=Selectors!$M$3,'RCF OBC data'!BR15,IF($B$2=Selectors!$M$4,'RCF FBC data'!BR15,IF($B$2=Selectors!$M$5,'RCF CCT data'!BR15,FALSE))))</f>
        <v>0</v>
      </c>
      <c r="BZ13" s="27">
        <f>IF($B$2=Selectors!$M$2,'RCF SOBC data'!BS15,IF($B$2=Selectors!$M$3,'RCF OBC data'!BS15,IF($B$2=Selectors!$M$4,'RCF FBC data'!BS15,IF($B$2=Selectors!$M$5,'RCF CCT data'!BS15,FALSE))))</f>
        <v>0</v>
      </c>
      <c r="CA13" s="27">
        <f>IF($B$2=Selectors!$M$2,'RCF SOBC data'!BT15,IF($B$2=Selectors!$M$3,'RCF OBC data'!BT15,IF($B$2=Selectors!$M$4,'RCF FBC data'!BT15,IF($B$2=Selectors!$M$5,'RCF CCT data'!BT15,FALSE))))</f>
        <v>0</v>
      </c>
      <c r="CB13" s="27">
        <f>IF($B$2=Selectors!$M$2,'RCF SOBC data'!BU15,IF($B$2=Selectors!$M$3,'RCF OBC data'!BU15,IF($B$2=Selectors!$M$4,'RCF FBC data'!BU15,IF($B$2=Selectors!$M$5,'RCF CCT data'!BU15,FALSE))))</f>
        <v>0.12313203797734995</v>
      </c>
      <c r="CC13" s="27">
        <f>IF($B$2=Selectors!$M$2,'RCF SOBC data'!BV15,IF($B$2=Selectors!$M$3,'RCF OBC data'!BV15,IF($B$2=Selectors!$M$4,'RCF FBC data'!BV15,IF($B$2=Selectors!$M$5,'RCF CCT data'!BV15,FALSE))))</f>
        <v>0.12313203797734995</v>
      </c>
      <c r="CD13" s="27">
        <f>IF($B$2=Selectors!$M$2,'RCF SOBC data'!BW15,IF($B$2=Selectors!$M$3,'RCF OBC data'!BW15,IF($B$2=Selectors!$M$4,'RCF FBC data'!BW15,IF($B$2=Selectors!$M$5,'RCF CCT data'!BW15,FALSE))))</f>
        <v>0.12313203797734995</v>
      </c>
      <c r="CE13" s="27">
        <f>IF($B$2=Selectors!$M$2,'RCF SOBC data'!BX15,IF($B$2=Selectors!$M$3,'RCF OBC data'!BX15,IF($B$2=Selectors!$M$4,'RCF FBC data'!BX15,IF($B$2=Selectors!$M$5,'RCF CCT data'!BX15,FALSE))))</f>
        <v>0.12313203797734995</v>
      </c>
      <c r="CF13" s="27">
        <f>IF($B$2=Selectors!$M$2,'RCF SOBC data'!BY15,IF($B$2=Selectors!$M$3,'RCF OBC data'!BY15,IF($B$2=Selectors!$M$4,'RCF FBC data'!BY15,IF($B$2=Selectors!$M$5,'RCF CCT data'!BY15,FALSE))))</f>
        <v>0.12313203797734995</v>
      </c>
      <c r="CG13" s="27">
        <f>IF($B$2=Selectors!$M$2,'RCF SOBC data'!BZ15,IF($B$2=Selectors!$M$3,'RCF OBC data'!BZ15,IF($B$2=Selectors!$M$4,'RCF FBC data'!BZ15,IF($B$2=Selectors!$M$5,'RCF CCT data'!BZ15,FALSE))))</f>
        <v>0.12313203797734995</v>
      </c>
      <c r="CH13" s="27">
        <f>IF($B$2=Selectors!$M$2,'RCF SOBC data'!CA15,IF($B$2=Selectors!$M$3,'RCF OBC data'!CA15,IF($B$2=Selectors!$M$4,'RCF FBC data'!CA15,IF($B$2=Selectors!$M$5,'RCF CCT data'!CA15,FALSE))))</f>
        <v>0.12313203797734995</v>
      </c>
      <c r="CI13" s="27">
        <f>IF($B$2=Selectors!$M$2,'RCF SOBC data'!CB15,IF($B$2=Selectors!$M$3,'RCF OBC data'!CB15,IF($B$2=Selectors!$M$4,'RCF FBC data'!CB15,IF($B$2=Selectors!$M$5,'RCF CCT data'!CB15,FALSE))))</f>
        <v>-1.4139125061674029E-4</v>
      </c>
      <c r="CJ13" s="27">
        <f>IF($B$2=Selectors!$M$2,'RCF SOBC data'!CC15,IF($B$2=Selectors!$M$3,'RCF OBC data'!CC15,IF($B$2=Selectors!$M$4,'RCF FBC data'!CC15,IF($B$2=Selectors!$M$5,'RCF CCT data'!CC15,FALSE))))</f>
        <v>-1.4139125061674029E-4</v>
      </c>
      <c r="CK13" s="27">
        <f>IF($B$2=Selectors!$M$2,'RCF SOBC data'!CD15,IF($B$2=Selectors!$M$3,'RCF OBC data'!CD15,IF($B$2=Selectors!$M$4,'RCF FBC data'!CD15,IF($B$2=Selectors!$M$5,'RCF CCT data'!CD15,FALSE))))</f>
        <v>-1.4139125061674029E-4</v>
      </c>
      <c r="CL13" s="27">
        <f>IF($B$2=Selectors!$M$2,'RCF SOBC data'!CE15,IF($B$2=Selectors!$M$3,'RCF OBC data'!CE15,IF($B$2=Selectors!$M$4,'RCF FBC data'!CE15,IF($B$2=Selectors!$M$5,'RCF CCT data'!CE15,FALSE))))</f>
        <v>-1.4139125061674029E-4</v>
      </c>
      <c r="CM13" s="27">
        <f>IF($B$2=Selectors!$M$2,'RCF SOBC data'!CF15,IF($B$2=Selectors!$M$3,'RCF OBC data'!CF15,IF($B$2=Selectors!$M$4,'RCF FBC data'!CF15,IF($B$2=Selectors!$M$5,'RCF CCT data'!CF15,FALSE))))</f>
        <v>-1.4139125061674029E-4</v>
      </c>
      <c r="CN13" s="27">
        <f>IF($B$2=Selectors!$M$2,'RCF SOBC data'!CG15,IF($B$2=Selectors!$M$3,'RCF OBC data'!CG15,IF($B$2=Selectors!$M$4,'RCF FBC data'!CG15,IF($B$2=Selectors!$M$5,'RCF CCT data'!CG15,FALSE))))</f>
        <v>-1.4139125061674029E-4</v>
      </c>
      <c r="CO13" s="27">
        <f>IF($B$2=Selectors!$M$2,'RCF SOBC data'!CH15,IF($B$2=Selectors!$M$3,'RCF OBC data'!CH15,IF($B$2=Selectors!$M$4,'RCF FBC data'!CH15,IF($B$2=Selectors!$M$5,'RCF CCT data'!CH15,FALSE))))</f>
        <v>-1.4139125061674029E-4</v>
      </c>
      <c r="CP13" s="27">
        <f>IF($B$2=Selectors!$M$2,'RCF SOBC data'!CI15,IF($B$2=Selectors!$M$3,'RCF OBC data'!CI15,IF($B$2=Selectors!$M$4,'RCF FBC data'!CI15,IF($B$2=Selectors!$M$5,'RCF CCT data'!CI15,FALSE))))</f>
        <v>4.0996882242244403E-2</v>
      </c>
      <c r="CQ13" s="27">
        <f>IF($B$2=Selectors!$M$2,'RCF SOBC data'!CJ15,IF($B$2=Selectors!$M$3,'RCF OBC data'!CJ15,IF($B$2=Selectors!$M$4,'RCF FBC data'!CJ15,IF($B$2=Selectors!$M$5,'RCF CCT data'!CJ15,FALSE))))</f>
        <v>4.0996882242244403E-2</v>
      </c>
      <c r="CR13" s="27">
        <f>IF($B$2=Selectors!$M$2,'RCF SOBC data'!CK15,IF($B$2=Selectors!$M$3,'RCF OBC data'!CK15,IF($B$2=Selectors!$M$4,'RCF FBC data'!CK15,IF($B$2=Selectors!$M$5,'RCF CCT data'!CK15,FALSE))))</f>
        <v>4.0996882242244403E-2</v>
      </c>
      <c r="CS13" s="27">
        <f>IF($B$2=Selectors!$M$2,'RCF SOBC data'!CL15,IF($B$2=Selectors!$M$3,'RCF OBC data'!CL15,IF($B$2=Selectors!$M$4,'RCF FBC data'!CL15,IF($B$2=Selectors!$M$5,'RCF CCT data'!CL15,FALSE))))</f>
        <v>1.4393225679353527E-2</v>
      </c>
      <c r="CT13" s="27">
        <f>IF($B$2=Selectors!$M$2,'RCF SOBC data'!CM15,IF($B$2=Selectors!$M$3,'RCF OBC data'!CM15,IF($B$2=Selectors!$M$4,'RCF FBC data'!CM15,IF($B$2=Selectors!$M$5,'RCF CCT data'!CM15,FALSE))))</f>
        <v>1.4393225679353527E-2</v>
      </c>
      <c r="CU13" s="27">
        <f>IF($B$2=Selectors!$M$2,'RCF SOBC data'!CN15,IF($B$2=Selectors!$M$3,'RCF OBC data'!CN15,IF($B$2=Selectors!$M$4,'RCF FBC data'!CN15,IF($B$2=Selectors!$M$5,'RCF CCT data'!CN15,FALSE))))</f>
        <v>1.4393225679353527E-2</v>
      </c>
      <c r="CV13" s="27">
        <f>IF($B$2=Selectors!$M$2,'RCF SOBC data'!CO15,IF($B$2=Selectors!$M$3,'RCF OBC data'!CO15,IF($B$2=Selectors!$M$4,'RCF FBC data'!CO15,IF($B$2=Selectors!$M$5,'RCF CCT data'!CO15,FALSE))))</f>
        <v>1.4393225679353527E-2</v>
      </c>
      <c r="CW13" s="27">
        <f>IF($B$2=Selectors!$M$2,'RCF SOBC data'!CP15,IF($B$2=Selectors!$M$3,'RCF OBC data'!CP15,IF($B$2=Selectors!$M$4,'RCF FBC data'!CP15,IF($B$2=Selectors!$M$5,'RCF CCT data'!CP15,FALSE))))</f>
        <v>1.4393225679353527E-2</v>
      </c>
      <c r="CX13" s="27">
        <f>IF($B$2=Selectors!$M$2,'RCF SOBC data'!CQ15,IF($B$2=Selectors!$M$3,'RCF OBC data'!CQ15,IF($B$2=Selectors!$M$4,'RCF FBC data'!CQ15,IF($B$2=Selectors!$M$5,'RCF CCT data'!CQ15,FALSE))))</f>
        <v>0</v>
      </c>
      <c r="CY13" s="27">
        <f>IF($B$2=Selectors!$M$2,'RCF SOBC data'!CR15,IF($B$2=Selectors!$M$3,'RCF OBC data'!CR15,IF($B$2=Selectors!$M$4,'RCF FBC data'!CR15,IF($B$2=Selectors!$M$5,'RCF CCT data'!CR15,FALSE))))</f>
        <v>3.9656000000000136E-2</v>
      </c>
      <c r="CZ13" s="27">
        <f>IF($B$2=Selectors!$M$2,'RCF SOBC data'!CS15,IF($B$2=Selectors!$M$3,'RCF OBC data'!CS15,IF($B$2=Selectors!$M$4,'RCF FBC data'!CS15,IF($B$2=Selectors!$M$5,'RCF CCT data'!CS15,FALSE))))</f>
        <v>3.9656000000000136E-2</v>
      </c>
      <c r="DA13" s="27">
        <f>IF($B$2=Selectors!$M$2,'RCF SOBC data'!CT15,IF($B$2=Selectors!$M$3,'RCF OBC data'!CT15,IF($B$2=Selectors!$M$4,'RCF FBC data'!CT15,IF($B$2=Selectors!$M$5,'RCF CCT data'!CT15,FALSE))))</f>
        <v>3.9656000000000136E-2</v>
      </c>
      <c r="DB13" s="27">
        <f>IF($B$2=Selectors!$M$2,'RCF SOBC data'!CU15,IF($B$2=Selectors!$M$3,'RCF OBC data'!CU15,IF($B$2=Selectors!$M$4,'RCF FBC data'!CU15,IF($B$2=Selectors!$M$5,'RCF CCT data'!CU15,FALSE))))</f>
        <v>3.9656000000000136E-2</v>
      </c>
      <c r="DC13" s="27">
        <f>IF($B$2=Selectors!$M$2,'RCF SOBC data'!CV15,IF($B$2=Selectors!$M$3,'RCF OBC data'!CV15,IF($B$2=Selectors!$M$4,'RCF FBC data'!CV15,IF($B$2=Selectors!$M$5,'RCF CCT data'!CV15,FALSE))))</f>
        <v>3.9656000000000136E-2</v>
      </c>
      <c r="DD13" s="27">
        <f>IF($B$2=Selectors!$M$2,'RCF SOBC data'!CW15,IF($B$2=Selectors!$M$3,'RCF OBC data'!CW15,IF($B$2=Selectors!$M$4,'RCF FBC data'!CW15,IF($B$2=Selectors!$M$5,'RCF CCT data'!CW15,FALSE))))</f>
        <v>3.9656000000000136E-2</v>
      </c>
      <c r="DE13" s="27">
        <f>IF($B$2=Selectors!$M$2,'RCF SOBC data'!CX15,IF($B$2=Selectors!$M$3,'RCF OBC data'!CX15,IF($B$2=Selectors!$M$4,'RCF FBC data'!CX15,IF($B$2=Selectors!$M$5,'RCF CCT data'!CX15,FALSE))))</f>
        <v>3.9656000000000136E-2</v>
      </c>
      <c r="DF13" s="27">
        <f>IF($B$2=Selectors!$M$2,'RCF SOBC data'!CY15,IF($B$2=Selectors!$M$3,'RCF OBC data'!CY15,IF($B$2=Selectors!$M$4,'RCF FBC data'!CY15,IF($B$2=Selectors!$M$5,'RCF CCT data'!CY15,FALSE))))</f>
        <v>3.9656000000000136E-2</v>
      </c>
      <c r="DG13" s="27">
        <f>IF($B$2=Selectors!$M$2,'RCF SOBC data'!CZ15,IF($B$2=Selectors!$M$3,'RCF OBC data'!CZ15,IF($B$2=Selectors!$M$4,'RCF FBC data'!CZ15,IF($B$2=Selectors!$M$5,'RCF CCT data'!CZ15,FALSE))))</f>
        <v>3.9656000000000136E-2</v>
      </c>
      <c r="DH13" s="27">
        <f>IF($B$2=Selectors!$M$2,'RCF SOBC data'!DA15,IF($B$2=Selectors!$M$3,'RCF OBC data'!DA15,IF($B$2=Selectors!$M$4,'RCF FBC data'!DA15,IF($B$2=Selectors!$M$5,'RCF CCT data'!DA15,FALSE))))</f>
        <v>3.9656000000000136E-2</v>
      </c>
      <c r="DI13" s="27">
        <f>IF($B$2=Selectors!$M$2,'RCF SOBC data'!DB15,IF($B$2=Selectors!$M$3,'RCF OBC data'!DB15,IF($B$2=Selectors!$M$4,'RCF FBC data'!DB15,IF($B$2=Selectors!$M$5,'RCF CCT data'!DB15,FALSE))))</f>
        <v>3.9656000000000136E-2</v>
      </c>
      <c r="DJ13" s="27">
        <f>IF($B$2=Selectors!$M$2,'RCF SOBC data'!DC15,IF($B$2=Selectors!$M$3,'RCF OBC data'!DC15,IF($B$2=Selectors!$M$4,'RCF FBC data'!DC15,IF($B$2=Selectors!$M$5,'RCF CCT data'!DC15,FALSE))))</f>
        <v>3.9656000000000136E-2</v>
      </c>
      <c r="DK13" s="27">
        <f>IF($B$2=Selectors!$M$2,'RCF SOBC data'!DD15,IF($B$2=Selectors!$M$3,'RCF OBC data'!DD15,IF($B$2=Selectors!$M$4,'RCF FBC data'!DD15,IF($B$2=Selectors!$M$5,'RCF CCT data'!DD15,FALSE))))</f>
        <v>0.1100000000000001</v>
      </c>
      <c r="DL13" s="27">
        <f>IF($B$2=Selectors!$M$2,'RCF SOBC data'!DE15,IF($B$2=Selectors!$M$3,'RCF OBC data'!DE15,IF($B$2=Selectors!$M$4,'RCF FBC data'!DE15,IF($B$2=Selectors!$M$5,'RCF CCT data'!DE15,FALSE))))</f>
        <v>0.1100000000000001</v>
      </c>
      <c r="DM13" s="27">
        <f>IF($B$2=Selectors!$M$2,'RCF SOBC data'!DF15,IF($B$2=Selectors!$M$3,'RCF OBC data'!DF15,IF($B$2=Selectors!$M$4,'RCF FBC data'!DF15,IF($B$2=Selectors!$M$5,'RCF CCT data'!DF15,FALSE))))</f>
        <v>0.1100000000000001</v>
      </c>
      <c r="DN13" s="27">
        <f>IF($B$2=Selectors!$M$2,'RCF SOBC data'!DG15,IF($B$2=Selectors!$M$3,'RCF OBC data'!DG15,IF($B$2=Selectors!$M$4,'RCF FBC data'!DG15,IF($B$2=Selectors!$M$5,'RCF CCT data'!DG15,FALSE))))</f>
        <v>0.1100000000000001</v>
      </c>
      <c r="DO13" s="27">
        <f>IF($B$2=Selectors!$M$2,'RCF SOBC data'!DH15,IF($B$2=Selectors!$M$3,'RCF OBC data'!DH15,IF($B$2=Selectors!$M$4,'RCF FBC data'!DH15,IF($B$2=Selectors!$M$5,'RCF CCT data'!DH15,FALSE))))</f>
        <v>-8.0756578947368429E-2</v>
      </c>
      <c r="DP13" s="27">
        <f>IF($B$2=Selectors!$M$2,'RCF SOBC data'!DI15,IF($B$2=Selectors!$M$3,'RCF OBC data'!DI15,IF($B$2=Selectors!$M$4,'RCF FBC data'!DI15,IF($B$2=Selectors!$M$5,'RCF CCT data'!DI15,FALSE))))</f>
        <v>-8.0756578947368429E-2</v>
      </c>
      <c r="DQ13" s="27">
        <f>IF($B$2=Selectors!$M$2,'RCF SOBC data'!DJ15,IF($B$2=Selectors!$M$3,'RCF OBC data'!DJ15,IF($B$2=Selectors!$M$4,'RCF FBC data'!DJ15,IF($B$2=Selectors!$M$5,'RCF CCT data'!DJ15,FALSE))))</f>
        <v>-8.0756578947368429E-2</v>
      </c>
      <c r="DR13" s="27">
        <f>IF($B$2=Selectors!$M$2,'RCF SOBC data'!DK15,IF($B$2=Selectors!$M$3,'RCF OBC data'!DK15,IF($B$2=Selectors!$M$4,'RCF FBC data'!DK15,IF($B$2=Selectors!$M$5,'RCF CCT data'!DK15,FALSE))))</f>
        <v>-8.0756578947368429E-2</v>
      </c>
      <c r="DS13" s="27">
        <f>IF($B$2=Selectors!$M$2,'RCF SOBC data'!DL15,IF($B$2=Selectors!$M$3,'RCF OBC data'!DL15,IF($B$2=Selectors!$M$4,'RCF FBC data'!DL15,IF($B$2=Selectors!$M$5,'RCF CCT data'!DL15,FALSE))))</f>
        <v>-8.0756578947368429E-2</v>
      </c>
      <c r="DT13" s="27">
        <f>IF($B$2=Selectors!$M$2,'RCF SOBC data'!DM15,IF($B$2=Selectors!$M$3,'RCF OBC data'!DM15,IF($B$2=Selectors!$M$4,'RCF FBC data'!DM15,IF($B$2=Selectors!$M$5,'RCF CCT data'!DM15,FALSE))))</f>
        <v>-8.0756578947368429E-2</v>
      </c>
      <c r="DU13" s="27">
        <f>IF($B$2=Selectors!$M$2,'RCF SOBC data'!DN15,IF($B$2=Selectors!$M$3,'RCF OBC data'!DN15,IF($B$2=Selectors!$M$4,'RCF FBC data'!DN15,IF($B$2=Selectors!$M$5,'RCF CCT data'!DN15,FALSE))))</f>
        <v>-8.0756578947368429E-2</v>
      </c>
      <c r="DV13" s="27">
        <f>IF($B$2=Selectors!$M$2,'RCF SOBC data'!DO15,IF($B$2=Selectors!$M$3,'RCF OBC data'!DO15,IF($B$2=Selectors!$M$4,'RCF FBC data'!DO15,IF($B$2=Selectors!$M$5,'RCF CCT data'!DO15,FALSE))))</f>
        <v>-8.0756578947368429E-2</v>
      </c>
      <c r="DW13" s="27">
        <f>IF($B$2=Selectors!$M$2,'RCF SOBC data'!DP15,IF($B$2=Selectors!$M$3,'RCF OBC data'!DP15,IF($B$2=Selectors!$M$4,'RCF FBC data'!DP15,IF($B$2=Selectors!$M$5,'RCF CCT data'!DP15,FALSE))))</f>
        <v>-8.0756578947368429E-2</v>
      </c>
      <c r="DX13" s="27">
        <f>IF($B$2=Selectors!$M$2,'RCF SOBC data'!DQ15,IF($B$2=Selectors!$M$3,'RCF OBC data'!DQ15,IF($B$2=Selectors!$M$4,'RCF FBC data'!DQ15,IF($B$2=Selectors!$M$5,'RCF CCT data'!DQ15,FALSE))))</f>
        <v>-8.0756578947368429E-2</v>
      </c>
      <c r="DY13" s="27">
        <f>IF($B$2=Selectors!$M$2,'RCF SOBC data'!DR15,IF($B$2=Selectors!$M$3,'RCF OBC data'!DR15,IF($B$2=Selectors!$M$4,'RCF FBC data'!DR15,IF($B$2=Selectors!$M$5,'RCF CCT data'!DR15,FALSE))))</f>
        <v>-8.0756578947368429E-2</v>
      </c>
      <c r="DZ13" s="27">
        <f>IF($B$2=Selectors!$M$2,'RCF SOBC data'!DS15,IF($B$2=Selectors!$M$3,'RCF OBC data'!DS15,IF($B$2=Selectors!$M$4,'RCF FBC data'!DS15,IF($B$2=Selectors!$M$5,'RCF CCT data'!DS15,FALSE))))</f>
        <v>-8.0756578947368429E-2</v>
      </c>
      <c r="EA13" s="27">
        <f>IF($B$2=Selectors!$M$2,'RCF SOBC data'!DT15,IF($B$2=Selectors!$M$3,'RCF OBC data'!DT15,IF($B$2=Selectors!$M$4,'RCF FBC data'!DT15,IF($B$2=Selectors!$M$5,'RCF CCT data'!DT15,FALSE))))</f>
        <v>-8.0756578947368429E-2</v>
      </c>
      <c r="EB13" s="27">
        <f>IF($B$2=Selectors!$M$2,'RCF SOBC data'!DU15,IF($B$2=Selectors!$M$3,'RCF OBC data'!DU15,IF($B$2=Selectors!$M$4,'RCF FBC data'!DU15,IF($B$2=Selectors!$M$5,'RCF CCT data'!DU15,FALSE))))</f>
        <v>-8.0756578947368429E-2</v>
      </c>
      <c r="EC13" s="27">
        <f>IF($B$2=Selectors!$M$2,'RCF SOBC data'!DV15,IF($B$2=Selectors!$M$3,'RCF OBC data'!DV15,IF($B$2=Selectors!$M$4,'RCF FBC data'!DV15,IF($B$2=Selectors!$M$5,'RCF CCT data'!DV15,FALSE))))</f>
        <v>-8.0756578947368429E-2</v>
      </c>
      <c r="ED13" s="27">
        <f>IF($B$2=Selectors!$M$2,'RCF SOBC data'!DW15,IF($B$2=Selectors!$M$3,'RCF OBC data'!DW15,IF($B$2=Selectors!$M$4,'RCF FBC data'!DW15,IF($B$2=Selectors!$M$5,'RCF CCT data'!DW15,FALSE))))</f>
        <v>-8.0756578947368429E-2</v>
      </c>
      <c r="EE13" s="27">
        <f>IF($B$2=Selectors!$M$2,'RCF SOBC data'!DX15,IF($B$2=Selectors!$M$3,'RCF OBC data'!DX15,IF($B$2=Selectors!$M$4,'RCF FBC data'!DX15,IF($B$2=Selectors!$M$5,'RCF CCT data'!DX15,FALSE))))</f>
        <v>-8.0756578947368429E-2</v>
      </c>
      <c r="EF13" s="27">
        <f>IF($B$2=Selectors!$M$2,'RCF SOBC data'!DY15,IF($B$2=Selectors!$M$3,'RCF OBC data'!DY15,IF($B$2=Selectors!$M$4,'RCF FBC data'!DY15,IF($B$2=Selectors!$M$5,'RCF CCT data'!DY15,FALSE))))</f>
        <v>-8.0756578947368429E-2</v>
      </c>
      <c r="EG13" s="27">
        <f>IF($B$2=Selectors!$M$2,'RCF SOBC data'!DZ15,IF($B$2=Selectors!$M$3,'RCF OBC data'!DZ15,IF($B$2=Selectors!$M$4,'RCF FBC data'!DZ15,IF($B$2=Selectors!$M$5,'RCF CCT data'!DZ15,FALSE))))</f>
        <v>-8.0756578947368429E-2</v>
      </c>
      <c r="EH13" s="27">
        <f>IF($B$2=Selectors!$M$2,'RCF SOBC data'!EA15,IF($B$2=Selectors!$M$3,'RCF OBC data'!EA15,IF($B$2=Selectors!$M$4,'RCF FBC data'!EA15,IF($B$2=Selectors!$M$5,'RCF CCT data'!EA15,FALSE))))</f>
        <v>-8.0756578947368429E-2</v>
      </c>
      <c r="EI13" s="27">
        <f>IF($B$2=Selectors!$M$2,'RCF SOBC data'!EB15,IF($B$2=Selectors!$M$3,'RCF OBC data'!EB15,IF($B$2=Selectors!$M$4,'RCF FBC data'!EB15,IF($B$2=Selectors!$M$5,'RCF CCT data'!EB15,FALSE))))</f>
        <v>-8.0756578947368429E-2</v>
      </c>
      <c r="EJ13" s="27">
        <f>IF($B$2=Selectors!$M$2,'RCF SOBC data'!EC15,IF($B$2=Selectors!$M$3,'RCF OBC data'!EC15,IF($B$2=Selectors!$M$4,'RCF FBC data'!EC15,IF($B$2=Selectors!$M$5,'RCF CCT data'!EC15,FALSE))))</f>
        <v>-8.0756578947368429E-2</v>
      </c>
      <c r="EK13" s="27">
        <f>IF($B$2=Selectors!$M$2,'RCF SOBC data'!ED15,IF($B$2=Selectors!$M$3,'RCF OBC data'!ED15,IF($B$2=Selectors!$M$4,'RCF FBC data'!ED15,IF($B$2=Selectors!$M$5,'RCF CCT data'!ED15,FALSE))))</f>
        <v>-8.0756578947368429E-2</v>
      </c>
      <c r="EL13" s="27">
        <f>IF($B$2=Selectors!$M$2,'RCF SOBC data'!EE15,IF($B$2=Selectors!$M$3,'RCF OBC data'!EE15,IF($B$2=Selectors!$M$4,'RCF FBC data'!EE15,IF($B$2=Selectors!$M$5,'RCF CCT data'!EE15,FALSE))))</f>
        <v>-8.0756578947368429E-2</v>
      </c>
      <c r="EM13" s="27">
        <f>IF($B$2=Selectors!$M$2,'RCF SOBC data'!EF15,IF($B$2=Selectors!$M$3,'RCF OBC data'!EF15,IF($B$2=Selectors!$M$4,'RCF FBC data'!EF15,IF($B$2=Selectors!$M$5,'RCF CCT data'!EF15,FALSE))))</f>
        <v>-8.0756578947368429E-2</v>
      </c>
      <c r="EN13" s="27">
        <f>IF($B$2=Selectors!$M$2,'RCF SOBC data'!EG15,IF($B$2=Selectors!$M$3,'RCF OBC data'!EG15,IF($B$2=Selectors!$M$4,'RCF FBC data'!EG15,IF($B$2=Selectors!$M$5,'RCF CCT data'!EG15,FALSE))))</f>
        <v>-8.0756578947368429E-2</v>
      </c>
      <c r="EO13" s="27">
        <f>IF($B$2=Selectors!$M$2,'RCF SOBC data'!EH15,IF($B$2=Selectors!$M$3,'RCF OBC data'!EH15,IF($B$2=Selectors!$M$4,'RCF FBC data'!EH15,IF($B$2=Selectors!$M$5,'RCF CCT data'!EH15,FALSE))))</f>
        <v>-8.0756578947368429E-2</v>
      </c>
      <c r="EP13" s="27">
        <f>IF($B$2=Selectors!$M$2,'RCF SOBC data'!EI15,IF($B$2=Selectors!$M$3,'RCF OBC data'!EI15,IF($B$2=Selectors!$M$4,'RCF FBC data'!EI15,IF($B$2=Selectors!$M$5,'RCF CCT data'!EI15,FALSE))))</f>
        <v>-8.0756578947368429E-2</v>
      </c>
      <c r="EQ13" s="27">
        <f>IF($B$2=Selectors!$M$2,'RCF SOBC data'!EJ15,IF($B$2=Selectors!$M$3,'RCF OBC data'!EJ15,IF($B$2=Selectors!$M$4,'RCF FBC data'!EJ15,IF($B$2=Selectors!$M$5,'RCF CCT data'!EJ15,FALSE))))</f>
        <v>-8.0756578947368429E-2</v>
      </c>
      <c r="ER13" s="27">
        <f>IF($B$2=Selectors!$M$2,'RCF SOBC data'!EK15,IF($B$2=Selectors!$M$3,'RCF OBC data'!EK15,IF($B$2=Selectors!$M$4,'RCF FBC data'!EK15,IF($B$2=Selectors!$M$5,'RCF CCT data'!EK15,FALSE))))</f>
        <v>-8.0756578947368429E-2</v>
      </c>
      <c r="ES13" s="27">
        <f>IF($B$2=Selectors!$M$2,'RCF SOBC data'!EL15,IF($B$2=Selectors!$M$3,'RCF OBC data'!EL15,IF($B$2=Selectors!$M$4,'RCF FBC data'!EL15,IF($B$2=Selectors!$M$5,'RCF CCT data'!EL15,FALSE))))</f>
        <v>3.3681765558693623E-3</v>
      </c>
      <c r="ET13" s="315" t="e">
        <f t="shared" si="4"/>
        <v>#DIV/0!</v>
      </c>
      <c r="EU13" s="52">
        <v>2.9619013109982877E-2</v>
      </c>
      <c r="EV13" s="52">
        <v>3.3325849314117521E-2</v>
      </c>
      <c r="EW13" s="52">
        <v>3.7032685518252159E-2</v>
      </c>
    </row>
    <row r="14" spans="1:153" x14ac:dyDescent="0.25">
      <c r="B14" s="13" t="s">
        <v>15</v>
      </c>
      <c r="C14" s="3">
        <v>0.4</v>
      </c>
      <c r="D14" s="40" t="e">
        <f t="shared" si="1"/>
        <v>#DIV/0!</v>
      </c>
      <c r="E14" s="40"/>
      <c r="F14" s="40" t="e">
        <f t="shared" si="2"/>
        <v>#DIV/0!</v>
      </c>
      <c r="G14" s="2"/>
      <c r="H14" s="29" t="e">
        <f t="shared" si="3"/>
        <v>#DIV/0!</v>
      </c>
      <c r="I14" s="29" t="e">
        <f t="shared" si="0"/>
        <v>#DIV/0!</v>
      </c>
      <c r="J14" s="29"/>
      <c r="K14" s="27">
        <f>IF($B$2=Selectors!$M$2,'RCF SOBC data'!D16,IF($B$2=Selectors!$M$3,'RCF OBC data'!D16,IF($B$2=Selectors!$M$4,'RCF FBC data'!D16,IF($B$2=Selectors!$M$5,'RCF CCT data'!D16,FALSE))))</f>
        <v>-5.8797502626262599E-2</v>
      </c>
      <c r="L14" s="27">
        <f>IF($B$2=Selectors!$M$2,'RCF SOBC data'!E16,IF($B$2=Selectors!$M$3,'RCF OBC data'!E16,IF($B$2=Selectors!$M$4,'RCF FBC data'!E16,IF($B$2=Selectors!$M$5,'RCF CCT data'!E16,FALSE))))</f>
        <v>-5.8797502626262599E-2</v>
      </c>
      <c r="M14" s="27">
        <f>IF($B$2=Selectors!$M$2,'RCF SOBC data'!F16,IF($B$2=Selectors!$M$3,'RCF OBC data'!F16,IF($B$2=Selectors!$M$4,'RCF FBC data'!F16,IF($B$2=Selectors!$M$5,'RCF CCT data'!F16,FALSE))))</f>
        <v>-5.8797502626262599E-2</v>
      </c>
      <c r="N14" s="27">
        <f>IF($B$2=Selectors!$M$2,'RCF SOBC data'!G16,IF($B$2=Selectors!$M$3,'RCF OBC data'!G16,IF($B$2=Selectors!$M$4,'RCF FBC data'!G16,IF($B$2=Selectors!$M$5,'RCF CCT data'!G16,FALSE))))</f>
        <v>-5.8797502626262599E-2</v>
      </c>
      <c r="O14" s="27">
        <f>IF($B$2=Selectors!$M$2,'RCF SOBC data'!H16,IF($B$2=Selectors!$M$3,'RCF OBC data'!H16,IF($B$2=Selectors!$M$4,'RCF FBC data'!H16,IF($B$2=Selectors!$M$5,'RCF CCT data'!H16,FALSE))))</f>
        <v>-5.8797502626262599E-2</v>
      </c>
      <c r="P14" s="27">
        <f>IF($B$2=Selectors!$M$2,'RCF SOBC data'!I16,IF($B$2=Selectors!$M$3,'RCF OBC data'!I16,IF($B$2=Selectors!$M$4,'RCF FBC data'!I16,IF($B$2=Selectors!$M$5,'RCF CCT data'!I16,FALSE))))</f>
        <v>-5.8797502626262599E-2</v>
      </c>
      <c r="Q14" s="27">
        <f>IF($B$2=Selectors!$M$2,'RCF SOBC data'!J16,IF($B$2=Selectors!$M$3,'RCF OBC data'!J16,IF($B$2=Selectors!$M$4,'RCF FBC data'!J16,IF($B$2=Selectors!$M$5,'RCF CCT data'!J16,FALSE))))</f>
        <v>-5.8797502626262599E-2</v>
      </c>
      <c r="R14" s="27">
        <f>IF($B$2=Selectors!$M$2,'RCF SOBC data'!K16,IF($B$2=Selectors!$M$3,'RCF OBC data'!K16,IF($B$2=Selectors!$M$4,'RCF FBC data'!K16,IF($B$2=Selectors!$M$5,'RCF CCT data'!K16,FALSE))))</f>
        <v>-5.8797502626262599E-2</v>
      </c>
      <c r="S14" s="27">
        <f>IF($B$2=Selectors!$M$2,'RCF SOBC data'!L16,IF($B$2=Selectors!$M$3,'RCF OBC data'!L16,IF($B$2=Selectors!$M$4,'RCF FBC data'!L16,IF($B$2=Selectors!$M$5,'RCF CCT data'!L16,FALSE))))</f>
        <v>-5.8797502626262599E-2</v>
      </c>
      <c r="T14" s="27">
        <f>IF($B$2=Selectors!$M$2,'RCF SOBC data'!M16,IF($B$2=Selectors!$M$3,'RCF OBC data'!M16,IF($B$2=Selectors!$M$4,'RCF FBC data'!M16,IF($B$2=Selectors!$M$5,'RCF CCT data'!M16,FALSE))))</f>
        <v>-6.9411764705882284E-2</v>
      </c>
      <c r="U14" s="27">
        <f>IF($B$2=Selectors!$M$2,'RCF SOBC data'!N16,IF($B$2=Selectors!$M$3,'RCF OBC data'!N16,IF($B$2=Selectors!$M$4,'RCF FBC data'!N16,IF($B$2=Selectors!$M$5,'RCF CCT data'!N16,FALSE))))</f>
        <v>-6.9411764705882284E-2</v>
      </c>
      <c r="V14" s="27">
        <f>IF($B$2=Selectors!$M$2,'RCF SOBC data'!O16,IF($B$2=Selectors!$M$3,'RCF OBC data'!O16,IF($B$2=Selectors!$M$4,'RCF FBC data'!O16,IF($B$2=Selectors!$M$5,'RCF CCT data'!O16,FALSE))))</f>
        <v>-6.9411764705882284E-2</v>
      </c>
      <c r="W14" s="27">
        <f>IF($B$2=Selectors!$M$2,'RCF SOBC data'!P16,IF($B$2=Selectors!$M$3,'RCF OBC data'!P16,IF($B$2=Selectors!$M$4,'RCF FBC data'!P16,IF($B$2=Selectors!$M$5,'RCF CCT data'!P16,FALSE))))</f>
        <v>-6.9411764705882284E-2</v>
      </c>
      <c r="X14" s="27">
        <f>IF($B$2=Selectors!$M$2,'RCF SOBC data'!Q16,IF($B$2=Selectors!$M$3,'RCF OBC data'!Q16,IF($B$2=Selectors!$M$4,'RCF FBC data'!Q16,IF($B$2=Selectors!$M$5,'RCF CCT data'!Q16,FALSE))))</f>
        <v>1.5441060033578147E-2</v>
      </c>
      <c r="Y14" s="27">
        <f>IF($B$2=Selectors!$M$2,'RCF SOBC data'!R16,IF($B$2=Selectors!$M$3,'RCF OBC data'!R16,IF($B$2=Selectors!$M$4,'RCF FBC data'!R16,IF($B$2=Selectors!$M$5,'RCF CCT data'!R16,FALSE))))</f>
        <v>1.5441060033578147E-2</v>
      </c>
      <c r="Z14" s="27">
        <f>IF($B$2=Selectors!$M$2,'RCF SOBC data'!S16,IF($B$2=Selectors!$M$3,'RCF OBC data'!S16,IF($B$2=Selectors!$M$4,'RCF FBC data'!S16,IF($B$2=Selectors!$M$5,'RCF CCT data'!S16,FALSE))))</f>
        <v>1.5441060033578147E-2</v>
      </c>
      <c r="AA14" s="27">
        <f>IF($B$2=Selectors!$M$2,'RCF SOBC data'!T16,IF($B$2=Selectors!$M$3,'RCF OBC data'!T16,IF($B$2=Selectors!$M$4,'RCF FBC data'!T16,IF($B$2=Selectors!$M$5,'RCF CCT data'!T16,FALSE))))</f>
        <v>1.5441060033578147E-2</v>
      </c>
      <c r="AB14" s="27">
        <f>IF($B$2=Selectors!$M$2,'RCF SOBC data'!U16,IF($B$2=Selectors!$M$3,'RCF OBC data'!U16,IF($B$2=Selectors!$M$4,'RCF FBC data'!U16,IF($B$2=Selectors!$M$5,'RCF CCT data'!U16,FALSE))))</f>
        <v>1.5441060033578147E-2</v>
      </c>
      <c r="AC14" s="27">
        <f>IF($B$2=Selectors!$M$2,'RCF SOBC data'!V16,IF($B$2=Selectors!$M$3,'RCF OBC data'!V16,IF($B$2=Selectors!$M$4,'RCF FBC data'!V16,IF($B$2=Selectors!$M$5,'RCF CCT data'!V16,FALSE))))</f>
        <v>2.6861081738578374E-2</v>
      </c>
      <c r="AD14" s="27">
        <f>IF($B$2=Selectors!$M$2,'RCF SOBC data'!W16,IF($B$2=Selectors!$M$3,'RCF OBC data'!W16,IF($B$2=Selectors!$M$4,'RCF FBC data'!W16,IF($B$2=Selectors!$M$5,'RCF CCT data'!W16,FALSE))))</f>
        <v>1.5441060033578147E-2</v>
      </c>
      <c r="AE14" s="27">
        <f>IF($B$2=Selectors!$M$2,'RCF SOBC data'!X16,IF($B$2=Selectors!$M$3,'RCF OBC data'!X16,IF($B$2=Selectors!$M$4,'RCF FBC data'!X16,IF($B$2=Selectors!$M$5,'RCF CCT data'!X16,FALSE))))</f>
        <v>1.5441060033578147E-2</v>
      </c>
      <c r="AF14" s="27">
        <f>IF($B$2=Selectors!$M$2,'RCF SOBC data'!Y16,IF($B$2=Selectors!$M$3,'RCF OBC data'!Y16,IF($B$2=Selectors!$M$4,'RCF FBC data'!Y16,IF($B$2=Selectors!$M$5,'RCF CCT data'!Y16,FALSE))))</f>
        <v>1.5441060033578147E-2</v>
      </c>
      <c r="AG14" s="27">
        <f>IF($B$2=Selectors!$M$2,'RCF SOBC data'!Z16,IF($B$2=Selectors!$M$3,'RCF OBC data'!Z16,IF($B$2=Selectors!$M$4,'RCF FBC data'!Z16,IF($B$2=Selectors!$M$5,'RCF CCT data'!Z16,FALSE))))</f>
        <v>1.5441060033578147E-2</v>
      </c>
      <c r="AH14" s="27">
        <f>IF($B$2=Selectors!$M$2,'RCF SOBC data'!AA16,IF($B$2=Selectors!$M$3,'RCF OBC data'!AA16,IF($B$2=Selectors!$M$4,'RCF FBC data'!AA16,IF($B$2=Selectors!$M$5,'RCF CCT data'!AA16,FALSE))))</f>
        <v>1.5441060033578147E-2</v>
      </c>
      <c r="AI14" s="27">
        <f>IF($B$2=Selectors!$M$2,'RCF SOBC data'!AB16,IF($B$2=Selectors!$M$3,'RCF OBC data'!AB16,IF($B$2=Selectors!$M$4,'RCF FBC data'!AB16,IF($B$2=Selectors!$M$5,'RCF CCT data'!AB16,FALSE))))</f>
        <v>9.000000000000008E-2</v>
      </c>
      <c r="AJ14" s="27">
        <f>IF($B$2=Selectors!$M$2,'RCF SOBC data'!AC16,IF($B$2=Selectors!$M$3,'RCF OBC data'!AC16,IF($B$2=Selectors!$M$4,'RCF FBC data'!AC16,IF($B$2=Selectors!$M$5,'RCF CCT data'!AC16,FALSE))))</f>
        <v>9.000000000000008E-2</v>
      </c>
      <c r="AK14" s="27">
        <f>IF($B$2=Selectors!$M$2,'RCF SOBC data'!AD16,IF($B$2=Selectors!$M$3,'RCF OBC data'!AD16,IF($B$2=Selectors!$M$4,'RCF FBC data'!AD16,IF($B$2=Selectors!$M$5,'RCF CCT data'!AD16,FALSE))))</f>
        <v>-6.9411764705882284E-2</v>
      </c>
      <c r="AL14" s="27">
        <f>IF($B$2=Selectors!$M$2,'RCF SOBC data'!AE16,IF($B$2=Selectors!$M$3,'RCF OBC data'!AE16,IF($B$2=Selectors!$M$4,'RCF FBC data'!AE16,IF($B$2=Selectors!$M$5,'RCF CCT data'!AE16,FALSE))))</f>
        <v>-6.9411764705882284E-2</v>
      </c>
      <c r="AM14" s="27">
        <f>IF($B$2=Selectors!$M$2,'RCF SOBC data'!AF16,IF($B$2=Selectors!$M$3,'RCF OBC data'!AF16,IF($B$2=Selectors!$M$4,'RCF FBC data'!AF16,IF($B$2=Selectors!$M$5,'RCF CCT data'!AF16,FALSE))))</f>
        <v>-6.9411764705882284E-2</v>
      </c>
      <c r="AN14" s="27">
        <f>IF($B$2=Selectors!$M$2,'RCF SOBC data'!AG16,IF($B$2=Selectors!$M$3,'RCF OBC data'!AG16,IF($B$2=Selectors!$M$4,'RCF FBC data'!AG16,IF($B$2=Selectors!$M$5,'RCF CCT data'!AG16,FALSE))))</f>
        <v>-6.9411764705882284E-2</v>
      </c>
      <c r="AO14" s="27">
        <f>IF($B$2=Selectors!$M$2,'RCF SOBC data'!AH16,IF($B$2=Selectors!$M$3,'RCF OBC data'!AH16,IF($B$2=Selectors!$M$4,'RCF FBC data'!AH16,IF($B$2=Selectors!$M$5,'RCF CCT data'!AH16,FALSE))))</f>
        <v>0.25</v>
      </c>
      <c r="AP14" s="27">
        <f>IF($B$2=Selectors!$M$2,'RCF SOBC data'!AI16,IF($B$2=Selectors!$M$3,'RCF OBC data'!AI16,IF($B$2=Selectors!$M$4,'RCF FBC data'!AI16,IF($B$2=Selectors!$M$5,'RCF CCT data'!AI16,FALSE))))</f>
        <v>9.000000000000008E-2</v>
      </c>
      <c r="AQ14" s="27">
        <f>IF($B$2=Selectors!$M$2,'RCF SOBC data'!AJ16,IF($B$2=Selectors!$M$3,'RCF OBC data'!AJ16,IF($B$2=Selectors!$M$4,'RCF FBC data'!AJ16,IF($B$2=Selectors!$M$5,'RCF CCT data'!AJ16,FALSE))))</f>
        <v>9.000000000000008E-2</v>
      </c>
      <c r="AR14" s="27">
        <f>IF($B$2=Selectors!$M$2,'RCF SOBC data'!AK16,IF($B$2=Selectors!$M$3,'RCF OBC data'!AK16,IF($B$2=Selectors!$M$4,'RCF FBC data'!AK16,IF($B$2=Selectors!$M$5,'RCF CCT data'!AK16,FALSE))))</f>
        <v>0.17000000000000004</v>
      </c>
      <c r="AS14" s="27">
        <f>IF($B$2=Selectors!$M$2,'RCF SOBC data'!AL16,IF($B$2=Selectors!$M$3,'RCF OBC data'!AL16,IF($B$2=Selectors!$M$4,'RCF FBC data'!AL16,IF($B$2=Selectors!$M$5,'RCF CCT data'!AL16,FALSE))))</f>
        <v>0.25</v>
      </c>
      <c r="AT14" s="27">
        <f>IF($B$2=Selectors!$M$2,'RCF SOBC data'!AM16,IF($B$2=Selectors!$M$3,'RCF OBC data'!AM16,IF($B$2=Selectors!$M$4,'RCF FBC data'!AM16,IF($B$2=Selectors!$M$5,'RCF CCT data'!AM16,FALSE))))</f>
        <v>9.000000000000008E-2</v>
      </c>
      <c r="AU14" s="27">
        <f>IF($B$2=Selectors!$M$2,'RCF SOBC data'!AN16,IF($B$2=Selectors!$M$3,'RCF OBC data'!AN16,IF($B$2=Selectors!$M$4,'RCF FBC data'!AN16,IF($B$2=Selectors!$M$5,'RCF CCT data'!AN16,FALSE))))</f>
        <v>9.000000000000008E-2</v>
      </c>
      <c r="AV14" s="27">
        <f>IF($B$2=Selectors!$M$2,'RCF SOBC data'!AO16,IF($B$2=Selectors!$M$3,'RCF OBC data'!AO16,IF($B$2=Selectors!$M$4,'RCF FBC data'!AO16,IF($B$2=Selectors!$M$5,'RCF CCT data'!AO16,FALSE))))</f>
        <v>1.5441060033578147E-2</v>
      </c>
      <c r="AW14" s="27">
        <f>IF($B$2=Selectors!$M$2,'RCF SOBC data'!AP16,IF($B$2=Selectors!$M$3,'RCF OBC data'!AP16,IF($B$2=Selectors!$M$4,'RCF FBC data'!AP16,IF($B$2=Selectors!$M$5,'RCF CCT data'!AP16,FALSE))))</f>
        <v>2.6861081738578374E-2</v>
      </c>
      <c r="AX14" s="27">
        <f>IF($B$2=Selectors!$M$2,'RCF SOBC data'!AQ16,IF($B$2=Selectors!$M$3,'RCF OBC data'!AQ16,IF($B$2=Selectors!$M$4,'RCF FBC data'!AQ16,IF($B$2=Selectors!$M$5,'RCF CCT data'!AQ16,FALSE))))</f>
        <v>-6.9411764705882284E-2</v>
      </c>
      <c r="AY14" s="27">
        <f>IF($B$2=Selectors!$M$2,'RCF SOBC data'!AR16,IF($B$2=Selectors!$M$3,'RCF OBC data'!AR16,IF($B$2=Selectors!$M$4,'RCF FBC data'!AR16,IF($B$2=Selectors!$M$5,'RCF CCT data'!AR16,FALSE))))</f>
        <v>-6.9411764705882284E-2</v>
      </c>
      <c r="AZ14" s="27">
        <f>IF($B$2=Selectors!$M$2,'RCF SOBC data'!AS16,IF($B$2=Selectors!$M$3,'RCF OBC data'!AS16,IF($B$2=Selectors!$M$4,'RCF FBC data'!AS16,IF($B$2=Selectors!$M$5,'RCF CCT data'!AS16,FALSE))))</f>
        <v>0.1339999999999999</v>
      </c>
      <c r="BA14" s="27">
        <f>IF($B$2=Selectors!$M$2,'RCF SOBC data'!AT16,IF($B$2=Selectors!$M$3,'RCF OBC data'!AT16,IF($B$2=Selectors!$M$4,'RCF FBC data'!AT16,IF($B$2=Selectors!$M$5,'RCF CCT data'!AT16,FALSE))))</f>
        <v>0.1339999999999999</v>
      </c>
      <c r="BB14" s="27">
        <f>IF($B$2=Selectors!$M$2,'RCF SOBC data'!AU16,IF($B$2=Selectors!$M$3,'RCF OBC data'!AU16,IF($B$2=Selectors!$M$4,'RCF FBC data'!AU16,IF($B$2=Selectors!$M$5,'RCF CCT data'!AU16,FALSE))))</f>
        <v>0.12059999999999992</v>
      </c>
      <c r="BC14" s="27">
        <f>IF($B$2=Selectors!$M$2,'RCF SOBC data'!AV16,IF($B$2=Selectors!$M$3,'RCF OBC data'!AV16,IF($B$2=Selectors!$M$4,'RCF FBC data'!AV16,IF($B$2=Selectors!$M$5,'RCF CCT data'!AV16,FALSE))))</f>
        <v>0.12059999999999992</v>
      </c>
      <c r="BD14" s="27">
        <f>IF($B$2=Selectors!$M$2,'RCF SOBC data'!AW16,IF($B$2=Selectors!$M$3,'RCF OBC data'!AW16,IF($B$2=Selectors!$M$4,'RCF FBC data'!AW16,IF($B$2=Selectors!$M$5,'RCF CCT data'!AW16,FALSE))))</f>
        <v>0.12059999999999992</v>
      </c>
      <c r="BE14" s="27">
        <f>IF($B$2=Selectors!$M$2,'RCF SOBC data'!AX16,IF($B$2=Selectors!$M$3,'RCF OBC data'!AX16,IF($B$2=Selectors!$M$4,'RCF FBC data'!AX16,IF($B$2=Selectors!$M$5,'RCF CCT data'!AX16,FALSE))))</f>
        <v>0.1339999999999999</v>
      </c>
      <c r="BF14" s="27">
        <f>IF($B$2=Selectors!$M$2,'RCF SOBC data'!AY16,IF($B$2=Selectors!$M$3,'RCF OBC data'!AY16,IF($B$2=Selectors!$M$4,'RCF FBC data'!AY16,IF($B$2=Selectors!$M$5,'RCF CCT data'!AY16,FALSE))))</f>
        <v>0.16079999999999986</v>
      </c>
      <c r="BG14" s="27">
        <f>IF($B$2=Selectors!$M$2,'RCF SOBC data'!AZ16,IF($B$2=Selectors!$M$3,'RCF OBC data'!AZ16,IF($B$2=Selectors!$M$4,'RCF FBC data'!AZ16,IF($B$2=Selectors!$M$5,'RCF CCT data'!AZ16,FALSE))))</f>
        <v>0.1339999999999999</v>
      </c>
      <c r="BH14" s="27">
        <f>IF($B$2=Selectors!$M$2,'RCF SOBC data'!BA16,IF($B$2=Selectors!$M$3,'RCF OBC data'!BA16,IF($B$2=Selectors!$M$4,'RCF FBC data'!BA16,IF($B$2=Selectors!$M$5,'RCF CCT data'!BA16,FALSE))))</f>
        <v>0.16079999999999986</v>
      </c>
      <c r="BI14" s="27">
        <f>IF($B$2=Selectors!$M$2,'RCF SOBC data'!BB16,IF($B$2=Selectors!$M$3,'RCF OBC data'!BB16,IF($B$2=Selectors!$M$4,'RCF FBC data'!BB16,IF($B$2=Selectors!$M$5,'RCF CCT data'!BB16,FALSE))))</f>
        <v>8.0000000000000071E-2</v>
      </c>
      <c r="BJ14" s="27">
        <f>IF($B$2=Selectors!$M$2,'RCF SOBC data'!BC16,IF($B$2=Selectors!$M$3,'RCF OBC data'!BC16,IF($B$2=Selectors!$M$4,'RCF FBC data'!BC16,IF($B$2=Selectors!$M$5,'RCF CCT data'!BC16,FALSE))))</f>
        <v>8.0000000000000071E-2</v>
      </c>
      <c r="BK14" s="27">
        <f>IF($B$2=Selectors!$M$2,'RCF SOBC data'!BD16,IF($B$2=Selectors!$M$3,'RCF OBC data'!BD16,IF($B$2=Selectors!$M$4,'RCF FBC data'!BD16,IF($B$2=Selectors!$M$5,'RCF CCT data'!BD16,FALSE))))</f>
        <v>9.4184417181784719E-2</v>
      </c>
      <c r="BL14" s="27">
        <f>IF($B$2=Selectors!$M$2,'RCF SOBC data'!BE16,IF($B$2=Selectors!$M$3,'RCF OBC data'!BE16,IF($B$2=Selectors!$M$4,'RCF FBC data'!BE16,IF($B$2=Selectors!$M$5,'RCF CCT data'!BE16,FALSE))))</f>
        <v>0.1339999999999999</v>
      </c>
      <c r="BM14" s="27">
        <f>IF($B$2=Selectors!$M$2,'RCF SOBC data'!BF16,IF($B$2=Selectors!$M$3,'RCF OBC data'!BF16,IF($B$2=Selectors!$M$4,'RCF FBC data'!BF16,IF($B$2=Selectors!$M$5,'RCF CCT data'!BF16,FALSE))))</f>
        <v>0.1339999999999999</v>
      </c>
      <c r="BN14" s="27">
        <f>IF($B$2=Selectors!$M$2,'RCF SOBC data'!BG16,IF($B$2=Selectors!$M$3,'RCF OBC data'!BG16,IF($B$2=Selectors!$M$4,'RCF FBC data'!BG16,IF($B$2=Selectors!$M$5,'RCF CCT data'!BG16,FALSE))))</f>
        <v>0.16079999999999986</v>
      </c>
      <c r="BO14" s="27">
        <f>IF($B$2=Selectors!$M$2,'RCF SOBC data'!BH16,IF($B$2=Selectors!$M$3,'RCF OBC data'!BH16,IF($B$2=Selectors!$M$4,'RCF FBC data'!BH16,IF($B$2=Selectors!$M$5,'RCF CCT data'!BH16,FALSE))))</f>
        <v>0.16079999999999986</v>
      </c>
      <c r="BP14" s="27">
        <f>IF($B$2=Selectors!$M$2,'RCF SOBC data'!BI16,IF($B$2=Selectors!$M$3,'RCF OBC data'!BI16,IF($B$2=Selectors!$M$4,'RCF FBC data'!BI16,IF($B$2=Selectors!$M$5,'RCF CCT data'!BI16,FALSE))))</f>
        <v>7.3197681149965277E-2</v>
      </c>
      <c r="BQ14" s="27">
        <f>IF($B$2=Selectors!$M$2,'RCF SOBC data'!BJ16,IF($B$2=Selectors!$M$3,'RCF OBC data'!BJ16,IF($B$2=Selectors!$M$4,'RCF FBC data'!BJ16,IF($B$2=Selectors!$M$5,'RCF CCT data'!BJ16,FALSE))))</f>
        <v>7.6362575414684386E-2</v>
      </c>
      <c r="BR14" s="27">
        <f>IF($B$2=Selectors!$M$2,'RCF SOBC data'!BK16,IF($B$2=Selectors!$M$3,'RCF OBC data'!BK16,IF($B$2=Selectors!$M$4,'RCF FBC data'!BK16,IF($B$2=Selectors!$M$5,'RCF CCT data'!BK16,FALSE))))</f>
        <v>7.6362575414684386E-2</v>
      </c>
      <c r="BS14" s="27">
        <f>IF($B$2=Selectors!$M$2,'RCF SOBC data'!BL16,IF($B$2=Selectors!$M$3,'RCF OBC data'!BL16,IF($B$2=Selectors!$M$4,'RCF FBC data'!BL16,IF($B$2=Selectors!$M$5,'RCF CCT data'!BL16,FALSE))))</f>
        <v>0</v>
      </c>
      <c r="BT14" s="27">
        <f>IF($B$2=Selectors!$M$2,'RCF SOBC data'!BM16,IF($B$2=Selectors!$M$3,'RCF OBC data'!BM16,IF($B$2=Selectors!$M$4,'RCF FBC data'!BM16,IF($B$2=Selectors!$M$5,'RCF CCT data'!BM16,FALSE))))</f>
        <v>0.1339999999999999</v>
      </c>
      <c r="BU14" s="27">
        <f>IF($B$2=Selectors!$M$2,'RCF SOBC data'!BN16,IF($B$2=Selectors!$M$3,'RCF OBC data'!BN16,IF($B$2=Selectors!$M$4,'RCF FBC data'!BN16,IF($B$2=Selectors!$M$5,'RCF CCT data'!BN16,FALSE))))</f>
        <v>5.944066365087064E-2</v>
      </c>
      <c r="BV14" s="27">
        <f>IF($B$2=Selectors!$M$2,'RCF SOBC data'!BO16,IF($B$2=Selectors!$M$3,'RCF OBC data'!BO16,IF($B$2=Selectors!$M$4,'RCF FBC data'!BO16,IF($B$2=Selectors!$M$5,'RCF CCT data'!BO16,FALSE))))</f>
        <v>0</v>
      </c>
      <c r="BW14" s="27">
        <f>IF($B$2=Selectors!$M$2,'RCF SOBC data'!BP16,IF($B$2=Selectors!$M$3,'RCF OBC data'!BP16,IF($B$2=Selectors!$M$4,'RCF FBC data'!BP16,IF($B$2=Selectors!$M$5,'RCF CCT data'!BP16,FALSE))))</f>
        <v>0</v>
      </c>
      <c r="BX14" s="27">
        <f>IF($B$2=Selectors!$M$2,'RCF SOBC data'!BQ16,IF($B$2=Selectors!$M$3,'RCF OBC data'!BQ16,IF($B$2=Selectors!$M$4,'RCF FBC data'!BQ16,IF($B$2=Selectors!$M$5,'RCF CCT data'!BQ16,FALSE))))</f>
        <v>0</v>
      </c>
      <c r="BY14" s="27">
        <f>IF($B$2=Selectors!$M$2,'RCF SOBC data'!BR16,IF($B$2=Selectors!$M$3,'RCF OBC data'!BR16,IF($B$2=Selectors!$M$4,'RCF FBC data'!BR16,IF($B$2=Selectors!$M$5,'RCF CCT data'!BR16,FALSE))))</f>
        <v>0</v>
      </c>
      <c r="BZ14" s="27">
        <f>IF($B$2=Selectors!$M$2,'RCF SOBC data'!BS16,IF($B$2=Selectors!$M$3,'RCF OBC data'!BS16,IF($B$2=Selectors!$M$4,'RCF FBC data'!BS16,IF($B$2=Selectors!$M$5,'RCF CCT data'!BS16,FALSE))))</f>
        <v>0</v>
      </c>
      <c r="CA14" s="27">
        <f>IF($B$2=Selectors!$M$2,'RCF SOBC data'!BT16,IF($B$2=Selectors!$M$3,'RCF OBC data'!BT16,IF($B$2=Selectors!$M$4,'RCF FBC data'!BT16,IF($B$2=Selectors!$M$5,'RCF CCT data'!BT16,FALSE))))</f>
        <v>0</v>
      </c>
      <c r="CB14" s="27">
        <f>IF($B$2=Selectors!$M$2,'RCF SOBC data'!BU16,IF($B$2=Selectors!$M$3,'RCF OBC data'!BU16,IF($B$2=Selectors!$M$4,'RCF FBC data'!BU16,IF($B$2=Selectors!$M$5,'RCF CCT data'!BU16,FALSE))))</f>
        <v>0.15147161635129991</v>
      </c>
      <c r="CC14" s="27">
        <f>IF($B$2=Selectors!$M$2,'RCF SOBC data'!BV16,IF($B$2=Selectors!$M$3,'RCF OBC data'!BV16,IF($B$2=Selectors!$M$4,'RCF FBC data'!BV16,IF($B$2=Selectors!$M$5,'RCF CCT data'!BV16,FALSE))))</f>
        <v>0.15147161635129991</v>
      </c>
      <c r="CD14" s="27">
        <f>IF($B$2=Selectors!$M$2,'RCF SOBC data'!BW16,IF($B$2=Selectors!$M$3,'RCF OBC data'!BW16,IF($B$2=Selectors!$M$4,'RCF FBC data'!BW16,IF($B$2=Selectors!$M$5,'RCF CCT data'!BW16,FALSE))))</f>
        <v>0.15147161635129991</v>
      </c>
      <c r="CE14" s="27">
        <f>IF($B$2=Selectors!$M$2,'RCF SOBC data'!BX16,IF($B$2=Selectors!$M$3,'RCF OBC data'!BX16,IF($B$2=Selectors!$M$4,'RCF FBC data'!BX16,IF($B$2=Selectors!$M$5,'RCF CCT data'!BX16,FALSE))))</f>
        <v>0.15147161635129991</v>
      </c>
      <c r="CF14" s="27">
        <f>IF($B$2=Selectors!$M$2,'RCF SOBC data'!BY16,IF($B$2=Selectors!$M$3,'RCF OBC data'!BY16,IF($B$2=Selectors!$M$4,'RCF FBC data'!BY16,IF($B$2=Selectors!$M$5,'RCF CCT data'!BY16,FALSE))))</f>
        <v>0.15147161635129991</v>
      </c>
      <c r="CG14" s="27">
        <f>IF($B$2=Selectors!$M$2,'RCF SOBC data'!BZ16,IF($B$2=Selectors!$M$3,'RCF OBC data'!BZ16,IF($B$2=Selectors!$M$4,'RCF FBC data'!BZ16,IF($B$2=Selectors!$M$5,'RCF CCT data'!BZ16,FALSE))))</f>
        <v>0.15147161635129991</v>
      </c>
      <c r="CH14" s="27">
        <f>IF($B$2=Selectors!$M$2,'RCF SOBC data'!CA16,IF($B$2=Selectors!$M$3,'RCF OBC data'!CA16,IF($B$2=Selectors!$M$4,'RCF FBC data'!CA16,IF($B$2=Selectors!$M$5,'RCF CCT data'!CA16,FALSE))))</f>
        <v>0.15147161635129991</v>
      </c>
      <c r="CI14" s="27">
        <f>IF($B$2=Selectors!$M$2,'RCF SOBC data'!CB16,IF($B$2=Selectors!$M$3,'RCF OBC data'!CB16,IF($B$2=Selectors!$M$4,'RCF FBC data'!CB16,IF($B$2=Selectors!$M$5,'RCF CCT data'!CB16,FALSE))))</f>
        <v>2.685037460131201E-2</v>
      </c>
      <c r="CJ14" s="27">
        <f>IF($B$2=Selectors!$M$2,'RCF SOBC data'!CC16,IF($B$2=Selectors!$M$3,'RCF OBC data'!CC16,IF($B$2=Selectors!$M$4,'RCF FBC data'!CC16,IF($B$2=Selectors!$M$5,'RCF CCT data'!CC16,FALSE))))</f>
        <v>2.685037460131201E-2</v>
      </c>
      <c r="CK14" s="27">
        <f>IF($B$2=Selectors!$M$2,'RCF SOBC data'!CD16,IF($B$2=Selectors!$M$3,'RCF OBC data'!CD16,IF($B$2=Selectors!$M$4,'RCF FBC data'!CD16,IF($B$2=Selectors!$M$5,'RCF CCT data'!CD16,FALSE))))</f>
        <v>2.685037460131201E-2</v>
      </c>
      <c r="CL14" s="27">
        <f>IF($B$2=Selectors!$M$2,'RCF SOBC data'!CE16,IF($B$2=Selectors!$M$3,'RCF OBC data'!CE16,IF($B$2=Selectors!$M$4,'RCF FBC data'!CE16,IF($B$2=Selectors!$M$5,'RCF CCT data'!CE16,FALSE))))</f>
        <v>2.685037460131201E-2</v>
      </c>
      <c r="CM14" s="27">
        <f>IF($B$2=Selectors!$M$2,'RCF SOBC data'!CF16,IF($B$2=Selectors!$M$3,'RCF OBC data'!CF16,IF($B$2=Selectors!$M$4,'RCF FBC data'!CF16,IF($B$2=Selectors!$M$5,'RCF CCT data'!CF16,FALSE))))</f>
        <v>2.685037460131201E-2</v>
      </c>
      <c r="CN14" s="27">
        <f>IF($B$2=Selectors!$M$2,'RCF SOBC data'!CG16,IF($B$2=Selectors!$M$3,'RCF OBC data'!CG16,IF($B$2=Selectors!$M$4,'RCF FBC data'!CG16,IF($B$2=Selectors!$M$5,'RCF CCT data'!CG16,FALSE))))</f>
        <v>2.685037460131201E-2</v>
      </c>
      <c r="CO14" s="27">
        <f>IF($B$2=Selectors!$M$2,'RCF SOBC data'!CH16,IF($B$2=Selectors!$M$3,'RCF OBC data'!CH16,IF($B$2=Selectors!$M$4,'RCF FBC data'!CH16,IF($B$2=Selectors!$M$5,'RCF CCT data'!CH16,FALSE))))</f>
        <v>2.685037460131201E-2</v>
      </c>
      <c r="CP14" s="27">
        <f>IF($B$2=Selectors!$M$2,'RCF SOBC data'!CI16,IF($B$2=Selectors!$M$3,'RCF OBC data'!CI16,IF($B$2=Selectors!$M$4,'RCF FBC data'!CI16,IF($B$2=Selectors!$M$5,'RCF CCT data'!CI16,FALSE))))</f>
        <v>5.944066365087064E-2</v>
      </c>
      <c r="CQ14" s="27">
        <f>IF($B$2=Selectors!$M$2,'RCF SOBC data'!CJ16,IF($B$2=Selectors!$M$3,'RCF OBC data'!CJ16,IF($B$2=Selectors!$M$4,'RCF FBC data'!CJ16,IF($B$2=Selectors!$M$5,'RCF CCT data'!CJ16,FALSE))))</f>
        <v>5.944066365087064E-2</v>
      </c>
      <c r="CR14" s="27">
        <f>IF($B$2=Selectors!$M$2,'RCF SOBC data'!CK16,IF($B$2=Selectors!$M$3,'RCF OBC data'!CK16,IF($B$2=Selectors!$M$4,'RCF FBC data'!CK16,IF($B$2=Selectors!$M$5,'RCF CCT data'!CK16,FALSE))))</f>
        <v>5.944066365087064E-2</v>
      </c>
      <c r="CS14" s="27">
        <f>IF($B$2=Selectors!$M$2,'RCF SOBC data'!CL16,IF($B$2=Selectors!$M$3,'RCF OBC data'!CL16,IF($B$2=Selectors!$M$4,'RCF FBC data'!CL16,IF($B$2=Selectors!$M$5,'RCF CCT data'!CL16,FALSE))))</f>
        <v>3.0347657179951915E-2</v>
      </c>
      <c r="CT14" s="27">
        <f>IF($B$2=Selectors!$M$2,'RCF SOBC data'!CM16,IF($B$2=Selectors!$M$3,'RCF OBC data'!CM16,IF($B$2=Selectors!$M$4,'RCF FBC data'!CM16,IF($B$2=Selectors!$M$5,'RCF CCT data'!CM16,FALSE))))</f>
        <v>3.0347657179951915E-2</v>
      </c>
      <c r="CU14" s="27">
        <f>IF($B$2=Selectors!$M$2,'RCF SOBC data'!CN16,IF($B$2=Selectors!$M$3,'RCF OBC data'!CN16,IF($B$2=Selectors!$M$4,'RCF FBC data'!CN16,IF($B$2=Selectors!$M$5,'RCF CCT data'!CN16,FALSE))))</f>
        <v>3.0347657179951915E-2</v>
      </c>
      <c r="CV14" s="27">
        <f>IF($B$2=Selectors!$M$2,'RCF SOBC data'!CO16,IF($B$2=Selectors!$M$3,'RCF OBC data'!CO16,IF($B$2=Selectors!$M$4,'RCF FBC data'!CO16,IF($B$2=Selectors!$M$5,'RCF CCT data'!CO16,FALSE))))</f>
        <v>3.0347657179951915E-2</v>
      </c>
      <c r="CW14" s="27">
        <f>IF($B$2=Selectors!$M$2,'RCF SOBC data'!CP16,IF($B$2=Selectors!$M$3,'RCF OBC data'!CP16,IF($B$2=Selectors!$M$4,'RCF FBC data'!CP16,IF($B$2=Selectors!$M$5,'RCF CCT data'!CP16,FALSE))))</f>
        <v>3.0347657179951915E-2</v>
      </c>
      <c r="CX14" s="27">
        <f>IF($B$2=Selectors!$M$2,'RCF SOBC data'!CQ16,IF($B$2=Selectors!$M$3,'RCF OBC data'!CQ16,IF($B$2=Selectors!$M$4,'RCF FBC data'!CQ16,IF($B$2=Selectors!$M$5,'RCF CCT data'!CQ16,FALSE))))</f>
        <v>0</v>
      </c>
      <c r="CY14" s="27">
        <f>IF($B$2=Selectors!$M$2,'RCF SOBC data'!CR16,IF($B$2=Selectors!$M$3,'RCF OBC data'!CR16,IF($B$2=Selectors!$M$4,'RCF FBC data'!CR16,IF($B$2=Selectors!$M$5,'RCF CCT data'!CR16,FALSE))))</f>
        <v>9.000000000000008E-2</v>
      </c>
      <c r="CZ14" s="27">
        <f>IF($B$2=Selectors!$M$2,'RCF SOBC data'!CS16,IF($B$2=Selectors!$M$3,'RCF OBC data'!CS16,IF($B$2=Selectors!$M$4,'RCF FBC data'!CS16,IF($B$2=Selectors!$M$5,'RCF CCT data'!CS16,FALSE))))</f>
        <v>9.000000000000008E-2</v>
      </c>
      <c r="DA14" s="27">
        <f>IF($B$2=Selectors!$M$2,'RCF SOBC data'!CT16,IF($B$2=Selectors!$M$3,'RCF OBC data'!CT16,IF($B$2=Selectors!$M$4,'RCF FBC data'!CT16,IF($B$2=Selectors!$M$5,'RCF CCT data'!CT16,FALSE))))</f>
        <v>9.000000000000008E-2</v>
      </c>
      <c r="DB14" s="27">
        <f>IF($B$2=Selectors!$M$2,'RCF SOBC data'!CU16,IF($B$2=Selectors!$M$3,'RCF OBC data'!CU16,IF($B$2=Selectors!$M$4,'RCF FBC data'!CU16,IF($B$2=Selectors!$M$5,'RCF CCT data'!CU16,FALSE))))</f>
        <v>9.000000000000008E-2</v>
      </c>
      <c r="DC14" s="27">
        <f>IF($B$2=Selectors!$M$2,'RCF SOBC data'!CV16,IF($B$2=Selectors!$M$3,'RCF OBC data'!CV16,IF($B$2=Selectors!$M$4,'RCF FBC data'!CV16,IF($B$2=Selectors!$M$5,'RCF CCT data'!CV16,FALSE))))</f>
        <v>9.000000000000008E-2</v>
      </c>
      <c r="DD14" s="27">
        <f>IF($B$2=Selectors!$M$2,'RCF SOBC data'!CW16,IF($B$2=Selectors!$M$3,'RCF OBC data'!CW16,IF($B$2=Selectors!$M$4,'RCF FBC data'!CW16,IF($B$2=Selectors!$M$5,'RCF CCT data'!CW16,FALSE))))</f>
        <v>9.000000000000008E-2</v>
      </c>
      <c r="DE14" s="27">
        <f>IF($B$2=Selectors!$M$2,'RCF SOBC data'!CX16,IF($B$2=Selectors!$M$3,'RCF OBC data'!CX16,IF($B$2=Selectors!$M$4,'RCF FBC data'!CX16,IF($B$2=Selectors!$M$5,'RCF CCT data'!CX16,FALSE))))</f>
        <v>9.000000000000008E-2</v>
      </c>
      <c r="DF14" s="27">
        <f>IF($B$2=Selectors!$M$2,'RCF SOBC data'!CY16,IF($B$2=Selectors!$M$3,'RCF OBC data'!CY16,IF($B$2=Selectors!$M$4,'RCF FBC data'!CY16,IF($B$2=Selectors!$M$5,'RCF CCT data'!CY16,FALSE))))</f>
        <v>9.000000000000008E-2</v>
      </c>
      <c r="DG14" s="27">
        <f>IF($B$2=Selectors!$M$2,'RCF SOBC data'!CZ16,IF($B$2=Selectors!$M$3,'RCF OBC data'!CZ16,IF($B$2=Selectors!$M$4,'RCF FBC data'!CZ16,IF($B$2=Selectors!$M$5,'RCF CCT data'!CZ16,FALSE))))</f>
        <v>9.000000000000008E-2</v>
      </c>
      <c r="DH14" s="27">
        <f>IF($B$2=Selectors!$M$2,'RCF SOBC data'!DA16,IF($B$2=Selectors!$M$3,'RCF OBC data'!DA16,IF($B$2=Selectors!$M$4,'RCF FBC data'!DA16,IF($B$2=Selectors!$M$5,'RCF CCT data'!DA16,FALSE))))</f>
        <v>9.000000000000008E-2</v>
      </c>
      <c r="DI14" s="27">
        <f>IF($B$2=Selectors!$M$2,'RCF SOBC data'!DB16,IF($B$2=Selectors!$M$3,'RCF OBC data'!DB16,IF($B$2=Selectors!$M$4,'RCF FBC data'!DB16,IF($B$2=Selectors!$M$5,'RCF CCT data'!DB16,FALSE))))</f>
        <v>9.000000000000008E-2</v>
      </c>
      <c r="DJ14" s="27">
        <f>IF($B$2=Selectors!$M$2,'RCF SOBC data'!DC16,IF($B$2=Selectors!$M$3,'RCF OBC data'!DC16,IF($B$2=Selectors!$M$4,'RCF FBC data'!DC16,IF($B$2=Selectors!$M$5,'RCF CCT data'!DC16,FALSE))))</f>
        <v>9.000000000000008E-2</v>
      </c>
      <c r="DK14" s="27">
        <f>IF($B$2=Selectors!$M$2,'RCF SOBC data'!DD16,IF($B$2=Selectors!$M$3,'RCF OBC data'!DD16,IF($B$2=Selectors!$M$4,'RCF FBC data'!DD16,IF($B$2=Selectors!$M$5,'RCF CCT data'!DD16,FALSE))))</f>
        <v>0.1339999999999999</v>
      </c>
      <c r="DL14" s="27">
        <f>IF($B$2=Selectors!$M$2,'RCF SOBC data'!DE16,IF($B$2=Selectors!$M$3,'RCF OBC data'!DE16,IF($B$2=Selectors!$M$4,'RCF FBC data'!DE16,IF($B$2=Selectors!$M$5,'RCF CCT data'!DE16,FALSE))))</f>
        <v>0.1339999999999999</v>
      </c>
      <c r="DM14" s="27">
        <f>IF($B$2=Selectors!$M$2,'RCF SOBC data'!DF16,IF($B$2=Selectors!$M$3,'RCF OBC data'!DF16,IF($B$2=Selectors!$M$4,'RCF FBC data'!DF16,IF($B$2=Selectors!$M$5,'RCF CCT data'!DF16,FALSE))))</f>
        <v>0.1339999999999999</v>
      </c>
      <c r="DN14" s="27">
        <f>IF($B$2=Selectors!$M$2,'RCF SOBC data'!DG16,IF($B$2=Selectors!$M$3,'RCF OBC data'!DG16,IF($B$2=Selectors!$M$4,'RCF FBC data'!DG16,IF($B$2=Selectors!$M$5,'RCF CCT data'!DG16,FALSE))))</f>
        <v>0.1339999999999999</v>
      </c>
      <c r="DO14" s="27">
        <f>IF($B$2=Selectors!$M$2,'RCF SOBC data'!DH16,IF($B$2=Selectors!$M$3,'RCF OBC data'!DH16,IF($B$2=Selectors!$M$4,'RCF FBC data'!DH16,IF($B$2=Selectors!$M$5,'RCF CCT data'!DH16,FALSE))))</f>
        <v>-6.9411764705882284E-2</v>
      </c>
      <c r="DP14" s="27">
        <f>IF($B$2=Selectors!$M$2,'RCF SOBC data'!DI16,IF($B$2=Selectors!$M$3,'RCF OBC data'!DI16,IF($B$2=Selectors!$M$4,'RCF FBC data'!DI16,IF($B$2=Selectors!$M$5,'RCF CCT data'!DI16,FALSE))))</f>
        <v>-6.9411764705882284E-2</v>
      </c>
      <c r="DQ14" s="27">
        <f>IF($B$2=Selectors!$M$2,'RCF SOBC data'!DJ16,IF($B$2=Selectors!$M$3,'RCF OBC data'!DJ16,IF($B$2=Selectors!$M$4,'RCF FBC data'!DJ16,IF($B$2=Selectors!$M$5,'RCF CCT data'!DJ16,FALSE))))</f>
        <v>-6.9411764705882284E-2</v>
      </c>
      <c r="DR14" s="27">
        <f>IF($B$2=Selectors!$M$2,'RCF SOBC data'!DK16,IF($B$2=Selectors!$M$3,'RCF OBC data'!DK16,IF($B$2=Selectors!$M$4,'RCF FBC data'!DK16,IF($B$2=Selectors!$M$5,'RCF CCT data'!DK16,FALSE))))</f>
        <v>-6.9411764705882284E-2</v>
      </c>
      <c r="DS14" s="27">
        <f>IF($B$2=Selectors!$M$2,'RCF SOBC data'!DL16,IF($B$2=Selectors!$M$3,'RCF OBC data'!DL16,IF($B$2=Selectors!$M$4,'RCF FBC data'!DL16,IF($B$2=Selectors!$M$5,'RCF CCT data'!DL16,FALSE))))</f>
        <v>-6.9411764705882284E-2</v>
      </c>
      <c r="DT14" s="27">
        <f>IF($B$2=Selectors!$M$2,'RCF SOBC data'!DM16,IF($B$2=Selectors!$M$3,'RCF OBC data'!DM16,IF($B$2=Selectors!$M$4,'RCF FBC data'!DM16,IF($B$2=Selectors!$M$5,'RCF CCT data'!DM16,FALSE))))</f>
        <v>-6.9411764705882284E-2</v>
      </c>
      <c r="DU14" s="27">
        <f>IF($B$2=Selectors!$M$2,'RCF SOBC data'!DN16,IF($B$2=Selectors!$M$3,'RCF OBC data'!DN16,IF($B$2=Selectors!$M$4,'RCF FBC data'!DN16,IF($B$2=Selectors!$M$5,'RCF CCT data'!DN16,FALSE))))</f>
        <v>-6.9411764705882284E-2</v>
      </c>
      <c r="DV14" s="27">
        <f>IF($B$2=Selectors!$M$2,'RCF SOBC data'!DO16,IF($B$2=Selectors!$M$3,'RCF OBC data'!DO16,IF($B$2=Selectors!$M$4,'RCF FBC data'!DO16,IF($B$2=Selectors!$M$5,'RCF CCT data'!DO16,FALSE))))</f>
        <v>-6.9411764705882284E-2</v>
      </c>
      <c r="DW14" s="27">
        <f>IF($B$2=Selectors!$M$2,'RCF SOBC data'!DP16,IF($B$2=Selectors!$M$3,'RCF OBC data'!DP16,IF($B$2=Selectors!$M$4,'RCF FBC data'!DP16,IF($B$2=Selectors!$M$5,'RCF CCT data'!DP16,FALSE))))</f>
        <v>-6.9411764705882284E-2</v>
      </c>
      <c r="DX14" s="27">
        <f>IF($B$2=Selectors!$M$2,'RCF SOBC data'!DQ16,IF($B$2=Selectors!$M$3,'RCF OBC data'!DQ16,IF($B$2=Selectors!$M$4,'RCF FBC data'!DQ16,IF($B$2=Selectors!$M$5,'RCF CCT data'!DQ16,FALSE))))</f>
        <v>-6.9411764705882284E-2</v>
      </c>
      <c r="DY14" s="27">
        <f>IF($B$2=Selectors!$M$2,'RCF SOBC data'!DR16,IF($B$2=Selectors!$M$3,'RCF OBC data'!DR16,IF($B$2=Selectors!$M$4,'RCF FBC data'!DR16,IF($B$2=Selectors!$M$5,'RCF CCT data'!DR16,FALSE))))</f>
        <v>-6.9411764705882284E-2</v>
      </c>
      <c r="DZ14" s="27">
        <f>IF($B$2=Selectors!$M$2,'RCF SOBC data'!DS16,IF($B$2=Selectors!$M$3,'RCF OBC data'!DS16,IF($B$2=Selectors!$M$4,'RCF FBC data'!DS16,IF($B$2=Selectors!$M$5,'RCF CCT data'!DS16,FALSE))))</f>
        <v>-6.9411764705882284E-2</v>
      </c>
      <c r="EA14" s="27">
        <f>IF($B$2=Selectors!$M$2,'RCF SOBC data'!DT16,IF($B$2=Selectors!$M$3,'RCF OBC data'!DT16,IF($B$2=Selectors!$M$4,'RCF FBC data'!DT16,IF($B$2=Selectors!$M$5,'RCF CCT data'!DT16,FALSE))))</f>
        <v>-6.9411764705882284E-2</v>
      </c>
      <c r="EB14" s="27">
        <f>IF($B$2=Selectors!$M$2,'RCF SOBC data'!DU16,IF($B$2=Selectors!$M$3,'RCF OBC data'!DU16,IF($B$2=Selectors!$M$4,'RCF FBC data'!DU16,IF($B$2=Selectors!$M$5,'RCF CCT data'!DU16,FALSE))))</f>
        <v>-6.9411764705882284E-2</v>
      </c>
      <c r="EC14" s="27">
        <f>IF($B$2=Selectors!$M$2,'RCF SOBC data'!DV16,IF($B$2=Selectors!$M$3,'RCF OBC data'!DV16,IF($B$2=Selectors!$M$4,'RCF FBC data'!DV16,IF($B$2=Selectors!$M$5,'RCF CCT data'!DV16,FALSE))))</f>
        <v>-6.9411764705882284E-2</v>
      </c>
      <c r="ED14" s="27">
        <f>IF($B$2=Selectors!$M$2,'RCF SOBC data'!DW16,IF($B$2=Selectors!$M$3,'RCF OBC data'!DW16,IF($B$2=Selectors!$M$4,'RCF FBC data'!DW16,IF($B$2=Selectors!$M$5,'RCF CCT data'!DW16,FALSE))))</f>
        <v>-6.9411764705882284E-2</v>
      </c>
      <c r="EE14" s="27">
        <f>IF($B$2=Selectors!$M$2,'RCF SOBC data'!DX16,IF($B$2=Selectors!$M$3,'RCF OBC data'!DX16,IF($B$2=Selectors!$M$4,'RCF FBC data'!DX16,IF($B$2=Selectors!$M$5,'RCF CCT data'!DX16,FALSE))))</f>
        <v>-6.9411764705882284E-2</v>
      </c>
      <c r="EF14" s="27">
        <f>IF($B$2=Selectors!$M$2,'RCF SOBC data'!DY16,IF($B$2=Selectors!$M$3,'RCF OBC data'!DY16,IF($B$2=Selectors!$M$4,'RCF FBC data'!DY16,IF($B$2=Selectors!$M$5,'RCF CCT data'!DY16,FALSE))))</f>
        <v>-6.9411764705882284E-2</v>
      </c>
      <c r="EG14" s="27">
        <f>IF($B$2=Selectors!$M$2,'RCF SOBC data'!DZ16,IF($B$2=Selectors!$M$3,'RCF OBC data'!DZ16,IF($B$2=Selectors!$M$4,'RCF FBC data'!DZ16,IF($B$2=Selectors!$M$5,'RCF CCT data'!DZ16,FALSE))))</f>
        <v>-6.9411764705882284E-2</v>
      </c>
      <c r="EH14" s="27">
        <f>IF($B$2=Selectors!$M$2,'RCF SOBC data'!EA16,IF($B$2=Selectors!$M$3,'RCF OBC data'!EA16,IF($B$2=Selectors!$M$4,'RCF FBC data'!EA16,IF($B$2=Selectors!$M$5,'RCF CCT data'!EA16,FALSE))))</f>
        <v>-6.9411764705882284E-2</v>
      </c>
      <c r="EI14" s="27">
        <f>IF($B$2=Selectors!$M$2,'RCF SOBC data'!EB16,IF($B$2=Selectors!$M$3,'RCF OBC data'!EB16,IF($B$2=Selectors!$M$4,'RCF FBC data'!EB16,IF($B$2=Selectors!$M$5,'RCF CCT data'!EB16,FALSE))))</f>
        <v>-6.9411764705882284E-2</v>
      </c>
      <c r="EJ14" s="27">
        <f>IF($B$2=Selectors!$M$2,'RCF SOBC data'!EC16,IF($B$2=Selectors!$M$3,'RCF OBC data'!EC16,IF($B$2=Selectors!$M$4,'RCF FBC data'!EC16,IF($B$2=Selectors!$M$5,'RCF CCT data'!EC16,FALSE))))</f>
        <v>-6.9411764705882284E-2</v>
      </c>
      <c r="EK14" s="27">
        <f>IF($B$2=Selectors!$M$2,'RCF SOBC data'!ED16,IF($B$2=Selectors!$M$3,'RCF OBC data'!ED16,IF($B$2=Selectors!$M$4,'RCF FBC data'!ED16,IF($B$2=Selectors!$M$5,'RCF CCT data'!ED16,FALSE))))</f>
        <v>-6.9411764705882284E-2</v>
      </c>
      <c r="EL14" s="27">
        <f>IF($B$2=Selectors!$M$2,'RCF SOBC data'!EE16,IF($B$2=Selectors!$M$3,'RCF OBC data'!EE16,IF($B$2=Selectors!$M$4,'RCF FBC data'!EE16,IF($B$2=Selectors!$M$5,'RCF CCT data'!EE16,FALSE))))</f>
        <v>-6.9411764705882284E-2</v>
      </c>
      <c r="EM14" s="27">
        <f>IF($B$2=Selectors!$M$2,'RCF SOBC data'!EF16,IF($B$2=Selectors!$M$3,'RCF OBC data'!EF16,IF($B$2=Selectors!$M$4,'RCF FBC data'!EF16,IF($B$2=Selectors!$M$5,'RCF CCT data'!EF16,FALSE))))</f>
        <v>-6.9411764705882284E-2</v>
      </c>
      <c r="EN14" s="27">
        <f>IF($B$2=Selectors!$M$2,'RCF SOBC data'!EG16,IF($B$2=Selectors!$M$3,'RCF OBC data'!EG16,IF($B$2=Selectors!$M$4,'RCF FBC data'!EG16,IF($B$2=Selectors!$M$5,'RCF CCT data'!EG16,FALSE))))</f>
        <v>-6.9411764705882284E-2</v>
      </c>
      <c r="EO14" s="27">
        <f>IF($B$2=Selectors!$M$2,'RCF SOBC data'!EH16,IF($B$2=Selectors!$M$3,'RCF OBC data'!EH16,IF($B$2=Selectors!$M$4,'RCF FBC data'!EH16,IF($B$2=Selectors!$M$5,'RCF CCT data'!EH16,FALSE))))</f>
        <v>-6.9411764705882284E-2</v>
      </c>
      <c r="EP14" s="27">
        <f>IF($B$2=Selectors!$M$2,'RCF SOBC data'!EI16,IF($B$2=Selectors!$M$3,'RCF OBC data'!EI16,IF($B$2=Selectors!$M$4,'RCF FBC data'!EI16,IF($B$2=Selectors!$M$5,'RCF CCT data'!EI16,FALSE))))</f>
        <v>-6.9411764705882284E-2</v>
      </c>
      <c r="EQ14" s="27">
        <f>IF($B$2=Selectors!$M$2,'RCF SOBC data'!EJ16,IF($B$2=Selectors!$M$3,'RCF OBC data'!EJ16,IF($B$2=Selectors!$M$4,'RCF FBC data'!EJ16,IF($B$2=Selectors!$M$5,'RCF CCT data'!EJ16,FALSE))))</f>
        <v>-6.9411764705882284E-2</v>
      </c>
      <c r="ER14" s="27">
        <f>IF($B$2=Selectors!$M$2,'RCF SOBC data'!EK16,IF($B$2=Selectors!$M$3,'RCF OBC data'!EK16,IF($B$2=Selectors!$M$4,'RCF FBC data'!EK16,IF($B$2=Selectors!$M$5,'RCF CCT data'!EK16,FALSE))))</f>
        <v>-6.9411764705882284E-2</v>
      </c>
      <c r="ES14" s="27">
        <f>IF($B$2=Selectors!$M$2,'RCF SOBC data'!EL16,IF($B$2=Selectors!$M$3,'RCF OBC data'!EL16,IF($B$2=Selectors!$M$4,'RCF FBC data'!EL16,IF($B$2=Selectors!$M$5,'RCF CCT data'!EL16,FALSE))))</f>
        <v>1.6985166036935964E-2</v>
      </c>
      <c r="ET14" s="315" t="e">
        <f t="shared" si="4"/>
        <v>#DIV/0!</v>
      </c>
      <c r="EU14" s="52">
        <v>6.4877045258086491E-2</v>
      </c>
      <c r="EV14" s="52">
        <v>6.7286540806032899E-2</v>
      </c>
      <c r="EW14" s="52">
        <v>6.9696036353979307E-2</v>
      </c>
    </row>
    <row r="15" spans="1:153" x14ac:dyDescent="0.25">
      <c r="B15" s="13" t="s">
        <v>16</v>
      </c>
      <c r="C15" s="3">
        <v>0.45</v>
      </c>
      <c r="D15" s="40" t="e">
        <f t="shared" si="1"/>
        <v>#DIV/0!</v>
      </c>
      <c r="E15" s="40"/>
      <c r="F15" s="40" t="e">
        <f t="shared" si="2"/>
        <v>#DIV/0!</v>
      </c>
      <c r="G15" s="2"/>
      <c r="H15" s="29" t="e">
        <f t="shared" si="3"/>
        <v>#DIV/0!</v>
      </c>
      <c r="I15" s="29" t="e">
        <f t="shared" si="0"/>
        <v>#DIV/0!</v>
      </c>
      <c r="J15" s="29"/>
      <c r="K15" s="27">
        <f>IF($B$2=Selectors!$M$2,'RCF SOBC data'!D17,IF($B$2=Selectors!$M$3,'RCF OBC data'!D17,IF($B$2=Selectors!$M$4,'RCF FBC data'!D17,IF($B$2=Selectors!$M$5,'RCF CCT data'!D17,FALSE))))</f>
        <v>-4.5897788211382129E-2</v>
      </c>
      <c r="L15" s="27">
        <f>IF($B$2=Selectors!$M$2,'RCF SOBC data'!E17,IF($B$2=Selectors!$M$3,'RCF OBC data'!E17,IF($B$2=Selectors!$M$4,'RCF FBC data'!E17,IF($B$2=Selectors!$M$5,'RCF CCT data'!E17,FALSE))))</f>
        <v>-4.5897788211382129E-2</v>
      </c>
      <c r="M15" s="27">
        <f>IF($B$2=Selectors!$M$2,'RCF SOBC data'!F17,IF($B$2=Selectors!$M$3,'RCF OBC data'!F17,IF($B$2=Selectors!$M$4,'RCF FBC data'!F17,IF($B$2=Selectors!$M$5,'RCF CCT data'!F17,FALSE))))</f>
        <v>-4.5897788211382129E-2</v>
      </c>
      <c r="N15" s="27">
        <f>IF($B$2=Selectors!$M$2,'RCF SOBC data'!G17,IF($B$2=Selectors!$M$3,'RCF OBC data'!G17,IF($B$2=Selectors!$M$4,'RCF FBC data'!G17,IF($B$2=Selectors!$M$5,'RCF CCT data'!G17,FALSE))))</f>
        <v>-4.5897788211382129E-2</v>
      </c>
      <c r="O15" s="27">
        <f>IF($B$2=Selectors!$M$2,'RCF SOBC data'!H17,IF($B$2=Selectors!$M$3,'RCF OBC data'!H17,IF($B$2=Selectors!$M$4,'RCF FBC data'!H17,IF($B$2=Selectors!$M$5,'RCF CCT data'!H17,FALSE))))</f>
        <v>-4.5897788211382129E-2</v>
      </c>
      <c r="P15" s="27">
        <f>IF($B$2=Selectors!$M$2,'RCF SOBC data'!I17,IF($B$2=Selectors!$M$3,'RCF OBC data'!I17,IF($B$2=Selectors!$M$4,'RCF FBC data'!I17,IF($B$2=Selectors!$M$5,'RCF CCT data'!I17,FALSE))))</f>
        <v>-4.5897788211382129E-2</v>
      </c>
      <c r="Q15" s="27">
        <f>IF($B$2=Selectors!$M$2,'RCF SOBC data'!J17,IF($B$2=Selectors!$M$3,'RCF OBC data'!J17,IF($B$2=Selectors!$M$4,'RCF FBC data'!J17,IF($B$2=Selectors!$M$5,'RCF CCT data'!J17,FALSE))))</f>
        <v>-4.5897788211382129E-2</v>
      </c>
      <c r="R15" s="27">
        <f>IF($B$2=Selectors!$M$2,'RCF SOBC data'!K17,IF($B$2=Selectors!$M$3,'RCF OBC data'!K17,IF($B$2=Selectors!$M$4,'RCF FBC data'!K17,IF($B$2=Selectors!$M$5,'RCF CCT data'!K17,FALSE))))</f>
        <v>-4.5897788211382129E-2</v>
      </c>
      <c r="S15" s="27">
        <f>IF($B$2=Selectors!$M$2,'RCF SOBC data'!L17,IF($B$2=Selectors!$M$3,'RCF OBC data'!L17,IF($B$2=Selectors!$M$4,'RCF FBC data'!L17,IF($B$2=Selectors!$M$5,'RCF CCT data'!L17,FALSE))))</f>
        <v>-4.5897788211382129E-2</v>
      </c>
      <c r="T15" s="27">
        <f>IF($B$2=Selectors!$M$2,'RCF SOBC data'!M17,IF($B$2=Selectors!$M$3,'RCF OBC data'!M17,IF($B$2=Selectors!$M$4,'RCF FBC data'!M17,IF($B$2=Selectors!$M$5,'RCF CCT data'!M17,FALSE))))</f>
        <v>-4.3920255326800217E-2</v>
      </c>
      <c r="U15" s="27">
        <f>IF($B$2=Selectors!$M$2,'RCF SOBC data'!N17,IF($B$2=Selectors!$M$3,'RCF OBC data'!N17,IF($B$2=Selectors!$M$4,'RCF FBC data'!N17,IF($B$2=Selectors!$M$5,'RCF CCT data'!N17,FALSE))))</f>
        <v>-4.3920255326800217E-2</v>
      </c>
      <c r="V15" s="27">
        <f>IF($B$2=Selectors!$M$2,'RCF SOBC data'!O17,IF($B$2=Selectors!$M$3,'RCF OBC data'!O17,IF($B$2=Selectors!$M$4,'RCF FBC data'!O17,IF($B$2=Selectors!$M$5,'RCF CCT data'!O17,FALSE))))</f>
        <v>-4.3920255326800217E-2</v>
      </c>
      <c r="W15" s="27">
        <f>IF($B$2=Selectors!$M$2,'RCF SOBC data'!P17,IF($B$2=Selectors!$M$3,'RCF OBC data'!P17,IF($B$2=Selectors!$M$4,'RCF FBC data'!P17,IF($B$2=Selectors!$M$5,'RCF CCT data'!P17,FALSE))))</f>
        <v>-4.3920255326800217E-2</v>
      </c>
      <c r="X15" s="27">
        <f>IF($B$2=Selectors!$M$2,'RCF SOBC data'!Q17,IF($B$2=Selectors!$M$3,'RCF OBC data'!Q17,IF($B$2=Selectors!$M$4,'RCF FBC data'!Q17,IF($B$2=Selectors!$M$5,'RCF CCT data'!Q17,FALSE))))</f>
        <v>2.7884746677806937E-2</v>
      </c>
      <c r="Y15" s="27">
        <f>IF($B$2=Selectors!$M$2,'RCF SOBC data'!R17,IF($B$2=Selectors!$M$3,'RCF OBC data'!R17,IF($B$2=Selectors!$M$4,'RCF FBC data'!R17,IF($B$2=Selectors!$M$5,'RCF CCT data'!R17,FALSE))))</f>
        <v>2.7884746677806937E-2</v>
      </c>
      <c r="Z15" s="27">
        <f>IF($B$2=Selectors!$M$2,'RCF SOBC data'!S17,IF($B$2=Selectors!$M$3,'RCF OBC data'!S17,IF($B$2=Selectors!$M$4,'RCF FBC data'!S17,IF($B$2=Selectors!$M$5,'RCF CCT data'!S17,FALSE))))</f>
        <v>2.7884746677806937E-2</v>
      </c>
      <c r="AA15" s="27">
        <f>IF($B$2=Selectors!$M$2,'RCF SOBC data'!T17,IF($B$2=Selectors!$M$3,'RCF OBC data'!T17,IF($B$2=Selectors!$M$4,'RCF FBC data'!T17,IF($B$2=Selectors!$M$5,'RCF CCT data'!T17,FALSE))))</f>
        <v>2.7884746677806937E-2</v>
      </c>
      <c r="AB15" s="27">
        <f>IF($B$2=Selectors!$M$2,'RCF SOBC data'!U17,IF($B$2=Selectors!$M$3,'RCF OBC data'!U17,IF($B$2=Selectors!$M$4,'RCF FBC data'!U17,IF($B$2=Selectors!$M$5,'RCF CCT data'!U17,FALSE))))</f>
        <v>2.7884746677806937E-2</v>
      </c>
      <c r="AC15" s="27">
        <f>IF($B$2=Selectors!$M$2,'RCF SOBC data'!V17,IF($B$2=Selectors!$M$3,'RCF OBC data'!V17,IF($B$2=Selectors!$M$4,'RCF FBC data'!V17,IF($B$2=Selectors!$M$5,'RCF CCT data'!V17,FALSE))))</f>
        <v>5.2499999999999991E-2</v>
      </c>
      <c r="AD15" s="27">
        <f>IF($B$2=Selectors!$M$2,'RCF SOBC data'!W17,IF($B$2=Selectors!$M$3,'RCF OBC data'!W17,IF($B$2=Selectors!$M$4,'RCF FBC data'!W17,IF($B$2=Selectors!$M$5,'RCF CCT data'!W17,FALSE))))</f>
        <v>2.7884746677806937E-2</v>
      </c>
      <c r="AE15" s="27">
        <f>IF($B$2=Selectors!$M$2,'RCF SOBC data'!X17,IF($B$2=Selectors!$M$3,'RCF OBC data'!X17,IF($B$2=Selectors!$M$4,'RCF FBC data'!X17,IF($B$2=Selectors!$M$5,'RCF CCT data'!X17,FALSE))))</f>
        <v>2.7884746677806937E-2</v>
      </c>
      <c r="AF15" s="27">
        <f>IF($B$2=Selectors!$M$2,'RCF SOBC data'!Y17,IF($B$2=Selectors!$M$3,'RCF OBC data'!Y17,IF($B$2=Selectors!$M$4,'RCF FBC data'!Y17,IF($B$2=Selectors!$M$5,'RCF CCT data'!Y17,FALSE))))</f>
        <v>2.7884746677806937E-2</v>
      </c>
      <c r="AG15" s="27">
        <f>IF($B$2=Selectors!$M$2,'RCF SOBC data'!Z17,IF($B$2=Selectors!$M$3,'RCF OBC data'!Z17,IF($B$2=Selectors!$M$4,'RCF FBC data'!Z17,IF($B$2=Selectors!$M$5,'RCF CCT data'!Z17,FALSE))))</f>
        <v>2.7884746677806937E-2</v>
      </c>
      <c r="AH15" s="27">
        <f>IF($B$2=Selectors!$M$2,'RCF SOBC data'!AA17,IF($B$2=Selectors!$M$3,'RCF OBC data'!AA17,IF($B$2=Selectors!$M$4,'RCF FBC data'!AA17,IF($B$2=Selectors!$M$5,'RCF CCT data'!AA17,FALSE))))</f>
        <v>2.7884746677806937E-2</v>
      </c>
      <c r="AI15" s="27">
        <f>IF($B$2=Selectors!$M$2,'RCF SOBC data'!AB17,IF($B$2=Selectors!$M$3,'RCF OBC data'!AB17,IF($B$2=Selectors!$M$4,'RCF FBC data'!AB17,IF($B$2=Selectors!$M$5,'RCF CCT data'!AB17,FALSE))))</f>
        <v>0.12000000000000011</v>
      </c>
      <c r="AJ15" s="27">
        <f>IF($B$2=Selectors!$M$2,'RCF SOBC data'!AC17,IF($B$2=Selectors!$M$3,'RCF OBC data'!AC17,IF($B$2=Selectors!$M$4,'RCF FBC data'!AC17,IF($B$2=Selectors!$M$5,'RCF CCT data'!AC17,FALSE))))</f>
        <v>0.12000000000000011</v>
      </c>
      <c r="AK15" s="27">
        <f>IF($B$2=Selectors!$M$2,'RCF SOBC data'!AD17,IF($B$2=Selectors!$M$3,'RCF OBC data'!AD17,IF($B$2=Selectors!$M$4,'RCF FBC data'!AD17,IF($B$2=Selectors!$M$5,'RCF CCT data'!AD17,FALSE))))</f>
        <v>-4.3920255326800217E-2</v>
      </c>
      <c r="AL15" s="27">
        <f>IF($B$2=Selectors!$M$2,'RCF SOBC data'!AE17,IF($B$2=Selectors!$M$3,'RCF OBC data'!AE17,IF($B$2=Selectors!$M$4,'RCF FBC data'!AE17,IF($B$2=Selectors!$M$5,'RCF CCT data'!AE17,FALSE))))</f>
        <v>-4.3920255326800217E-2</v>
      </c>
      <c r="AM15" s="27">
        <f>IF($B$2=Selectors!$M$2,'RCF SOBC data'!AF17,IF($B$2=Selectors!$M$3,'RCF OBC data'!AF17,IF($B$2=Selectors!$M$4,'RCF FBC data'!AF17,IF($B$2=Selectors!$M$5,'RCF CCT data'!AF17,FALSE))))</f>
        <v>-4.3920255326800217E-2</v>
      </c>
      <c r="AN15" s="27">
        <f>IF($B$2=Selectors!$M$2,'RCF SOBC data'!AG17,IF($B$2=Selectors!$M$3,'RCF OBC data'!AG17,IF($B$2=Selectors!$M$4,'RCF FBC data'!AG17,IF($B$2=Selectors!$M$5,'RCF CCT data'!AG17,FALSE))))</f>
        <v>-4.3920255326800217E-2</v>
      </c>
      <c r="AO15" s="27">
        <f>IF($B$2=Selectors!$M$2,'RCF SOBC data'!AH17,IF($B$2=Selectors!$M$3,'RCF OBC data'!AH17,IF($B$2=Selectors!$M$4,'RCF FBC data'!AH17,IF($B$2=Selectors!$M$5,'RCF CCT data'!AH17,FALSE))))</f>
        <v>0.25723639975000001</v>
      </c>
      <c r="AP15" s="27">
        <f>IF($B$2=Selectors!$M$2,'RCF SOBC data'!AI17,IF($B$2=Selectors!$M$3,'RCF OBC data'!AI17,IF($B$2=Selectors!$M$4,'RCF FBC data'!AI17,IF($B$2=Selectors!$M$5,'RCF CCT data'!AI17,FALSE))))</f>
        <v>0.12000000000000011</v>
      </c>
      <c r="AQ15" s="27">
        <f>IF($B$2=Selectors!$M$2,'RCF SOBC data'!AJ17,IF($B$2=Selectors!$M$3,'RCF OBC data'!AJ17,IF($B$2=Selectors!$M$4,'RCF FBC data'!AJ17,IF($B$2=Selectors!$M$5,'RCF CCT data'!AJ17,FALSE))))</f>
        <v>0.12000000000000011</v>
      </c>
      <c r="AR15" s="27">
        <f>IF($B$2=Selectors!$M$2,'RCF SOBC data'!AK17,IF($B$2=Selectors!$M$3,'RCF OBC data'!AK17,IF($B$2=Selectors!$M$4,'RCF FBC data'!AK17,IF($B$2=Selectors!$M$5,'RCF CCT data'!AK17,FALSE))))</f>
        <v>0.18861819987500006</v>
      </c>
      <c r="AS15" s="27">
        <f>IF($B$2=Selectors!$M$2,'RCF SOBC data'!AL17,IF($B$2=Selectors!$M$3,'RCF OBC data'!AL17,IF($B$2=Selectors!$M$4,'RCF FBC data'!AL17,IF($B$2=Selectors!$M$5,'RCF CCT data'!AL17,FALSE))))</f>
        <v>0.25723639975000001</v>
      </c>
      <c r="AT15" s="27">
        <f>IF($B$2=Selectors!$M$2,'RCF SOBC data'!AM17,IF($B$2=Selectors!$M$3,'RCF OBC data'!AM17,IF($B$2=Selectors!$M$4,'RCF FBC data'!AM17,IF($B$2=Selectors!$M$5,'RCF CCT data'!AM17,FALSE))))</f>
        <v>0.12000000000000011</v>
      </c>
      <c r="AU15" s="27">
        <f>IF($B$2=Selectors!$M$2,'RCF SOBC data'!AN17,IF($B$2=Selectors!$M$3,'RCF OBC data'!AN17,IF($B$2=Selectors!$M$4,'RCF FBC data'!AN17,IF($B$2=Selectors!$M$5,'RCF CCT data'!AN17,FALSE))))</f>
        <v>0.12000000000000011</v>
      </c>
      <c r="AV15" s="27">
        <f>IF($B$2=Selectors!$M$2,'RCF SOBC data'!AO17,IF($B$2=Selectors!$M$3,'RCF OBC data'!AO17,IF($B$2=Selectors!$M$4,'RCF FBC data'!AO17,IF($B$2=Selectors!$M$5,'RCF CCT data'!AO17,FALSE))))</f>
        <v>2.7884746677806937E-2</v>
      </c>
      <c r="AW15" s="27">
        <f>IF($B$2=Selectors!$M$2,'RCF SOBC data'!AP17,IF($B$2=Selectors!$M$3,'RCF OBC data'!AP17,IF($B$2=Selectors!$M$4,'RCF FBC data'!AP17,IF($B$2=Selectors!$M$5,'RCF CCT data'!AP17,FALSE))))</f>
        <v>5.2499999999999991E-2</v>
      </c>
      <c r="AX15" s="27">
        <f>IF($B$2=Selectors!$M$2,'RCF SOBC data'!AQ17,IF($B$2=Selectors!$M$3,'RCF OBC data'!AQ17,IF($B$2=Selectors!$M$4,'RCF FBC data'!AQ17,IF($B$2=Selectors!$M$5,'RCF CCT data'!AQ17,FALSE))))</f>
        <v>-4.3920255326800217E-2</v>
      </c>
      <c r="AY15" s="27">
        <f>IF($B$2=Selectors!$M$2,'RCF SOBC data'!AR17,IF($B$2=Selectors!$M$3,'RCF OBC data'!AR17,IF($B$2=Selectors!$M$4,'RCF FBC data'!AR17,IF($B$2=Selectors!$M$5,'RCF CCT data'!AR17,FALSE))))</f>
        <v>-4.3920255326800217E-2</v>
      </c>
      <c r="AZ15" s="27">
        <f>IF($B$2=Selectors!$M$2,'RCF SOBC data'!AS17,IF($B$2=Selectors!$M$3,'RCF OBC data'!AS17,IF($B$2=Selectors!$M$4,'RCF FBC data'!AS17,IF($B$2=Selectors!$M$5,'RCF CCT data'!AS17,FALSE))))</f>
        <v>0.15999999999999992</v>
      </c>
      <c r="BA15" s="27">
        <f>IF($B$2=Selectors!$M$2,'RCF SOBC data'!AT17,IF($B$2=Selectors!$M$3,'RCF OBC data'!AT17,IF($B$2=Selectors!$M$4,'RCF FBC data'!AT17,IF($B$2=Selectors!$M$5,'RCF CCT data'!AT17,FALSE))))</f>
        <v>0.15999999999999992</v>
      </c>
      <c r="BB15" s="27">
        <f>IF($B$2=Selectors!$M$2,'RCF SOBC data'!AU17,IF($B$2=Selectors!$M$3,'RCF OBC data'!AU17,IF($B$2=Selectors!$M$4,'RCF FBC data'!AU17,IF($B$2=Selectors!$M$5,'RCF CCT data'!AU17,FALSE))))</f>
        <v>0.14399999999999993</v>
      </c>
      <c r="BC15" s="27">
        <f>IF($B$2=Selectors!$M$2,'RCF SOBC data'!AV17,IF($B$2=Selectors!$M$3,'RCF OBC data'!AV17,IF($B$2=Selectors!$M$4,'RCF FBC data'!AV17,IF($B$2=Selectors!$M$5,'RCF CCT data'!AV17,FALSE))))</f>
        <v>0.14399999999999993</v>
      </c>
      <c r="BD15" s="27">
        <f>IF($B$2=Selectors!$M$2,'RCF SOBC data'!AW17,IF($B$2=Selectors!$M$3,'RCF OBC data'!AW17,IF($B$2=Selectors!$M$4,'RCF FBC data'!AW17,IF($B$2=Selectors!$M$5,'RCF CCT data'!AW17,FALSE))))</f>
        <v>0.14399999999999993</v>
      </c>
      <c r="BE15" s="27">
        <f>IF($B$2=Selectors!$M$2,'RCF SOBC data'!AX17,IF($B$2=Selectors!$M$3,'RCF OBC data'!AX17,IF($B$2=Selectors!$M$4,'RCF FBC data'!AX17,IF($B$2=Selectors!$M$5,'RCF CCT data'!AX17,FALSE))))</f>
        <v>0.15999999999999992</v>
      </c>
      <c r="BF15" s="27">
        <f>IF($B$2=Selectors!$M$2,'RCF SOBC data'!AY17,IF($B$2=Selectors!$M$3,'RCF OBC data'!AY17,IF($B$2=Selectors!$M$4,'RCF FBC data'!AY17,IF($B$2=Selectors!$M$5,'RCF CCT data'!AY17,FALSE))))</f>
        <v>0.19199999999999989</v>
      </c>
      <c r="BG15" s="27">
        <f>IF($B$2=Selectors!$M$2,'RCF SOBC data'!AZ17,IF($B$2=Selectors!$M$3,'RCF OBC data'!AZ17,IF($B$2=Selectors!$M$4,'RCF FBC data'!AZ17,IF($B$2=Selectors!$M$5,'RCF CCT data'!AZ17,FALSE))))</f>
        <v>0.15999999999999992</v>
      </c>
      <c r="BH15" s="27">
        <f>IF($B$2=Selectors!$M$2,'RCF SOBC data'!BA17,IF($B$2=Selectors!$M$3,'RCF OBC data'!BA17,IF($B$2=Selectors!$M$4,'RCF FBC data'!BA17,IF($B$2=Selectors!$M$5,'RCF CCT data'!BA17,FALSE))))</f>
        <v>0.19199999999999989</v>
      </c>
      <c r="BI15" s="27">
        <f>IF($B$2=Selectors!$M$2,'RCF SOBC data'!BB17,IF($B$2=Selectors!$M$3,'RCF OBC data'!BB17,IF($B$2=Selectors!$M$4,'RCF FBC data'!BB17,IF($B$2=Selectors!$M$5,'RCF CCT data'!BB17,FALSE))))</f>
        <v>0.11746187172731148</v>
      </c>
      <c r="BJ15" s="27">
        <f>IF($B$2=Selectors!$M$2,'RCF SOBC data'!BC17,IF($B$2=Selectors!$M$3,'RCF OBC data'!BC17,IF($B$2=Selectors!$M$4,'RCF FBC data'!BC17,IF($B$2=Selectors!$M$5,'RCF CCT data'!BC17,FALSE))))</f>
        <v>0.11746187172731148</v>
      </c>
      <c r="BK15" s="27">
        <f>IF($B$2=Selectors!$M$2,'RCF SOBC data'!BD17,IF($B$2=Selectors!$M$3,'RCF OBC data'!BD17,IF($B$2=Selectors!$M$4,'RCF FBC data'!BD17,IF($B$2=Selectors!$M$5,'RCF CCT data'!BD17,FALSE))))</f>
        <v>0.11033171561974409</v>
      </c>
      <c r="BL15" s="27">
        <f>IF($B$2=Selectors!$M$2,'RCF SOBC data'!BE17,IF($B$2=Selectors!$M$3,'RCF OBC data'!BE17,IF($B$2=Selectors!$M$4,'RCF FBC data'!BE17,IF($B$2=Selectors!$M$5,'RCF CCT data'!BE17,FALSE))))</f>
        <v>0.15999999999999992</v>
      </c>
      <c r="BM15" s="27">
        <f>IF($B$2=Selectors!$M$2,'RCF SOBC data'!BF17,IF($B$2=Selectors!$M$3,'RCF OBC data'!BF17,IF($B$2=Selectors!$M$4,'RCF FBC data'!BF17,IF($B$2=Selectors!$M$5,'RCF CCT data'!BF17,FALSE))))</f>
        <v>0.15999999999999992</v>
      </c>
      <c r="BN15" s="27">
        <f>IF($B$2=Selectors!$M$2,'RCF SOBC data'!BG17,IF($B$2=Selectors!$M$3,'RCF OBC data'!BG17,IF($B$2=Selectors!$M$4,'RCF FBC data'!BG17,IF($B$2=Selectors!$M$5,'RCF CCT data'!BG17,FALSE))))</f>
        <v>0.19199999999999989</v>
      </c>
      <c r="BO15" s="27">
        <f>IF($B$2=Selectors!$M$2,'RCF SOBC data'!BH17,IF($B$2=Selectors!$M$3,'RCF OBC data'!BH17,IF($B$2=Selectors!$M$4,'RCF FBC data'!BH17,IF($B$2=Selectors!$M$5,'RCF CCT data'!BH17,FALSE))))</f>
        <v>0.19199999999999989</v>
      </c>
      <c r="BP15" s="27">
        <f>IF($B$2=Selectors!$M$2,'RCF SOBC data'!BI17,IF($B$2=Selectors!$M$3,'RCF OBC data'!BI17,IF($B$2=Selectors!$M$4,'RCF FBC data'!BI17,IF($B$2=Selectors!$M$5,'RCF CCT data'!BI17,FALSE))))</f>
        <v>0.11163940850503029</v>
      </c>
      <c r="BQ15" s="27">
        <f>IF($B$2=Selectors!$M$2,'RCF SOBC data'!BJ17,IF($B$2=Selectors!$M$3,'RCF OBC data'!BJ17,IF($B$2=Selectors!$M$4,'RCF FBC data'!BJ17,IF($B$2=Selectors!$M$5,'RCF CCT data'!BJ17,FALSE))))</f>
        <v>0.14999999999999991</v>
      </c>
      <c r="BR15" s="27">
        <f>IF($B$2=Selectors!$M$2,'RCF SOBC data'!BK17,IF($B$2=Selectors!$M$3,'RCF OBC data'!BK17,IF($B$2=Selectors!$M$4,'RCF FBC data'!BK17,IF($B$2=Selectors!$M$5,'RCF CCT data'!BK17,FALSE))))</f>
        <v>0.14999999999999991</v>
      </c>
      <c r="BS15" s="27">
        <f>IF($B$2=Selectors!$M$2,'RCF SOBC data'!BL17,IF($B$2=Selectors!$M$3,'RCF OBC data'!BL17,IF($B$2=Selectors!$M$4,'RCF FBC data'!BL17,IF($B$2=Selectors!$M$5,'RCF CCT data'!BL17,FALSE))))</f>
        <v>2.0000000000000018E-2</v>
      </c>
      <c r="BT15" s="27">
        <f>IF($B$2=Selectors!$M$2,'RCF SOBC data'!BM17,IF($B$2=Selectors!$M$3,'RCF OBC data'!BM17,IF($B$2=Selectors!$M$4,'RCF FBC data'!BM17,IF($B$2=Selectors!$M$5,'RCF CCT data'!BM17,FALSE))))</f>
        <v>0.15999999999999992</v>
      </c>
      <c r="BU15" s="27">
        <f>IF($B$2=Selectors!$M$2,'RCF SOBC data'!BN17,IF($B$2=Selectors!$M$3,'RCF OBC data'!BN17,IF($B$2=Selectors!$M$4,'RCF FBC data'!BN17,IF($B$2=Selectors!$M$5,'RCF CCT data'!BN17,FALSE))))</f>
        <v>7.5088960120583012E-2</v>
      </c>
      <c r="BV15" s="27">
        <f>IF($B$2=Selectors!$M$2,'RCF SOBC data'!BO17,IF($B$2=Selectors!$M$3,'RCF OBC data'!BO17,IF($B$2=Selectors!$M$4,'RCF FBC data'!BO17,IF($B$2=Selectors!$M$5,'RCF CCT data'!BO17,FALSE))))</f>
        <v>0</v>
      </c>
      <c r="BW15" s="27">
        <f>IF($B$2=Selectors!$M$2,'RCF SOBC data'!BP17,IF($B$2=Selectors!$M$3,'RCF OBC data'!BP17,IF($B$2=Selectors!$M$4,'RCF FBC data'!BP17,IF($B$2=Selectors!$M$5,'RCF CCT data'!BP17,FALSE))))</f>
        <v>0</v>
      </c>
      <c r="BX15" s="27">
        <f>IF($B$2=Selectors!$M$2,'RCF SOBC data'!BQ17,IF($B$2=Selectors!$M$3,'RCF OBC data'!BQ17,IF($B$2=Selectors!$M$4,'RCF FBC data'!BQ17,IF($B$2=Selectors!$M$5,'RCF CCT data'!BQ17,FALSE))))</f>
        <v>0</v>
      </c>
      <c r="BY15" s="27">
        <f>IF($B$2=Selectors!$M$2,'RCF SOBC data'!BR17,IF($B$2=Selectors!$M$3,'RCF OBC data'!BR17,IF($B$2=Selectors!$M$4,'RCF FBC data'!BR17,IF($B$2=Selectors!$M$5,'RCF CCT data'!BR17,FALSE))))</f>
        <v>0</v>
      </c>
      <c r="BZ15" s="27">
        <f>IF($B$2=Selectors!$M$2,'RCF SOBC data'!BS17,IF($B$2=Selectors!$M$3,'RCF OBC data'!BS17,IF($B$2=Selectors!$M$4,'RCF FBC data'!BS17,IF($B$2=Selectors!$M$5,'RCF CCT data'!BS17,FALSE))))</f>
        <v>0</v>
      </c>
      <c r="CA15" s="27">
        <f>IF($B$2=Selectors!$M$2,'RCF SOBC data'!BT17,IF($B$2=Selectors!$M$3,'RCF OBC data'!BT17,IF($B$2=Selectors!$M$4,'RCF FBC data'!BT17,IF($B$2=Selectors!$M$5,'RCF CCT data'!BT17,FALSE))))</f>
        <v>0</v>
      </c>
      <c r="CB15" s="27">
        <f>IF($B$2=Selectors!$M$2,'RCF SOBC data'!BU17,IF($B$2=Selectors!$M$3,'RCF OBC data'!BU17,IF($B$2=Selectors!$M$4,'RCF FBC data'!BU17,IF($B$2=Selectors!$M$5,'RCF CCT data'!BU17,FALSE))))</f>
        <v>0.17045484486112494</v>
      </c>
      <c r="CC15" s="27">
        <f>IF($B$2=Selectors!$M$2,'RCF SOBC data'!BV17,IF($B$2=Selectors!$M$3,'RCF OBC data'!BV17,IF($B$2=Selectors!$M$4,'RCF FBC data'!BV17,IF($B$2=Selectors!$M$5,'RCF CCT data'!BV17,FALSE))))</f>
        <v>0.17045484486112494</v>
      </c>
      <c r="CD15" s="27">
        <f>IF($B$2=Selectors!$M$2,'RCF SOBC data'!BW17,IF($B$2=Selectors!$M$3,'RCF OBC data'!BW17,IF($B$2=Selectors!$M$4,'RCF FBC data'!BW17,IF($B$2=Selectors!$M$5,'RCF CCT data'!BW17,FALSE))))</f>
        <v>0.17045484486112494</v>
      </c>
      <c r="CE15" s="27">
        <f>IF($B$2=Selectors!$M$2,'RCF SOBC data'!BX17,IF($B$2=Selectors!$M$3,'RCF OBC data'!BX17,IF($B$2=Selectors!$M$4,'RCF FBC data'!BX17,IF($B$2=Selectors!$M$5,'RCF CCT data'!BX17,FALSE))))</f>
        <v>0.17045484486112494</v>
      </c>
      <c r="CF15" s="27">
        <f>IF($B$2=Selectors!$M$2,'RCF SOBC data'!BY17,IF($B$2=Selectors!$M$3,'RCF OBC data'!BY17,IF($B$2=Selectors!$M$4,'RCF FBC data'!BY17,IF($B$2=Selectors!$M$5,'RCF CCT data'!BY17,FALSE))))</f>
        <v>0.17045484486112494</v>
      </c>
      <c r="CG15" s="27">
        <f>IF($B$2=Selectors!$M$2,'RCF SOBC data'!BZ17,IF($B$2=Selectors!$M$3,'RCF OBC data'!BZ17,IF($B$2=Selectors!$M$4,'RCF FBC data'!BZ17,IF($B$2=Selectors!$M$5,'RCF CCT data'!BZ17,FALSE))))</f>
        <v>0.17045484486112494</v>
      </c>
      <c r="CH15" s="27">
        <f>IF($B$2=Selectors!$M$2,'RCF SOBC data'!CA17,IF($B$2=Selectors!$M$3,'RCF OBC data'!CA17,IF($B$2=Selectors!$M$4,'RCF FBC data'!CA17,IF($B$2=Selectors!$M$5,'RCF CCT data'!CA17,FALSE))))</f>
        <v>0.17045484486112494</v>
      </c>
      <c r="CI15" s="27">
        <f>IF($B$2=Selectors!$M$2,'RCF SOBC data'!CB17,IF($B$2=Selectors!$M$3,'RCF OBC data'!CB17,IF($B$2=Selectors!$M$4,'RCF FBC data'!CB17,IF($B$2=Selectors!$M$5,'RCF CCT data'!CB17,FALSE))))</f>
        <v>5.4812035500624079E-2</v>
      </c>
      <c r="CJ15" s="27">
        <f>IF($B$2=Selectors!$M$2,'RCF SOBC data'!CC17,IF($B$2=Selectors!$M$3,'RCF OBC data'!CC17,IF($B$2=Selectors!$M$4,'RCF FBC data'!CC17,IF($B$2=Selectors!$M$5,'RCF CCT data'!CC17,FALSE))))</f>
        <v>5.4812035500624079E-2</v>
      </c>
      <c r="CK15" s="27">
        <f>IF($B$2=Selectors!$M$2,'RCF SOBC data'!CD17,IF($B$2=Selectors!$M$3,'RCF OBC data'!CD17,IF($B$2=Selectors!$M$4,'RCF FBC data'!CD17,IF($B$2=Selectors!$M$5,'RCF CCT data'!CD17,FALSE))))</f>
        <v>5.4812035500624079E-2</v>
      </c>
      <c r="CL15" s="27">
        <f>IF($B$2=Selectors!$M$2,'RCF SOBC data'!CE17,IF($B$2=Selectors!$M$3,'RCF OBC data'!CE17,IF($B$2=Selectors!$M$4,'RCF FBC data'!CE17,IF($B$2=Selectors!$M$5,'RCF CCT data'!CE17,FALSE))))</f>
        <v>5.4812035500624079E-2</v>
      </c>
      <c r="CM15" s="27">
        <f>IF($B$2=Selectors!$M$2,'RCF SOBC data'!CF17,IF($B$2=Selectors!$M$3,'RCF OBC data'!CF17,IF($B$2=Selectors!$M$4,'RCF FBC data'!CF17,IF($B$2=Selectors!$M$5,'RCF CCT data'!CF17,FALSE))))</f>
        <v>5.4812035500624079E-2</v>
      </c>
      <c r="CN15" s="27">
        <f>IF($B$2=Selectors!$M$2,'RCF SOBC data'!CG17,IF($B$2=Selectors!$M$3,'RCF OBC data'!CG17,IF($B$2=Selectors!$M$4,'RCF FBC data'!CG17,IF($B$2=Selectors!$M$5,'RCF CCT data'!CG17,FALSE))))</f>
        <v>5.4812035500624079E-2</v>
      </c>
      <c r="CO15" s="27">
        <f>IF($B$2=Selectors!$M$2,'RCF SOBC data'!CH17,IF($B$2=Selectors!$M$3,'RCF OBC data'!CH17,IF($B$2=Selectors!$M$4,'RCF FBC data'!CH17,IF($B$2=Selectors!$M$5,'RCF CCT data'!CH17,FALSE))))</f>
        <v>5.4812035500624079E-2</v>
      </c>
      <c r="CP15" s="27">
        <f>IF($B$2=Selectors!$M$2,'RCF SOBC data'!CI17,IF($B$2=Selectors!$M$3,'RCF OBC data'!CI17,IF($B$2=Selectors!$M$4,'RCF FBC data'!CI17,IF($B$2=Selectors!$M$5,'RCF CCT data'!CI17,FALSE))))</f>
        <v>7.5088960120583012E-2</v>
      </c>
      <c r="CQ15" s="27">
        <f>IF($B$2=Selectors!$M$2,'RCF SOBC data'!CJ17,IF($B$2=Selectors!$M$3,'RCF OBC data'!CJ17,IF($B$2=Selectors!$M$4,'RCF FBC data'!CJ17,IF($B$2=Selectors!$M$5,'RCF CCT data'!CJ17,FALSE))))</f>
        <v>7.5088960120583012E-2</v>
      </c>
      <c r="CR15" s="27">
        <f>IF($B$2=Selectors!$M$2,'RCF SOBC data'!CK17,IF($B$2=Selectors!$M$3,'RCF OBC data'!CK17,IF($B$2=Selectors!$M$4,'RCF FBC data'!CK17,IF($B$2=Selectors!$M$5,'RCF CCT data'!CK17,FALSE))))</f>
        <v>7.5088960120583012E-2</v>
      </c>
      <c r="CS15" s="27">
        <f>IF($B$2=Selectors!$M$2,'RCF SOBC data'!CL17,IF($B$2=Selectors!$M$3,'RCF OBC data'!CL17,IF($B$2=Selectors!$M$4,'RCF FBC data'!CL17,IF($B$2=Selectors!$M$5,'RCF CCT data'!CL17,FALSE))))</f>
        <v>5.9950513128028016E-2</v>
      </c>
      <c r="CT15" s="27">
        <f>IF($B$2=Selectors!$M$2,'RCF SOBC data'!CM17,IF($B$2=Selectors!$M$3,'RCF OBC data'!CM17,IF($B$2=Selectors!$M$4,'RCF FBC data'!CM17,IF($B$2=Selectors!$M$5,'RCF CCT data'!CM17,FALSE))))</f>
        <v>5.9950513128028016E-2</v>
      </c>
      <c r="CU15" s="27">
        <f>IF($B$2=Selectors!$M$2,'RCF SOBC data'!CN17,IF($B$2=Selectors!$M$3,'RCF OBC data'!CN17,IF($B$2=Selectors!$M$4,'RCF FBC data'!CN17,IF($B$2=Selectors!$M$5,'RCF CCT data'!CN17,FALSE))))</f>
        <v>5.9950513128028016E-2</v>
      </c>
      <c r="CV15" s="27">
        <f>IF($B$2=Selectors!$M$2,'RCF SOBC data'!CO17,IF($B$2=Selectors!$M$3,'RCF OBC data'!CO17,IF($B$2=Selectors!$M$4,'RCF FBC data'!CO17,IF($B$2=Selectors!$M$5,'RCF CCT data'!CO17,FALSE))))</f>
        <v>5.9950513128028016E-2</v>
      </c>
      <c r="CW15" s="27">
        <f>IF($B$2=Selectors!$M$2,'RCF SOBC data'!CP17,IF($B$2=Selectors!$M$3,'RCF OBC data'!CP17,IF($B$2=Selectors!$M$4,'RCF FBC data'!CP17,IF($B$2=Selectors!$M$5,'RCF CCT data'!CP17,FALSE))))</f>
        <v>5.9950513128028016E-2</v>
      </c>
      <c r="CX15" s="27">
        <f>IF($B$2=Selectors!$M$2,'RCF SOBC data'!CQ17,IF($B$2=Selectors!$M$3,'RCF OBC data'!CQ17,IF($B$2=Selectors!$M$4,'RCF FBC data'!CQ17,IF($B$2=Selectors!$M$5,'RCF CCT data'!CQ17,FALSE))))</f>
        <v>2.0000000000000018E-2</v>
      </c>
      <c r="CY15" s="27">
        <f>IF($B$2=Selectors!$M$2,'RCF SOBC data'!CR17,IF($B$2=Selectors!$M$3,'RCF OBC data'!CR17,IF($B$2=Selectors!$M$4,'RCF FBC data'!CR17,IF($B$2=Selectors!$M$5,'RCF CCT data'!CR17,FALSE))))</f>
        <v>0.12000000000000011</v>
      </c>
      <c r="CZ15" s="27">
        <f>IF($B$2=Selectors!$M$2,'RCF SOBC data'!CS17,IF($B$2=Selectors!$M$3,'RCF OBC data'!CS17,IF($B$2=Selectors!$M$4,'RCF FBC data'!CS17,IF($B$2=Selectors!$M$5,'RCF CCT data'!CS17,FALSE))))</f>
        <v>0.12000000000000011</v>
      </c>
      <c r="DA15" s="27">
        <f>IF($B$2=Selectors!$M$2,'RCF SOBC data'!CT17,IF($B$2=Selectors!$M$3,'RCF OBC data'!CT17,IF($B$2=Selectors!$M$4,'RCF FBC data'!CT17,IF($B$2=Selectors!$M$5,'RCF CCT data'!CT17,FALSE))))</f>
        <v>0.12000000000000011</v>
      </c>
      <c r="DB15" s="27">
        <f>IF($B$2=Selectors!$M$2,'RCF SOBC data'!CU17,IF($B$2=Selectors!$M$3,'RCF OBC data'!CU17,IF($B$2=Selectors!$M$4,'RCF FBC data'!CU17,IF($B$2=Selectors!$M$5,'RCF CCT data'!CU17,FALSE))))</f>
        <v>0.12000000000000011</v>
      </c>
      <c r="DC15" s="27">
        <f>IF($B$2=Selectors!$M$2,'RCF SOBC data'!CV17,IF($B$2=Selectors!$M$3,'RCF OBC data'!CV17,IF($B$2=Selectors!$M$4,'RCF FBC data'!CV17,IF($B$2=Selectors!$M$5,'RCF CCT data'!CV17,FALSE))))</f>
        <v>0.12000000000000011</v>
      </c>
      <c r="DD15" s="27">
        <f>IF($B$2=Selectors!$M$2,'RCF SOBC data'!CW17,IF($B$2=Selectors!$M$3,'RCF OBC data'!CW17,IF($B$2=Selectors!$M$4,'RCF FBC data'!CW17,IF($B$2=Selectors!$M$5,'RCF CCT data'!CW17,FALSE))))</f>
        <v>0.12000000000000011</v>
      </c>
      <c r="DE15" s="27">
        <f>IF($B$2=Selectors!$M$2,'RCF SOBC data'!CX17,IF($B$2=Selectors!$M$3,'RCF OBC data'!CX17,IF($B$2=Selectors!$M$4,'RCF FBC data'!CX17,IF($B$2=Selectors!$M$5,'RCF CCT data'!CX17,FALSE))))</f>
        <v>0.12000000000000011</v>
      </c>
      <c r="DF15" s="27">
        <f>IF($B$2=Selectors!$M$2,'RCF SOBC data'!CY17,IF($B$2=Selectors!$M$3,'RCF OBC data'!CY17,IF($B$2=Selectors!$M$4,'RCF FBC data'!CY17,IF($B$2=Selectors!$M$5,'RCF CCT data'!CY17,FALSE))))</f>
        <v>0.12000000000000011</v>
      </c>
      <c r="DG15" s="27">
        <f>IF($B$2=Selectors!$M$2,'RCF SOBC data'!CZ17,IF($B$2=Selectors!$M$3,'RCF OBC data'!CZ17,IF($B$2=Selectors!$M$4,'RCF FBC data'!CZ17,IF($B$2=Selectors!$M$5,'RCF CCT data'!CZ17,FALSE))))</f>
        <v>0.12000000000000011</v>
      </c>
      <c r="DH15" s="27">
        <f>IF($B$2=Selectors!$M$2,'RCF SOBC data'!DA17,IF($B$2=Selectors!$M$3,'RCF OBC data'!DA17,IF($B$2=Selectors!$M$4,'RCF FBC data'!DA17,IF($B$2=Selectors!$M$5,'RCF CCT data'!DA17,FALSE))))</f>
        <v>0.12000000000000011</v>
      </c>
      <c r="DI15" s="27">
        <f>IF($B$2=Selectors!$M$2,'RCF SOBC data'!DB17,IF($B$2=Selectors!$M$3,'RCF OBC data'!DB17,IF($B$2=Selectors!$M$4,'RCF FBC data'!DB17,IF($B$2=Selectors!$M$5,'RCF CCT data'!DB17,FALSE))))</f>
        <v>0.12000000000000011</v>
      </c>
      <c r="DJ15" s="27">
        <f>IF($B$2=Selectors!$M$2,'RCF SOBC data'!DC17,IF($B$2=Selectors!$M$3,'RCF OBC data'!DC17,IF($B$2=Selectors!$M$4,'RCF FBC data'!DC17,IF($B$2=Selectors!$M$5,'RCF CCT data'!DC17,FALSE))))</f>
        <v>0.12000000000000011</v>
      </c>
      <c r="DK15" s="27">
        <f>IF($B$2=Selectors!$M$2,'RCF SOBC data'!DD17,IF($B$2=Selectors!$M$3,'RCF OBC data'!DD17,IF($B$2=Selectors!$M$4,'RCF FBC data'!DD17,IF($B$2=Selectors!$M$5,'RCF CCT data'!DD17,FALSE))))</f>
        <v>0.15999999999999992</v>
      </c>
      <c r="DL15" s="27">
        <f>IF($B$2=Selectors!$M$2,'RCF SOBC data'!DE17,IF($B$2=Selectors!$M$3,'RCF OBC data'!DE17,IF($B$2=Selectors!$M$4,'RCF FBC data'!DE17,IF($B$2=Selectors!$M$5,'RCF CCT data'!DE17,FALSE))))</f>
        <v>0.15999999999999992</v>
      </c>
      <c r="DM15" s="27">
        <f>IF($B$2=Selectors!$M$2,'RCF SOBC data'!DF17,IF($B$2=Selectors!$M$3,'RCF OBC data'!DF17,IF($B$2=Selectors!$M$4,'RCF FBC data'!DF17,IF($B$2=Selectors!$M$5,'RCF CCT data'!DF17,FALSE))))</f>
        <v>0.15999999999999992</v>
      </c>
      <c r="DN15" s="27">
        <f>IF($B$2=Selectors!$M$2,'RCF SOBC data'!DG17,IF($B$2=Selectors!$M$3,'RCF OBC data'!DG17,IF($B$2=Selectors!$M$4,'RCF FBC data'!DG17,IF($B$2=Selectors!$M$5,'RCF CCT data'!DG17,FALSE))))</f>
        <v>0.15999999999999992</v>
      </c>
      <c r="DO15" s="27">
        <f>IF($B$2=Selectors!$M$2,'RCF SOBC data'!DH17,IF($B$2=Selectors!$M$3,'RCF OBC data'!DH17,IF($B$2=Selectors!$M$4,'RCF FBC data'!DH17,IF($B$2=Selectors!$M$5,'RCF CCT data'!DH17,FALSE))))</f>
        <v>-4.3920255326800217E-2</v>
      </c>
      <c r="DP15" s="27">
        <f>IF($B$2=Selectors!$M$2,'RCF SOBC data'!DI17,IF($B$2=Selectors!$M$3,'RCF OBC data'!DI17,IF($B$2=Selectors!$M$4,'RCF FBC data'!DI17,IF($B$2=Selectors!$M$5,'RCF CCT data'!DI17,FALSE))))</f>
        <v>-4.3920255326800217E-2</v>
      </c>
      <c r="DQ15" s="27">
        <f>IF($B$2=Selectors!$M$2,'RCF SOBC data'!DJ17,IF($B$2=Selectors!$M$3,'RCF OBC data'!DJ17,IF($B$2=Selectors!$M$4,'RCF FBC data'!DJ17,IF($B$2=Selectors!$M$5,'RCF CCT data'!DJ17,FALSE))))</f>
        <v>-4.3920255326800217E-2</v>
      </c>
      <c r="DR15" s="27">
        <f>IF($B$2=Selectors!$M$2,'RCF SOBC data'!DK17,IF($B$2=Selectors!$M$3,'RCF OBC data'!DK17,IF($B$2=Selectors!$M$4,'RCF FBC data'!DK17,IF($B$2=Selectors!$M$5,'RCF CCT data'!DK17,FALSE))))</f>
        <v>-4.3920255326800217E-2</v>
      </c>
      <c r="DS15" s="27">
        <f>IF($B$2=Selectors!$M$2,'RCF SOBC data'!DL17,IF($B$2=Selectors!$M$3,'RCF OBC data'!DL17,IF($B$2=Selectors!$M$4,'RCF FBC data'!DL17,IF($B$2=Selectors!$M$5,'RCF CCT data'!DL17,FALSE))))</f>
        <v>-4.3920255326800217E-2</v>
      </c>
      <c r="DT15" s="27">
        <f>IF($B$2=Selectors!$M$2,'RCF SOBC data'!DM17,IF($B$2=Selectors!$M$3,'RCF OBC data'!DM17,IF($B$2=Selectors!$M$4,'RCF FBC data'!DM17,IF($B$2=Selectors!$M$5,'RCF CCT data'!DM17,FALSE))))</f>
        <v>-4.3920255326800217E-2</v>
      </c>
      <c r="DU15" s="27">
        <f>IF($B$2=Selectors!$M$2,'RCF SOBC data'!DN17,IF($B$2=Selectors!$M$3,'RCF OBC data'!DN17,IF($B$2=Selectors!$M$4,'RCF FBC data'!DN17,IF($B$2=Selectors!$M$5,'RCF CCT data'!DN17,FALSE))))</f>
        <v>-4.3920255326800217E-2</v>
      </c>
      <c r="DV15" s="27">
        <f>IF($B$2=Selectors!$M$2,'RCF SOBC data'!DO17,IF($B$2=Selectors!$M$3,'RCF OBC data'!DO17,IF($B$2=Selectors!$M$4,'RCF FBC data'!DO17,IF($B$2=Selectors!$M$5,'RCF CCT data'!DO17,FALSE))))</f>
        <v>-4.3920255326800217E-2</v>
      </c>
      <c r="DW15" s="27">
        <f>IF($B$2=Selectors!$M$2,'RCF SOBC data'!DP17,IF($B$2=Selectors!$M$3,'RCF OBC data'!DP17,IF($B$2=Selectors!$M$4,'RCF FBC data'!DP17,IF($B$2=Selectors!$M$5,'RCF CCT data'!DP17,FALSE))))</f>
        <v>-4.3920255326800217E-2</v>
      </c>
      <c r="DX15" s="27">
        <f>IF($B$2=Selectors!$M$2,'RCF SOBC data'!DQ17,IF($B$2=Selectors!$M$3,'RCF OBC data'!DQ17,IF($B$2=Selectors!$M$4,'RCF FBC data'!DQ17,IF($B$2=Selectors!$M$5,'RCF CCT data'!DQ17,FALSE))))</f>
        <v>-4.3920255326800217E-2</v>
      </c>
      <c r="DY15" s="27">
        <f>IF($B$2=Selectors!$M$2,'RCF SOBC data'!DR17,IF($B$2=Selectors!$M$3,'RCF OBC data'!DR17,IF($B$2=Selectors!$M$4,'RCF FBC data'!DR17,IF($B$2=Selectors!$M$5,'RCF CCT data'!DR17,FALSE))))</f>
        <v>-4.3920255326800217E-2</v>
      </c>
      <c r="DZ15" s="27">
        <f>IF($B$2=Selectors!$M$2,'RCF SOBC data'!DS17,IF($B$2=Selectors!$M$3,'RCF OBC data'!DS17,IF($B$2=Selectors!$M$4,'RCF FBC data'!DS17,IF($B$2=Selectors!$M$5,'RCF CCT data'!DS17,FALSE))))</f>
        <v>-4.3920255326800217E-2</v>
      </c>
      <c r="EA15" s="27">
        <f>IF($B$2=Selectors!$M$2,'RCF SOBC data'!DT17,IF($B$2=Selectors!$M$3,'RCF OBC data'!DT17,IF($B$2=Selectors!$M$4,'RCF FBC data'!DT17,IF($B$2=Selectors!$M$5,'RCF CCT data'!DT17,FALSE))))</f>
        <v>-4.3920255326800217E-2</v>
      </c>
      <c r="EB15" s="27">
        <f>IF($B$2=Selectors!$M$2,'RCF SOBC data'!DU17,IF($B$2=Selectors!$M$3,'RCF OBC data'!DU17,IF($B$2=Selectors!$M$4,'RCF FBC data'!DU17,IF($B$2=Selectors!$M$5,'RCF CCT data'!DU17,FALSE))))</f>
        <v>-4.3920255326800217E-2</v>
      </c>
      <c r="EC15" s="27">
        <f>IF($B$2=Selectors!$M$2,'RCF SOBC data'!DV17,IF($B$2=Selectors!$M$3,'RCF OBC data'!DV17,IF($B$2=Selectors!$M$4,'RCF FBC data'!DV17,IF($B$2=Selectors!$M$5,'RCF CCT data'!DV17,FALSE))))</f>
        <v>-4.3920255326800217E-2</v>
      </c>
      <c r="ED15" s="27">
        <f>IF($B$2=Selectors!$M$2,'RCF SOBC data'!DW17,IF($B$2=Selectors!$M$3,'RCF OBC data'!DW17,IF($B$2=Selectors!$M$4,'RCF FBC data'!DW17,IF($B$2=Selectors!$M$5,'RCF CCT data'!DW17,FALSE))))</f>
        <v>-4.3920255326800217E-2</v>
      </c>
      <c r="EE15" s="27">
        <f>IF($B$2=Selectors!$M$2,'RCF SOBC data'!DX17,IF($B$2=Selectors!$M$3,'RCF OBC data'!DX17,IF($B$2=Selectors!$M$4,'RCF FBC data'!DX17,IF($B$2=Selectors!$M$5,'RCF CCT data'!DX17,FALSE))))</f>
        <v>-4.3920255326800217E-2</v>
      </c>
      <c r="EF15" s="27">
        <f>IF($B$2=Selectors!$M$2,'RCF SOBC data'!DY17,IF($B$2=Selectors!$M$3,'RCF OBC data'!DY17,IF($B$2=Selectors!$M$4,'RCF FBC data'!DY17,IF($B$2=Selectors!$M$5,'RCF CCT data'!DY17,FALSE))))</f>
        <v>-4.3920255326800217E-2</v>
      </c>
      <c r="EG15" s="27">
        <f>IF($B$2=Selectors!$M$2,'RCF SOBC data'!DZ17,IF($B$2=Selectors!$M$3,'RCF OBC data'!DZ17,IF($B$2=Selectors!$M$4,'RCF FBC data'!DZ17,IF($B$2=Selectors!$M$5,'RCF CCT data'!DZ17,FALSE))))</f>
        <v>-4.3920255326800217E-2</v>
      </c>
      <c r="EH15" s="27">
        <f>IF($B$2=Selectors!$M$2,'RCF SOBC data'!EA17,IF($B$2=Selectors!$M$3,'RCF OBC data'!EA17,IF($B$2=Selectors!$M$4,'RCF FBC data'!EA17,IF($B$2=Selectors!$M$5,'RCF CCT data'!EA17,FALSE))))</f>
        <v>-4.3920255326800217E-2</v>
      </c>
      <c r="EI15" s="27">
        <f>IF($B$2=Selectors!$M$2,'RCF SOBC data'!EB17,IF($B$2=Selectors!$M$3,'RCF OBC data'!EB17,IF($B$2=Selectors!$M$4,'RCF FBC data'!EB17,IF($B$2=Selectors!$M$5,'RCF CCT data'!EB17,FALSE))))</f>
        <v>-4.3920255326800217E-2</v>
      </c>
      <c r="EJ15" s="27">
        <f>IF($B$2=Selectors!$M$2,'RCF SOBC data'!EC17,IF($B$2=Selectors!$M$3,'RCF OBC data'!EC17,IF($B$2=Selectors!$M$4,'RCF FBC data'!EC17,IF($B$2=Selectors!$M$5,'RCF CCT data'!EC17,FALSE))))</f>
        <v>-4.3920255326800217E-2</v>
      </c>
      <c r="EK15" s="27">
        <f>IF($B$2=Selectors!$M$2,'RCF SOBC data'!ED17,IF($B$2=Selectors!$M$3,'RCF OBC data'!ED17,IF($B$2=Selectors!$M$4,'RCF FBC data'!ED17,IF($B$2=Selectors!$M$5,'RCF CCT data'!ED17,FALSE))))</f>
        <v>-4.3920255326800217E-2</v>
      </c>
      <c r="EL15" s="27">
        <f>IF($B$2=Selectors!$M$2,'RCF SOBC data'!EE17,IF($B$2=Selectors!$M$3,'RCF OBC data'!EE17,IF($B$2=Selectors!$M$4,'RCF FBC data'!EE17,IF($B$2=Selectors!$M$5,'RCF CCT data'!EE17,FALSE))))</f>
        <v>-4.3920255326800217E-2</v>
      </c>
      <c r="EM15" s="27">
        <f>IF($B$2=Selectors!$M$2,'RCF SOBC data'!EF17,IF($B$2=Selectors!$M$3,'RCF OBC data'!EF17,IF($B$2=Selectors!$M$4,'RCF FBC data'!EF17,IF($B$2=Selectors!$M$5,'RCF CCT data'!EF17,FALSE))))</f>
        <v>-4.3920255326800217E-2</v>
      </c>
      <c r="EN15" s="27">
        <f>IF($B$2=Selectors!$M$2,'RCF SOBC data'!EG17,IF($B$2=Selectors!$M$3,'RCF OBC data'!EG17,IF($B$2=Selectors!$M$4,'RCF FBC data'!EG17,IF($B$2=Selectors!$M$5,'RCF CCT data'!EG17,FALSE))))</f>
        <v>-4.3920255326800217E-2</v>
      </c>
      <c r="EO15" s="27">
        <f>IF($B$2=Selectors!$M$2,'RCF SOBC data'!EH17,IF($B$2=Selectors!$M$3,'RCF OBC data'!EH17,IF($B$2=Selectors!$M$4,'RCF FBC data'!EH17,IF($B$2=Selectors!$M$5,'RCF CCT data'!EH17,FALSE))))</f>
        <v>-4.3920255326800217E-2</v>
      </c>
      <c r="EP15" s="27">
        <f>IF($B$2=Selectors!$M$2,'RCF SOBC data'!EI17,IF($B$2=Selectors!$M$3,'RCF OBC data'!EI17,IF($B$2=Selectors!$M$4,'RCF FBC data'!EI17,IF($B$2=Selectors!$M$5,'RCF CCT data'!EI17,FALSE))))</f>
        <v>-4.3920255326800217E-2</v>
      </c>
      <c r="EQ15" s="27">
        <f>IF($B$2=Selectors!$M$2,'RCF SOBC data'!EJ17,IF($B$2=Selectors!$M$3,'RCF OBC data'!EJ17,IF($B$2=Selectors!$M$4,'RCF FBC data'!EJ17,IF($B$2=Selectors!$M$5,'RCF CCT data'!EJ17,FALSE))))</f>
        <v>-4.3920255326800217E-2</v>
      </c>
      <c r="ER15" s="27">
        <f>IF($B$2=Selectors!$M$2,'RCF SOBC data'!EK17,IF($B$2=Selectors!$M$3,'RCF OBC data'!EK17,IF($B$2=Selectors!$M$4,'RCF FBC data'!EK17,IF($B$2=Selectors!$M$5,'RCF CCT data'!EK17,FALSE))))</f>
        <v>-4.3920255326800217E-2</v>
      </c>
      <c r="ES15" s="27">
        <f>IF($B$2=Selectors!$M$2,'RCF SOBC data'!EL17,IF($B$2=Selectors!$M$3,'RCF OBC data'!EL17,IF($B$2=Selectors!$M$4,'RCF FBC data'!EL17,IF($B$2=Selectors!$M$5,'RCF CCT data'!EL17,FALSE))))</f>
        <v>3.0673221345587635E-2</v>
      </c>
      <c r="ET15" s="315" t="e">
        <f t="shared" si="4"/>
        <v>#DIV/0!</v>
      </c>
      <c r="EU15" s="52">
        <v>0.10159108963162826</v>
      </c>
      <c r="EV15" s="52">
        <v>0.10296717946794005</v>
      </c>
      <c r="EW15" s="52">
        <v>0.10434326930425188</v>
      </c>
    </row>
    <row r="16" spans="1:153" s="53" customFormat="1" x14ac:dyDescent="0.25">
      <c r="B16" s="54" t="s">
        <v>17</v>
      </c>
      <c r="C16" s="55">
        <v>0.5</v>
      </c>
      <c r="D16" s="40" t="e">
        <f>SUMPRODUCT($K$2:$ES$2,K16:ES16)</f>
        <v>#DIV/0!</v>
      </c>
      <c r="E16" s="40"/>
      <c r="F16" s="40" t="e">
        <f t="shared" si="2"/>
        <v>#DIV/0!</v>
      </c>
      <c r="G16" s="56"/>
      <c r="H16" s="57" t="e">
        <f t="shared" si="3"/>
        <v>#DIV/0!</v>
      </c>
      <c r="I16" s="57" t="e">
        <f t="shared" si="0"/>
        <v>#DIV/0!</v>
      </c>
      <c r="J16" s="57"/>
      <c r="K16" s="27">
        <f>IF($B$2=Selectors!$M$2,'RCF SOBC data'!D18,IF($B$2=Selectors!$M$3,'RCF OBC data'!D18,IF($B$2=Selectors!$M$4,'RCF FBC data'!D18,IF($B$2=Selectors!$M$5,'RCF CCT data'!D18,FALSE))))</f>
        <v>-3.5026606141956962E-2</v>
      </c>
      <c r="L16" s="27">
        <f>IF($B$2=Selectors!$M$2,'RCF SOBC data'!E18,IF($B$2=Selectors!$M$3,'RCF OBC data'!E18,IF($B$2=Selectors!$M$4,'RCF FBC data'!E18,IF($B$2=Selectors!$M$5,'RCF CCT data'!E18,FALSE))))</f>
        <v>-3.5026606141956962E-2</v>
      </c>
      <c r="M16" s="27">
        <f>IF($B$2=Selectors!$M$2,'RCF SOBC data'!F18,IF($B$2=Selectors!$M$3,'RCF OBC data'!F18,IF($B$2=Selectors!$M$4,'RCF FBC data'!F18,IF($B$2=Selectors!$M$5,'RCF CCT data'!F18,FALSE))))</f>
        <v>-3.5026606141956962E-2</v>
      </c>
      <c r="N16" s="27">
        <f>IF($B$2=Selectors!$M$2,'RCF SOBC data'!G18,IF($B$2=Selectors!$M$3,'RCF OBC data'!G18,IF($B$2=Selectors!$M$4,'RCF FBC data'!G18,IF($B$2=Selectors!$M$5,'RCF CCT data'!G18,FALSE))))</f>
        <v>-3.5026606141956962E-2</v>
      </c>
      <c r="O16" s="27">
        <f>IF($B$2=Selectors!$M$2,'RCF SOBC data'!H18,IF($B$2=Selectors!$M$3,'RCF OBC data'!H18,IF($B$2=Selectors!$M$4,'RCF FBC data'!H18,IF($B$2=Selectors!$M$5,'RCF CCT data'!H18,FALSE))))</f>
        <v>-3.5026606141956962E-2</v>
      </c>
      <c r="P16" s="27">
        <f>IF($B$2=Selectors!$M$2,'RCF SOBC data'!I18,IF($B$2=Selectors!$M$3,'RCF OBC data'!I18,IF($B$2=Selectors!$M$4,'RCF FBC data'!I18,IF($B$2=Selectors!$M$5,'RCF CCT data'!I18,FALSE))))</f>
        <v>-3.5026606141956962E-2</v>
      </c>
      <c r="Q16" s="27">
        <f>IF($B$2=Selectors!$M$2,'RCF SOBC data'!J18,IF($B$2=Selectors!$M$3,'RCF OBC data'!J18,IF($B$2=Selectors!$M$4,'RCF FBC data'!J18,IF($B$2=Selectors!$M$5,'RCF CCT data'!J18,FALSE))))</f>
        <v>-3.5026606141956962E-2</v>
      </c>
      <c r="R16" s="27">
        <f>IF($B$2=Selectors!$M$2,'RCF SOBC data'!K18,IF($B$2=Selectors!$M$3,'RCF OBC data'!K18,IF($B$2=Selectors!$M$4,'RCF FBC data'!K18,IF($B$2=Selectors!$M$5,'RCF CCT data'!K18,FALSE))))</f>
        <v>-3.5026606141956962E-2</v>
      </c>
      <c r="S16" s="27">
        <f>IF($B$2=Selectors!$M$2,'RCF SOBC data'!L18,IF($B$2=Selectors!$M$3,'RCF OBC data'!L18,IF($B$2=Selectors!$M$4,'RCF FBC data'!L18,IF($B$2=Selectors!$M$5,'RCF CCT data'!L18,FALSE))))</f>
        <v>-3.5026606141956962E-2</v>
      </c>
      <c r="T16" s="27">
        <f>IF($B$2=Selectors!$M$2,'RCF SOBC data'!M18,IF($B$2=Selectors!$M$3,'RCF OBC data'!M18,IF($B$2=Selectors!$M$4,'RCF FBC data'!M18,IF($B$2=Selectors!$M$5,'RCF CCT data'!M18,FALSE))))</f>
        <v>-2.1555772994129141E-2</v>
      </c>
      <c r="U16" s="27">
        <f>IF($B$2=Selectors!$M$2,'RCF SOBC data'!N18,IF($B$2=Selectors!$M$3,'RCF OBC data'!N18,IF($B$2=Selectors!$M$4,'RCF FBC data'!N18,IF($B$2=Selectors!$M$5,'RCF CCT data'!N18,FALSE))))</f>
        <v>-2.1555772994129141E-2</v>
      </c>
      <c r="V16" s="27">
        <f>IF($B$2=Selectors!$M$2,'RCF SOBC data'!O18,IF($B$2=Selectors!$M$3,'RCF OBC data'!O18,IF($B$2=Selectors!$M$4,'RCF FBC data'!O18,IF($B$2=Selectors!$M$5,'RCF CCT data'!O18,FALSE))))</f>
        <v>-2.1555772994129141E-2</v>
      </c>
      <c r="W16" s="27">
        <f>IF($B$2=Selectors!$M$2,'RCF SOBC data'!P18,IF($B$2=Selectors!$M$3,'RCF OBC data'!P18,IF($B$2=Selectors!$M$4,'RCF FBC data'!P18,IF($B$2=Selectors!$M$5,'RCF CCT data'!P18,FALSE))))</f>
        <v>-2.1555772994129141E-2</v>
      </c>
      <c r="X16" s="27">
        <f>IF($B$2=Selectors!$M$2,'RCF SOBC data'!Q18,IF($B$2=Selectors!$M$3,'RCF OBC data'!Q18,IF($B$2=Selectors!$M$4,'RCF FBC data'!Q18,IF($B$2=Selectors!$M$5,'RCF CCT data'!Q18,FALSE))))</f>
        <v>4.1966208133971339E-2</v>
      </c>
      <c r="Y16" s="27">
        <f>IF($B$2=Selectors!$M$2,'RCF SOBC data'!R18,IF($B$2=Selectors!$M$3,'RCF OBC data'!R18,IF($B$2=Selectors!$M$4,'RCF FBC data'!R18,IF($B$2=Selectors!$M$5,'RCF CCT data'!R18,FALSE))))</f>
        <v>4.1966208133971339E-2</v>
      </c>
      <c r="Z16" s="27">
        <f>IF($B$2=Selectors!$M$2,'RCF SOBC data'!S18,IF($B$2=Selectors!$M$3,'RCF OBC data'!S18,IF($B$2=Selectors!$M$4,'RCF FBC data'!S18,IF($B$2=Selectors!$M$5,'RCF CCT data'!S18,FALSE))))</f>
        <v>4.1966208133971339E-2</v>
      </c>
      <c r="AA16" s="27">
        <f>IF($B$2=Selectors!$M$2,'RCF SOBC data'!T18,IF($B$2=Selectors!$M$3,'RCF OBC data'!T18,IF($B$2=Selectors!$M$4,'RCF FBC data'!T18,IF($B$2=Selectors!$M$5,'RCF CCT data'!T18,FALSE))))</f>
        <v>4.1966208133971339E-2</v>
      </c>
      <c r="AB16" s="27">
        <f>IF($B$2=Selectors!$M$2,'RCF SOBC data'!U18,IF($B$2=Selectors!$M$3,'RCF OBC data'!U18,IF($B$2=Selectors!$M$4,'RCF FBC data'!U18,IF($B$2=Selectors!$M$5,'RCF CCT data'!U18,FALSE))))</f>
        <v>4.1966208133971339E-2</v>
      </c>
      <c r="AC16" s="27">
        <f>IF($B$2=Selectors!$M$2,'RCF SOBC data'!V18,IF($B$2=Selectors!$M$3,'RCF OBC data'!V18,IF($B$2=Selectors!$M$4,'RCF FBC data'!V18,IF($B$2=Selectors!$M$5,'RCF CCT data'!V18,FALSE))))</f>
        <v>8.9411764705882302E-2</v>
      </c>
      <c r="AD16" s="27">
        <f>IF($B$2=Selectors!$M$2,'RCF SOBC data'!W18,IF($B$2=Selectors!$M$3,'RCF OBC data'!W18,IF($B$2=Selectors!$M$4,'RCF FBC data'!W18,IF($B$2=Selectors!$M$5,'RCF CCT data'!W18,FALSE))))</f>
        <v>4.1966208133971339E-2</v>
      </c>
      <c r="AE16" s="27">
        <f>IF($B$2=Selectors!$M$2,'RCF SOBC data'!X18,IF($B$2=Selectors!$M$3,'RCF OBC data'!X18,IF($B$2=Selectors!$M$4,'RCF FBC data'!X18,IF($B$2=Selectors!$M$5,'RCF CCT data'!X18,FALSE))))</f>
        <v>4.1966208133971339E-2</v>
      </c>
      <c r="AF16" s="27">
        <f>IF($B$2=Selectors!$M$2,'RCF SOBC data'!Y18,IF($B$2=Selectors!$M$3,'RCF OBC data'!Y18,IF($B$2=Selectors!$M$4,'RCF FBC data'!Y18,IF($B$2=Selectors!$M$5,'RCF CCT data'!Y18,FALSE))))</f>
        <v>4.1966208133971339E-2</v>
      </c>
      <c r="AG16" s="27">
        <f>IF($B$2=Selectors!$M$2,'RCF SOBC data'!Z18,IF($B$2=Selectors!$M$3,'RCF OBC data'!Z18,IF($B$2=Selectors!$M$4,'RCF FBC data'!Z18,IF($B$2=Selectors!$M$5,'RCF CCT data'!Z18,FALSE))))</f>
        <v>4.1966208133971339E-2</v>
      </c>
      <c r="AH16" s="27">
        <f>IF($B$2=Selectors!$M$2,'RCF SOBC data'!AA18,IF($B$2=Selectors!$M$3,'RCF OBC data'!AA18,IF($B$2=Selectors!$M$4,'RCF FBC data'!AA18,IF($B$2=Selectors!$M$5,'RCF CCT data'!AA18,FALSE))))</f>
        <v>4.1966208133971339E-2</v>
      </c>
      <c r="AI16" s="27">
        <f>IF($B$2=Selectors!$M$2,'RCF SOBC data'!AB18,IF($B$2=Selectors!$M$3,'RCF OBC data'!AB18,IF($B$2=Selectors!$M$4,'RCF FBC data'!AB18,IF($B$2=Selectors!$M$5,'RCF CCT data'!AB18,FALSE))))</f>
        <v>0.13333299999999992</v>
      </c>
      <c r="AJ16" s="27">
        <f>IF($B$2=Selectors!$M$2,'RCF SOBC data'!AC18,IF($B$2=Selectors!$M$3,'RCF OBC data'!AC18,IF($B$2=Selectors!$M$4,'RCF FBC data'!AC18,IF($B$2=Selectors!$M$5,'RCF CCT data'!AC18,FALSE))))</f>
        <v>0.13333299999999992</v>
      </c>
      <c r="AK16" s="27">
        <f>IF($B$2=Selectors!$M$2,'RCF SOBC data'!AD18,IF($B$2=Selectors!$M$3,'RCF OBC data'!AD18,IF($B$2=Selectors!$M$4,'RCF FBC data'!AD18,IF($B$2=Selectors!$M$5,'RCF CCT data'!AD18,FALSE))))</f>
        <v>-2.1555772994129141E-2</v>
      </c>
      <c r="AL16" s="27">
        <f>IF($B$2=Selectors!$M$2,'RCF SOBC data'!AE18,IF($B$2=Selectors!$M$3,'RCF OBC data'!AE18,IF($B$2=Selectors!$M$4,'RCF FBC data'!AE18,IF($B$2=Selectors!$M$5,'RCF CCT data'!AE18,FALSE))))</f>
        <v>-2.1555772994129141E-2</v>
      </c>
      <c r="AM16" s="27">
        <f>IF($B$2=Selectors!$M$2,'RCF SOBC data'!AF18,IF($B$2=Selectors!$M$3,'RCF OBC data'!AF18,IF($B$2=Selectors!$M$4,'RCF FBC data'!AF18,IF($B$2=Selectors!$M$5,'RCF CCT data'!AF18,FALSE))))</f>
        <v>-2.1555772994129141E-2</v>
      </c>
      <c r="AN16" s="27">
        <f>IF($B$2=Selectors!$M$2,'RCF SOBC data'!AG18,IF($B$2=Selectors!$M$3,'RCF OBC data'!AG18,IF($B$2=Selectors!$M$4,'RCF FBC data'!AG18,IF($B$2=Selectors!$M$5,'RCF CCT data'!AG18,FALSE))))</f>
        <v>-2.1555772994129141E-2</v>
      </c>
      <c r="AO16" s="27">
        <f>IF($B$2=Selectors!$M$2,'RCF SOBC data'!AH18,IF($B$2=Selectors!$M$3,'RCF OBC data'!AH18,IF($B$2=Selectors!$M$4,'RCF FBC data'!AH18,IF($B$2=Selectors!$M$5,'RCF CCT data'!AH18,FALSE))))</f>
        <v>0.31500945150000004</v>
      </c>
      <c r="AP16" s="27">
        <f>IF($B$2=Selectors!$M$2,'RCF SOBC data'!AI18,IF($B$2=Selectors!$M$3,'RCF OBC data'!AI18,IF($B$2=Selectors!$M$4,'RCF FBC data'!AI18,IF($B$2=Selectors!$M$5,'RCF CCT data'!AI18,FALSE))))</f>
        <v>0.13333299999999992</v>
      </c>
      <c r="AQ16" s="27">
        <f>IF($B$2=Selectors!$M$2,'RCF SOBC data'!AJ18,IF($B$2=Selectors!$M$3,'RCF OBC data'!AJ18,IF($B$2=Selectors!$M$4,'RCF FBC data'!AJ18,IF($B$2=Selectors!$M$5,'RCF CCT data'!AJ18,FALSE))))</f>
        <v>0.13333299999999992</v>
      </c>
      <c r="AR16" s="27">
        <f>IF($B$2=Selectors!$M$2,'RCF SOBC data'!AK18,IF($B$2=Selectors!$M$3,'RCF OBC data'!AK18,IF($B$2=Selectors!$M$4,'RCF FBC data'!AK18,IF($B$2=Selectors!$M$5,'RCF CCT data'!AK18,FALSE))))</f>
        <v>0.22417122574999998</v>
      </c>
      <c r="AS16" s="27">
        <f>IF($B$2=Selectors!$M$2,'RCF SOBC data'!AL18,IF($B$2=Selectors!$M$3,'RCF OBC data'!AL18,IF($B$2=Selectors!$M$4,'RCF FBC data'!AL18,IF($B$2=Selectors!$M$5,'RCF CCT data'!AL18,FALSE))))</f>
        <v>0.31500945150000004</v>
      </c>
      <c r="AT16" s="27">
        <f>IF($B$2=Selectors!$M$2,'RCF SOBC data'!AM18,IF($B$2=Selectors!$M$3,'RCF OBC data'!AM18,IF($B$2=Selectors!$M$4,'RCF FBC data'!AM18,IF($B$2=Selectors!$M$5,'RCF CCT data'!AM18,FALSE))))</f>
        <v>0.13333299999999992</v>
      </c>
      <c r="AU16" s="27">
        <f>IF($B$2=Selectors!$M$2,'RCF SOBC data'!AN18,IF($B$2=Selectors!$M$3,'RCF OBC data'!AN18,IF($B$2=Selectors!$M$4,'RCF FBC data'!AN18,IF($B$2=Selectors!$M$5,'RCF CCT data'!AN18,FALSE))))</f>
        <v>0.13333299999999992</v>
      </c>
      <c r="AV16" s="27">
        <f>IF($B$2=Selectors!$M$2,'RCF SOBC data'!AO18,IF($B$2=Selectors!$M$3,'RCF OBC data'!AO18,IF($B$2=Selectors!$M$4,'RCF FBC data'!AO18,IF($B$2=Selectors!$M$5,'RCF CCT data'!AO18,FALSE))))</f>
        <v>4.1966208133971339E-2</v>
      </c>
      <c r="AW16" s="27">
        <f>IF($B$2=Selectors!$M$2,'RCF SOBC data'!AP18,IF($B$2=Selectors!$M$3,'RCF OBC data'!AP18,IF($B$2=Selectors!$M$4,'RCF FBC data'!AP18,IF($B$2=Selectors!$M$5,'RCF CCT data'!AP18,FALSE))))</f>
        <v>8.9411764705882302E-2</v>
      </c>
      <c r="AX16" s="27">
        <f>IF($B$2=Selectors!$M$2,'RCF SOBC data'!AQ18,IF($B$2=Selectors!$M$3,'RCF OBC data'!AQ18,IF($B$2=Selectors!$M$4,'RCF FBC data'!AQ18,IF($B$2=Selectors!$M$5,'RCF CCT data'!AQ18,FALSE))))</f>
        <v>-2.1555772994129141E-2</v>
      </c>
      <c r="AY16" s="27">
        <f>IF($B$2=Selectors!$M$2,'RCF SOBC data'!AR18,IF($B$2=Selectors!$M$3,'RCF OBC data'!AR18,IF($B$2=Selectors!$M$4,'RCF FBC data'!AR18,IF($B$2=Selectors!$M$5,'RCF CCT data'!AR18,FALSE))))</f>
        <v>-2.1555772994129141E-2</v>
      </c>
      <c r="AZ16" s="27">
        <f>IF($B$2=Selectors!$M$2,'RCF SOBC data'!AS18,IF($B$2=Selectors!$M$3,'RCF OBC data'!AS18,IF($B$2=Selectors!$M$4,'RCF FBC data'!AS18,IF($B$2=Selectors!$M$5,'RCF CCT data'!AS18,FALSE))))</f>
        <v>0.17999999999999994</v>
      </c>
      <c r="BA16" s="27">
        <f>IF($B$2=Selectors!$M$2,'RCF SOBC data'!AT18,IF($B$2=Selectors!$M$3,'RCF OBC data'!AT18,IF($B$2=Selectors!$M$4,'RCF FBC data'!AT18,IF($B$2=Selectors!$M$5,'RCF CCT data'!AT18,FALSE))))</f>
        <v>0.17999999999999994</v>
      </c>
      <c r="BB16" s="27">
        <f>IF($B$2=Selectors!$M$2,'RCF SOBC data'!AU18,IF($B$2=Selectors!$M$3,'RCF OBC data'!AU18,IF($B$2=Selectors!$M$4,'RCF FBC data'!AU18,IF($B$2=Selectors!$M$5,'RCF CCT data'!AU18,FALSE))))</f>
        <v>0.16199999999999995</v>
      </c>
      <c r="BC16" s="27">
        <f>IF($B$2=Selectors!$M$2,'RCF SOBC data'!AV18,IF($B$2=Selectors!$M$3,'RCF OBC data'!AV18,IF($B$2=Selectors!$M$4,'RCF FBC data'!AV18,IF($B$2=Selectors!$M$5,'RCF CCT data'!AV18,FALSE))))</f>
        <v>0.16199999999999995</v>
      </c>
      <c r="BD16" s="27">
        <f>IF($B$2=Selectors!$M$2,'RCF SOBC data'!AW18,IF($B$2=Selectors!$M$3,'RCF OBC data'!AW18,IF($B$2=Selectors!$M$4,'RCF FBC data'!AW18,IF($B$2=Selectors!$M$5,'RCF CCT data'!AW18,FALSE))))</f>
        <v>0.16199999999999995</v>
      </c>
      <c r="BE16" s="27">
        <f>IF($B$2=Selectors!$M$2,'RCF SOBC data'!AX18,IF($B$2=Selectors!$M$3,'RCF OBC data'!AX18,IF($B$2=Selectors!$M$4,'RCF FBC data'!AX18,IF($B$2=Selectors!$M$5,'RCF CCT data'!AX18,FALSE))))</f>
        <v>0.17999999999999994</v>
      </c>
      <c r="BF16" s="27">
        <f>IF($B$2=Selectors!$M$2,'RCF SOBC data'!AY18,IF($B$2=Selectors!$M$3,'RCF OBC data'!AY18,IF($B$2=Selectors!$M$4,'RCF FBC data'!AY18,IF($B$2=Selectors!$M$5,'RCF CCT data'!AY18,FALSE))))</f>
        <v>0.21599999999999991</v>
      </c>
      <c r="BG16" s="27">
        <f>IF($B$2=Selectors!$M$2,'RCF SOBC data'!AZ18,IF($B$2=Selectors!$M$3,'RCF OBC data'!AZ18,IF($B$2=Selectors!$M$4,'RCF FBC data'!AZ18,IF($B$2=Selectors!$M$5,'RCF CCT data'!AZ18,FALSE))))</f>
        <v>0.17999999999999994</v>
      </c>
      <c r="BH16" s="27">
        <f>IF($B$2=Selectors!$M$2,'RCF SOBC data'!BA18,IF($B$2=Selectors!$M$3,'RCF OBC data'!BA18,IF($B$2=Selectors!$M$4,'RCF FBC data'!BA18,IF($B$2=Selectors!$M$5,'RCF CCT data'!BA18,FALSE))))</f>
        <v>0.21599999999999991</v>
      </c>
      <c r="BI16" s="27">
        <f>IF($B$2=Selectors!$M$2,'RCF SOBC data'!BB18,IF($B$2=Selectors!$M$3,'RCF OBC data'!BB18,IF($B$2=Selectors!$M$4,'RCF FBC data'!BB18,IF($B$2=Selectors!$M$5,'RCF CCT data'!BB18,FALSE))))</f>
        <v>0.15138888888888902</v>
      </c>
      <c r="BJ16" s="27">
        <f>IF($B$2=Selectors!$M$2,'RCF SOBC data'!BC18,IF($B$2=Selectors!$M$3,'RCF OBC data'!BC18,IF($B$2=Selectors!$M$4,'RCF FBC data'!BC18,IF($B$2=Selectors!$M$5,'RCF CCT data'!BC18,FALSE))))</f>
        <v>0.15138888888888902</v>
      </c>
      <c r="BK16" s="27">
        <f>IF($B$2=Selectors!$M$2,'RCF SOBC data'!BD18,IF($B$2=Selectors!$M$3,'RCF OBC data'!BD18,IF($B$2=Selectors!$M$4,'RCF FBC data'!BD18,IF($B$2=Selectors!$M$5,'RCF CCT data'!BD18,FALSE))))</f>
        <v>0.15884533829797554</v>
      </c>
      <c r="BL16" s="27">
        <f>IF($B$2=Selectors!$M$2,'RCF SOBC data'!BE18,IF($B$2=Selectors!$M$3,'RCF OBC data'!BE18,IF($B$2=Selectors!$M$4,'RCF FBC data'!BE18,IF($B$2=Selectors!$M$5,'RCF CCT data'!BE18,FALSE))))</f>
        <v>0.17999999999999994</v>
      </c>
      <c r="BM16" s="27">
        <f>IF($B$2=Selectors!$M$2,'RCF SOBC data'!BF18,IF($B$2=Selectors!$M$3,'RCF OBC data'!BF18,IF($B$2=Selectors!$M$4,'RCF FBC data'!BF18,IF($B$2=Selectors!$M$5,'RCF CCT data'!BF18,FALSE))))</f>
        <v>0.17999999999999994</v>
      </c>
      <c r="BN16" s="27">
        <f>IF($B$2=Selectors!$M$2,'RCF SOBC data'!BG18,IF($B$2=Selectors!$M$3,'RCF OBC data'!BG18,IF($B$2=Selectors!$M$4,'RCF FBC data'!BG18,IF($B$2=Selectors!$M$5,'RCF CCT data'!BG18,FALSE))))</f>
        <v>0.21599999999999991</v>
      </c>
      <c r="BO16" s="27">
        <f>IF($B$2=Selectors!$M$2,'RCF SOBC data'!BH18,IF($B$2=Selectors!$M$3,'RCF OBC data'!BH18,IF($B$2=Selectors!$M$4,'RCF FBC data'!BH18,IF($B$2=Selectors!$M$5,'RCF CCT data'!BH18,FALSE))))</f>
        <v>0.21599999999999991</v>
      </c>
      <c r="BP16" s="27">
        <f>IF($B$2=Selectors!$M$2,'RCF SOBC data'!BI18,IF($B$2=Selectors!$M$3,'RCF OBC data'!BI18,IF($B$2=Selectors!$M$4,'RCF FBC data'!BI18,IF($B$2=Selectors!$M$5,'RCF CCT data'!BI18,FALSE))))</f>
        <v>0.14999999999999991</v>
      </c>
      <c r="BQ16" s="27">
        <f>IF($B$2=Selectors!$M$2,'RCF SOBC data'!BJ18,IF($B$2=Selectors!$M$3,'RCF OBC data'!BJ18,IF($B$2=Selectors!$M$4,'RCF FBC data'!BJ18,IF($B$2=Selectors!$M$5,'RCF CCT data'!BJ18,FALSE))))</f>
        <v>0.20150000000000001</v>
      </c>
      <c r="BR16" s="27">
        <f>IF($B$2=Selectors!$M$2,'RCF SOBC data'!BK18,IF($B$2=Selectors!$M$3,'RCF OBC data'!BK18,IF($B$2=Selectors!$M$4,'RCF FBC data'!BK18,IF($B$2=Selectors!$M$5,'RCF CCT data'!BK18,FALSE))))</f>
        <v>0.20150000000000001</v>
      </c>
      <c r="BS16" s="27">
        <f>IF($B$2=Selectors!$M$2,'RCF SOBC data'!BL18,IF($B$2=Selectors!$M$3,'RCF OBC data'!BL18,IF($B$2=Selectors!$M$4,'RCF FBC data'!BL18,IF($B$2=Selectors!$M$5,'RCF CCT data'!BL18,FALSE))))</f>
        <v>4.8357146868755807E-2</v>
      </c>
      <c r="BT16" s="27">
        <f>IF($B$2=Selectors!$M$2,'RCF SOBC data'!BM18,IF($B$2=Selectors!$M$3,'RCF OBC data'!BM18,IF($B$2=Selectors!$M$4,'RCF FBC data'!BM18,IF($B$2=Selectors!$M$5,'RCF CCT data'!BM18,FALSE))))</f>
        <v>0.17999999999999994</v>
      </c>
      <c r="BU16" s="27">
        <f>IF($B$2=Selectors!$M$2,'RCF SOBC data'!BN18,IF($B$2=Selectors!$M$3,'RCF OBC data'!BN18,IF($B$2=Selectors!$M$4,'RCF FBC data'!BN18,IF($B$2=Selectors!$M$5,'RCF CCT data'!BN18,FALSE))))</f>
        <v>0.10346582401521338</v>
      </c>
      <c r="BV16" s="27">
        <f>IF($B$2=Selectors!$M$2,'RCF SOBC data'!BO18,IF($B$2=Selectors!$M$3,'RCF OBC data'!BO18,IF($B$2=Selectors!$M$4,'RCF FBC data'!BO18,IF($B$2=Selectors!$M$5,'RCF CCT data'!BO18,FALSE))))</f>
        <v>0</v>
      </c>
      <c r="BW16" s="27">
        <f>IF($B$2=Selectors!$M$2,'RCF SOBC data'!BP18,IF($B$2=Selectors!$M$3,'RCF OBC data'!BP18,IF($B$2=Selectors!$M$4,'RCF FBC data'!BP18,IF($B$2=Selectors!$M$5,'RCF CCT data'!BP18,FALSE))))</f>
        <v>0</v>
      </c>
      <c r="BX16" s="27">
        <f>IF($B$2=Selectors!$M$2,'RCF SOBC data'!BQ18,IF($B$2=Selectors!$M$3,'RCF OBC data'!BQ18,IF($B$2=Selectors!$M$4,'RCF FBC data'!BQ18,IF($B$2=Selectors!$M$5,'RCF CCT data'!BQ18,FALSE))))</f>
        <v>0</v>
      </c>
      <c r="BY16" s="27">
        <f>IF($B$2=Selectors!$M$2,'RCF SOBC data'!BR18,IF($B$2=Selectors!$M$3,'RCF OBC data'!BR18,IF($B$2=Selectors!$M$4,'RCF FBC data'!BR18,IF($B$2=Selectors!$M$5,'RCF CCT data'!BR18,FALSE))))</f>
        <v>0</v>
      </c>
      <c r="BZ16" s="27">
        <f>IF($B$2=Selectors!$M$2,'RCF SOBC data'!BS18,IF($B$2=Selectors!$M$3,'RCF OBC data'!BS18,IF($B$2=Selectors!$M$4,'RCF FBC data'!BS18,IF($B$2=Selectors!$M$5,'RCF CCT data'!BS18,FALSE))))</f>
        <v>0</v>
      </c>
      <c r="CA16" s="27">
        <f>IF($B$2=Selectors!$M$2,'RCF SOBC data'!BT18,IF($B$2=Selectors!$M$3,'RCF OBC data'!BT18,IF($B$2=Selectors!$M$4,'RCF FBC data'!BT18,IF($B$2=Selectors!$M$5,'RCF CCT data'!BT18,FALSE))))</f>
        <v>0</v>
      </c>
      <c r="CB16" s="27">
        <f>IF($B$2=Selectors!$M$2,'RCF SOBC data'!BU18,IF($B$2=Selectors!$M$3,'RCF OBC data'!BU18,IF($B$2=Selectors!$M$4,'RCF FBC data'!BU18,IF($B$2=Selectors!$M$5,'RCF CCT data'!BU18,FALSE))))</f>
        <v>0.22440500042905009</v>
      </c>
      <c r="CC16" s="27">
        <f>IF($B$2=Selectors!$M$2,'RCF SOBC data'!BV18,IF($B$2=Selectors!$M$3,'RCF OBC data'!BV18,IF($B$2=Selectors!$M$4,'RCF FBC data'!BV18,IF($B$2=Selectors!$M$5,'RCF CCT data'!BV18,FALSE))))</f>
        <v>0.22440500042905009</v>
      </c>
      <c r="CD16" s="27">
        <f>IF($B$2=Selectors!$M$2,'RCF SOBC data'!BW18,IF($B$2=Selectors!$M$3,'RCF OBC data'!BW18,IF($B$2=Selectors!$M$4,'RCF FBC data'!BW18,IF($B$2=Selectors!$M$5,'RCF CCT data'!BW18,FALSE))))</f>
        <v>0.22440500042905009</v>
      </c>
      <c r="CE16" s="27">
        <f>IF($B$2=Selectors!$M$2,'RCF SOBC data'!BX18,IF($B$2=Selectors!$M$3,'RCF OBC data'!BX18,IF($B$2=Selectors!$M$4,'RCF FBC data'!BX18,IF($B$2=Selectors!$M$5,'RCF CCT data'!BX18,FALSE))))</f>
        <v>0.22440500042905009</v>
      </c>
      <c r="CF16" s="27">
        <f>IF($B$2=Selectors!$M$2,'RCF SOBC data'!BY18,IF($B$2=Selectors!$M$3,'RCF OBC data'!BY18,IF($B$2=Selectors!$M$4,'RCF FBC data'!BY18,IF($B$2=Selectors!$M$5,'RCF CCT data'!BY18,FALSE))))</f>
        <v>0.22440500042905009</v>
      </c>
      <c r="CG16" s="27">
        <f>IF($B$2=Selectors!$M$2,'RCF SOBC data'!BZ18,IF($B$2=Selectors!$M$3,'RCF OBC data'!BZ18,IF($B$2=Selectors!$M$4,'RCF FBC data'!BZ18,IF($B$2=Selectors!$M$5,'RCF CCT data'!BZ18,FALSE))))</f>
        <v>0.22440500042905009</v>
      </c>
      <c r="CH16" s="27">
        <f>IF($B$2=Selectors!$M$2,'RCF SOBC data'!CA18,IF($B$2=Selectors!$M$3,'RCF OBC data'!CA18,IF($B$2=Selectors!$M$4,'RCF FBC data'!CA18,IF($B$2=Selectors!$M$5,'RCF CCT data'!CA18,FALSE))))</f>
        <v>0.22440500042905009</v>
      </c>
      <c r="CI16" s="27">
        <f>IF($B$2=Selectors!$M$2,'RCF SOBC data'!CB18,IF($B$2=Selectors!$M$3,'RCF OBC data'!CB18,IF($B$2=Selectors!$M$4,'RCF FBC data'!CB18,IF($B$2=Selectors!$M$5,'RCF CCT data'!CB18,FALSE))))</f>
        <v>8.5992471616590072E-2</v>
      </c>
      <c r="CJ16" s="27">
        <f>IF($B$2=Selectors!$M$2,'RCF SOBC data'!CC18,IF($B$2=Selectors!$M$3,'RCF OBC data'!CC18,IF($B$2=Selectors!$M$4,'RCF FBC data'!CC18,IF($B$2=Selectors!$M$5,'RCF CCT data'!CC18,FALSE))))</f>
        <v>8.5992471616590072E-2</v>
      </c>
      <c r="CK16" s="27">
        <f>IF($B$2=Selectors!$M$2,'RCF SOBC data'!CD18,IF($B$2=Selectors!$M$3,'RCF OBC data'!CD18,IF($B$2=Selectors!$M$4,'RCF FBC data'!CD18,IF($B$2=Selectors!$M$5,'RCF CCT data'!CD18,FALSE))))</f>
        <v>8.5992471616590072E-2</v>
      </c>
      <c r="CL16" s="27">
        <f>IF($B$2=Selectors!$M$2,'RCF SOBC data'!CE18,IF($B$2=Selectors!$M$3,'RCF OBC data'!CE18,IF($B$2=Selectors!$M$4,'RCF FBC data'!CE18,IF($B$2=Selectors!$M$5,'RCF CCT data'!CE18,FALSE))))</f>
        <v>8.5992471616590072E-2</v>
      </c>
      <c r="CM16" s="27">
        <f>IF($B$2=Selectors!$M$2,'RCF SOBC data'!CF18,IF($B$2=Selectors!$M$3,'RCF OBC data'!CF18,IF($B$2=Selectors!$M$4,'RCF FBC data'!CF18,IF($B$2=Selectors!$M$5,'RCF CCT data'!CF18,FALSE))))</f>
        <v>8.5992471616590072E-2</v>
      </c>
      <c r="CN16" s="27">
        <f>IF($B$2=Selectors!$M$2,'RCF SOBC data'!CG18,IF($B$2=Selectors!$M$3,'RCF OBC data'!CG18,IF($B$2=Selectors!$M$4,'RCF FBC data'!CG18,IF($B$2=Selectors!$M$5,'RCF CCT data'!CG18,FALSE))))</f>
        <v>8.5992471616590072E-2</v>
      </c>
      <c r="CO16" s="27">
        <f>IF($B$2=Selectors!$M$2,'RCF SOBC data'!CH18,IF($B$2=Selectors!$M$3,'RCF OBC data'!CH18,IF($B$2=Selectors!$M$4,'RCF FBC data'!CH18,IF($B$2=Selectors!$M$5,'RCF CCT data'!CH18,FALSE))))</f>
        <v>8.5992471616590072E-2</v>
      </c>
      <c r="CP16" s="27">
        <f>IF($B$2=Selectors!$M$2,'RCF SOBC data'!CI18,IF($B$2=Selectors!$M$3,'RCF OBC data'!CI18,IF($B$2=Selectors!$M$4,'RCF FBC data'!CI18,IF($B$2=Selectors!$M$5,'RCF CCT data'!CI18,FALSE))))</f>
        <v>0.10346582401521338</v>
      </c>
      <c r="CQ16" s="27">
        <f>IF($B$2=Selectors!$M$2,'RCF SOBC data'!CJ18,IF($B$2=Selectors!$M$3,'RCF OBC data'!CJ18,IF($B$2=Selectors!$M$4,'RCF FBC data'!CJ18,IF($B$2=Selectors!$M$5,'RCF CCT data'!CJ18,FALSE))))</f>
        <v>0.10346582401521338</v>
      </c>
      <c r="CR16" s="27">
        <f>IF($B$2=Selectors!$M$2,'RCF SOBC data'!CK18,IF($B$2=Selectors!$M$3,'RCF OBC data'!CK18,IF($B$2=Selectors!$M$4,'RCF FBC data'!CK18,IF($B$2=Selectors!$M$5,'RCF CCT data'!CK18,FALSE))))</f>
        <v>0.10346582401521338</v>
      </c>
      <c r="CS16" s="27">
        <f>IF($B$2=Selectors!$M$2,'RCF SOBC data'!CL18,IF($B$2=Selectors!$M$3,'RCF OBC data'!CL18,IF($B$2=Selectors!$M$4,'RCF FBC data'!CL18,IF($B$2=Selectors!$M$5,'RCF CCT data'!CL18,FALSE))))</f>
        <v>0.10818694585439736</v>
      </c>
      <c r="CT16" s="27">
        <f>IF($B$2=Selectors!$M$2,'RCF SOBC data'!CM18,IF($B$2=Selectors!$M$3,'RCF OBC data'!CM18,IF($B$2=Selectors!$M$4,'RCF FBC data'!CM18,IF($B$2=Selectors!$M$5,'RCF CCT data'!CM18,FALSE))))</f>
        <v>0.10818694585439736</v>
      </c>
      <c r="CU16" s="27">
        <f>IF($B$2=Selectors!$M$2,'RCF SOBC data'!CN18,IF($B$2=Selectors!$M$3,'RCF OBC data'!CN18,IF($B$2=Selectors!$M$4,'RCF FBC data'!CN18,IF($B$2=Selectors!$M$5,'RCF CCT data'!CN18,FALSE))))</f>
        <v>0.10818694585439736</v>
      </c>
      <c r="CV16" s="27">
        <f>IF($B$2=Selectors!$M$2,'RCF SOBC data'!CO18,IF($B$2=Selectors!$M$3,'RCF OBC data'!CO18,IF($B$2=Selectors!$M$4,'RCF FBC data'!CO18,IF($B$2=Selectors!$M$5,'RCF CCT data'!CO18,FALSE))))</f>
        <v>0.10818694585439736</v>
      </c>
      <c r="CW16" s="27">
        <f>IF($B$2=Selectors!$M$2,'RCF SOBC data'!CP18,IF($B$2=Selectors!$M$3,'RCF OBC data'!CP18,IF($B$2=Selectors!$M$4,'RCF FBC data'!CP18,IF($B$2=Selectors!$M$5,'RCF CCT data'!CP18,FALSE))))</f>
        <v>0.10818694585439736</v>
      </c>
      <c r="CX16" s="27">
        <f>IF($B$2=Selectors!$M$2,'RCF SOBC data'!CQ18,IF($B$2=Selectors!$M$3,'RCF OBC data'!CQ18,IF($B$2=Selectors!$M$4,'RCF FBC data'!CQ18,IF($B$2=Selectors!$M$5,'RCF CCT data'!CQ18,FALSE))))</f>
        <v>4.8357146868755807E-2</v>
      </c>
      <c r="CY16" s="27">
        <f>IF($B$2=Selectors!$M$2,'RCF SOBC data'!CR18,IF($B$2=Selectors!$M$3,'RCF OBC data'!CR18,IF($B$2=Selectors!$M$4,'RCF FBC data'!CR18,IF($B$2=Selectors!$M$5,'RCF CCT data'!CR18,FALSE))))</f>
        <v>0.13333299999999992</v>
      </c>
      <c r="CZ16" s="27">
        <f>IF($B$2=Selectors!$M$2,'RCF SOBC data'!CS18,IF($B$2=Selectors!$M$3,'RCF OBC data'!CS18,IF($B$2=Selectors!$M$4,'RCF FBC data'!CS18,IF($B$2=Selectors!$M$5,'RCF CCT data'!CS18,FALSE))))</f>
        <v>0.13333299999999992</v>
      </c>
      <c r="DA16" s="27">
        <f>IF($B$2=Selectors!$M$2,'RCF SOBC data'!CT18,IF($B$2=Selectors!$M$3,'RCF OBC data'!CT18,IF($B$2=Selectors!$M$4,'RCF FBC data'!CT18,IF($B$2=Selectors!$M$5,'RCF CCT data'!CT18,FALSE))))</f>
        <v>0.13333299999999992</v>
      </c>
      <c r="DB16" s="27">
        <f>IF($B$2=Selectors!$M$2,'RCF SOBC data'!CU18,IF($B$2=Selectors!$M$3,'RCF OBC data'!CU18,IF($B$2=Selectors!$M$4,'RCF FBC data'!CU18,IF($B$2=Selectors!$M$5,'RCF CCT data'!CU18,FALSE))))</f>
        <v>0.13333299999999992</v>
      </c>
      <c r="DC16" s="27">
        <f>IF($B$2=Selectors!$M$2,'RCF SOBC data'!CV18,IF($B$2=Selectors!$M$3,'RCF OBC data'!CV18,IF($B$2=Selectors!$M$4,'RCF FBC data'!CV18,IF($B$2=Selectors!$M$5,'RCF CCT data'!CV18,FALSE))))</f>
        <v>0.13333299999999992</v>
      </c>
      <c r="DD16" s="27">
        <f>IF($B$2=Selectors!$M$2,'RCF SOBC data'!CW18,IF($B$2=Selectors!$M$3,'RCF OBC data'!CW18,IF($B$2=Selectors!$M$4,'RCF FBC data'!CW18,IF($B$2=Selectors!$M$5,'RCF CCT data'!CW18,FALSE))))</f>
        <v>0.13333299999999992</v>
      </c>
      <c r="DE16" s="27">
        <f>IF($B$2=Selectors!$M$2,'RCF SOBC data'!CX18,IF($B$2=Selectors!$M$3,'RCF OBC data'!CX18,IF($B$2=Selectors!$M$4,'RCF FBC data'!CX18,IF($B$2=Selectors!$M$5,'RCF CCT data'!CX18,FALSE))))</f>
        <v>0.13333299999999992</v>
      </c>
      <c r="DF16" s="27">
        <f>IF($B$2=Selectors!$M$2,'RCF SOBC data'!CY18,IF($B$2=Selectors!$M$3,'RCF OBC data'!CY18,IF($B$2=Selectors!$M$4,'RCF FBC data'!CY18,IF($B$2=Selectors!$M$5,'RCF CCT data'!CY18,FALSE))))</f>
        <v>0.13333299999999992</v>
      </c>
      <c r="DG16" s="27">
        <f>IF($B$2=Selectors!$M$2,'RCF SOBC data'!CZ18,IF($B$2=Selectors!$M$3,'RCF OBC data'!CZ18,IF($B$2=Selectors!$M$4,'RCF FBC data'!CZ18,IF($B$2=Selectors!$M$5,'RCF CCT data'!CZ18,FALSE))))</f>
        <v>0.13333299999999992</v>
      </c>
      <c r="DH16" s="27">
        <f>IF($B$2=Selectors!$M$2,'RCF SOBC data'!DA18,IF($B$2=Selectors!$M$3,'RCF OBC data'!DA18,IF($B$2=Selectors!$M$4,'RCF FBC data'!DA18,IF($B$2=Selectors!$M$5,'RCF CCT data'!DA18,FALSE))))</f>
        <v>0.13333299999999992</v>
      </c>
      <c r="DI16" s="27">
        <f>IF($B$2=Selectors!$M$2,'RCF SOBC data'!DB18,IF($B$2=Selectors!$M$3,'RCF OBC data'!DB18,IF($B$2=Selectors!$M$4,'RCF FBC data'!DB18,IF($B$2=Selectors!$M$5,'RCF CCT data'!DB18,FALSE))))</f>
        <v>0.13333299999999992</v>
      </c>
      <c r="DJ16" s="27">
        <f>IF($B$2=Selectors!$M$2,'RCF SOBC data'!DC18,IF($B$2=Selectors!$M$3,'RCF OBC data'!DC18,IF($B$2=Selectors!$M$4,'RCF FBC data'!DC18,IF($B$2=Selectors!$M$5,'RCF CCT data'!DC18,FALSE))))</f>
        <v>0.13333299999999992</v>
      </c>
      <c r="DK16" s="27">
        <f>IF($B$2=Selectors!$M$2,'RCF SOBC data'!DD18,IF($B$2=Selectors!$M$3,'RCF OBC data'!DD18,IF($B$2=Selectors!$M$4,'RCF FBC data'!DD18,IF($B$2=Selectors!$M$5,'RCF CCT data'!DD18,FALSE))))</f>
        <v>0.17999999999999994</v>
      </c>
      <c r="DL16" s="27">
        <f>IF($B$2=Selectors!$M$2,'RCF SOBC data'!DE18,IF($B$2=Selectors!$M$3,'RCF OBC data'!DE18,IF($B$2=Selectors!$M$4,'RCF FBC data'!DE18,IF($B$2=Selectors!$M$5,'RCF CCT data'!DE18,FALSE))))</f>
        <v>0.17999999999999994</v>
      </c>
      <c r="DM16" s="27">
        <f>IF($B$2=Selectors!$M$2,'RCF SOBC data'!DF18,IF($B$2=Selectors!$M$3,'RCF OBC data'!DF18,IF($B$2=Selectors!$M$4,'RCF FBC data'!DF18,IF($B$2=Selectors!$M$5,'RCF CCT data'!DF18,FALSE))))</f>
        <v>0.17999999999999994</v>
      </c>
      <c r="DN16" s="27">
        <f>IF($B$2=Selectors!$M$2,'RCF SOBC data'!DG18,IF($B$2=Selectors!$M$3,'RCF OBC data'!DG18,IF($B$2=Selectors!$M$4,'RCF FBC data'!DG18,IF($B$2=Selectors!$M$5,'RCF CCT data'!DG18,FALSE))))</f>
        <v>0.17999999999999994</v>
      </c>
      <c r="DO16" s="27">
        <f>IF($B$2=Selectors!$M$2,'RCF SOBC data'!DH18,IF($B$2=Selectors!$M$3,'RCF OBC data'!DH18,IF($B$2=Selectors!$M$4,'RCF FBC data'!DH18,IF($B$2=Selectors!$M$5,'RCF CCT data'!DH18,FALSE))))</f>
        <v>-2.1555772994129141E-2</v>
      </c>
      <c r="DP16" s="27">
        <f>IF($B$2=Selectors!$M$2,'RCF SOBC data'!DI18,IF($B$2=Selectors!$M$3,'RCF OBC data'!DI18,IF($B$2=Selectors!$M$4,'RCF FBC data'!DI18,IF($B$2=Selectors!$M$5,'RCF CCT data'!DI18,FALSE))))</f>
        <v>-2.1555772994129141E-2</v>
      </c>
      <c r="DQ16" s="27">
        <f>IF($B$2=Selectors!$M$2,'RCF SOBC data'!DJ18,IF($B$2=Selectors!$M$3,'RCF OBC data'!DJ18,IF($B$2=Selectors!$M$4,'RCF FBC data'!DJ18,IF($B$2=Selectors!$M$5,'RCF CCT data'!DJ18,FALSE))))</f>
        <v>-2.1555772994129141E-2</v>
      </c>
      <c r="DR16" s="27">
        <f>IF($B$2=Selectors!$M$2,'RCF SOBC data'!DK18,IF($B$2=Selectors!$M$3,'RCF OBC data'!DK18,IF($B$2=Selectors!$M$4,'RCF FBC data'!DK18,IF($B$2=Selectors!$M$5,'RCF CCT data'!DK18,FALSE))))</f>
        <v>-2.1555772994129141E-2</v>
      </c>
      <c r="DS16" s="27">
        <f>IF($B$2=Selectors!$M$2,'RCF SOBC data'!DL18,IF($B$2=Selectors!$M$3,'RCF OBC data'!DL18,IF($B$2=Selectors!$M$4,'RCF FBC data'!DL18,IF($B$2=Selectors!$M$5,'RCF CCT data'!DL18,FALSE))))</f>
        <v>-2.1555772994129141E-2</v>
      </c>
      <c r="DT16" s="27">
        <f>IF($B$2=Selectors!$M$2,'RCF SOBC data'!DM18,IF($B$2=Selectors!$M$3,'RCF OBC data'!DM18,IF($B$2=Selectors!$M$4,'RCF FBC data'!DM18,IF($B$2=Selectors!$M$5,'RCF CCT data'!DM18,FALSE))))</f>
        <v>-2.1555772994129141E-2</v>
      </c>
      <c r="DU16" s="27">
        <f>IF($B$2=Selectors!$M$2,'RCF SOBC data'!DN18,IF($B$2=Selectors!$M$3,'RCF OBC data'!DN18,IF($B$2=Selectors!$M$4,'RCF FBC data'!DN18,IF($B$2=Selectors!$M$5,'RCF CCT data'!DN18,FALSE))))</f>
        <v>-2.1555772994129141E-2</v>
      </c>
      <c r="DV16" s="27">
        <f>IF($B$2=Selectors!$M$2,'RCF SOBC data'!DO18,IF($B$2=Selectors!$M$3,'RCF OBC data'!DO18,IF($B$2=Selectors!$M$4,'RCF FBC data'!DO18,IF($B$2=Selectors!$M$5,'RCF CCT data'!DO18,FALSE))))</f>
        <v>-2.1555772994129141E-2</v>
      </c>
      <c r="DW16" s="27">
        <f>IF($B$2=Selectors!$M$2,'RCF SOBC data'!DP18,IF($B$2=Selectors!$M$3,'RCF OBC data'!DP18,IF($B$2=Selectors!$M$4,'RCF FBC data'!DP18,IF($B$2=Selectors!$M$5,'RCF CCT data'!DP18,FALSE))))</f>
        <v>-2.1555772994129141E-2</v>
      </c>
      <c r="DX16" s="27">
        <f>IF($B$2=Selectors!$M$2,'RCF SOBC data'!DQ18,IF($B$2=Selectors!$M$3,'RCF OBC data'!DQ18,IF($B$2=Selectors!$M$4,'RCF FBC data'!DQ18,IF($B$2=Selectors!$M$5,'RCF CCT data'!DQ18,FALSE))))</f>
        <v>-2.1555772994129141E-2</v>
      </c>
      <c r="DY16" s="27">
        <f>IF($B$2=Selectors!$M$2,'RCF SOBC data'!DR18,IF($B$2=Selectors!$M$3,'RCF OBC data'!DR18,IF($B$2=Selectors!$M$4,'RCF FBC data'!DR18,IF($B$2=Selectors!$M$5,'RCF CCT data'!DR18,FALSE))))</f>
        <v>-2.1555772994129141E-2</v>
      </c>
      <c r="DZ16" s="27">
        <f>IF($B$2=Selectors!$M$2,'RCF SOBC data'!DS18,IF($B$2=Selectors!$M$3,'RCF OBC data'!DS18,IF($B$2=Selectors!$M$4,'RCF FBC data'!DS18,IF($B$2=Selectors!$M$5,'RCF CCT data'!DS18,FALSE))))</f>
        <v>-2.1555772994129141E-2</v>
      </c>
      <c r="EA16" s="27">
        <f>IF($B$2=Selectors!$M$2,'RCF SOBC data'!DT18,IF($B$2=Selectors!$M$3,'RCF OBC data'!DT18,IF($B$2=Selectors!$M$4,'RCF FBC data'!DT18,IF($B$2=Selectors!$M$5,'RCF CCT data'!DT18,FALSE))))</f>
        <v>-2.1555772994129141E-2</v>
      </c>
      <c r="EB16" s="27">
        <f>IF($B$2=Selectors!$M$2,'RCF SOBC data'!DU18,IF($B$2=Selectors!$M$3,'RCF OBC data'!DU18,IF($B$2=Selectors!$M$4,'RCF FBC data'!DU18,IF($B$2=Selectors!$M$5,'RCF CCT data'!DU18,FALSE))))</f>
        <v>-2.1555772994129141E-2</v>
      </c>
      <c r="EC16" s="27">
        <f>IF($B$2=Selectors!$M$2,'RCF SOBC data'!DV18,IF($B$2=Selectors!$M$3,'RCF OBC data'!DV18,IF($B$2=Selectors!$M$4,'RCF FBC data'!DV18,IF($B$2=Selectors!$M$5,'RCF CCT data'!DV18,FALSE))))</f>
        <v>-2.1555772994129141E-2</v>
      </c>
      <c r="ED16" s="27">
        <f>IF($B$2=Selectors!$M$2,'RCF SOBC data'!DW18,IF($B$2=Selectors!$M$3,'RCF OBC data'!DW18,IF($B$2=Selectors!$M$4,'RCF FBC data'!DW18,IF($B$2=Selectors!$M$5,'RCF CCT data'!DW18,FALSE))))</f>
        <v>-2.1555772994129141E-2</v>
      </c>
      <c r="EE16" s="27">
        <f>IF($B$2=Selectors!$M$2,'RCF SOBC data'!DX18,IF($B$2=Selectors!$M$3,'RCF OBC data'!DX18,IF($B$2=Selectors!$M$4,'RCF FBC data'!DX18,IF($B$2=Selectors!$M$5,'RCF CCT data'!DX18,FALSE))))</f>
        <v>-2.1555772994129141E-2</v>
      </c>
      <c r="EF16" s="27">
        <f>IF($B$2=Selectors!$M$2,'RCF SOBC data'!DY18,IF($B$2=Selectors!$M$3,'RCF OBC data'!DY18,IF($B$2=Selectors!$M$4,'RCF FBC data'!DY18,IF($B$2=Selectors!$M$5,'RCF CCT data'!DY18,FALSE))))</f>
        <v>-2.1555772994129141E-2</v>
      </c>
      <c r="EG16" s="27">
        <f>IF($B$2=Selectors!$M$2,'RCF SOBC data'!DZ18,IF($B$2=Selectors!$M$3,'RCF OBC data'!DZ18,IF($B$2=Selectors!$M$4,'RCF FBC data'!DZ18,IF($B$2=Selectors!$M$5,'RCF CCT data'!DZ18,FALSE))))</f>
        <v>-2.1555772994129141E-2</v>
      </c>
      <c r="EH16" s="27">
        <f>IF($B$2=Selectors!$M$2,'RCF SOBC data'!EA18,IF($B$2=Selectors!$M$3,'RCF OBC data'!EA18,IF($B$2=Selectors!$M$4,'RCF FBC data'!EA18,IF($B$2=Selectors!$M$5,'RCF CCT data'!EA18,FALSE))))</f>
        <v>-2.1555772994129141E-2</v>
      </c>
      <c r="EI16" s="27">
        <f>IF($B$2=Selectors!$M$2,'RCF SOBC data'!EB18,IF($B$2=Selectors!$M$3,'RCF OBC data'!EB18,IF($B$2=Selectors!$M$4,'RCF FBC data'!EB18,IF($B$2=Selectors!$M$5,'RCF CCT data'!EB18,FALSE))))</f>
        <v>-2.1555772994129141E-2</v>
      </c>
      <c r="EJ16" s="27">
        <f>IF($B$2=Selectors!$M$2,'RCF SOBC data'!EC18,IF($B$2=Selectors!$M$3,'RCF OBC data'!EC18,IF($B$2=Selectors!$M$4,'RCF FBC data'!EC18,IF($B$2=Selectors!$M$5,'RCF CCT data'!EC18,FALSE))))</f>
        <v>-2.1555772994129141E-2</v>
      </c>
      <c r="EK16" s="27">
        <f>IF($B$2=Selectors!$M$2,'RCF SOBC data'!ED18,IF($B$2=Selectors!$M$3,'RCF OBC data'!ED18,IF($B$2=Selectors!$M$4,'RCF FBC data'!ED18,IF($B$2=Selectors!$M$5,'RCF CCT data'!ED18,FALSE))))</f>
        <v>-2.1555772994129141E-2</v>
      </c>
      <c r="EL16" s="27">
        <f>IF($B$2=Selectors!$M$2,'RCF SOBC data'!EE18,IF($B$2=Selectors!$M$3,'RCF OBC data'!EE18,IF($B$2=Selectors!$M$4,'RCF FBC data'!EE18,IF($B$2=Selectors!$M$5,'RCF CCT data'!EE18,FALSE))))</f>
        <v>-2.1555772994129141E-2</v>
      </c>
      <c r="EM16" s="27">
        <f>IF($B$2=Selectors!$M$2,'RCF SOBC data'!EF18,IF($B$2=Selectors!$M$3,'RCF OBC data'!EF18,IF($B$2=Selectors!$M$4,'RCF FBC data'!EF18,IF($B$2=Selectors!$M$5,'RCF CCT data'!EF18,FALSE))))</f>
        <v>-2.1555772994129141E-2</v>
      </c>
      <c r="EN16" s="27">
        <f>IF($B$2=Selectors!$M$2,'RCF SOBC data'!EG18,IF($B$2=Selectors!$M$3,'RCF OBC data'!EG18,IF($B$2=Selectors!$M$4,'RCF FBC data'!EG18,IF($B$2=Selectors!$M$5,'RCF CCT data'!EG18,FALSE))))</f>
        <v>-2.1555772994129141E-2</v>
      </c>
      <c r="EO16" s="27">
        <f>IF($B$2=Selectors!$M$2,'RCF SOBC data'!EH18,IF($B$2=Selectors!$M$3,'RCF OBC data'!EH18,IF($B$2=Selectors!$M$4,'RCF FBC data'!EH18,IF($B$2=Selectors!$M$5,'RCF CCT data'!EH18,FALSE))))</f>
        <v>-2.1555772994129141E-2</v>
      </c>
      <c r="EP16" s="27">
        <f>IF($B$2=Selectors!$M$2,'RCF SOBC data'!EI18,IF($B$2=Selectors!$M$3,'RCF OBC data'!EI18,IF($B$2=Selectors!$M$4,'RCF FBC data'!EI18,IF($B$2=Selectors!$M$5,'RCF CCT data'!EI18,FALSE))))</f>
        <v>-2.1555772994129141E-2</v>
      </c>
      <c r="EQ16" s="27">
        <f>IF($B$2=Selectors!$M$2,'RCF SOBC data'!EJ18,IF($B$2=Selectors!$M$3,'RCF OBC data'!EJ18,IF($B$2=Selectors!$M$4,'RCF FBC data'!EJ18,IF($B$2=Selectors!$M$5,'RCF CCT data'!EJ18,FALSE))))</f>
        <v>-2.1555772994129141E-2</v>
      </c>
      <c r="ER16" s="27">
        <f>IF($B$2=Selectors!$M$2,'RCF SOBC data'!EK18,IF($B$2=Selectors!$M$3,'RCF OBC data'!EK18,IF($B$2=Selectors!$M$4,'RCF FBC data'!EK18,IF($B$2=Selectors!$M$5,'RCF CCT data'!EK18,FALSE))))</f>
        <v>-2.1555772994129141E-2</v>
      </c>
      <c r="ES16" s="27">
        <f>IF($B$2=Selectors!$M$2,'RCF SOBC data'!EL18,IF($B$2=Selectors!$M$3,'RCF OBC data'!EL18,IF($B$2=Selectors!$M$4,'RCF FBC data'!EL18,IF($B$2=Selectors!$M$5,'RCF CCT data'!EL18,FALSE))))</f>
        <v>4.6162828947368478E-2</v>
      </c>
      <c r="ET16" s="315" t="e">
        <f t="shared" si="4"/>
        <v>#DIV/0!</v>
      </c>
      <c r="EU16" s="58">
        <v>0.14074465496107899</v>
      </c>
      <c r="EV16" s="58">
        <v>0.13901323370996949</v>
      </c>
      <c r="EW16" s="58">
        <v>0.13728181245885959</v>
      </c>
    </row>
    <row r="17" spans="2:153" x14ac:dyDescent="0.25">
      <c r="B17" s="13" t="s">
        <v>18</v>
      </c>
      <c r="C17" s="3">
        <v>0.55000000000000004</v>
      </c>
      <c r="D17" s="40" t="e">
        <f t="shared" si="1"/>
        <v>#DIV/0!</v>
      </c>
      <c r="E17" s="40"/>
      <c r="F17" s="40" t="e">
        <f t="shared" si="2"/>
        <v>#DIV/0!</v>
      </c>
      <c r="G17" s="2"/>
      <c r="H17" s="29" t="e">
        <f t="shared" si="3"/>
        <v>#DIV/0!</v>
      </c>
      <c r="I17" s="29" t="e">
        <f t="shared" si="0"/>
        <v>#DIV/0!</v>
      </c>
      <c r="J17" s="29"/>
      <c r="K17" s="27">
        <f>IF($B$2=Selectors!$M$2,'RCF SOBC data'!D19,IF($B$2=Selectors!$M$3,'RCF OBC data'!D19,IF($B$2=Selectors!$M$4,'RCF FBC data'!D19,IF($B$2=Selectors!$M$5,'RCF CCT data'!D19,FALSE))))</f>
        <v>-1.8161314365671588E-2</v>
      </c>
      <c r="L17" s="27">
        <f>IF($B$2=Selectors!$M$2,'RCF SOBC data'!E19,IF($B$2=Selectors!$M$3,'RCF OBC data'!E19,IF($B$2=Selectors!$M$4,'RCF FBC data'!E19,IF($B$2=Selectors!$M$5,'RCF CCT data'!E19,FALSE))))</f>
        <v>-1.8161314365671588E-2</v>
      </c>
      <c r="M17" s="27">
        <f>IF($B$2=Selectors!$M$2,'RCF SOBC data'!F19,IF($B$2=Selectors!$M$3,'RCF OBC data'!F19,IF($B$2=Selectors!$M$4,'RCF FBC data'!F19,IF($B$2=Selectors!$M$5,'RCF CCT data'!F19,FALSE))))</f>
        <v>-1.8161314365671588E-2</v>
      </c>
      <c r="N17" s="27">
        <f>IF($B$2=Selectors!$M$2,'RCF SOBC data'!G19,IF($B$2=Selectors!$M$3,'RCF OBC data'!G19,IF($B$2=Selectors!$M$4,'RCF FBC data'!G19,IF($B$2=Selectors!$M$5,'RCF CCT data'!G19,FALSE))))</f>
        <v>-1.8161314365671588E-2</v>
      </c>
      <c r="O17" s="27">
        <f>IF($B$2=Selectors!$M$2,'RCF SOBC data'!H19,IF($B$2=Selectors!$M$3,'RCF OBC data'!H19,IF($B$2=Selectors!$M$4,'RCF FBC data'!H19,IF($B$2=Selectors!$M$5,'RCF CCT data'!H19,FALSE))))</f>
        <v>-1.8161314365671588E-2</v>
      </c>
      <c r="P17" s="27">
        <f>IF($B$2=Selectors!$M$2,'RCF SOBC data'!I19,IF($B$2=Selectors!$M$3,'RCF OBC data'!I19,IF($B$2=Selectors!$M$4,'RCF FBC data'!I19,IF($B$2=Selectors!$M$5,'RCF CCT data'!I19,FALSE))))</f>
        <v>-1.8161314365671588E-2</v>
      </c>
      <c r="Q17" s="27">
        <f>IF($B$2=Selectors!$M$2,'RCF SOBC data'!J19,IF($B$2=Selectors!$M$3,'RCF OBC data'!J19,IF($B$2=Selectors!$M$4,'RCF FBC data'!J19,IF($B$2=Selectors!$M$5,'RCF CCT data'!J19,FALSE))))</f>
        <v>-1.8161314365671588E-2</v>
      </c>
      <c r="R17" s="27">
        <f>IF($B$2=Selectors!$M$2,'RCF SOBC data'!K19,IF($B$2=Selectors!$M$3,'RCF OBC data'!K19,IF($B$2=Selectors!$M$4,'RCF FBC data'!K19,IF($B$2=Selectors!$M$5,'RCF CCT data'!K19,FALSE))))</f>
        <v>-1.8161314365671588E-2</v>
      </c>
      <c r="S17" s="27">
        <f>IF($B$2=Selectors!$M$2,'RCF SOBC data'!L19,IF($B$2=Selectors!$M$3,'RCF OBC data'!L19,IF($B$2=Selectors!$M$4,'RCF FBC data'!L19,IF($B$2=Selectors!$M$5,'RCF CCT data'!L19,FALSE))))</f>
        <v>-1.8161314365671588E-2</v>
      </c>
      <c r="T17" s="27">
        <f>IF($B$2=Selectors!$M$2,'RCF SOBC data'!M19,IF($B$2=Selectors!$M$3,'RCF OBC data'!M19,IF($B$2=Selectors!$M$4,'RCF FBC data'!M19,IF($B$2=Selectors!$M$5,'RCF CCT data'!M19,FALSE))))</f>
        <v>6.5320665083135054E-3</v>
      </c>
      <c r="U17" s="27">
        <f>IF($B$2=Selectors!$M$2,'RCF SOBC data'!N19,IF($B$2=Selectors!$M$3,'RCF OBC data'!N19,IF($B$2=Selectors!$M$4,'RCF FBC data'!N19,IF($B$2=Selectors!$M$5,'RCF CCT data'!N19,FALSE))))</f>
        <v>6.5320665083135054E-3</v>
      </c>
      <c r="V17" s="27">
        <f>IF($B$2=Selectors!$M$2,'RCF SOBC data'!O19,IF($B$2=Selectors!$M$3,'RCF OBC data'!O19,IF($B$2=Selectors!$M$4,'RCF FBC data'!O19,IF($B$2=Selectors!$M$5,'RCF CCT data'!O19,FALSE))))</f>
        <v>6.5320665083135054E-3</v>
      </c>
      <c r="W17" s="27">
        <f>IF($B$2=Selectors!$M$2,'RCF SOBC data'!P19,IF($B$2=Selectors!$M$3,'RCF OBC data'!P19,IF($B$2=Selectors!$M$4,'RCF FBC data'!P19,IF($B$2=Selectors!$M$5,'RCF CCT data'!P19,FALSE))))</f>
        <v>6.5320665083135054E-3</v>
      </c>
      <c r="X17" s="27">
        <f>IF($B$2=Selectors!$M$2,'RCF SOBC data'!Q19,IF($B$2=Selectors!$M$3,'RCF OBC data'!Q19,IF($B$2=Selectors!$M$4,'RCF FBC data'!Q19,IF($B$2=Selectors!$M$5,'RCF CCT data'!Q19,FALSE))))</f>
        <v>7.4134853582000115E-2</v>
      </c>
      <c r="Y17" s="27">
        <f>IF($B$2=Selectors!$M$2,'RCF SOBC data'!R19,IF($B$2=Selectors!$M$3,'RCF OBC data'!R19,IF($B$2=Selectors!$M$4,'RCF FBC data'!R19,IF($B$2=Selectors!$M$5,'RCF CCT data'!R19,FALSE))))</f>
        <v>7.4134853582000115E-2</v>
      </c>
      <c r="Z17" s="27">
        <f>IF($B$2=Selectors!$M$2,'RCF SOBC data'!S19,IF($B$2=Selectors!$M$3,'RCF OBC data'!S19,IF($B$2=Selectors!$M$4,'RCF FBC data'!S19,IF($B$2=Selectors!$M$5,'RCF CCT data'!S19,FALSE))))</f>
        <v>7.4134853582000115E-2</v>
      </c>
      <c r="AA17" s="27">
        <f>IF($B$2=Selectors!$M$2,'RCF SOBC data'!T19,IF($B$2=Selectors!$M$3,'RCF OBC data'!T19,IF($B$2=Selectors!$M$4,'RCF FBC data'!T19,IF($B$2=Selectors!$M$5,'RCF CCT data'!T19,FALSE))))</f>
        <v>7.4134853582000115E-2</v>
      </c>
      <c r="AB17" s="27">
        <f>IF($B$2=Selectors!$M$2,'RCF SOBC data'!U19,IF($B$2=Selectors!$M$3,'RCF OBC data'!U19,IF($B$2=Selectors!$M$4,'RCF FBC data'!U19,IF($B$2=Selectors!$M$5,'RCF CCT data'!U19,FALSE))))</f>
        <v>7.4134853582000115E-2</v>
      </c>
      <c r="AC17" s="27">
        <f>IF($B$2=Selectors!$M$2,'RCF SOBC data'!V19,IF($B$2=Selectors!$M$3,'RCF OBC data'!V19,IF($B$2=Selectors!$M$4,'RCF FBC data'!V19,IF($B$2=Selectors!$M$5,'RCF CCT data'!V19,FALSE))))</f>
        <v>0.14428571428571435</v>
      </c>
      <c r="AD17" s="27">
        <f>IF($B$2=Selectors!$M$2,'RCF SOBC data'!W19,IF($B$2=Selectors!$M$3,'RCF OBC data'!W19,IF($B$2=Selectors!$M$4,'RCF FBC data'!W19,IF($B$2=Selectors!$M$5,'RCF CCT data'!W19,FALSE))))</f>
        <v>7.4134853582000115E-2</v>
      </c>
      <c r="AE17" s="27">
        <f>IF($B$2=Selectors!$M$2,'RCF SOBC data'!X19,IF($B$2=Selectors!$M$3,'RCF OBC data'!X19,IF($B$2=Selectors!$M$4,'RCF FBC data'!X19,IF($B$2=Selectors!$M$5,'RCF CCT data'!X19,FALSE))))</f>
        <v>7.4134853582000115E-2</v>
      </c>
      <c r="AF17" s="27">
        <f>IF($B$2=Selectors!$M$2,'RCF SOBC data'!Y19,IF($B$2=Selectors!$M$3,'RCF OBC data'!Y19,IF($B$2=Selectors!$M$4,'RCF FBC data'!Y19,IF($B$2=Selectors!$M$5,'RCF CCT data'!Y19,FALSE))))</f>
        <v>7.4134853582000115E-2</v>
      </c>
      <c r="AG17" s="27">
        <f>IF($B$2=Selectors!$M$2,'RCF SOBC data'!Z19,IF($B$2=Selectors!$M$3,'RCF OBC data'!Z19,IF($B$2=Selectors!$M$4,'RCF FBC data'!Z19,IF($B$2=Selectors!$M$5,'RCF CCT data'!Z19,FALSE))))</f>
        <v>7.4134853582000115E-2</v>
      </c>
      <c r="AH17" s="27">
        <f>IF($B$2=Selectors!$M$2,'RCF SOBC data'!AA19,IF($B$2=Selectors!$M$3,'RCF OBC data'!AA19,IF($B$2=Selectors!$M$4,'RCF FBC data'!AA19,IF($B$2=Selectors!$M$5,'RCF CCT data'!AA19,FALSE))))</f>
        <v>7.4134853582000115E-2</v>
      </c>
      <c r="AI17" s="27">
        <f>IF($B$2=Selectors!$M$2,'RCF SOBC data'!AB19,IF($B$2=Selectors!$M$3,'RCF OBC data'!AB19,IF($B$2=Selectors!$M$4,'RCF FBC data'!AB19,IF($B$2=Selectors!$M$5,'RCF CCT data'!AB19,FALSE))))</f>
        <v>0.18375400000000019</v>
      </c>
      <c r="AJ17" s="27">
        <f>IF($B$2=Selectors!$M$2,'RCF SOBC data'!AC19,IF($B$2=Selectors!$M$3,'RCF OBC data'!AC19,IF($B$2=Selectors!$M$4,'RCF FBC data'!AC19,IF($B$2=Selectors!$M$5,'RCF CCT data'!AC19,FALSE))))</f>
        <v>0.18375400000000019</v>
      </c>
      <c r="AK17" s="27">
        <f>IF($B$2=Selectors!$M$2,'RCF SOBC data'!AD19,IF($B$2=Selectors!$M$3,'RCF OBC data'!AD19,IF($B$2=Selectors!$M$4,'RCF FBC data'!AD19,IF($B$2=Selectors!$M$5,'RCF CCT data'!AD19,FALSE))))</f>
        <v>6.5320665083135054E-3</v>
      </c>
      <c r="AL17" s="27">
        <f>IF($B$2=Selectors!$M$2,'RCF SOBC data'!AE19,IF($B$2=Selectors!$M$3,'RCF OBC data'!AE19,IF($B$2=Selectors!$M$4,'RCF FBC data'!AE19,IF($B$2=Selectors!$M$5,'RCF CCT data'!AE19,FALSE))))</f>
        <v>6.5320665083135054E-3</v>
      </c>
      <c r="AM17" s="27">
        <f>IF($B$2=Selectors!$M$2,'RCF SOBC data'!AF19,IF($B$2=Selectors!$M$3,'RCF OBC data'!AF19,IF($B$2=Selectors!$M$4,'RCF FBC data'!AF19,IF($B$2=Selectors!$M$5,'RCF CCT data'!AF19,FALSE))))</f>
        <v>6.5320665083135054E-3</v>
      </c>
      <c r="AN17" s="27">
        <f>IF($B$2=Selectors!$M$2,'RCF SOBC data'!AG19,IF($B$2=Selectors!$M$3,'RCF OBC data'!AG19,IF($B$2=Selectors!$M$4,'RCF FBC data'!AG19,IF($B$2=Selectors!$M$5,'RCF CCT data'!AG19,FALSE))))</f>
        <v>6.5320665083135054E-3</v>
      </c>
      <c r="AO17" s="27">
        <f>IF($B$2=Selectors!$M$2,'RCF SOBC data'!AH19,IF($B$2=Selectors!$M$3,'RCF OBC data'!AH19,IF($B$2=Selectors!$M$4,'RCF FBC data'!AH19,IF($B$2=Selectors!$M$5,'RCF CCT data'!AH19,FALSE))))</f>
        <v>0.37410445700000006</v>
      </c>
      <c r="AP17" s="27">
        <f>IF($B$2=Selectors!$M$2,'RCF SOBC data'!AI19,IF($B$2=Selectors!$M$3,'RCF OBC data'!AI19,IF($B$2=Selectors!$M$4,'RCF FBC data'!AI19,IF($B$2=Selectors!$M$5,'RCF CCT data'!AI19,FALSE))))</f>
        <v>0.18375400000000019</v>
      </c>
      <c r="AQ17" s="27">
        <f>IF($B$2=Selectors!$M$2,'RCF SOBC data'!AJ19,IF($B$2=Selectors!$M$3,'RCF OBC data'!AJ19,IF($B$2=Selectors!$M$4,'RCF FBC data'!AJ19,IF($B$2=Selectors!$M$5,'RCF CCT data'!AJ19,FALSE))))</f>
        <v>0.18375400000000019</v>
      </c>
      <c r="AR17" s="27">
        <f>IF($B$2=Selectors!$M$2,'RCF SOBC data'!AK19,IF($B$2=Selectors!$M$3,'RCF OBC data'!AK19,IF($B$2=Selectors!$M$4,'RCF FBC data'!AK19,IF($B$2=Selectors!$M$5,'RCF CCT data'!AK19,FALSE))))</f>
        <v>0.27892922850000013</v>
      </c>
      <c r="AS17" s="27">
        <f>IF($B$2=Selectors!$M$2,'RCF SOBC data'!AL19,IF($B$2=Selectors!$M$3,'RCF OBC data'!AL19,IF($B$2=Selectors!$M$4,'RCF FBC data'!AL19,IF($B$2=Selectors!$M$5,'RCF CCT data'!AL19,FALSE))))</f>
        <v>0.37410445700000006</v>
      </c>
      <c r="AT17" s="27">
        <f>IF($B$2=Selectors!$M$2,'RCF SOBC data'!AM19,IF($B$2=Selectors!$M$3,'RCF OBC data'!AM19,IF($B$2=Selectors!$M$4,'RCF FBC data'!AM19,IF($B$2=Selectors!$M$5,'RCF CCT data'!AM19,FALSE))))</f>
        <v>0.18375400000000019</v>
      </c>
      <c r="AU17" s="27">
        <f>IF($B$2=Selectors!$M$2,'RCF SOBC data'!AN19,IF($B$2=Selectors!$M$3,'RCF OBC data'!AN19,IF($B$2=Selectors!$M$4,'RCF FBC data'!AN19,IF($B$2=Selectors!$M$5,'RCF CCT data'!AN19,FALSE))))</f>
        <v>0.18375400000000019</v>
      </c>
      <c r="AV17" s="27">
        <f>IF($B$2=Selectors!$M$2,'RCF SOBC data'!AO19,IF($B$2=Selectors!$M$3,'RCF OBC data'!AO19,IF($B$2=Selectors!$M$4,'RCF FBC data'!AO19,IF($B$2=Selectors!$M$5,'RCF CCT data'!AO19,FALSE))))</f>
        <v>7.4134853582000115E-2</v>
      </c>
      <c r="AW17" s="27">
        <f>IF($B$2=Selectors!$M$2,'RCF SOBC data'!AP19,IF($B$2=Selectors!$M$3,'RCF OBC data'!AP19,IF($B$2=Selectors!$M$4,'RCF FBC data'!AP19,IF($B$2=Selectors!$M$5,'RCF CCT data'!AP19,FALSE))))</f>
        <v>0.14428571428571435</v>
      </c>
      <c r="AX17" s="27">
        <f>IF($B$2=Selectors!$M$2,'RCF SOBC data'!AQ19,IF($B$2=Selectors!$M$3,'RCF OBC data'!AQ19,IF($B$2=Selectors!$M$4,'RCF FBC data'!AQ19,IF($B$2=Selectors!$M$5,'RCF CCT data'!AQ19,FALSE))))</f>
        <v>6.5320665083135054E-3</v>
      </c>
      <c r="AY17" s="27">
        <f>IF($B$2=Selectors!$M$2,'RCF SOBC data'!AR19,IF($B$2=Selectors!$M$3,'RCF OBC data'!AR19,IF($B$2=Selectors!$M$4,'RCF FBC data'!AR19,IF($B$2=Selectors!$M$5,'RCF CCT data'!AR19,FALSE))))</f>
        <v>6.5320665083135054E-3</v>
      </c>
      <c r="AZ17" s="27">
        <f>IF($B$2=Selectors!$M$2,'RCF SOBC data'!AS19,IF($B$2=Selectors!$M$3,'RCF OBC data'!AS19,IF($B$2=Selectors!$M$4,'RCF FBC data'!AS19,IF($B$2=Selectors!$M$5,'RCF CCT data'!AS19,FALSE))))</f>
        <v>0.20550000000000002</v>
      </c>
      <c r="BA17" s="27">
        <f>IF($B$2=Selectors!$M$2,'RCF SOBC data'!AT19,IF($B$2=Selectors!$M$3,'RCF OBC data'!AT19,IF($B$2=Selectors!$M$4,'RCF FBC data'!AT19,IF($B$2=Selectors!$M$5,'RCF CCT data'!AT19,FALSE))))</f>
        <v>0.20550000000000002</v>
      </c>
      <c r="BB17" s="27">
        <f>IF($B$2=Selectors!$M$2,'RCF SOBC data'!AU19,IF($B$2=Selectors!$M$3,'RCF OBC data'!AU19,IF($B$2=Selectors!$M$4,'RCF FBC data'!AU19,IF($B$2=Selectors!$M$5,'RCF CCT data'!AU19,FALSE))))</f>
        <v>0.18495000000000003</v>
      </c>
      <c r="BC17" s="27">
        <f>IF($B$2=Selectors!$M$2,'RCF SOBC data'!AV19,IF($B$2=Selectors!$M$3,'RCF OBC data'!AV19,IF($B$2=Selectors!$M$4,'RCF FBC data'!AV19,IF($B$2=Selectors!$M$5,'RCF CCT data'!AV19,FALSE))))</f>
        <v>0.18495000000000003</v>
      </c>
      <c r="BD17" s="27">
        <f>IF($B$2=Selectors!$M$2,'RCF SOBC data'!AW19,IF($B$2=Selectors!$M$3,'RCF OBC data'!AW19,IF($B$2=Selectors!$M$4,'RCF FBC data'!AW19,IF($B$2=Selectors!$M$5,'RCF CCT data'!AW19,FALSE))))</f>
        <v>0.18495000000000003</v>
      </c>
      <c r="BE17" s="27">
        <f>IF($B$2=Selectors!$M$2,'RCF SOBC data'!AX19,IF($B$2=Selectors!$M$3,'RCF OBC data'!AX19,IF($B$2=Selectors!$M$4,'RCF FBC data'!AX19,IF($B$2=Selectors!$M$5,'RCF CCT data'!AX19,FALSE))))</f>
        <v>0.20550000000000002</v>
      </c>
      <c r="BF17" s="27">
        <f>IF($B$2=Selectors!$M$2,'RCF SOBC data'!AY19,IF($B$2=Selectors!$M$3,'RCF OBC data'!AY19,IF($B$2=Selectors!$M$4,'RCF FBC data'!AY19,IF($B$2=Selectors!$M$5,'RCF CCT data'!AY19,FALSE))))</f>
        <v>0.24660000000000001</v>
      </c>
      <c r="BG17" s="27">
        <f>IF($B$2=Selectors!$M$2,'RCF SOBC data'!AZ19,IF($B$2=Selectors!$M$3,'RCF OBC data'!AZ19,IF($B$2=Selectors!$M$4,'RCF FBC data'!AZ19,IF($B$2=Selectors!$M$5,'RCF CCT data'!AZ19,FALSE))))</f>
        <v>0.20550000000000002</v>
      </c>
      <c r="BH17" s="27">
        <f>IF($B$2=Selectors!$M$2,'RCF SOBC data'!BA19,IF($B$2=Selectors!$M$3,'RCF OBC data'!BA19,IF($B$2=Selectors!$M$4,'RCF FBC data'!BA19,IF($B$2=Selectors!$M$5,'RCF CCT data'!BA19,FALSE))))</f>
        <v>0.24660000000000001</v>
      </c>
      <c r="BI17" s="27">
        <f>IF($B$2=Selectors!$M$2,'RCF SOBC data'!BB19,IF($B$2=Selectors!$M$3,'RCF OBC data'!BB19,IF($B$2=Selectors!$M$4,'RCF FBC data'!BB19,IF($B$2=Selectors!$M$5,'RCF CCT data'!BB19,FALSE))))</f>
        <v>0.19999999999999996</v>
      </c>
      <c r="BJ17" s="27">
        <f>IF($B$2=Selectors!$M$2,'RCF SOBC data'!BC19,IF($B$2=Selectors!$M$3,'RCF OBC data'!BC19,IF($B$2=Selectors!$M$4,'RCF FBC data'!BC19,IF($B$2=Selectors!$M$5,'RCF CCT data'!BC19,FALSE))))</f>
        <v>0.19999999999999996</v>
      </c>
      <c r="BK17" s="27">
        <f>IF($B$2=Selectors!$M$2,'RCF SOBC data'!BD19,IF($B$2=Selectors!$M$3,'RCF OBC data'!BD19,IF($B$2=Selectors!$M$4,'RCF FBC data'!BD19,IF($B$2=Selectors!$M$5,'RCF CCT data'!BD19,FALSE))))</f>
        <v>0.20962371400056456</v>
      </c>
      <c r="BL17" s="27">
        <f>IF($B$2=Selectors!$M$2,'RCF SOBC data'!BE19,IF($B$2=Selectors!$M$3,'RCF OBC data'!BE19,IF($B$2=Selectors!$M$4,'RCF FBC data'!BE19,IF($B$2=Selectors!$M$5,'RCF CCT data'!BE19,FALSE))))</f>
        <v>0.20550000000000002</v>
      </c>
      <c r="BM17" s="27">
        <f>IF($B$2=Selectors!$M$2,'RCF SOBC data'!BF19,IF($B$2=Selectors!$M$3,'RCF OBC data'!BF19,IF($B$2=Selectors!$M$4,'RCF FBC data'!BF19,IF($B$2=Selectors!$M$5,'RCF CCT data'!BF19,FALSE))))</f>
        <v>0.20550000000000002</v>
      </c>
      <c r="BN17" s="27">
        <f>IF($B$2=Selectors!$M$2,'RCF SOBC data'!BG19,IF($B$2=Selectors!$M$3,'RCF OBC data'!BG19,IF($B$2=Selectors!$M$4,'RCF FBC data'!BG19,IF($B$2=Selectors!$M$5,'RCF CCT data'!BG19,FALSE))))</f>
        <v>0.24660000000000001</v>
      </c>
      <c r="BO17" s="27">
        <f>IF($B$2=Selectors!$M$2,'RCF SOBC data'!BH19,IF($B$2=Selectors!$M$3,'RCF OBC data'!BH19,IF($B$2=Selectors!$M$4,'RCF FBC data'!BH19,IF($B$2=Selectors!$M$5,'RCF CCT data'!BH19,FALSE))))</f>
        <v>0.24660000000000001</v>
      </c>
      <c r="BP17" s="27">
        <f>IF($B$2=Selectors!$M$2,'RCF SOBC data'!BI19,IF($B$2=Selectors!$M$3,'RCF OBC data'!BI19,IF($B$2=Selectors!$M$4,'RCF FBC data'!BI19,IF($B$2=Selectors!$M$5,'RCF CCT data'!BI19,FALSE))))</f>
        <v>0.19999999999999996</v>
      </c>
      <c r="BQ17" s="27">
        <f>IF($B$2=Selectors!$M$2,'RCF SOBC data'!BJ19,IF($B$2=Selectors!$M$3,'RCF OBC data'!BJ19,IF($B$2=Selectors!$M$4,'RCF FBC data'!BJ19,IF($B$2=Selectors!$M$5,'RCF CCT data'!BJ19,FALSE))))</f>
        <v>0.22999999999999998</v>
      </c>
      <c r="BR17" s="27">
        <f>IF($B$2=Selectors!$M$2,'RCF SOBC data'!BK19,IF($B$2=Selectors!$M$3,'RCF OBC data'!BK19,IF($B$2=Selectors!$M$4,'RCF FBC data'!BK19,IF($B$2=Selectors!$M$5,'RCF CCT data'!BK19,FALSE))))</f>
        <v>0.22999999999999998</v>
      </c>
      <c r="BS17" s="27">
        <f>IF($B$2=Selectors!$M$2,'RCF SOBC data'!BL19,IF($B$2=Selectors!$M$3,'RCF OBC data'!BL19,IF($B$2=Selectors!$M$4,'RCF FBC data'!BL19,IF($B$2=Selectors!$M$5,'RCF CCT data'!BL19,FALSE))))</f>
        <v>8.0000000000000071E-2</v>
      </c>
      <c r="BT17" s="27">
        <f>IF($B$2=Selectors!$M$2,'RCF SOBC data'!BM19,IF($B$2=Selectors!$M$3,'RCF OBC data'!BM19,IF($B$2=Selectors!$M$4,'RCF FBC data'!BM19,IF($B$2=Selectors!$M$5,'RCF CCT data'!BM19,FALSE))))</f>
        <v>0.20550000000000002</v>
      </c>
      <c r="BU17" s="27">
        <f>IF($B$2=Selectors!$M$2,'RCF SOBC data'!BN19,IF($B$2=Selectors!$M$3,'RCF OBC data'!BN19,IF($B$2=Selectors!$M$4,'RCF FBC data'!BN19,IF($B$2=Selectors!$M$5,'RCF CCT data'!BN19,FALSE))))</f>
        <v>0.12294815013305331</v>
      </c>
      <c r="BV17" s="27">
        <f>IF($B$2=Selectors!$M$2,'RCF SOBC data'!BO19,IF($B$2=Selectors!$M$3,'RCF OBC data'!BO19,IF($B$2=Selectors!$M$4,'RCF FBC data'!BO19,IF($B$2=Selectors!$M$5,'RCF CCT data'!BO19,FALSE))))</f>
        <v>0</v>
      </c>
      <c r="BW17" s="27">
        <f>IF($B$2=Selectors!$M$2,'RCF SOBC data'!BP19,IF($B$2=Selectors!$M$3,'RCF OBC data'!BP19,IF($B$2=Selectors!$M$4,'RCF FBC data'!BP19,IF($B$2=Selectors!$M$5,'RCF CCT data'!BP19,FALSE))))</f>
        <v>0</v>
      </c>
      <c r="BX17" s="27">
        <f>IF($B$2=Selectors!$M$2,'RCF SOBC data'!BQ19,IF($B$2=Selectors!$M$3,'RCF OBC data'!BQ19,IF($B$2=Selectors!$M$4,'RCF FBC data'!BQ19,IF($B$2=Selectors!$M$5,'RCF CCT data'!BQ19,FALSE))))</f>
        <v>0</v>
      </c>
      <c r="BY17" s="27">
        <f>IF($B$2=Selectors!$M$2,'RCF SOBC data'!BR19,IF($B$2=Selectors!$M$3,'RCF OBC data'!BR19,IF($B$2=Selectors!$M$4,'RCF FBC data'!BR19,IF($B$2=Selectors!$M$5,'RCF CCT data'!BR19,FALSE))))</f>
        <v>0</v>
      </c>
      <c r="BZ17" s="27">
        <f>IF($B$2=Selectors!$M$2,'RCF SOBC data'!BS19,IF($B$2=Selectors!$M$3,'RCF OBC data'!BS19,IF($B$2=Selectors!$M$4,'RCF FBC data'!BS19,IF($B$2=Selectors!$M$5,'RCF CCT data'!BS19,FALSE))))</f>
        <v>0</v>
      </c>
      <c r="CA17" s="27">
        <f>IF($B$2=Selectors!$M$2,'RCF SOBC data'!BT19,IF($B$2=Selectors!$M$3,'RCF OBC data'!BT19,IF($B$2=Selectors!$M$4,'RCF FBC data'!BT19,IF($B$2=Selectors!$M$5,'RCF CCT data'!BT19,FALSE))))</f>
        <v>0</v>
      </c>
      <c r="CB17" s="27">
        <f>IF($B$2=Selectors!$M$2,'RCF SOBC data'!BU19,IF($B$2=Selectors!$M$3,'RCF OBC data'!BU19,IF($B$2=Selectors!$M$4,'RCF FBC data'!BU19,IF($B$2=Selectors!$M$5,'RCF CCT data'!BU19,FALSE))))</f>
        <v>0.25520403532390001</v>
      </c>
      <c r="CC17" s="27">
        <f>IF($B$2=Selectors!$M$2,'RCF SOBC data'!BV19,IF($B$2=Selectors!$M$3,'RCF OBC data'!BV19,IF($B$2=Selectors!$M$4,'RCF FBC data'!BV19,IF($B$2=Selectors!$M$5,'RCF CCT data'!BV19,FALSE))))</f>
        <v>0.25520403532390001</v>
      </c>
      <c r="CD17" s="27">
        <f>IF($B$2=Selectors!$M$2,'RCF SOBC data'!BW19,IF($B$2=Selectors!$M$3,'RCF OBC data'!BW19,IF($B$2=Selectors!$M$4,'RCF FBC data'!BW19,IF($B$2=Selectors!$M$5,'RCF CCT data'!BW19,FALSE))))</f>
        <v>0.25520403532390001</v>
      </c>
      <c r="CE17" s="27">
        <f>IF($B$2=Selectors!$M$2,'RCF SOBC data'!BX19,IF($B$2=Selectors!$M$3,'RCF OBC data'!BX19,IF($B$2=Selectors!$M$4,'RCF FBC data'!BX19,IF($B$2=Selectors!$M$5,'RCF CCT data'!BX19,FALSE))))</f>
        <v>0.25520403532390001</v>
      </c>
      <c r="CF17" s="27">
        <f>IF($B$2=Selectors!$M$2,'RCF SOBC data'!BY19,IF($B$2=Selectors!$M$3,'RCF OBC data'!BY19,IF($B$2=Selectors!$M$4,'RCF FBC data'!BY19,IF($B$2=Selectors!$M$5,'RCF CCT data'!BY19,FALSE))))</f>
        <v>0.25520403532390001</v>
      </c>
      <c r="CG17" s="27">
        <f>IF($B$2=Selectors!$M$2,'RCF SOBC data'!BZ19,IF($B$2=Selectors!$M$3,'RCF OBC data'!BZ19,IF($B$2=Selectors!$M$4,'RCF FBC data'!BZ19,IF($B$2=Selectors!$M$5,'RCF CCT data'!BZ19,FALSE))))</f>
        <v>0.25520403532390001</v>
      </c>
      <c r="CH17" s="27">
        <f>IF($B$2=Selectors!$M$2,'RCF SOBC data'!CA19,IF($B$2=Selectors!$M$3,'RCF OBC data'!CA19,IF($B$2=Selectors!$M$4,'RCF FBC data'!CA19,IF($B$2=Selectors!$M$5,'RCF CCT data'!CA19,FALSE))))</f>
        <v>0.25520403532390001</v>
      </c>
      <c r="CI17" s="27">
        <f>IF($B$2=Selectors!$M$2,'RCF SOBC data'!CB19,IF($B$2=Selectors!$M$3,'RCF OBC data'!CB19,IF($B$2=Selectors!$M$4,'RCF FBC data'!CB19,IF($B$2=Selectors!$M$5,'RCF CCT data'!CB19,FALSE))))</f>
        <v>0.1136404150752599</v>
      </c>
      <c r="CJ17" s="27">
        <f>IF($B$2=Selectors!$M$2,'RCF SOBC data'!CC19,IF($B$2=Selectors!$M$3,'RCF OBC data'!CC19,IF($B$2=Selectors!$M$4,'RCF FBC data'!CC19,IF($B$2=Selectors!$M$5,'RCF CCT data'!CC19,FALSE))))</f>
        <v>0.1136404150752599</v>
      </c>
      <c r="CK17" s="27">
        <f>IF($B$2=Selectors!$M$2,'RCF SOBC data'!CD19,IF($B$2=Selectors!$M$3,'RCF OBC data'!CD19,IF($B$2=Selectors!$M$4,'RCF FBC data'!CD19,IF($B$2=Selectors!$M$5,'RCF CCT data'!CD19,FALSE))))</f>
        <v>0.1136404150752599</v>
      </c>
      <c r="CL17" s="27">
        <f>IF($B$2=Selectors!$M$2,'RCF SOBC data'!CE19,IF($B$2=Selectors!$M$3,'RCF OBC data'!CE19,IF($B$2=Selectors!$M$4,'RCF FBC data'!CE19,IF($B$2=Selectors!$M$5,'RCF CCT data'!CE19,FALSE))))</f>
        <v>0.1136404150752599</v>
      </c>
      <c r="CM17" s="27">
        <f>IF($B$2=Selectors!$M$2,'RCF SOBC data'!CF19,IF($B$2=Selectors!$M$3,'RCF OBC data'!CF19,IF($B$2=Selectors!$M$4,'RCF FBC data'!CF19,IF($B$2=Selectors!$M$5,'RCF CCT data'!CF19,FALSE))))</f>
        <v>0.1136404150752599</v>
      </c>
      <c r="CN17" s="27">
        <f>IF($B$2=Selectors!$M$2,'RCF SOBC data'!CG19,IF($B$2=Selectors!$M$3,'RCF OBC data'!CG19,IF($B$2=Selectors!$M$4,'RCF FBC data'!CG19,IF($B$2=Selectors!$M$5,'RCF CCT data'!CG19,FALSE))))</f>
        <v>0.1136404150752599</v>
      </c>
      <c r="CO17" s="27">
        <f>IF($B$2=Selectors!$M$2,'RCF SOBC data'!CH19,IF($B$2=Selectors!$M$3,'RCF OBC data'!CH19,IF($B$2=Selectors!$M$4,'RCF FBC data'!CH19,IF($B$2=Selectors!$M$5,'RCF CCT data'!CH19,FALSE))))</f>
        <v>0.1136404150752599</v>
      </c>
      <c r="CP17" s="27">
        <f>IF($B$2=Selectors!$M$2,'RCF SOBC data'!CI19,IF($B$2=Selectors!$M$3,'RCF OBC data'!CI19,IF($B$2=Selectors!$M$4,'RCF FBC data'!CI19,IF($B$2=Selectors!$M$5,'RCF CCT data'!CI19,FALSE))))</f>
        <v>0.12294815013305331</v>
      </c>
      <c r="CQ17" s="27">
        <f>IF($B$2=Selectors!$M$2,'RCF SOBC data'!CJ19,IF($B$2=Selectors!$M$3,'RCF OBC data'!CJ19,IF($B$2=Selectors!$M$4,'RCF FBC data'!CJ19,IF($B$2=Selectors!$M$5,'RCF CCT data'!CJ19,FALSE))))</f>
        <v>0.12294815013305331</v>
      </c>
      <c r="CR17" s="27">
        <f>IF($B$2=Selectors!$M$2,'RCF SOBC data'!CK19,IF($B$2=Selectors!$M$3,'RCF OBC data'!CK19,IF($B$2=Selectors!$M$4,'RCF FBC data'!CK19,IF($B$2=Selectors!$M$5,'RCF CCT data'!CK19,FALSE))))</f>
        <v>0.12294815013305331</v>
      </c>
      <c r="CS17" s="27">
        <f>IF($B$2=Selectors!$M$2,'RCF SOBC data'!CL19,IF($B$2=Selectors!$M$3,'RCF OBC data'!CL19,IF($B$2=Selectors!$M$4,'RCF FBC data'!CL19,IF($B$2=Selectors!$M$5,'RCF CCT data'!CL19,FALSE))))</f>
        <v>0.15511096239578115</v>
      </c>
      <c r="CT17" s="27">
        <f>IF($B$2=Selectors!$M$2,'RCF SOBC data'!CM19,IF($B$2=Selectors!$M$3,'RCF OBC data'!CM19,IF($B$2=Selectors!$M$4,'RCF FBC data'!CM19,IF($B$2=Selectors!$M$5,'RCF CCT data'!CM19,FALSE))))</f>
        <v>0.15511096239578115</v>
      </c>
      <c r="CU17" s="27">
        <f>IF($B$2=Selectors!$M$2,'RCF SOBC data'!CN19,IF($B$2=Selectors!$M$3,'RCF OBC data'!CN19,IF($B$2=Selectors!$M$4,'RCF FBC data'!CN19,IF($B$2=Selectors!$M$5,'RCF CCT data'!CN19,FALSE))))</f>
        <v>0.15511096239578115</v>
      </c>
      <c r="CV17" s="27">
        <f>IF($B$2=Selectors!$M$2,'RCF SOBC data'!CO19,IF($B$2=Selectors!$M$3,'RCF OBC data'!CO19,IF($B$2=Selectors!$M$4,'RCF FBC data'!CO19,IF($B$2=Selectors!$M$5,'RCF CCT data'!CO19,FALSE))))</f>
        <v>0.15511096239578115</v>
      </c>
      <c r="CW17" s="27">
        <f>IF($B$2=Selectors!$M$2,'RCF SOBC data'!CP19,IF($B$2=Selectors!$M$3,'RCF OBC data'!CP19,IF($B$2=Selectors!$M$4,'RCF FBC data'!CP19,IF($B$2=Selectors!$M$5,'RCF CCT data'!CP19,FALSE))))</f>
        <v>0.15511096239578115</v>
      </c>
      <c r="CX17" s="27">
        <f>IF($B$2=Selectors!$M$2,'RCF SOBC data'!CQ19,IF($B$2=Selectors!$M$3,'RCF OBC data'!CQ19,IF($B$2=Selectors!$M$4,'RCF FBC data'!CQ19,IF($B$2=Selectors!$M$5,'RCF CCT data'!CQ19,FALSE))))</f>
        <v>8.0000000000000071E-2</v>
      </c>
      <c r="CY17" s="27">
        <f>IF($B$2=Selectors!$M$2,'RCF SOBC data'!CR19,IF($B$2=Selectors!$M$3,'RCF OBC data'!CR19,IF($B$2=Selectors!$M$4,'RCF FBC data'!CR19,IF($B$2=Selectors!$M$5,'RCF CCT data'!CR19,FALSE))))</f>
        <v>0.18375400000000019</v>
      </c>
      <c r="CZ17" s="27">
        <f>IF($B$2=Selectors!$M$2,'RCF SOBC data'!CS19,IF($B$2=Selectors!$M$3,'RCF OBC data'!CS19,IF($B$2=Selectors!$M$4,'RCF FBC data'!CS19,IF($B$2=Selectors!$M$5,'RCF CCT data'!CS19,FALSE))))</f>
        <v>0.18375400000000019</v>
      </c>
      <c r="DA17" s="27">
        <f>IF($B$2=Selectors!$M$2,'RCF SOBC data'!CT19,IF($B$2=Selectors!$M$3,'RCF OBC data'!CT19,IF($B$2=Selectors!$M$4,'RCF FBC data'!CT19,IF($B$2=Selectors!$M$5,'RCF CCT data'!CT19,FALSE))))</f>
        <v>0.18375400000000019</v>
      </c>
      <c r="DB17" s="27">
        <f>IF($B$2=Selectors!$M$2,'RCF SOBC data'!CU19,IF($B$2=Selectors!$M$3,'RCF OBC data'!CU19,IF($B$2=Selectors!$M$4,'RCF FBC data'!CU19,IF($B$2=Selectors!$M$5,'RCF CCT data'!CU19,FALSE))))</f>
        <v>0.18375400000000019</v>
      </c>
      <c r="DC17" s="27">
        <f>IF($B$2=Selectors!$M$2,'RCF SOBC data'!CV19,IF($B$2=Selectors!$M$3,'RCF OBC data'!CV19,IF($B$2=Selectors!$M$4,'RCF FBC data'!CV19,IF($B$2=Selectors!$M$5,'RCF CCT data'!CV19,FALSE))))</f>
        <v>0.18375400000000019</v>
      </c>
      <c r="DD17" s="27">
        <f>IF($B$2=Selectors!$M$2,'RCF SOBC data'!CW19,IF($B$2=Selectors!$M$3,'RCF OBC data'!CW19,IF($B$2=Selectors!$M$4,'RCF FBC data'!CW19,IF($B$2=Selectors!$M$5,'RCF CCT data'!CW19,FALSE))))</f>
        <v>0.18375400000000019</v>
      </c>
      <c r="DE17" s="27">
        <f>IF($B$2=Selectors!$M$2,'RCF SOBC data'!CX19,IF($B$2=Selectors!$M$3,'RCF OBC data'!CX19,IF($B$2=Selectors!$M$4,'RCF FBC data'!CX19,IF($B$2=Selectors!$M$5,'RCF CCT data'!CX19,FALSE))))</f>
        <v>0.18375400000000019</v>
      </c>
      <c r="DF17" s="27">
        <f>IF($B$2=Selectors!$M$2,'RCF SOBC data'!CY19,IF($B$2=Selectors!$M$3,'RCF OBC data'!CY19,IF($B$2=Selectors!$M$4,'RCF FBC data'!CY19,IF($B$2=Selectors!$M$5,'RCF CCT data'!CY19,FALSE))))</f>
        <v>0.18375400000000019</v>
      </c>
      <c r="DG17" s="27">
        <f>IF($B$2=Selectors!$M$2,'RCF SOBC data'!CZ19,IF($B$2=Selectors!$M$3,'RCF OBC data'!CZ19,IF($B$2=Selectors!$M$4,'RCF FBC data'!CZ19,IF($B$2=Selectors!$M$5,'RCF CCT data'!CZ19,FALSE))))</f>
        <v>0.18375400000000019</v>
      </c>
      <c r="DH17" s="27">
        <f>IF($B$2=Selectors!$M$2,'RCF SOBC data'!DA19,IF($B$2=Selectors!$M$3,'RCF OBC data'!DA19,IF($B$2=Selectors!$M$4,'RCF FBC data'!DA19,IF($B$2=Selectors!$M$5,'RCF CCT data'!DA19,FALSE))))</f>
        <v>0.18375400000000019</v>
      </c>
      <c r="DI17" s="27">
        <f>IF($B$2=Selectors!$M$2,'RCF SOBC data'!DB19,IF($B$2=Selectors!$M$3,'RCF OBC data'!DB19,IF($B$2=Selectors!$M$4,'RCF FBC data'!DB19,IF($B$2=Selectors!$M$5,'RCF CCT data'!DB19,FALSE))))</f>
        <v>0.18375400000000019</v>
      </c>
      <c r="DJ17" s="27">
        <f>IF($B$2=Selectors!$M$2,'RCF SOBC data'!DC19,IF($B$2=Selectors!$M$3,'RCF OBC data'!DC19,IF($B$2=Selectors!$M$4,'RCF FBC data'!DC19,IF($B$2=Selectors!$M$5,'RCF CCT data'!DC19,FALSE))))</f>
        <v>0.18375400000000019</v>
      </c>
      <c r="DK17" s="27">
        <f>IF($B$2=Selectors!$M$2,'RCF SOBC data'!DD19,IF($B$2=Selectors!$M$3,'RCF OBC data'!DD19,IF($B$2=Selectors!$M$4,'RCF FBC data'!DD19,IF($B$2=Selectors!$M$5,'RCF CCT data'!DD19,FALSE))))</f>
        <v>0.20550000000000002</v>
      </c>
      <c r="DL17" s="27">
        <f>IF($B$2=Selectors!$M$2,'RCF SOBC data'!DE19,IF($B$2=Selectors!$M$3,'RCF OBC data'!DE19,IF($B$2=Selectors!$M$4,'RCF FBC data'!DE19,IF($B$2=Selectors!$M$5,'RCF CCT data'!DE19,FALSE))))</f>
        <v>0.20550000000000002</v>
      </c>
      <c r="DM17" s="27">
        <f>IF($B$2=Selectors!$M$2,'RCF SOBC data'!DF19,IF($B$2=Selectors!$M$3,'RCF OBC data'!DF19,IF($B$2=Selectors!$M$4,'RCF FBC data'!DF19,IF($B$2=Selectors!$M$5,'RCF CCT data'!DF19,FALSE))))</f>
        <v>0.20550000000000002</v>
      </c>
      <c r="DN17" s="27">
        <f>IF($B$2=Selectors!$M$2,'RCF SOBC data'!DG19,IF($B$2=Selectors!$M$3,'RCF OBC data'!DG19,IF($B$2=Selectors!$M$4,'RCF FBC data'!DG19,IF($B$2=Selectors!$M$5,'RCF CCT data'!DG19,FALSE))))</f>
        <v>0.20550000000000002</v>
      </c>
      <c r="DO17" s="27">
        <f>IF($B$2=Selectors!$M$2,'RCF SOBC data'!DH19,IF($B$2=Selectors!$M$3,'RCF OBC data'!DH19,IF($B$2=Selectors!$M$4,'RCF FBC data'!DH19,IF($B$2=Selectors!$M$5,'RCF CCT data'!DH19,FALSE))))</f>
        <v>6.5320665083135054E-3</v>
      </c>
      <c r="DP17" s="27">
        <f>IF($B$2=Selectors!$M$2,'RCF SOBC data'!DI19,IF($B$2=Selectors!$M$3,'RCF OBC data'!DI19,IF($B$2=Selectors!$M$4,'RCF FBC data'!DI19,IF($B$2=Selectors!$M$5,'RCF CCT data'!DI19,FALSE))))</f>
        <v>6.5320665083135054E-3</v>
      </c>
      <c r="DQ17" s="27">
        <f>IF($B$2=Selectors!$M$2,'RCF SOBC data'!DJ19,IF($B$2=Selectors!$M$3,'RCF OBC data'!DJ19,IF($B$2=Selectors!$M$4,'RCF FBC data'!DJ19,IF($B$2=Selectors!$M$5,'RCF CCT data'!DJ19,FALSE))))</f>
        <v>6.5320665083135054E-3</v>
      </c>
      <c r="DR17" s="27">
        <f>IF($B$2=Selectors!$M$2,'RCF SOBC data'!DK19,IF($B$2=Selectors!$M$3,'RCF OBC data'!DK19,IF($B$2=Selectors!$M$4,'RCF FBC data'!DK19,IF($B$2=Selectors!$M$5,'RCF CCT data'!DK19,FALSE))))</f>
        <v>6.5320665083135054E-3</v>
      </c>
      <c r="DS17" s="27">
        <f>IF($B$2=Selectors!$M$2,'RCF SOBC data'!DL19,IF($B$2=Selectors!$M$3,'RCF OBC data'!DL19,IF($B$2=Selectors!$M$4,'RCF FBC data'!DL19,IF($B$2=Selectors!$M$5,'RCF CCT data'!DL19,FALSE))))</f>
        <v>6.5320665083135054E-3</v>
      </c>
      <c r="DT17" s="27">
        <f>IF($B$2=Selectors!$M$2,'RCF SOBC data'!DM19,IF($B$2=Selectors!$M$3,'RCF OBC data'!DM19,IF($B$2=Selectors!$M$4,'RCF FBC data'!DM19,IF($B$2=Selectors!$M$5,'RCF CCT data'!DM19,FALSE))))</f>
        <v>6.5320665083135054E-3</v>
      </c>
      <c r="DU17" s="27">
        <f>IF($B$2=Selectors!$M$2,'RCF SOBC data'!DN19,IF($B$2=Selectors!$M$3,'RCF OBC data'!DN19,IF($B$2=Selectors!$M$4,'RCF FBC data'!DN19,IF($B$2=Selectors!$M$5,'RCF CCT data'!DN19,FALSE))))</f>
        <v>6.5320665083135054E-3</v>
      </c>
      <c r="DV17" s="27">
        <f>IF($B$2=Selectors!$M$2,'RCF SOBC data'!DO19,IF($B$2=Selectors!$M$3,'RCF OBC data'!DO19,IF($B$2=Selectors!$M$4,'RCF FBC data'!DO19,IF($B$2=Selectors!$M$5,'RCF CCT data'!DO19,FALSE))))</f>
        <v>6.5320665083135054E-3</v>
      </c>
      <c r="DW17" s="27">
        <f>IF($B$2=Selectors!$M$2,'RCF SOBC data'!DP19,IF($B$2=Selectors!$M$3,'RCF OBC data'!DP19,IF($B$2=Selectors!$M$4,'RCF FBC data'!DP19,IF($B$2=Selectors!$M$5,'RCF CCT data'!DP19,FALSE))))</f>
        <v>6.5320665083135054E-3</v>
      </c>
      <c r="DX17" s="27">
        <f>IF($B$2=Selectors!$M$2,'RCF SOBC data'!DQ19,IF($B$2=Selectors!$M$3,'RCF OBC data'!DQ19,IF($B$2=Selectors!$M$4,'RCF FBC data'!DQ19,IF($B$2=Selectors!$M$5,'RCF CCT data'!DQ19,FALSE))))</f>
        <v>6.5320665083135054E-3</v>
      </c>
      <c r="DY17" s="27">
        <f>IF($B$2=Selectors!$M$2,'RCF SOBC data'!DR19,IF($B$2=Selectors!$M$3,'RCF OBC data'!DR19,IF($B$2=Selectors!$M$4,'RCF FBC data'!DR19,IF($B$2=Selectors!$M$5,'RCF CCT data'!DR19,FALSE))))</f>
        <v>6.5320665083135054E-3</v>
      </c>
      <c r="DZ17" s="27">
        <f>IF($B$2=Selectors!$M$2,'RCF SOBC data'!DS19,IF($B$2=Selectors!$M$3,'RCF OBC data'!DS19,IF($B$2=Selectors!$M$4,'RCF FBC data'!DS19,IF($B$2=Selectors!$M$5,'RCF CCT data'!DS19,FALSE))))</f>
        <v>6.5320665083135054E-3</v>
      </c>
      <c r="EA17" s="27">
        <f>IF($B$2=Selectors!$M$2,'RCF SOBC data'!DT19,IF($B$2=Selectors!$M$3,'RCF OBC data'!DT19,IF($B$2=Selectors!$M$4,'RCF FBC data'!DT19,IF($B$2=Selectors!$M$5,'RCF CCT data'!DT19,FALSE))))</f>
        <v>6.5320665083135054E-3</v>
      </c>
      <c r="EB17" s="27">
        <f>IF($B$2=Selectors!$M$2,'RCF SOBC data'!DU19,IF($B$2=Selectors!$M$3,'RCF OBC data'!DU19,IF($B$2=Selectors!$M$4,'RCF FBC data'!DU19,IF($B$2=Selectors!$M$5,'RCF CCT data'!DU19,FALSE))))</f>
        <v>6.5320665083135054E-3</v>
      </c>
      <c r="EC17" s="27">
        <f>IF($B$2=Selectors!$M$2,'RCF SOBC data'!DV19,IF($B$2=Selectors!$M$3,'RCF OBC data'!DV19,IF($B$2=Selectors!$M$4,'RCF FBC data'!DV19,IF($B$2=Selectors!$M$5,'RCF CCT data'!DV19,FALSE))))</f>
        <v>6.5320665083135054E-3</v>
      </c>
      <c r="ED17" s="27">
        <f>IF($B$2=Selectors!$M$2,'RCF SOBC data'!DW19,IF($B$2=Selectors!$M$3,'RCF OBC data'!DW19,IF($B$2=Selectors!$M$4,'RCF FBC data'!DW19,IF($B$2=Selectors!$M$5,'RCF CCT data'!DW19,FALSE))))</f>
        <v>6.5320665083135054E-3</v>
      </c>
      <c r="EE17" s="27">
        <f>IF($B$2=Selectors!$M$2,'RCF SOBC data'!DX19,IF($B$2=Selectors!$M$3,'RCF OBC data'!DX19,IF($B$2=Selectors!$M$4,'RCF FBC data'!DX19,IF($B$2=Selectors!$M$5,'RCF CCT data'!DX19,FALSE))))</f>
        <v>6.5320665083135054E-3</v>
      </c>
      <c r="EF17" s="27">
        <f>IF($B$2=Selectors!$M$2,'RCF SOBC data'!DY19,IF($B$2=Selectors!$M$3,'RCF OBC data'!DY19,IF($B$2=Selectors!$M$4,'RCF FBC data'!DY19,IF($B$2=Selectors!$M$5,'RCF CCT data'!DY19,FALSE))))</f>
        <v>6.5320665083135054E-3</v>
      </c>
      <c r="EG17" s="27">
        <f>IF($B$2=Selectors!$M$2,'RCF SOBC data'!DZ19,IF($B$2=Selectors!$M$3,'RCF OBC data'!DZ19,IF($B$2=Selectors!$M$4,'RCF FBC data'!DZ19,IF($B$2=Selectors!$M$5,'RCF CCT data'!DZ19,FALSE))))</f>
        <v>6.5320665083135054E-3</v>
      </c>
      <c r="EH17" s="27">
        <f>IF($B$2=Selectors!$M$2,'RCF SOBC data'!EA19,IF($B$2=Selectors!$M$3,'RCF OBC data'!EA19,IF($B$2=Selectors!$M$4,'RCF FBC data'!EA19,IF($B$2=Selectors!$M$5,'RCF CCT data'!EA19,FALSE))))</f>
        <v>6.5320665083135054E-3</v>
      </c>
      <c r="EI17" s="27">
        <f>IF($B$2=Selectors!$M$2,'RCF SOBC data'!EB19,IF($B$2=Selectors!$M$3,'RCF OBC data'!EB19,IF($B$2=Selectors!$M$4,'RCF FBC data'!EB19,IF($B$2=Selectors!$M$5,'RCF CCT data'!EB19,FALSE))))</f>
        <v>6.5320665083135054E-3</v>
      </c>
      <c r="EJ17" s="27">
        <f>IF($B$2=Selectors!$M$2,'RCF SOBC data'!EC19,IF($B$2=Selectors!$M$3,'RCF OBC data'!EC19,IF($B$2=Selectors!$M$4,'RCF FBC data'!EC19,IF($B$2=Selectors!$M$5,'RCF CCT data'!EC19,FALSE))))</f>
        <v>6.5320665083135054E-3</v>
      </c>
      <c r="EK17" s="27">
        <f>IF($B$2=Selectors!$M$2,'RCF SOBC data'!ED19,IF($B$2=Selectors!$M$3,'RCF OBC data'!ED19,IF($B$2=Selectors!$M$4,'RCF FBC data'!ED19,IF($B$2=Selectors!$M$5,'RCF CCT data'!ED19,FALSE))))</f>
        <v>6.5320665083135054E-3</v>
      </c>
      <c r="EL17" s="27">
        <f>IF($B$2=Selectors!$M$2,'RCF SOBC data'!EE19,IF($B$2=Selectors!$M$3,'RCF OBC data'!EE19,IF($B$2=Selectors!$M$4,'RCF FBC data'!EE19,IF($B$2=Selectors!$M$5,'RCF CCT data'!EE19,FALSE))))</f>
        <v>6.5320665083135054E-3</v>
      </c>
      <c r="EM17" s="27">
        <f>IF($B$2=Selectors!$M$2,'RCF SOBC data'!EF19,IF($B$2=Selectors!$M$3,'RCF OBC data'!EF19,IF($B$2=Selectors!$M$4,'RCF FBC data'!EF19,IF($B$2=Selectors!$M$5,'RCF CCT data'!EF19,FALSE))))</f>
        <v>6.5320665083135054E-3</v>
      </c>
      <c r="EN17" s="27">
        <f>IF($B$2=Selectors!$M$2,'RCF SOBC data'!EG19,IF($B$2=Selectors!$M$3,'RCF OBC data'!EG19,IF($B$2=Selectors!$M$4,'RCF FBC data'!EG19,IF($B$2=Selectors!$M$5,'RCF CCT data'!EG19,FALSE))))</f>
        <v>6.5320665083135054E-3</v>
      </c>
      <c r="EO17" s="27">
        <f>IF($B$2=Selectors!$M$2,'RCF SOBC data'!EH19,IF($B$2=Selectors!$M$3,'RCF OBC data'!EH19,IF($B$2=Selectors!$M$4,'RCF FBC data'!EH19,IF($B$2=Selectors!$M$5,'RCF CCT data'!EH19,FALSE))))</f>
        <v>6.5320665083135054E-3</v>
      </c>
      <c r="EP17" s="27">
        <f>IF($B$2=Selectors!$M$2,'RCF SOBC data'!EI19,IF($B$2=Selectors!$M$3,'RCF OBC data'!EI19,IF($B$2=Selectors!$M$4,'RCF FBC data'!EI19,IF($B$2=Selectors!$M$5,'RCF CCT data'!EI19,FALSE))))</f>
        <v>6.5320665083135054E-3</v>
      </c>
      <c r="EQ17" s="27">
        <f>IF($B$2=Selectors!$M$2,'RCF SOBC data'!EJ19,IF($B$2=Selectors!$M$3,'RCF OBC data'!EJ19,IF($B$2=Selectors!$M$4,'RCF FBC data'!EJ19,IF($B$2=Selectors!$M$5,'RCF CCT data'!EJ19,FALSE))))</f>
        <v>6.5320665083135054E-3</v>
      </c>
      <c r="ER17" s="27">
        <f>IF($B$2=Selectors!$M$2,'RCF SOBC data'!EK19,IF($B$2=Selectors!$M$3,'RCF OBC data'!EK19,IF($B$2=Selectors!$M$4,'RCF FBC data'!EK19,IF($B$2=Selectors!$M$5,'RCF CCT data'!EK19,FALSE))))</f>
        <v>6.5320665083135054E-3</v>
      </c>
      <c r="ES17" s="27">
        <f>IF($B$2=Selectors!$M$2,'RCF SOBC data'!EL19,IF($B$2=Selectors!$M$3,'RCF OBC data'!EL19,IF($B$2=Selectors!$M$4,'RCF FBC data'!EL19,IF($B$2=Selectors!$M$5,'RCF CCT data'!EL19,FALSE))))</f>
        <v>8.1548338940200138E-2</v>
      </c>
      <c r="ET17" s="315" t="e">
        <f t="shared" si="4"/>
        <v>#DIV/0!</v>
      </c>
      <c r="EU17" s="52">
        <v>0.17197237396154286</v>
      </c>
      <c r="EV17" s="52">
        <v>0.1701125889042383</v>
      </c>
      <c r="EW17" s="52">
        <v>0.16825280384693381</v>
      </c>
    </row>
    <row r="18" spans="2:153" x14ac:dyDescent="0.25">
      <c r="B18" s="13" t="s">
        <v>19</v>
      </c>
      <c r="C18" s="3">
        <v>0.6</v>
      </c>
      <c r="D18" s="40" t="e">
        <f t="shared" si="1"/>
        <v>#DIV/0!</v>
      </c>
      <c r="E18" s="40"/>
      <c r="F18" s="40" t="e">
        <f t="shared" si="2"/>
        <v>#DIV/0!</v>
      </c>
      <c r="G18" s="2"/>
      <c r="H18" s="29" t="e">
        <f t="shared" si="3"/>
        <v>#DIV/0!</v>
      </c>
      <c r="I18" s="29" t="e">
        <f t="shared" si="0"/>
        <v>#DIV/0!</v>
      </c>
      <c r="J18" s="29"/>
      <c r="K18" s="27">
        <f>IF($B$2=Selectors!$M$2,'RCF SOBC data'!D20,IF($B$2=Selectors!$M$3,'RCF OBC data'!D20,IF($B$2=Selectors!$M$4,'RCF FBC data'!D20,IF($B$2=Selectors!$M$5,'RCF CCT data'!D20,FALSE))))</f>
        <v>-2.7962566666666078E-3</v>
      </c>
      <c r="L18" s="27">
        <f>IF($B$2=Selectors!$M$2,'RCF SOBC data'!E20,IF($B$2=Selectors!$M$3,'RCF OBC data'!E20,IF($B$2=Selectors!$M$4,'RCF FBC data'!E20,IF($B$2=Selectors!$M$5,'RCF CCT data'!E20,FALSE))))</f>
        <v>-2.7962566666666078E-3</v>
      </c>
      <c r="M18" s="27">
        <f>IF($B$2=Selectors!$M$2,'RCF SOBC data'!F20,IF($B$2=Selectors!$M$3,'RCF OBC data'!F20,IF($B$2=Selectors!$M$4,'RCF FBC data'!F20,IF($B$2=Selectors!$M$5,'RCF CCT data'!F20,FALSE))))</f>
        <v>-2.7962566666666078E-3</v>
      </c>
      <c r="N18" s="27">
        <f>IF($B$2=Selectors!$M$2,'RCF SOBC data'!G20,IF($B$2=Selectors!$M$3,'RCF OBC data'!G20,IF($B$2=Selectors!$M$4,'RCF FBC data'!G20,IF($B$2=Selectors!$M$5,'RCF CCT data'!G20,FALSE))))</f>
        <v>-2.7962566666666078E-3</v>
      </c>
      <c r="O18" s="27">
        <f>IF($B$2=Selectors!$M$2,'RCF SOBC data'!H20,IF($B$2=Selectors!$M$3,'RCF OBC data'!H20,IF($B$2=Selectors!$M$4,'RCF FBC data'!H20,IF($B$2=Selectors!$M$5,'RCF CCT data'!H20,FALSE))))</f>
        <v>-2.7962566666666078E-3</v>
      </c>
      <c r="P18" s="27">
        <f>IF($B$2=Selectors!$M$2,'RCF SOBC data'!I20,IF($B$2=Selectors!$M$3,'RCF OBC data'!I20,IF($B$2=Selectors!$M$4,'RCF FBC data'!I20,IF($B$2=Selectors!$M$5,'RCF CCT data'!I20,FALSE))))</f>
        <v>-2.7962566666666078E-3</v>
      </c>
      <c r="Q18" s="27">
        <f>IF($B$2=Selectors!$M$2,'RCF SOBC data'!J20,IF($B$2=Selectors!$M$3,'RCF OBC data'!J20,IF($B$2=Selectors!$M$4,'RCF FBC data'!J20,IF($B$2=Selectors!$M$5,'RCF CCT data'!J20,FALSE))))</f>
        <v>-2.7962566666666078E-3</v>
      </c>
      <c r="R18" s="27">
        <f>IF($B$2=Selectors!$M$2,'RCF SOBC data'!K20,IF($B$2=Selectors!$M$3,'RCF OBC data'!K20,IF($B$2=Selectors!$M$4,'RCF FBC data'!K20,IF($B$2=Selectors!$M$5,'RCF CCT data'!K20,FALSE))))</f>
        <v>-2.7962566666666078E-3</v>
      </c>
      <c r="S18" s="27">
        <f>IF($B$2=Selectors!$M$2,'RCF SOBC data'!L20,IF($B$2=Selectors!$M$3,'RCF OBC data'!L20,IF($B$2=Selectors!$M$4,'RCF FBC data'!L20,IF($B$2=Selectors!$M$5,'RCF CCT data'!L20,FALSE))))</f>
        <v>-2.7962566666666078E-3</v>
      </c>
      <c r="T18" s="27">
        <f>IF($B$2=Selectors!$M$2,'RCF SOBC data'!M20,IF($B$2=Selectors!$M$3,'RCF OBC data'!M20,IF($B$2=Selectors!$M$4,'RCF FBC data'!M20,IF($B$2=Selectors!$M$5,'RCF CCT data'!M20,FALSE))))</f>
        <v>3.1111111111111089E-2</v>
      </c>
      <c r="U18" s="27">
        <f>IF($B$2=Selectors!$M$2,'RCF SOBC data'!N20,IF($B$2=Selectors!$M$3,'RCF OBC data'!N20,IF($B$2=Selectors!$M$4,'RCF FBC data'!N20,IF($B$2=Selectors!$M$5,'RCF CCT data'!N20,FALSE))))</f>
        <v>3.1111111111111089E-2</v>
      </c>
      <c r="V18" s="27">
        <f>IF($B$2=Selectors!$M$2,'RCF SOBC data'!O20,IF($B$2=Selectors!$M$3,'RCF OBC data'!O20,IF($B$2=Selectors!$M$4,'RCF FBC data'!O20,IF($B$2=Selectors!$M$5,'RCF CCT data'!O20,FALSE))))</f>
        <v>3.1111111111111089E-2</v>
      </c>
      <c r="W18" s="27">
        <f>IF($B$2=Selectors!$M$2,'RCF SOBC data'!P20,IF($B$2=Selectors!$M$3,'RCF OBC data'!P20,IF($B$2=Selectors!$M$4,'RCF FBC data'!P20,IF($B$2=Selectors!$M$5,'RCF CCT data'!P20,FALSE))))</f>
        <v>3.1111111111111089E-2</v>
      </c>
      <c r="X18" s="27">
        <f>IF($B$2=Selectors!$M$2,'RCF SOBC data'!Q20,IF($B$2=Selectors!$M$3,'RCF OBC data'!Q20,IF($B$2=Selectors!$M$4,'RCF FBC data'!Q20,IF($B$2=Selectors!$M$5,'RCF CCT data'!Q20,FALSE))))</f>
        <v>0.11313640115815904</v>
      </c>
      <c r="Y18" s="27">
        <f>IF($B$2=Selectors!$M$2,'RCF SOBC data'!R20,IF($B$2=Selectors!$M$3,'RCF OBC data'!R20,IF($B$2=Selectors!$M$4,'RCF FBC data'!R20,IF($B$2=Selectors!$M$5,'RCF CCT data'!R20,FALSE))))</f>
        <v>0.11313640115815904</v>
      </c>
      <c r="Z18" s="27">
        <f>IF($B$2=Selectors!$M$2,'RCF SOBC data'!S20,IF($B$2=Selectors!$M$3,'RCF OBC data'!S20,IF($B$2=Selectors!$M$4,'RCF FBC data'!S20,IF($B$2=Selectors!$M$5,'RCF CCT data'!S20,FALSE))))</f>
        <v>0.11313640115815904</v>
      </c>
      <c r="AA18" s="27">
        <f>IF($B$2=Selectors!$M$2,'RCF SOBC data'!T20,IF($B$2=Selectors!$M$3,'RCF OBC data'!T20,IF($B$2=Selectors!$M$4,'RCF FBC data'!T20,IF($B$2=Selectors!$M$5,'RCF CCT data'!T20,FALSE))))</f>
        <v>0.11313640115815904</v>
      </c>
      <c r="AB18" s="27">
        <f>IF($B$2=Selectors!$M$2,'RCF SOBC data'!U20,IF($B$2=Selectors!$M$3,'RCF OBC data'!U20,IF($B$2=Selectors!$M$4,'RCF FBC data'!U20,IF($B$2=Selectors!$M$5,'RCF CCT data'!U20,FALSE))))</f>
        <v>0.11313640115815904</v>
      </c>
      <c r="AC18" s="27">
        <f>IF($B$2=Selectors!$M$2,'RCF SOBC data'!V20,IF($B$2=Selectors!$M$3,'RCF OBC data'!V20,IF($B$2=Selectors!$M$4,'RCF FBC data'!V20,IF($B$2=Selectors!$M$5,'RCF CCT data'!V20,FALSE))))</f>
        <v>0.18041641998122127</v>
      </c>
      <c r="AD18" s="27">
        <f>IF($B$2=Selectors!$M$2,'RCF SOBC data'!W20,IF($B$2=Selectors!$M$3,'RCF OBC data'!W20,IF($B$2=Selectors!$M$4,'RCF FBC data'!W20,IF($B$2=Selectors!$M$5,'RCF CCT data'!W20,FALSE))))</f>
        <v>0.11313640115815904</v>
      </c>
      <c r="AE18" s="27">
        <f>IF($B$2=Selectors!$M$2,'RCF SOBC data'!X20,IF($B$2=Selectors!$M$3,'RCF OBC data'!X20,IF($B$2=Selectors!$M$4,'RCF FBC data'!X20,IF($B$2=Selectors!$M$5,'RCF CCT data'!X20,FALSE))))</f>
        <v>0.11313640115815904</v>
      </c>
      <c r="AF18" s="27">
        <f>IF($B$2=Selectors!$M$2,'RCF SOBC data'!Y20,IF($B$2=Selectors!$M$3,'RCF OBC data'!Y20,IF($B$2=Selectors!$M$4,'RCF FBC data'!Y20,IF($B$2=Selectors!$M$5,'RCF CCT data'!Y20,FALSE))))</f>
        <v>0.11313640115815904</v>
      </c>
      <c r="AG18" s="27">
        <f>IF($B$2=Selectors!$M$2,'RCF SOBC data'!Z20,IF($B$2=Selectors!$M$3,'RCF OBC data'!Z20,IF($B$2=Selectors!$M$4,'RCF FBC data'!Z20,IF($B$2=Selectors!$M$5,'RCF CCT data'!Z20,FALSE))))</f>
        <v>0.11313640115815904</v>
      </c>
      <c r="AH18" s="27">
        <f>IF($B$2=Selectors!$M$2,'RCF SOBC data'!AA20,IF($B$2=Selectors!$M$3,'RCF OBC data'!AA20,IF($B$2=Selectors!$M$4,'RCF FBC data'!AA20,IF($B$2=Selectors!$M$5,'RCF CCT data'!AA20,FALSE))))</f>
        <v>0.11313640115815904</v>
      </c>
      <c r="AI18" s="27">
        <f>IF($B$2=Selectors!$M$2,'RCF SOBC data'!AB20,IF($B$2=Selectors!$M$3,'RCF OBC data'!AB20,IF($B$2=Selectors!$M$4,'RCF FBC data'!AB20,IF($B$2=Selectors!$M$5,'RCF CCT data'!AB20,FALSE))))</f>
        <v>0.21999999999999997</v>
      </c>
      <c r="AJ18" s="27">
        <f>IF($B$2=Selectors!$M$2,'RCF SOBC data'!AC20,IF($B$2=Selectors!$M$3,'RCF OBC data'!AC20,IF($B$2=Selectors!$M$4,'RCF FBC data'!AC20,IF($B$2=Selectors!$M$5,'RCF CCT data'!AC20,FALSE))))</f>
        <v>0.21999999999999997</v>
      </c>
      <c r="AK18" s="27">
        <f>IF($B$2=Selectors!$M$2,'RCF SOBC data'!AD20,IF($B$2=Selectors!$M$3,'RCF OBC data'!AD20,IF($B$2=Selectors!$M$4,'RCF FBC data'!AD20,IF($B$2=Selectors!$M$5,'RCF CCT data'!AD20,FALSE))))</f>
        <v>3.1111111111111089E-2</v>
      </c>
      <c r="AL18" s="27">
        <f>IF($B$2=Selectors!$M$2,'RCF SOBC data'!AE20,IF($B$2=Selectors!$M$3,'RCF OBC data'!AE20,IF($B$2=Selectors!$M$4,'RCF FBC data'!AE20,IF($B$2=Selectors!$M$5,'RCF CCT data'!AE20,FALSE))))</f>
        <v>3.1111111111111089E-2</v>
      </c>
      <c r="AM18" s="27">
        <f>IF($B$2=Selectors!$M$2,'RCF SOBC data'!AF20,IF($B$2=Selectors!$M$3,'RCF OBC data'!AF20,IF($B$2=Selectors!$M$4,'RCF FBC data'!AF20,IF($B$2=Selectors!$M$5,'RCF CCT data'!AF20,FALSE))))</f>
        <v>3.1111111111111089E-2</v>
      </c>
      <c r="AN18" s="27">
        <f>IF($B$2=Selectors!$M$2,'RCF SOBC data'!AG20,IF($B$2=Selectors!$M$3,'RCF OBC data'!AG20,IF($B$2=Selectors!$M$4,'RCF FBC data'!AG20,IF($B$2=Selectors!$M$5,'RCF CCT data'!AG20,FALSE))))</f>
        <v>3.1111111111111089E-2</v>
      </c>
      <c r="AO18" s="27">
        <f>IF($B$2=Selectors!$M$2,'RCF SOBC data'!AH20,IF($B$2=Selectors!$M$3,'RCF OBC data'!AH20,IF($B$2=Selectors!$M$4,'RCF FBC data'!AH20,IF($B$2=Selectors!$M$5,'RCF CCT data'!AH20,FALSE))))</f>
        <v>0.38530671800000005</v>
      </c>
      <c r="AP18" s="27">
        <f>IF($B$2=Selectors!$M$2,'RCF SOBC data'!AI20,IF($B$2=Selectors!$M$3,'RCF OBC data'!AI20,IF($B$2=Selectors!$M$4,'RCF FBC data'!AI20,IF($B$2=Selectors!$M$5,'RCF CCT data'!AI20,FALSE))))</f>
        <v>0.21999999999999997</v>
      </c>
      <c r="AQ18" s="27">
        <f>IF($B$2=Selectors!$M$2,'RCF SOBC data'!AJ20,IF($B$2=Selectors!$M$3,'RCF OBC data'!AJ20,IF($B$2=Selectors!$M$4,'RCF FBC data'!AJ20,IF($B$2=Selectors!$M$5,'RCF CCT data'!AJ20,FALSE))))</f>
        <v>0.21999999999999997</v>
      </c>
      <c r="AR18" s="27">
        <f>IF($B$2=Selectors!$M$2,'RCF SOBC data'!AK20,IF($B$2=Selectors!$M$3,'RCF OBC data'!AK20,IF($B$2=Selectors!$M$4,'RCF FBC data'!AK20,IF($B$2=Selectors!$M$5,'RCF CCT data'!AK20,FALSE))))</f>
        <v>0.30265335900000001</v>
      </c>
      <c r="AS18" s="27">
        <f>IF($B$2=Selectors!$M$2,'RCF SOBC data'!AL20,IF($B$2=Selectors!$M$3,'RCF OBC data'!AL20,IF($B$2=Selectors!$M$4,'RCF FBC data'!AL20,IF($B$2=Selectors!$M$5,'RCF CCT data'!AL20,FALSE))))</f>
        <v>0.38530671800000005</v>
      </c>
      <c r="AT18" s="27">
        <f>IF($B$2=Selectors!$M$2,'RCF SOBC data'!AM20,IF($B$2=Selectors!$M$3,'RCF OBC data'!AM20,IF($B$2=Selectors!$M$4,'RCF FBC data'!AM20,IF($B$2=Selectors!$M$5,'RCF CCT data'!AM20,FALSE))))</f>
        <v>0.21999999999999997</v>
      </c>
      <c r="AU18" s="27">
        <f>IF($B$2=Selectors!$M$2,'RCF SOBC data'!AN20,IF($B$2=Selectors!$M$3,'RCF OBC data'!AN20,IF($B$2=Selectors!$M$4,'RCF FBC data'!AN20,IF($B$2=Selectors!$M$5,'RCF CCT data'!AN20,FALSE))))</f>
        <v>0.21999999999999997</v>
      </c>
      <c r="AV18" s="27">
        <f>IF($B$2=Selectors!$M$2,'RCF SOBC data'!AO20,IF($B$2=Selectors!$M$3,'RCF OBC data'!AO20,IF($B$2=Selectors!$M$4,'RCF FBC data'!AO20,IF($B$2=Selectors!$M$5,'RCF CCT data'!AO20,FALSE))))</f>
        <v>0.11313640115815904</v>
      </c>
      <c r="AW18" s="27">
        <f>IF($B$2=Selectors!$M$2,'RCF SOBC data'!AP20,IF($B$2=Selectors!$M$3,'RCF OBC data'!AP20,IF($B$2=Selectors!$M$4,'RCF FBC data'!AP20,IF($B$2=Selectors!$M$5,'RCF CCT data'!AP20,FALSE))))</f>
        <v>0.18041641998122127</v>
      </c>
      <c r="AX18" s="27">
        <f>IF($B$2=Selectors!$M$2,'RCF SOBC data'!AQ20,IF($B$2=Selectors!$M$3,'RCF OBC data'!AQ20,IF($B$2=Selectors!$M$4,'RCF FBC data'!AQ20,IF($B$2=Selectors!$M$5,'RCF CCT data'!AQ20,FALSE))))</f>
        <v>3.1111111111111089E-2</v>
      </c>
      <c r="AY18" s="27">
        <f>IF($B$2=Selectors!$M$2,'RCF SOBC data'!AR20,IF($B$2=Selectors!$M$3,'RCF OBC data'!AR20,IF($B$2=Selectors!$M$4,'RCF FBC data'!AR20,IF($B$2=Selectors!$M$5,'RCF CCT data'!AR20,FALSE))))</f>
        <v>3.1111111111111089E-2</v>
      </c>
      <c r="AZ18" s="27">
        <f>IF($B$2=Selectors!$M$2,'RCF SOBC data'!AS20,IF($B$2=Selectors!$M$3,'RCF OBC data'!AS20,IF($B$2=Selectors!$M$4,'RCF FBC data'!AS20,IF($B$2=Selectors!$M$5,'RCF CCT data'!AS20,FALSE))))</f>
        <v>0.22999999999999998</v>
      </c>
      <c r="BA18" s="27">
        <f>IF($B$2=Selectors!$M$2,'RCF SOBC data'!AT20,IF($B$2=Selectors!$M$3,'RCF OBC data'!AT20,IF($B$2=Selectors!$M$4,'RCF FBC data'!AT20,IF($B$2=Selectors!$M$5,'RCF CCT data'!AT20,FALSE))))</f>
        <v>0.22999999999999998</v>
      </c>
      <c r="BB18" s="27">
        <f>IF($B$2=Selectors!$M$2,'RCF SOBC data'!AU20,IF($B$2=Selectors!$M$3,'RCF OBC data'!AU20,IF($B$2=Selectors!$M$4,'RCF FBC data'!AU20,IF($B$2=Selectors!$M$5,'RCF CCT data'!AU20,FALSE))))</f>
        <v>0.20699999999999999</v>
      </c>
      <c r="BC18" s="27">
        <f>IF($B$2=Selectors!$M$2,'RCF SOBC data'!AV20,IF($B$2=Selectors!$M$3,'RCF OBC data'!AV20,IF($B$2=Selectors!$M$4,'RCF FBC data'!AV20,IF($B$2=Selectors!$M$5,'RCF CCT data'!AV20,FALSE))))</f>
        <v>0.20699999999999999</v>
      </c>
      <c r="BD18" s="27">
        <f>IF($B$2=Selectors!$M$2,'RCF SOBC data'!AW20,IF($B$2=Selectors!$M$3,'RCF OBC data'!AW20,IF($B$2=Selectors!$M$4,'RCF FBC data'!AW20,IF($B$2=Selectors!$M$5,'RCF CCT data'!AW20,FALSE))))</f>
        <v>0.20699999999999999</v>
      </c>
      <c r="BE18" s="27">
        <f>IF($B$2=Selectors!$M$2,'RCF SOBC data'!AX20,IF($B$2=Selectors!$M$3,'RCF OBC data'!AX20,IF($B$2=Selectors!$M$4,'RCF FBC data'!AX20,IF($B$2=Selectors!$M$5,'RCF CCT data'!AX20,FALSE))))</f>
        <v>0.22999999999999998</v>
      </c>
      <c r="BF18" s="27">
        <f>IF($B$2=Selectors!$M$2,'RCF SOBC data'!AY20,IF($B$2=Selectors!$M$3,'RCF OBC data'!AY20,IF($B$2=Selectors!$M$4,'RCF FBC data'!AY20,IF($B$2=Selectors!$M$5,'RCF CCT data'!AY20,FALSE))))</f>
        <v>0.27599999999999997</v>
      </c>
      <c r="BG18" s="27">
        <f>IF($B$2=Selectors!$M$2,'RCF SOBC data'!AZ20,IF($B$2=Selectors!$M$3,'RCF OBC data'!AZ20,IF($B$2=Selectors!$M$4,'RCF FBC data'!AZ20,IF($B$2=Selectors!$M$5,'RCF CCT data'!AZ20,FALSE))))</f>
        <v>0.22999999999999998</v>
      </c>
      <c r="BH18" s="27">
        <f>IF($B$2=Selectors!$M$2,'RCF SOBC data'!BA20,IF($B$2=Selectors!$M$3,'RCF OBC data'!BA20,IF($B$2=Selectors!$M$4,'RCF FBC data'!BA20,IF($B$2=Selectors!$M$5,'RCF CCT data'!BA20,FALSE))))</f>
        <v>0.27599999999999997</v>
      </c>
      <c r="BI18" s="27">
        <f>IF($B$2=Selectors!$M$2,'RCF SOBC data'!BB20,IF($B$2=Selectors!$M$3,'RCF OBC data'!BB20,IF($B$2=Selectors!$M$4,'RCF FBC data'!BB20,IF($B$2=Selectors!$M$5,'RCF CCT data'!BB20,FALSE))))</f>
        <v>0.28119999999999989</v>
      </c>
      <c r="BJ18" s="27">
        <f>IF($B$2=Selectors!$M$2,'RCF SOBC data'!BC20,IF($B$2=Selectors!$M$3,'RCF OBC data'!BC20,IF($B$2=Selectors!$M$4,'RCF FBC data'!BC20,IF($B$2=Selectors!$M$5,'RCF CCT data'!BC20,FALSE))))</f>
        <v>0.28119999999999989</v>
      </c>
      <c r="BK18" s="27">
        <f>IF($B$2=Selectors!$M$2,'RCF SOBC data'!BD20,IF($B$2=Selectors!$M$3,'RCF OBC data'!BD20,IF($B$2=Selectors!$M$4,'RCF FBC data'!BD20,IF($B$2=Selectors!$M$5,'RCF CCT data'!BD20,FALSE))))</f>
        <v>0.26148810406230227</v>
      </c>
      <c r="BL18" s="27">
        <f>IF($B$2=Selectors!$M$2,'RCF SOBC data'!BE20,IF($B$2=Selectors!$M$3,'RCF OBC data'!BE20,IF($B$2=Selectors!$M$4,'RCF FBC data'!BE20,IF($B$2=Selectors!$M$5,'RCF CCT data'!BE20,FALSE))))</f>
        <v>0.22999999999999998</v>
      </c>
      <c r="BM18" s="27">
        <f>IF($B$2=Selectors!$M$2,'RCF SOBC data'!BF20,IF($B$2=Selectors!$M$3,'RCF OBC data'!BF20,IF($B$2=Selectors!$M$4,'RCF FBC data'!BF20,IF($B$2=Selectors!$M$5,'RCF CCT data'!BF20,FALSE))))</f>
        <v>0.22999999999999998</v>
      </c>
      <c r="BN18" s="27">
        <f>IF($B$2=Selectors!$M$2,'RCF SOBC data'!BG20,IF($B$2=Selectors!$M$3,'RCF OBC data'!BG20,IF($B$2=Selectors!$M$4,'RCF FBC data'!BG20,IF($B$2=Selectors!$M$5,'RCF CCT data'!BG20,FALSE))))</f>
        <v>0.27599999999999997</v>
      </c>
      <c r="BO18" s="27">
        <f>IF($B$2=Selectors!$M$2,'RCF SOBC data'!BH20,IF($B$2=Selectors!$M$3,'RCF OBC data'!BH20,IF($B$2=Selectors!$M$4,'RCF FBC data'!BH20,IF($B$2=Selectors!$M$5,'RCF CCT data'!BH20,FALSE))))</f>
        <v>0.27599999999999997</v>
      </c>
      <c r="BP18" s="27">
        <f>IF($B$2=Selectors!$M$2,'RCF SOBC data'!BI20,IF($B$2=Selectors!$M$3,'RCF OBC data'!BI20,IF($B$2=Selectors!$M$4,'RCF FBC data'!BI20,IF($B$2=Selectors!$M$5,'RCF CCT data'!BI20,FALSE))))</f>
        <v>0.26</v>
      </c>
      <c r="BQ18" s="27">
        <f>IF($B$2=Selectors!$M$2,'RCF SOBC data'!BJ20,IF($B$2=Selectors!$M$3,'RCF OBC data'!BJ20,IF($B$2=Selectors!$M$4,'RCF FBC data'!BJ20,IF($B$2=Selectors!$M$5,'RCF CCT data'!BJ20,FALSE))))</f>
        <v>0.26</v>
      </c>
      <c r="BR18" s="27">
        <f>IF($B$2=Selectors!$M$2,'RCF SOBC data'!BK20,IF($B$2=Selectors!$M$3,'RCF OBC data'!BK20,IF($B$2=Selectors!$M$4,'RCF FBC data'!BK20,IF($B$2=Selectors!$M$5,'RCF CCT data'!BK20,FALSE))))</f>
        <v>0.26</v>
      </c>
      <c r="BS18" s="27">
        <f>IF($B$2=Selectors!$M$2,'RCF SOBC data'!BL20,IF($B$2=Selectors!$M$3,'RCF OBC data'!BL20,IF($B$2=Selectors!$M$4,'RCF FBC data'!BL20,IF($B$2=Selectors!$M$5,'RCF CCT data'!BL20,FALSE))))</f>
        <v>0.11324597544420745</v>
      </c>
      <c r="BT18" s="27">
        <f>IF($B$2=Selectors!$M$2,'RCF SOBC data'!BM20,IF($B$2=Selectors!$M$3,'RCF OBC data'!BM20,IF($B$2=Selectors!$M$4,'RCF FBC data'!BM20,IF($B$2=Selectors!$M$5,'RCF CCT data'!BM20,FALSE))))</f>
        <v>0.22999999999999998</v>
      </c>
      <c r="BU18" s="27">
        <f>IF($B$2=Selectors!$M$2,'RCF SOBC data'!BN20,IF($B$2=Selectors!$M$3,'RCF OBC data'!BN20,IF($B$2=Selectors!$M$4,'RCF FBC data'!BN20,IF($B$2=Selectors!$M$5,'RCF CCT data'!BN20,FALSE))))</f>
        <v>0.14849687320782823</v>
      </c>
      <c r="BV18" s="27">
        <f>IF($B$2=Selectors!$M$2,'RCF SOBC data'!BO20,IF($B$2=Selectors!$M$3,'RCF OBC data'!BO20,IF($B$2=Selectors!$M$4,'RCF FBC data'!BO20,IF($B$2=Selectors!$M$5,'RCF CCT data'!BO20,FALSE))))</f>
        <v>9.5199999999999729E-3</v>
      </c>
      <c r="BW18" s="27">
        <f>IF($B$2=Selectors!$M$2,'RCF SOBC data'!BP20,IF($B$2=Selectors!$M$3,'RCF OBC data'!BP20,IF($B$2=Selectors!$M$4,'RCF FBC data'!BP20,IF($B$2=Selectors!$M$5,'RCF CCT data'!BP20,FALSE))))</f>
        <v>9.5199999999999729E-3</v>
      </c>
      <c r="BX18" s="27">
        <f>IF($B$2=Selectors!$M$2,'RCF SOBC data'!BQ20,IF($B$2=Selectors!$M$3,'RCF OBC data'!BQ20,IF($B$2=Selectors!$M$4,'RCF FBC data'!BQ20,IF($B$2=Selectors!$M$5,'RCF CCT data'!BQ20,FALSE))))</f>
        <v>9.5199999999999729E-3</v>
      </c>
      <c r="BY18" s="27">
        <f>IF($B$2=Selectors!$M$2,'RCF SOBC data'!BR20,IF($B$2=Selectors!$M$3,'RCF OBC data'!BR20,IF($B$2=Selectors!$M$4,'RCF FBC data'!BR20,IF($B$2=Selectors!$M$5,'RCF CCT data'!BR20,FALSE))))</f>
        <v>9.5199999999999729E-3</v>
      </c>
      <c r="BZ18" s="27">
        <f>IF($B$2=Selectors!$M$2,'RCF SOBC data'!BS20,IF($B$2=Selectors!$M$3,'RCF OBC data'!BS20,IF($B$2=Selectors!$M$4,'RCF FBC data'!BS20,IF($B$2=Selectors!$M$5,'RCF CCT data'!BS20,FALSE))))</f>
        <v>9.5199999999999729E-3</v>
      </c>
      <c r="CA18" s="27">
        <f>IF($B$2=Selectors!$M$2,'RCF SOBC data'!BT20,IF($B$2=Selectors!$M$3,'RCF OBC data'!BT20,IF($B$2=Selectors!$M$4,'RCF FBC data'!BT20,IF($B$2=Selectors!$M$5,'RCF CCT data'!BT20,FALSE))))</f>
        <v>9.5199999999999729E-3</v>
      </c>
      <c r="CB18" s="27">
        <f>IF($B$2=Selectors!$M$2,'RCF SOBC data'!BU20,IF($B$2=Selectors!$M$3,'RCF OBC data'!BU20,IF($B$2=Selectors!$M$4,'RCF FBC data'!BU20,IF($B$2=Selectors!$M$5,'RCF CCT data'!BU20,FALSE))))</f>
        <v>0.28258446733960008</v>
      </c>
      <c r="CC18" s="27">
        <f>IF($B$2=Selectors!$M$2,'RCF SOBC data'!BV20,IF($B$2=Selectors!$M$3,'RCF OBC data'!BV20,IF($B$2=Selectors!$M$4,'RCF FBC data'!BV20,IF($B$2=Selectors!$M$5,'RCF CCT data'!BV20,FALSE))))</f>
        <v>0.28258446733960008</v>
      </c>
      <c r="CD18" s="27">
        <f>IF($B$2=Selectors!$M$2,'RCF SOBC data'!BW20,IF($B$2=Selectors!$M$3,'RCF OBC data'!BW20,IF($B$2=Selectors!$M$4,'RCF FBC data'!BW20,IF($B$2=Selectors!$M$5,'RCF CCT data'!BW20,FALSE))))</f>
        <v>0.28258446733960008</v>
      </c>
      <c r="CE18" s="27">
        <f>IF($B$2=Selectors!$M$2,'RCF SOBC data'!BX20,IF($B$2=Selectors!$M$3,'RCF OBC data'!BX20,IF($B$2=Selectors!$M$4,'RCF FBC data'!BX20,IF($B$2=Selectors!$M$5,'RCF CCT data'!BX20,FALSE))))</f>
        <v>0.28258446733960008</v>
      </c>
      <c r="CF18" s="27">
        <f>IF($B$2=Selectors!$M$2,'RCF SOBC data'!BY20,IF($B$2=Selectors!$M$3,'RCF OBC data'!BY20,IF($B$2=Selectors!$M$4,'RCF FBC data'!BY20,IF($B$2=Selectors!$M$5,'RCF CCT data'!BY20,FALSE))))</f>
        <v>0.28258446733960008</v>
      </c>
      <c r="CG18" s="27">
        <f>IF($B$2=Selectors!$M$2,'RCF SOBC data'!BZ20,IF($B$2=Selectors!$M$3,'RCF OBC data'!BZ20,IF($B$2=Selectors!$M$4,'RCF FBC data'!BZ20,IF($B$2=Selectors!$M$5,'RCF CCT data'!BZ20,FALSE))))</f>
        <v>0.28258446733960008</v>
      </c>
      <c r="CH18" s="27">
        <f>IF($B$2=Selectors!$M$2,'RCF SOBC data'!CA20,IF($B$2=Selectors!$M$3,'RCF OBC data'!CA20,IF($B$2=Selectors!$M$4,'RCF FBC data'!CA20,IF($B$2=Selectors!$M$5,'RCF CCT data'!CA20,FALSE))))</f>
        <v>0.28258446733960008</v>
      </c>
      <c r="CI18" s="27">
        <f>IF($B$2=Selectors!$M$2,'RCF SOBC data'!CB20,IF($B$2=Selectors!$M$3,'RCF OBC data'!CB20,IF($B$2=Selectors!$M$4,'RCF FBC data'!CB20,IF($B$2=Selectors!$M$5,'RCF CCT data'!CB20,FALSE))))</f>
        <v>0.15338615228388464</v>
      </c>
      <c r="CJ18" s="27">
        <f>IF($B$2=Selectors!$M$2,'RCF SOBC data'!CC20,IF($B$2=Selectors!$M$3,'RCF OBC data'!CC20,IF($B$2=Selectors!$M$4,'RCF FBC data'!CC20,IF($B$2=Selectors!$M$5,'RCF CCT data'!CC20,FALSE))))</f>
        <v>0.15338615228388464</v>
      </c>
      <c r="CK18" s="27">
        <f>IF($B$2=Selectors!$M$2,'RCF SOBC data'!CD20,IF($B$2=Selectors!$M$3,'RCF OBC data'!CD20,IF($B$2=Selectors!$M$4,'RCF FBC data'!CD20,IF($B$2=Selectors!$M$5,'RCF CCT data'!CD20,FALSE))))</f>
        <v>0.15338615228388464</v>
      </c>
      <c r="CL18" s="27">
        <f>IF($B$2=Selectors!$M$2,'RCF SOBC data'!CE20,IF($B$2=Selectors!$M$3,'RCF OBC data'!CE20,IF($B$2=Selectors!$M$4,'RCF FBC data'!CE20,IF($B$2=Selectors!$M$5,'RCF CCT data'!CE20,FALSE))))</f>
        <v>0.15338615228388464</v>
      </c>
      <c r="CM18" s="27">
        <f>IF($B$2=Selectors!$M$2,'RCF SOBC data'!CF20,IF($B$2=Selectors!$M$3,'RCF OBC data'!CF20,IF($B$2=Selectors!$M$4,'RCF FBC data'!CF20,IF($B$2=Selectors!$M$5,'RCF CCT data'!CF20,FALSE))))</f>
        <v>0.15338615228388464</v>
      </c>
      <c r="CN18" s="27">
        <f>IF($B$2=Selectors!$M$2,'RCF SOBC data'!CG20,IF($B$2=Selectors!$M$3,'RCF OBC data'!CG20,IF($B$2=Selectors!$M$4,'RCF FBC data'!CG20,IF($B$2=Selectors!$M$5,'RCF CCT data'!CG20,FALSE))))</f>
        <v>0.15338615228388464</v>
      </c>
      <c r="CO18" s="27">
        <f>IF($B$2=Selectors!$M$2,'RCF SOBC data'!CH20,IF($B$2=Selectors!$M$3,'RCF OBC data'!CH20,IF($B$2=Selectors!$M$4,'RCF FBC data'!CH20,IF($B$2=Selectors!$M$5,'RCF CCT data'!CH20,FALSE))))</f>
        <v>0.15338615228388464</v>
      </c>
      <c r="CP18" s="27">
        <f>IF($B$2=Selectors!$M$2,'RCF SOBC data'!CI20,IF($B$2=Selectors!$M$3,'RCF OBC data'!CI20,IF($B$2=Selectors!$M$4,'RCF FBC data'!CI20,IF($B$2=Selectors!$M$5,'RCF CCT data'!CI20,FALSE))))</f>
        <v>0.14849687320782823</v>
      </c>
      <c r="CQ18" s="27">
        <f>IF($B$2=Selectors!$M$2,'RCF SOBC data'!CJ20,IF($B$2=Selectors!$M$3,'RCF OBC data'!CJ20,IF($B$2=Selectors!$M$4,'RCF FBC data'!CJ20,IF($B$2=Selectors!$M$5,'RCF CCT data'!CJ20,FALSE))))</f>
        <v>0.14849687320782823</v>
      </c>
      <c r="CR18" s="27">
        <f>IF($B$2=Selectors!$M$2,'RCF SOBC data'!CK20,IF($B$2=Selectors!$M$3,'RCF OBC data'!CK20,IF($B$2=Selectors!$M$4,'RCF FBC data'!CK20,IF($B$2=Selectors!$M$5,'RCF CCT data'!CK20,FALSE))))</f>
        <v>0.14849687320782823</v>
      </c>
      <c r="CS18" s="27">
        <f>IF($B$2=Selectors!$M$2,'RCF SOBC data'!CL20,IF($B$2=Selectors!$M$3,'RCF OBC data'!CL20,IF($B$2=Selectors!$M$4,'RCF FBC data'!CL20,IF($B$2=Selectors!$M$5,'RCF CCT data'!CL20,FALSE))))</f>
        <v>0.17299211653902002</v>
      </c>
      <c r="CT18" s="27">
        <f>IF($B$2=Selectors!$M$2,'RCF SOBC data'!CM20,IF($B$2=Selectors!$M$3,'RCF OBC data'!CM20,IF($B$2=Selectors!$M$4,'RCF FBC data'!CM20,IF($B$2=Selectors!$M$5,'RCF CCT data'!CM20,FALSE))))</f>
        <v>0.17299211653902002</v>
      </c>
      <c r="CU18" s="27">
        <f>IF($B$2=Selectors!$M$2,'RCF SOBC data'!CN20,IF($B$2=Selectors!$M$3,'RCF OBC data'!CN20,IF($B$2=Selectors!$M$4,'RCF FBC data'!CN20,IF($B$2=Selectors!$M$5,'RCF CCT data'!CN20,FALSE))))</f>
        <v>0.17299211653902002</v>
      </c>
      <c r="CV18" s="27">
        <f>IF($B$2=Selectors!$M$2,'RCF SOBC data'!CO20,IF($B$2=Selectors!$M$3,'RCF OBC data'!CO20,IF($B$2=Selectors!$M$4,'RCF FBC data'!CO20,IF($B$2=Selectors!$M$5,'RCF CCT data'!CO20,FALSE))))</f>
        <v>0.17299211653902002</v>
      </c>
      <c r="CW18" s="27">
        <f>IF($B$2=Selectors!$M$2,'RCF SOBC data'!CP20,IF($B$2=Selectors!$M$3,'RCF OBC data'!CP20,IF($B$2=Selectors!$M$4,'RCF FBC data'!CP20,IF($B$2=Selectors!$M$5,'RCF CCT data'!CP20,FALSE))))</f>
        <v>0.17299211653902002</v>
      </c>
      <c r="CX18" s="27">
        <f>IF($B$2=Selectors!$M$2,'RCF SOBC data'!CQ20,IF($B$2=Selectors!$M$3,'RCF OBC data'!CQ20,IF($B$2=Selectors!$M$4,'RCF FBC data'!CQ20,IF($B$2=Selectors!$M$5,'RCF CCT data'!CQ20,FALSE))))</f>
        <v>0.11324597544420745</v>
      </c>
      <c r="CY18" s="27">
        <f>IF($B$2=Selectors!$M$2,'RCF SOBC data'!CR20,IF($B$2=Selectors!$M$3,'RCF OBC data'!CR20,IF($B$2=Selectors!$M$4,'RCF FBC data'!CR20,IF($B$2=Selectors!$M$5,'RCF CCT data'!CR20,FALSE))))</f>
        <v>0.21999999999999997</v>
      </c>
      <c r="CZ18" s="27">
        <f>IF($B$2=Selectors!$M$2,'RCF SOBC data'!CS20,IF($B$2=Selectors!$M$3,'RCF OBC data'!CS20,IF($B$2=Selectors!$M$4,'RCF FBC data'!CS20,IF($B$2=Selectors!$M$5,'RCF CCT data'!CS20,FALSE))))</f>
        <v>0.21999999999999997</v>
      </c>
      <c r="DA18" s="27">
        <f>IF($B$2=Selectors!$M$2,'RCF SOBC data'!CT20,IF($B$2=Selectors!$M$3,'RCF OBC data'!CT20,IF($B$2=Selectors!$M$4,'RCF FBC data'!CT20,IF($B$2=Selectors!$M$5,'RCF CCT data'!CT20,FALSE))))</f>
        <v>0.21999999999999997</v>
      </c>
      <c r="DB18" s="27">
        <f>IF($B$2=Selectors!$M$2,'RCF SOBC data'!CU20,IF($B$2=Selectors!$M$3,'RCF OBC data'!CU20,IF($B$2=Selectors!$M$4,'RCF FBC data'!CU20,IF($B$2=Selectors!$M$5,'RCF CCT data'!CU20,FALSE))))</f>
        <v>0.21999999999999997</v>
      </c>
      <c r="DC18" s="27">
        <f>IF($B$2=Selectors!$M$2,'RCF SOBC data'!CV20,IF($B$2=Selectors!$M$3,'RCF OBC data'!CV20,IF($B$2=Selectors!$M$4,'RCF FBC data'!CV20,IF($B$2=Selectors!$M$5,'RCF CCT data'!CV20,FALSE))))</f>
        <v>0.21999999999999997</v>
      </c>
      <c r="DD18" s="27">
        <f>IF($B$2=Selectors!$M$2,'RCF SOBC data'!CW20,IF($B$2=Selectors!$M$3,'RCF OBC data'!CW20,IF($B$2=Selectors!$M$4,'RCF FBC data'!CW20,IF($B$2=Selectors!$M$5,'RCF CCT data'!CW20,FALSE))))</f>
        <v>0.21999999999999997</v>
      </c>
      <c r="DE18" s="27">
        <f>IF($B$2=Selectors!$M$2,'RCF SOBC data'!CX20,IF($B$2=Selectors!$M$3,'RCF OBC data'!CX20,IF($B$2=Selectors!$M$4,'RCF FBC data'!CX20,IF($B$2=Selectors!$M$5,'RCF CCT data'!CX20,FALSE))))</f>
        <v>0.21999999999999997</v>
      </c>
      <c r="DF18" s="27">
        <f>IF($B$2=Selectors!$M$2,'RCF SOBC data'!CY20,IF($B$2=Selectors!$M$3,'RCF OBC data'!CY20,IF($B$2=Selectors!$M$4,'RCF FBC data'!CY20,IF($B$2=Selectors!$M$5,'RCF CCT data'!CY20,FALSE))))</f>
        <v>0.21999999999999997</v>
      </c>
      <c r="DG18" s="27">
        <f>IF($B$2=Selectors!$M$2,'RCF SOBC data'!CZ20,IF($B$2=Selectors!$M$3,'RCF OBC data'!CZ20,IF($B$2=Selectors!$M$4,'RCF FBC data'!CZ20,IF($B$2=Selectors!$M$5,'RCF CCT data'!CZ20,FALSE))))</f>
        <v>0.21999999999999997</v>
      </c>
      <c r="DH18" s="27">
        <f>IF($B$2=Selectors!$M$2,'RCF SOBC data'!DA20,IF($B$2=Selectors!$M$3,'RCF OBC data'!DA20,IF($B$2=Selectors!$M$4,'RCF FBC data'!DA20,IF($B$2=Selectors!$M$5,'RCF CCT data'!DA20,FALSE))))</f>
        <v>0.21999999999999997</v>
      </c>
      <c r="DI18" s="27">
        <f>IF($B$2=Selectors!$M$2,'RCF SOBC data'!DB20,IF($B$2=Selectors!$M$3,'RCF OBC data'!DB20,IF($B$2=Selectors!$M$4,'RCF FBC data'!DB20,IF($B$2=Selectors!$M$5,'RCF CCT data'!DB20,FALSE))))</f>
        <v>0.21999999999999997</v>
      </c>
      <c r="DJ18" s="27">
        <f>IF($B$2=Selectors!$M$2,'RCF SOBC data'!DC20,IF($B$2=Selectors!$M$3,'RCF OBC data'!DC20,IF($B$2=Selectors!$M$4,'RCF FBC data'!DC20,IF($B$2=Selectors!$M$5,'RCF CCT data'!DC20,FALSE))))</f>
        <v>0.21999999999999997</v>
      </c>
      <c r="DK18" s="27">
        <f>IF($B$2=Selectors!$M$2,'RCF SOBC data'!DD20,IF($B$2=Selectors!$M$3,'RCF OBC data'!DD20,IF($B$2=Selectors!$M$4,'RCF FBC data'!DD20,IF($B$2=Selectors!$M$5,'RCF CCT data'!DD20,FALSE))))</f>
        <v>0.22999999999999998</v>
      </c>
      <c r="DL18" s="27">
        <f>IF($B$2=Selectors!$M$2,'RCF SOBC data'!DE20,IF($B$2=Selectors!$M$3,'RCF OBC data'!DE20,IF($B$2=Selectors!$M$4,'RCF FBC data'!DE20,IF($B$2=Selectors!$M$5,'RCF CCT data'!DE20,FALSE))))</f>
        <v>0.22999999999999998</v>
      </c>
      <c r="DM18" s="27">
        <f>IF($B$2=Selectors!$M$2,'RCF SOBC data'!DF20,IF($B$2=Selectors!$M$3,'RCF OBC data'!DF20,IF($B$2=Selectors!$M$4,'RCF FBC data'!DF20,IF($B$2=Selectors!$M$5,'RCF CCT data'!DF20,FALSE))))</f>
        <v>0.22999999999999998</v>
      </c>
      <c r="DN18" s="27">
        <f>IF($B$2=Selectors!$M$2,'RCF SOBC data'!DG20,IF($B$2=Selectors!$M$3,'RCF OBC data'!DG20,IF($B$2=Selectors!$M$4,'RCF FBC data'!DG20,IF($B$2=Selectors!$M$5,'RCF CCT data'!DG20,FALSE))))</f>
        <v>0.22999999999999998</v>
      </c>
      <c r="DO18" s="27">
        <f>IF($B$2=Selectors!$M$2,'RCF SOBC data'!DH20,IF($B$2=Selectors!$M$3,'RCF OBC data'!DH20,IF($B$2=Selectors!$M$4,'RCF FBC data'!DH20,IF($B$2=Selectors!$M$5,'RCF CCT data'!DH20,FALSE))))</f>
        <v>3.1111111111111089E-2</v>
      </c>
      <c r="DP18" s="27">
        <f>IF($B$2=Selectors!$M$2,'RCF SOBC data'!DI20,IF($B$2=Selectors!$M$3,'RCF OBC data'!DI20,IF($B$2=Selectors!$M$4,'RCF FBC data'!DI20,IF($B$2=Selectors!$M$5,'RCF CCT data'!DI20,FALSE))))</f>
        <v>3.1111111111111089E-2</v>
      </c>
      <c r="DQ18" s="27">
        <f>IF($B$2=Selectors!$M$2,'RCF SOBC data'!DJ20,IF($B$2=Selectors!$M$3,'RCF OBC data'!DJ20,IF($B$2=Selectors!$M$4,'RCF FBC data'!DJ20,IF($B$2=Selectors!$M$5,'RCF CCT data'!DJ20,FALSE))))</f>
        <v>3.1111111111111089E-2</v>
      </c>
      <c r="DR18" s="27">
        <f>IF($B$2=Selectors!$M$2,'RCF SOBC data'!DK20,IF($B$2=Selectors!$M$3,'RCF OBC data'!DK20,IF($B$2=Selectors!$M$4,'RCF FBC data'!DK20,IF($B$2=Selectors!$M$5,'RCF CCT data'!DK20,FALSE))))</f>
        <v>3.1111111111111089E-2</v>
      </c>
      <c r="DS18" s="27">
        <f>IF($B$2=Selectors!$M$2,'RCF SOBC data'!DL20,IF($B$2=Selectors!$M$3,'RCF OBC data'!DL20,IF($B$2=Selectors!$M$4,'RCF FBC data'!DL20,IF($B$2=Selectors!$M$5,'RCF CCT data'!DL20,FALSE))))</f>
        <v>3.1111111111111089E-2</v>
      </c>
      <c r="DT18" s="27">
        <f>IF($B$2=Selectors!$M$2,'RCF SOBC data'!DM20,IF($B$2=Selectors!$M$3,'RCF OBC data'!DM20,IF($B$2=Selectors!$M$4,'RCF FBC data'!DM20,IF($B$2=Selectors!$M$5,'RCF CCT data'!DM20,FALSE))))</f>
        <v>3.1111111111111089E-2</v>
      </c>
      <c r="DU18" s="27">
        <f>IF($B$2=Selectors!$M$2,'RCF SOBC data'!DN20,IF($B$2=Selectors!$M$3,'RCF OBC data'!DN20,IF($B$2=Selectors!$M$4,'RCF FBC data'!DN20,IF($B$2=Selectors!$M$5,'RCF CCT data'!DN20,FALSE))))</f>
        <v>3.1111111111111089E-2</v>
      </c>
      <c r="DV18" s="27">
        <f>IF($B$2=Selectors!$M$2,'RCF SOBC data'!DO20,IF($B$2=Selectors!$M$3,'RCF OBC data'!DO20,IF($B$2=Selectors!$M$4,'RCF FBC data'!DO20,IF($B$2=Selectors!$M$5,'RCF CCT data'!DO20,FALSE))))</f>
        <v>3.1111111111111089E-2</v>
      </c>
      <c r="DW18" s="27">
        <f>IF($B$2=Selectors!$M$2,'RCF SOBC data'!DP20,IF($B$2=Selectors!$M$3,'RCF OBC data'!DP20,IF($B$2=Selectors!$M$4,'RCF FBC data'!DP20,IF($B$2=Selectors!$M$5,'RCF CCT data'!DP20,FALSE))))</f>
        <v>3.1111111111111089E-2</v>
      </c>
      <c r="DX18" s="27">
        <f>IF($B$2=Selectors!$M$2,'RCF SOBC data'!DQ20,IF($B$2=Selectors!$M$3,'RCF OBC data'!DQ20,IF($B$2=Selectors!$M$4,'RCF FBC data'!DQ20,IF($B$2=Selectors!$M$5,'RCF CCT data'!DQ20,FALSE))))</f>
        <v>3.1111111111111089E-2</v>
      </c>
      <c r="DY18" s="27">
        <f>IF($B$2=Selectors!$M$2,'RCF SOBC data'!DR20,IF($B$2=Selectors!$M$3,'RCF OBC data'!DR20,IF($B$2=Selectors!$M$4,'RCF FBC data'!DR20,IF($B$2=Selectors!$M$5,'RCF CCT data'!DR20,FALSE))))</f>
        <v>3.1111111111111089E-2</v>
      </c>
      <c r="DZ18" s="27">
        <f>IF($B$2=Selectors!$M$2,'RCF SOBC data'!DS20,IF($B$2=Selectors!$M$3,'RCF OBC data'!DS20,IF($B$2=Selectors!$M$4,'RCF FBC data'!DS20,IF($B$2=Selectors!$M$5,'RCF CCT data'!DS20,FALSE))))</f>
        <v>3.1111111111111089E-2</v>
      </c>
      <c r="EA18" s="27">
        <f>IF($B$2=Selectors!$M$2,'RCF SOBC data'!DT20,IF($B$2=Selectors!$M$3,'RCF OBC data'!DT20,IF($B$2=Selectors!$M$4,'RCF FBC data'!DT20,IF($B$2=Selectors!$M$5,'RCF CCT data'!DT20,FALSE))))</f>
        <v>3.1111111111111089E-2</v>
      </c>
      <c r="EB18" s="27">
        <f>IF($B$2=Selectors!$M$2,'RCF SOBC data'!DU20,IF($B$2=Selectors!$M$3,'RCF OBC data'!DU20,IF($B$2=Selectors!$M$4,'RCF FBC data'!DU20,IF($B$2=Selectors!$M$5,'RCF CCT data'!DU20,FALSE))))</f>
        <v>3.1111111111111089E-2</v>
      </c>
      <c r="EC18" s="27">
        <f>IF($B$2=Selectors!$M$2,'RCF SOBC data'!DV20,IF($B$2=Selectors!$M$3,'RCF OBC data'!DV20,IF($B$2=Selectors!$M$4,'RCF FBC data'!DV20,IF($B$2=Selectors!$M$5,'RCF CCT data'!DV20,FALSE))))</f>
        <v>3.1111111111111089E-2</v>
      </c>
      <c r="ED18" s="27">
        <f>IF($B$2=Selectors!$M$2,'RCF SOBC data'!DW20,IF($B$2=Selectors!$M$3,'RCF OBC data'!DW20,IF($B$2=Selectors!$M$4,'RCF FBC data'!DW20,IF($B$2=Selectors!$M$5,'RCF CCT data'!DW20,FALSE))))</f>
        <v>3.1111111111111089E-2</v>
      </c>
      <c r="EE18" s="27">
        <f>IF($B$2=Selectors!$M$2,'RCF SOBC data'!DX20,IF($B$2=Selectors!$M$3,'RCF OBC data'!DX20,IF($B$2=Selectors!$M$4,'RCF FBC data'!DX20,IF($B$2=Selectors!$M$5,'RCF CCT data'!DX20,FALSE))))</f>
        <v>3.1111111111111089E-2</v>
      </c>
      <c r="EF18" s="27">
        <f>IF($B$2=Selectors!$M$2,'RCF SOBC data'!DY20,IF($B$2=Selectors!$M$3,'RCF OBC data'!DY20,IF($B$2=Selectors!$M$4,'RCF FBC data'!DY20,IF($B$2=Selectors!$M$5,'RCF CCT data'!DY20,FALSE))))</f>
        <v>3.1111111111111089E-2</v>
      </c>
      <c r="EG18" s="27">
        <f>IF($B$2=Selectors!$M$2,'RCF SOBC data'!DZ20,IF($B$2=Selectors!$M$3,'RCF OBC data'!DZ20,IF($B$2=Selectors!$M$4,'RCF FBC data'!DZ20,IF($B$2=Selectors!$M$5,'RCF CCT data'!DZ20,FALSE))))</f>
        <v>3.1111111111111089E-2</v>
      </c>
      <c r="EH18" s="27">
        <f>IF($B$2=Selectors!$M$2,'RCF SOBC data'!EA20,IF($B$2=Selectors!$M$3,'RCF OBC data'!EA20,IF($B$2=Selectors!$M$4,'RCF FBC data'!EA20,IF($B$2=Selectors!$M$5,'RCF CCT data'!EA20,FALSE))))</f>
        <v>3.1111111111111089E-2</v>
      </c>
      <c r="EI18" s="27">
        <f>IF($B$2=Selectors!$M$2,'RCF SOBC data'!EB20,IF($B$2=Selectors!$M$3,'RCF OBC data'!EB20,IF($B$2=Selectors!$M$4,'RCF FBC data'!EB20,IF($B$2=Selectors!$M$5,'RCF CCT data'!EB20,FALSE))))</f>
        <v>3.1111111111111089E-2</v>
      </c>
      <c r="EJ18" s="27">
        <f>IF($B$2=Selectors!$M$2,'RCF SOBC data'!EC20,IF($B$2=Selectors!$M$3,'RCF OBC data'!EC20,IF($B$2=Selectors!$M$4,'RCF FBC data'!EC20,IF($B$2=Selectors!$M$5,'RCF CCT data'!EC20,FALSE))))</f>
        <v>3.1111111111111089E-2</v>
      </c>
      <c r="EK18" s="27">
        <f>IF($B$2=Selectors!$M$2,'RCF SOBC data'!ED20,IF($B$2=Selectors!$M$3,'RCF OBC data'!ED20,IF($B$2=Selectors!$M$4,'RCF FBC data'!ED20,IF($B$2=Selectors!$M$5,'RCF CCT data'!ED20,FALSE))))</f>
        <v>3.1111111111111089E-2</v>
      </c>
      <c r="EL18" s="27">
        <f>IF($B$2=Selectors!$M$2,'RCF SOBC data'!EE20,IF($B$2=Selectors!$M$3,'RCF OBC data'!EE20,IF($B$2=Selectors!$M$4,'RCF FBC data'!EE20,IF($B$2=Selectors!$M$5,'RCF CCT data'!EE20,FALSE))))</f>
        <v>3.1111111111111089E-2</v>
      </c>
      <c r="EM18" s="27">
        <f>IF($B$2=Selectors!$M$2,'RCF SOBC data'!EF20,IF($B$2=Selectors!$M$3,'RCF OBC data'!EF20,IF($B$2=Selectors!$M$4,'RCF FBC data'!EF20,IF($B$2=Selectors!$M$5,'RCF CCT data'!EF20,FALSE))))</f>
        <v>3.1111111111111089E-2</v>
      </c>
      <c r="EN18" s="27">
        <f>IF($B$2=Selectors!$M$2,'RCF SOBC data'!EG20,IF($B$2=Selectors!$M$3,'RCF OBC data'!EG20,IF($B$2=Selectors!$M$4,'RCF FBC data'!EG20,IF($B$2=Selectors!$M$5,'RCF CCT data'!EG20,FALSE))))</f>
        <v>3.1111111111111089E-2</v>
      </c>
      <c r="EO18" s="27">
        <f>IF($B$2=Selectors!$M$2,'RCF SOBC data'!EH20,IF($B$2=Selectors!$M$3,'RCF OBC data'!EH20,IF($B$2=Selectors!$M$4,'RCF FBC data'!EH20,IF($B$2=Selectors!$M$5,'RCF CCT data'!EH20,FALSE))))</f>
        <v>3.1111111111111089E-2</v>
      </c>
      <c r="EP18" s="27">
        <f>IF($B$2=Selectors!$M$2,'RCF SOBC data'!EI20,IF($B$2=Selectors!$M$3,'RCF OBC data'!EI20,IF($B$2=Selectors!$M$4,'RCF FBC data'!EI20,IF($B$2=Selectors!$M$5,'RCF CCT data'!EI20,FALSE))))</f>
        <v>3.1111111111111089E-2</v>
      </c>
      <c r="EQ18" s="27">
        <f>IF($B$2=Selectors!$M$2,'RCF SOBC data'!EJ20,IF($B$2=Selectors!$M$3,'RCF OBC data'!EJ20,IF($B$2=Selectors!$M$4,'RCF FBC data'!EJ20,IF($B$2=Selectors!$M$5,'RCF CCT data'!EJ20,FALSE))))</f>
        <v>3.1111111111111089E-2</v>
      </c>
      <c r="ER18" s="27">
        <f>IF($B$2=Selectors!$M$2,'RCF SOBC data'!EK20,IF($B$2=Selectors!$M$3,'RCF OBC data'!EK20,IF($B$2=Selectors!$M$4,'RCF FBC data'!EK20,IF($B$2=Selectors!$M$5,'RCF CCT data'!EK20,FALSE))))</f>
        <v>3.1111111111111089E-2</v>
      </c>
      <c r="ES18" s="27">
        <f>IF($B$2=Selectors!$M$2,'RCF SOBC data'!EL20,IF($B$2=Selectors!$M$3,'RCF OBC data'!EL20,IF($B$2=Selectors!$M$4,'RCF FBC data'!EL20,IF($B$2=Selectors!$M$5,'RCF CCT data'!EL20,FALSE))))</f>
        <v>0.12445004127397495</v>
      </c>
      <c r="ET18" s="315" t="e">
        <f t="shared" si="4"/>
        <v>#DIV/0!</v>
      </c>
      <c r="EU18" s="52">
        <v>0.20862851674527744</v>
      </c>
      <c r="EV18" s="52">
        <v>0.20654206327254959</v>
      </c>
      <c r="EW18" s="52">
        <v>0.20445560979982175</v>
      </c>
    </row>
    <row r="19" spans="2:153" x14ac:dyDescent="0.25">
      <c r="B19" s="13" t="s">
        <v>20</v>
      </c>
      <c r="C19" s="3">
        <v>0.65</v>
      </c>
      <c r="D19" s="40" t="e">
        <f t="shared" si="1"/>
        <v>#DIV/0!</v>
      </c>
      <c r="E19" s="40"/>
      <c r="F19" s="40" t="e">
        <f t="shared" si="2"/>
        <v>#DIV/0!</v>
      </c>
      <c r="G19" s="2"/>
      <c r="H19" s="29" t="e">
        <f t="shared" si="3"/>
        <v>#DIV/0!</v>
      </c>
      <c r="I19" s="29" t="e">
        <f t="shared" si="0"/>
        <v>#DIV/0!</v>
      </c>
      <c r="J19" s="29"/>
      <c r="K19" s="27">
        <f>IF($B$2=Selectors!$M$2,'RCF SOBC data'!D21,IF($B$2=Selectors!$M$3,'RCF OBC data'!D21,IF($B$2=Selectors!$M$4,'RCF FBC data'!D21,IF($B$2=Selectors!$M$5,'RCF CCT data'!D21,FALSE))))</f>
        <v>8.1035449999999898E-3</v>
      </c>
      <c r="L19" s="27">
        <f>IF($B$2=Selectors!$M$2,'RCF SOBC data'!E21,IF($B$2=Selectors!$M$3,'RCF OBC data'!E21,IF($B$2=Selectors!$M$4,'RCF FBC data'!E21,IF($B$2=Selectors!$M$5,'RCF CCT data'!E21,FALSE))))</f>
        <v>8.1035449999999898E-3</v>
      </c>
      <c r="M19" s="27">
        <f>IF($B$2=Selectors!$M$2,'RCF SOBC data'!F21,IF($B$2=Selectors!$M$3,'RCF OBC data'!F21,IF($B$2=Selectors!$M$4,'RCF FBC data'!F21,IF($B$2=Selectors!$M$5,'RCF CCT data'!F21,FALSE))))</f>
        <v>8.1035449999999898E-3</v>
      </c>
      <c r="N19" s="27">
        <f>IF($B$2=Selectors!$M$2,'RCF SOBC data'!G21,IF($B$2=Selectors!$M$3,'RCF OBC data'!G21,IF($B$2=Selectors!$M$4,'RCF FBC data'!G21,IF($B$2=Selectors!$M$5,'RCF CCT data'!G21,FALSE))))</f>
        <v>8.1035449999999898E-3</v>
      </c>
      <c r="O19" s="27">
        <f>IF($B$2=Selectors!$M$2,'RCF SOBC data'!H21,IF($B$2=Selectors!$M$3,'RCF OBC data'!H21,IF($B$2=Selectors!$M$4,'RCF FBC data'!H21,IF($B$2=Selectors!$M$5,'RCF CCT data'!H21,FALSE))))</f>
        <v>8.1035449999999898E-3</v>
      </c>
      <c r="P19" s="27">
        <f>IF($B$2=Selectors!$M$2,'RCF SOBC data'!I21,IF($B$2=Selectors!$M$3,'RCF OBC data'!I21,IF($B$2=Selectors!$M$4,'RCF FBC data'!I21,IF($B$2=Selectors!$M$5,'RCF CCT data'!I21,FALSE))))</f>
        <v>8.1035449999999898E-3</v>
      </c>
      <c r="Q19" s="27">
        <f>IF($B$2=Selectors!$M$2,'RCF SOBC data'!J21,IF($B$2=Selectors!$M$3,'RCF OBC data'!J21,IF($B$2=Selectors!$M$4,'RCF FBC data'!J21,IF($B$2=Selectors!$M$5,'RCF CCT data'!J21,FALSE))))</f>
        <v>8.1035449999999898E-3</v>
      </c>
      <c r="R19" s="27">
        <f>IF($B$2=Selectors!$M$2,'RCF SOBC data'!K21,IF($B$2=Selectors!$M$3,'RCF OBC data'!K21,IF($B$2=Selectors!$M$4,'RCF FBC data'!K21,IF($B$2=Selectors!$M$5,'RCF CCT data'!K21,FALSE))))</f>
        <v>8.1035449999999898E-3</v>
      </c>
      <c r="S19" s="27">
        <f>IF($B$2=Selectors!$M$2,'RCF SOBC data'!L21,IF($B$2=Selectors!$M$3,'RCF OBC data'!L21,IF($B$2=Selectors!$M$4,'RCF FBC data'!L21,IF($B$2=Selectors!$M$5,'RCF CCT data'!L21,FALSE))))</f>
        <v>8.1035449999999898E-3</v>
      </c>
      <c r="T19" s="27">
        <f>IF($B$2=Selectors!$M$2,'RCF SOBC data'!M21,IF($B$2=Selectors!$M$3,'RCF OBC data'!M21,IF($B$2=Selectors!$M$4,'RCF FBC data'!M21,IF($B$2=Selectors!$M$5,'RCF CCT data'!M21,FALSE))))</f>
        <v>4.5627530364372504E-2</v>
      </c>
      <c r="U19" s="27">
        <f>IF($B$2=Selectors!$M$2,'RCF SOBC data'!N21,IF($B$2=Selectors!$M$3,'RCF OBC data'!N21,IF($B$2=Selectors!$M$4,'RCF FBC data'!N21,IF($B$2=Selectors!$M$5,'RCF CCT data'!N21,FALSE))))</f>
        <v>4.5627530364372504E-2</v>
      </c>
      <c r="V19" s="27">
        <f>IF($B$2=Selectors!$M$2,'RCF SOBC data'!O21,IF($B$2=Selectors!$M$3,'RCF OBC data'!O21,IF($B$2=Selectors!$M$4,'RCF FBC data'!O21,IF($B$2=Selectors!$M$5,'RCF CCT data'!O21,FALSE))))</f>
        <v>4.5627530364372504E-2</v>
      </c>
      <c r="W19" s="27">
        <f>IF($B$2=Selectors!$M$2,'RCF SOBC data'!P21,IF($B$2=Selectors!$M$3,'RCF OBC data'!P21,IF($B$2=Selectors!$M$4,'RCF FBC data'!P21,IF($B$2=Selectors!$M$5,'RCF CCT data'!P21,FALSE))))</f>
        <v>4.5627530364372504E-2</v>
      </c>
      <c r="X19" s="27">
        <f>IF($B$2=Selectors!$M$2,'RCF SOBC data'!Q21,IF($B$2=Selectors!$M$3,'RCF OBC data'!Q21,IF($B$2=Selectors!$M$4,'RCF FBC data'!Q21,IF($B$2=Selectors!$M$5,'RCF CCT data'!Q21,FALSE))))</f>
        <v>0.12524859270078958</v>
      </c>
      <c r="Y19" s="27">
        <f>IF($B$2=Selectors!$M$2,'RCF SOBC data'!R21,IF($B$2=Selectors!$M$3,'RCF OBC data'!R21,IF($B$2=Selectors!$M$4,'RCF FBC data'!R21,IF($B$2=Selectors!$M$5,'RCF CCT data'!R21,FALSE))))</f>
        <v>0.12524859270078958</v>
      </c>
      <c r="Z19" s="27">
        <f>IF($B$2=Selectors!$M$2,'RCF SOBC data'!S21,IF($B$2=Selectors!$M$3,'RCF OBC data'!S21,IF($B$2=Selectors!$M$4,'RCF FBC data'!S21,IF($B$2=Selectors!$M$5,'RCF CCT data'!S21,FALSE))))</f>
        <v>0.12524859270078958</v>
      </c>
      <c r="AA19" s="27">
        <f>IF($B$2=Selectors!$M$2,'RCF SOBC data'!T21,IF($B$2=Selectors!$M$3,'RCF OBC data'!T21,IF($B$2=Selectors!$M$4,'RCF FBC data'!T21,IF($B$2=Selectors!$M$5,'RCF CCT data'!T21,FALSE))))</f>
        <v>0.12524859270078958</v>
      </c>
      <c r="AB19" s="27">
        <f>IF($B$2=Selectors!$M$2,'RCF SOBC data'!U21,IF($B$2=Selectors!$M$3,'RCF OBC data'!U21,IF($B$2=Selectors!$M$4,'RCF FBC data'!U21,IF($B$2=Selectors!$M$5,'RCF CCT data'!U21,FALSE))))</f>
        <v>0.12524859270078958</v>
      </c>
      <c r="AC19" s="27">
        <f>IF($B$2=Selectors!$M$2,'RCF SOBC data'!V21,IF($B$2=Selectors!$M$3,'RCF OBC data'!V21,IF($B$2=Selectors!$M$4,'RCF FBC data'!V21,IF($B$2=Selectors!$M$5,'RCF CCT data'!V21,FALSE))))</f>
        <v>0.30357142857142905</v>
      </c>
      <c r="AD19" s="27">
        <f>IF($B$2=Selectors!$M$2,'RCF SOBC data'!W21,IF($B$2=Selectors!$M$3,'RCF OBC data'!W21,IF($B$2=Selectors!$M$4,'RCF FBC data'!W21,IF($B$2=Selectors!$M$5,'RCF CCT data'!W21,FALSE))))</f>
        <v>0.12524859270078958</v>
      </c>
      <c r="AE19" s="27">
        <f>IF($B$2=Selectors!$M$2,'RCF SOBC data'!X21,IF($B$2=Selectors!$M$3,'RCF OBC data'!X21,IF($B$2=Selectors!$M$4,'RCF FBC data'!X21,IF($B$2=Selectors!$M$5,'RCF CCT data'!X21,FALSE))))</f>
        <v>0.12524859270078958</v>
      </c>
      <c r="AF19" s="27">
        <f>IF($B$2=Selectors!$M$2,'RCF SOBC data'!Y21,IF($B$2=Selectors!$M$3,'RCF OBC data'!Y21,IF($B$2=Selectors!$M$4,'RCF FBC data'!Y21,IF($B$2=Selectors!$M$5,'RCF CCT data'!Y21,FALSE))))</f>
        <v>0.12524859270078958</v>
      </c>
      <c r="AG19" s="27">
        <f>IF($B$2=Selectors!$M$2,'RCF SOBC data'!Z21,IF($B$2=Selectors!$M$3,'RCF OBC data'!Z21,IF($B$2=Selectors!$M$4,'RCF FBC data'!Z21,IF($B$2=Selectors!$M$5,'RCF CCT data'!Z21,FALSE))))</f>
        <v>0.12524859270078958</v>
      </c>
      <c r="AH19" s="27">
        <f>IF($B$2=Selectors!$M$2,'RCF SOBC data'!AA21,IF($B$2=Selectors!$M$3,'RCF OBC data'!AA21,IF($B$2=Selectors!$M$4,'RCF FBC data'!AA21,IF($B$2=Selectors!$M$5,'RCF CCT data'!AA21,FALSE))))</f>
        <v>0.12524859270078958</v>
      </c>
      <c r="AI19" s="27">
        <f>IF($B$2=Selectors!$M$2,'RCF SOBC data'!AB21,IF($B$2=Selectors!$M$3,'RCF OBC data'!AB21,IF($B$2=Selectors!$M$4,'RCF FBC data'!AB21,IF($B$2=Selectors!$M$5,'RCF CCT data'!AB21,FALSE))))</f>
        <v>0.34885680000000008</v>
      </c>
      <c r="AJ19" s="27">
        <f>IF($B$2=Selectors!$M$2,'RCF SOBC data'!AC21,IF($B$2=Selectors!$M$3,'RCF OBC data'!AC21,IF($B$2=Selectors!$M$4,'RCF FBC data'!AC21,IF($B$2=Selectors!$M$5,'RCF CCT data'!AC21,FALSE))))</f>
        <v>0.34885680000000008</v>
      </c>
      <c r="AK19" s="27">
        <f>IF($B$2=Selectors!$M$2,'RCF SOBC data'!AD21,IF($B$2=Selectors!$M$3,'RCF OBC data'!AD21,IF($B$2=Selectors!$M$4,'RCF FBC data'!AD21,IF($B$2=Selectors!$M$5,'RCF CCT data'!AD21,FALSE))))</f>
        <v>4.5627530364372504E-2</v>
      </c>
      <c r="AL19" s="27">
        <f>IF($B$2=Selectors!$M$2,'RCF SOBC data'!AE21,IF($B$2=Selectors!$M$3,'RCF OBC data'!AE21,IF($B$2=Selectors!$M$4,'RCF FBC data'!AE21,IF($B$2=Selectors!$M$5,'RCF CCT data'!AE21,FALSE))))</f>
        <v>4.5627530364372504E-2</v>
      </c>
      <c r="AM19" s="27">
        <f>IF($B$2=Selectors!$M$2,'RCF SOBC data'!AF21,IF($B$2=Selectors!$M$3,'RCF OBC data'!AF21,IF($B$2=Selectors!$M$4,'RCF FBC data'!AF21,IF($B$2=Selectors!$M$5,'RCF CCT data'!AF21,FALSE))))</f>
        <v>4.5627530364372504E-2</v>
      </c>
      <c r="AN19" s="27">
        <f>IF($B$2=Selectors!$M$2,'RCF SOBC data'!AG21,IF($B$2=Selectors!$M$3,'RCF OBC data'!AG21,IF($B$2=Selectors!$M$4,'RCF FBC data'!AG21,IF($B$2=Selectors!$M$5,'RCF CCT data'!AG21,FALSE))))</f>
        <v>4.5627530364372504E-2</v>
      </c>
      <c r="AO19" s="27">
        <f>IF($B$2=Selectors!$M$2,'RCF SOBC data'!AH21,IF($B$2=Selectors!$M$3,'RCF OBC data'!AH21,IF($B$2=Selectors!$M$4,'RCF FBC data'!AH21,IF($B$2=Selectors!$M$5,'RCF CCT data'!AH21,FALSE))))</f>
        <v>0.40308549424999995</v>
      </c>
      <c r="AP19" s="27">
        <f>IF($B$2=Selectors!$M$2,'RCF SOBC data'!AI21,IF($B$2=Selectors!$M$3,'RCF OBC data'!AI21,IF($B$2=Selectors!$M$4,'RCF FBC data'!AI21,IF($B$2=Selectors!$M$5,'RCF CCT data'!AI21,FALSE))))</f>
        <v>0.34885680000000008</v>
      </c>
      <c r="AQ19" s="27">
        <f>IF($B$2=Selectors!$M$2,'RCF SOBC data'!AJ21,IF($B$2=Selectors!$M$3,'RCF OBC data'!AJ21,IF($B$2=Selectors!$M$4,'RCF FBC data'!AJ21,IF($B$2=Selectors!$M$5,'RCF CCT data'!AJ21,FALSE))))</f>
        <v>0.34885680000000008</v>
      </c>
      <c r="AR19" s="27">
        <f>IF($B$2=Selectors!$M$2,'RCF SOBC data'!AK21,IF($B$2=Selectors!$M$3,'RCF OBC data'!AK21,IF($B$2=Selectors!$M$4,'RCF FBC data'!AK21,IF($B$2=Selectors!$M$5,'RCF CCT data'!AK21,FALSE))))</f>
        <v>0.37597114712500002</v>
      </c>
      <c r="AS19" s="27">
        <f>IF($B$2=Selectors!$M$2,'RCF SOBC data'!AL21,IF($B$2=Selectors!$M$3,'RCF OBC data'!AL21,IF($B$2=Selectors!$M$4,'RCF FBC data'!AL21,IF($B$2=Selectors!$M$5,'RCF CCT data'!AL21,FALSE))))</f>
        <v>0.40308549424999995</v>
      </c>
      <c r="AT19" s="27">
        <f>IF($B$2=Selectors!$M$2,'RCF SOBC data'!AM21,IF($B$2=Selectors!$M$3,'RCF OBC data'!AM21,IF($B$2=Selectors!$M$4,'RCF FBC data'!AM21,IF($B$2=Selectors!$M$5,'RCF CCT data'!AM21,FALSE))))</f>
        <v>0.34885680000000008</v>
      </c>
      <c r="AU19" s="27">
        <f>IF($B$2=Selectors!$M$2,'RCF SOBC data'!AN21,IF($B$2=Selectors!$M$3,'RCF OBC data'!AN21,IF($B$2=Selectors!$M$4,'RCF FBC data'!AN21,IF($B$2=Selectors!$M$5,'RCF CCT data'!AN21,FALSE))))</f>
        <v>0.34885680000000008</v>
      </c>
      <c r="AV19" s="27">
        <f>IF($B$2=Selectors!$M$2,'RCF SOBC data'!AO21,IF($B$2=Selectors!$M$3,'RCF OBC data'!AO21,IF($B$2=Selectors!$M$4,'RCF FBC data'!AO21,IF($B$2=Selectors!$M$5,'RCF CCT data'!AO21,FALSE))))</f>
        <v>0.12524859270078958</v>
      </c>
      <c r="AW19" s="27">
        <f>IF($B$2=Selectors!$M$2,'RCF SOBC data'!AP21,IF($B$2=Selectors!$M$3,'RCF OBC data'!AP21,IF($B$2=Selectors!$M$4,'RCF FBC data'!AP21,IF($B$2=Selectors!$M$5,'RCF CCT data'!AP21,FALSE))))</f>
        <v>0.30357142857142905</v>
      </c>
      <c r="AX19" s="27">
        <f>IF($B$2=Selectors!$M$2,'RCF SOBC data'!AQ21,IF($B$2=Selectors!$M$3,'RCF OBC data'!AQ21,IF($B$2=Selectors!$M$4,'RCF FBC data'!AQ21,IF($B$2=Selectors!$M$5,'RCF CCT data'!AQ21,FALSE))))</f>
        <v>4.5627530364372504E-2</v>
      </c>
      <c r="AY19" s="27">
        <f>IF($B$2=Selectors!$M$2,'RCF SOBC data'!AR21,IF($B$2=Selectors!$M$3,'RCF OBC data'!AR21,IF($B$2=Selectors!$M$4,'RCF FBC data'!AR21,IF($B$2=Selectors!$M$5,'RCF CCT data'!AR21,FALSE))))</f>
        <v>4.5627530364372504E-2</v>
      </c>
      <c r="AZ19" s="27">
        <f>IF($B$2=Selectors!$M$2,'RCF SOBC data'!AS21,IF($B$2=Selectors!$M$3,'RCF OBC data'!AS21,IF($B$2=Selectors!$M$4,'RCF FBC data'!AS21,IF($B$2=Selectors!$M$5,'RCF CCT data'!AS21,FALSE))))</f>
        <v>0.25650000000000017</v>
      </c>
      <c r="BA19" s="27">
        <f>IF($B$2=Selectors!$M$2,'RCF SOBC data'!AT21,IF($B$2=Selectors!$M$3,'RCF OBC data'!AT21,IF($B$2=Selectors!$M$4,'RCF FBC data'!AT21,IF($B$2=Selectors!$M$5,'RCF CCT data'!AT21,FALSE))))</f>
        <v>0.25650000000000017</v>
      </c>
      <c r="BB19" s="27">
        <f>IF($B$2=Selectors!$M$2,'RCF SOBC data'!AU21,IF($B$2=Selectors!$M$3,'RCF OBC data'!AU21,IF($B$2=Selectors!$M$4,'RCF FBC data'!AU21,IF($B$2=Selectors!$M$5,'RCF CCT data'!AU21,FALSE))))</f>
        <v>0.23085000000000017</v>
      </c>
      <c r="BC19" s="27">
        <f>IF($B$2=Selectors!$M$2,'RCF SOBC data'!AV21,IF($B$2=Selectors!$M$3,'RCF OBC data'!AV21,IF($B$2=Selectors!$M$4,'RCF FBC data'!AV21,IF($B$2=Selectors!$M$5,'RCF CCT data'!AV21,FALSE))))</f>
        <v>0.23085000000000017</v>
      </c>
      <c r="BD19" s="27">
        <f>IF($B$2=Selectors!$M$2,'RCF SOBC data'!AW21,IF($B$2=Selectors!$M$3,'RCF OBC data'!AW21,IF($B$2=Selectors!$M$4,'RCF FBC data'!AW21,IF($B$2=Selectors!$M$5,'RCF CCT data'!AW21,FALSE))))</f>
        <v>0.23085000000000017</v>
      </c>
      <c r="BE19" s="27">
        <f>IF($B$2=Selectors!$M$2,'RCF SOBC data'!AX21,IF($B$2=Selectors!$M$3,'RCF OBC data'!AX21,IF($B$2=Selectors!$M$4,'RCF FBC data'!AX21,IF($B$2=Selectors!$M$5,'RCF CCT data'!AX21,FALSE))))</f>
        <v>0.25650000000000017</v>
      </c>
      <c r="BF19" s="27">
        <f>IF($B$2=Selectors!$M$2,'RCF SOBC data'!AY21,IF($B$2=Selectors!$M$3,'RCF OBC data'!AY21,IF($B$2=Selectors!$M$4,'RCF FBC data'!AY21,IF($B$2=Selectors!$M$5,'RCF CCT data'!AY21,FALSE))))</f>
        <v>0.30780000000000018</v>
      </c>
      <c r="BG19" s="27">
        <f>IF($B$2=Selectors!$M$2,'RCF SOBC data'!AZ21,IF($B$2=Selectors!$M$3,'RCF OBC data'!AZ21,IF($B$2=Selectors!$M$4,'RCF FBC data'!AZ21,IF($B$2=Selectors!$M$5,'RCF CCT data'!AZ21,FALSE))))</f>
        <v>0.25650000000000017</v>
      </c>
      <c r="BH19" s="27">
        <f>IF($B$2=Selectors!$M$2,'RCF SOBC data'!BA21,IF($B$2=Selectors!$M$3,'RCF OBC data'!BA21,IF($B$2=Selectors!$M$4,'RCF FBC data'!BA21,IF($B$2=Selectors!$M$5,'RCF CCT data'!BA21,FALSE))))</f>
        <v>0.30780000000000018</v>
      </c>
      <c r="BI19" s="27">
        <f>IF($B$2=Selectors!$M$2,'RCF SOBC data'!BB21,IF($B$2=Selectors!$M$3,'RCF OBC data'!BB21,IF($B$2=Selectors!$M$4,'RCF FBC data'!BB21,IF($B$2=Selectors!$M$5,'RCF CCT data'!BB21,FALSE))))</f>
        <v>0.33045357142857146</v>
      </c>
      <c r="BJ19" s="27">
        <f>IF($B$2=Selectors!$M$2,'RCF SOBC data'!BC21,IF($B$2=Selectors!$M$3,'RCF OBC data'!BC21,IF($B$2=Selectors!$M$4,'RCF FBC data'!BC21,IF($B$2=Selectors!$M$5,'RCF CCT data'!BC21,FALSE))))</f>
        <v>0.33045357142857146</v>
      </c>
      <c r="BK19" s="27">
        <f>IF($B$2=Selectors!$M$2,'RCF SOBC data'!BD21,IF($B$2=Selectors!$M$3,'RCF OBC data'!BD21,IF($B$2=Selectors!$M$4,'RCF FBC data'!BD21,IF($B$2=Selectors!$M$5,'RCF CCT data'!BD21,FALSE))))</f>
        <v>0.34633519451127759</v>
      </c>
      <c r="BL19" s="27">
        <f>IF($B$2=Selectors!$M$2,'RCF SOBC data'!BE21,IF($B$2=Selectors!$M$3,'RCF OBC data'!BE21,IF($B$2=Selectors!$M$4,'RCF FBC data'!BE21,IF($B$2=Selectors!$M$5,'RCF CCT data'!BE21,FALSE))))</f>
        <v>0.25650000000000017</v>
      </c>
      <c r="BM19" s="27">
        <f>IF($B$2=Selectors!$M$2,'RCF SOBC data'!BF21,IF($B$2=Selectors!$M$3,'RCF OBC data'!BF21,IF($B$2=Selectors!$M$4,'RCF FBC data'!BF21,IF($B$2=Selectors!$M$5,'RCF CCT data'!BF21,FALSE))))</f>
        <v>0.25650000000000017</v>
      </c>
      <c r="BN19" s="27">
        <f>IF($B$2=Selectors!$M$2,'RCF SOBC data'!BG21,IF($B$2=Selectors!$M$3,'RCF OBC data'!BG21,IF($B$2=Selectors!$M$4,'RCF FBC data'!BG21,IF($B$2=Selectors!$M$5,'RCF CCT data'!BG21,FALSE))))</f>
        <v>0.30780000000000018</v>
      </c>
      <c r="BO19" s="27">
        <f>IF($B$2=Selectors!$M$2,'RCF SOBC data'!BH21,IF($B$2=Selectors!$M$3,'RCF OBC data'!BH21,IF($B$2=Selectors!$M$4,'RCF FBC data'!BH21,IF($B$2=Selectors!$M$5,'RCF CCT data'!BH21,FALSE))))</f>
        <v>0.30780000000000018</v>
      </c>
      <c r="BP19" s="27">
        <f>IF($B$2=Selectors!$M$2,'RCF SOBC data'!BI21,IF($B$2=Selectors!$M$3,'RCF OBC data'!BI21,IF($B$2=Selectors!$M$4,'RCF FBC data'!BI21,IF($B$2=Selectors!$M$5,'RCF CCT data'!BI21,FALSE))))</f>
        <v>0.33000000000000007</v>
      </c>
      <c r="BQ19" s="27">
        <f>IF($B$2=Selectors!$M$2,'RCF SOBC data'!BJ21,IF($B$2=Selectors!$M$3,'RCF OBC data'!BJ21,IF($B$2=Selectors!$M$4,'RCF FBC data'!BJ21,IF($B$2=Selectors!$M$5,'RCF CCT data'!BJ21,FALSE))))</f>
        <v>0.31700000000000017</v>
      </c>
      <c r="BR19" s="27">
        <f>IF($B$2=Selectors!$M$2,'RCF SOBC data'!BK21,IF($B$2=Selectors!$M$3,'RCF OBC data'!BK21,IF($B$2=Selectors!$M$4,'RCF FBC data'!BK21,IF($B$2=Selectors!$M$5,'RCF CCT data'!BK21,FALSE))))</f>
        <v>0.31700000000000017</v>
      </c>
      <c r="BS19" s="27">
        <f>IF($B$2=Selectors!$M$2,'RCF SOBC data'!BL21,IF($B$2=Selectors!$M$3,'RCF OBC data'!BL21,IF($B$2=Selectors!$M$4,'RCF FBC data'!BL21,IF($B$2=Selectors!$M$5,'RCF CCT data'!BL21,FALSE))))</f>
        <v>0.14941773975776829</v>
      </c>
      <c r="BT19" s="27">
        <f>IF($B$2=Selectors!$M$2,'RCF SOBC data'!BM21,IF($B$2=Selectors!$M$3,'RCF OBC data'!BM21,IF($B$2=Selectors!$M$4,'RCF FBC data'!BM21,IF($B$2=Selectors!$M$5,'RCF CCT data'!BM21,FALSE))))</f>
        <v>0.25650000000000017</v>
      </c>
      <c r="BU19" s="27">
        <f>IF($B$2=Selectors!$M$2,'RCF SOBC data'!BN21,IF($B$2=Selectors!$M$3,'RCF OBC data'!BN21,IF($B$2=Selectors!$M$4,'RCF FBC data'!BN21,IF($B$2=Selectors!$M$5,'RCF CCT data'!BN21,FALSE))))</f>
        <v>0.18834610261512333</v>
      </c>
      <c r="BV19" s="27">
        <f>IF($B$2=Selectors!$M$2,'RCF SOBC data'!BO21,IF($B$2=Selectors!$M$3,'RCF OBC data'!BO21,IF($B$2=Selectors!$M$4,'RCF FBC data'!BO21,IF($B$2=Selectors!$M$5,'RCF CCT data'!BO21,FALSE))))</f>
        <v>5.7570000000000121E-2</v>
      </c>
      <c r="BW19" s="27">
        <f>IF($B$2=Selectors!$M$2,'RCF SOBC data'!BP21,IF($B$2=Selectors!$M$3,'RCF OBC data'!BP21,IF($B$2=Selectors!$M$4,'RCF FBC data'!BP21,IF($B$2=Selectors!$M$5,'RCF CCT data'!BP21,FALSE))))</f>
        <v>5.7570000000000121E-2</v>
      </c>
      <c r="BX19" s="27">
        <f>IF($B$2=Selectors!$M$2,'RCF SOBC data'!BQ21,IF($B$2=Selectors!$M$3,'RCF OBC data'!BQ21,IF($B$2=Selectors!$M$4,'RCF FBC data'!BQ21,IF($B$2=Selectors!$M$5,'RCF CCT data'!BQ21,FALSE))))</f>
        <v>5.7570000000000121E-2</v>
      </c>
      <c r="BY19" s="27">
        <f>IF($B$2=Selectors!$M$2,'RCF SOBC data'!BR21,IF($B$2=Selectors!$M$3,'RCF OBC data'!BR21,IF($B$2=Selectors!$M$4,'RCF FBC data'!BR21,IF($B$2=Selectors!$M$5,'RCF CCT data'!BR21,FALSE))))</f>
        <v>5.7570000000000121E-2</v>
      </c>
      <c r="BZ19" s="27">
        <f>IF($B$2=Selectors!$M$2,'RCF SOBC data'!BS21,IF($B$2=Selectors!$M$3,'RCF OBC data'!BS21,IF($B$2=Selectors!$M$4,'RCF FBC data'!BS21,IF($B$2=Selectors!$M$5,'RCF CCT data'!BS21,FALSE))))</f>
        <v>5.7570000000000121E-2</v>
      </c>
      <c r="CA19" s="27">
        <f>IF($B$2=Selectors!$M$2,'RCF SOBC data'!BT21,IF($B$2=Selectors!$M$3,'RCF OBC data'!BT21,IF($B$2=Selectors!$M$4,'RCF FBC data'!BT21,IF($B$2=Selectors!$M$5,'RCF CCT data'!BT21,FALSE))))</f>
        <v>5.7570000000000121E-2</v>
      </c>
      <c r="CB19" s="27">
        <f>IF($B$2=Selectors!$M$2,'RCF SOBC data'!BU21,IF($B$2=Selectors!$M$3,'RCF OBC data'!BU21,IF($B$2=Selectors!$M$4,'RCF FBC data'!BU21,IF($B$2=Selectors!$M$5,'RCF CCT data'!BU21,FALSE))))</f>
        <v>0.30170001839255001</v>
      </c>
      <c r="CC19" s="27">
        <f>IF($B$2=Selectors!$M$2,'RCF SOBC data'!BV21,IF($B$2=Selectors!$M$3,'RCF OBC data'!BV21,IF($B$2=Selectors!$M$4,'RCF FBC data'!BV21,IF($B$2=Selectors!$M$5,'RCF CCT data'!BV21,FALSE))))</f>
        <v>0.30170001839255001</v>
      </c>
      <c r="CD19" s="27">
        <f>IF($B$2=Selectors!$M$2,'RCF SOBC data'!BW21,IF($B$2=Selectors!$M$3,'RCF OBC data'!BW21,IF($B$2=Selectors!$M$4,'RCF FBC data'!BW21,IF($B$2=Selectors!$M$5,'RCF CCT data'!BW21,FALSE))))</f>
        <v>0.30170001839255001</v>
      </c>
      <c r="CE19" s="27">
        <f>IF($B$2=Selectors!$M$2,'RCF SOBC data'!BX21,IF($B$2=Selectors!$M$3,'RCF OBC data'!BX21,IF($B$2=Selectors!$M$4,'RCF FBC data'!BX21,IF($B$2=Selectors!$M$5,'RCF CCT data'!BX21,FALSE))))</f>
        <v>0.30170001839255001</v>
      </c>
      <c r="CF19" s="27">
        <f>IF($B$2=Selectors!$M$2,'RCF SOBC data'!BY21,IF($B$2=Selectors!$M$3,'RCF OBC data'!BY21,IF($B$2=Selectors!$M$4,'RCF FBC data'!BY21,IF($B$2=Selectors!$M$5,'RCF CCT data'!BY21,FALSE))))</f>
        <v>0.30170001839255001</v>
      </c>
      <c r="CG19" s="27">
        <f>IF($B$2=Selectors!$M$2,'RCF SOBC data'!BZ21,IF($B$2=Selectors!$M$3,'RCF OBC data'!BZ21,IF($B$2=Selectors!$M$4,'RCF FBC data'!BZ21,IF($B$2=Selectors!$M$5,'RCF CCT data'!BZ21,FALSE))))</f>
        <v>0.30170001839255001</v>
      </c>
      <c r="CH19" s="27">
        <f>IF($B$2=Selectors!$M$2,'RCF SOBC data'!CA21,IF($B$2=Selectors!$M$3,'RCF OBC data'!CA21,IF($B$2=Selectors!$M$4,'RCF FBC data'!CA21,IF($B$2=Selectors!$M$5,'RCF CCT data'!CA21,FALSE))))</f>
        <v>0.30170001839255001</v>
      </c>
      <c r="CI19" s="27">
        <f>IF($B$2=Selectors!$M$2,'RCF SOBC data'!CB21,IF($B$2=Selectors!$M$3,'RCF OBC data'!CB21,IF($B$2=Selectors!$M$4,'RCF FBC data'!CB21,IF($B$2=Selectors!$M$5,'RCF CCT data'!CB21,FALSE))))</f>
        <v>0.20576828945281989</v>
      </c>
      <c r="CJ19" s="27">
        <f>IF($B$2=Selectors!$M$2,'RCF SOBC data'!CC21,IF($B$2=Selectors!$M$3,'RCF OBC data'!CC21,IF($B$2=Selectors!$M$4,'RCF FBC data'!CC21,IF($B$2=Selectors!$M$5,'RCF CCT data'!CC21,FALSE))))</f>
        <v>0.20576828945281989</v>
      </c>
      <c r="CK19" s="27">
        <f>IF($B$2=Selectors!$M$2,'RCF SOBC data'!CD21,IF($B$2=Selectors!$M$3,'RCF OBC data'!CD21,IF($B$2=Selectors!$M$4,'RCF FBC data'!CD21,IF($B$2=Selectors!$M$5,'RCF CCT data'!CD21,FALSE))))</f>
        <v>0.20576828945281989</v>
      </c>
      <c r="CL19" s="27">
        <f>IF($B$2=Selectors!$M$2,'RCF SOBC data'!CE21,IF($B$2=Selectors!$M$3,'RCF OBC data'!CE21,IF($B$2=Selectors!$M$4,'RCF FBC data'!CE21,IF($B$2=Selectors!$M$5,'RCF CCT data'!CE21,FALSE))))</f>
        <v>0.20576828945281989</v>
      </c>
      <c r="CM19" s="27">
        <f>IF($B$2=Selectors!$M$2,'RCF SOBC data'!CF21,IF($B$2=Selectors!$M$3,'RCF OBC data'!CF21,IF($B$2=Selectors!$M$4,'RCF FBC data'!CF21,IF($B$2=Selectors!$M$5,'RCF CCT data'!CF21,FALSE))))</f>
        <v>0.20576828945281989</v>
      </c>
      <c r="CN19" s="27">
        <f>IF($B$2=Selectors!$M$2,'RCF SOBC data'!CG21,IF($B$2=Selectors!$M$3,'RCF OBC data'!CG21,IF($B$2=Selectors!$M$4,'RCF FBC data'!CG21,IF($B$2=Selectors!$M$5,'RCF CCT data'!CG21,FALSE))))</f>
        <v>0.20576828945281989</v>
      </c>
      <c r="CO19" s="27">
        <f>IF($B$2=Selectors!$M$2,'RCF SOBC data'!CH21,IF($B$2=Selectors!$M$3,'RCF OBC data'!CH21,IF($B$2=Selectors!$M$4,'RCF FBC data'!CH21,IF($B$2=Selectors!$M$5,'RCF CCT data'!CH21,FALSE))))</f>
        <v>0.20576828945281989</v>
      </c>
      <c r="CP19" s="27">
        <f>IF($B$2=Selectors!$M$2,'RCF SOBC data'!CI21,IF($B$2=Selectors!$M$3,'RCF OBC data'!CI21,IF($B$2=Selectors!$M$4,'RCF FBC data'!CI21,IF($B$2=Selectors!$M$5,'RCF CCT data'!CI21,FALSE))))</f>
        <v>0.18834610261512333</v>
      </c>
      <c r="CQ19" s="27">
        <f>IF($B$2=Selectors!$M$2,'RCF SOBC data'!CJ21,IF($B$2=Selectors!$M$3,'RCF OBC data'!CJ21,IF($B$2=Selectors!$M$4,'RCF FBC data'!CJ21,IF($B$2=Selectors!$M$5,'RCF CCT data'!CJ21,FALSE))))</f>
        <v>0.18834610261512333</v>
      </c>
      <c r="CR19" s="27">
        <f>IF($B$2=Selectors!$M$2,'RCF SOBC data'!CK21,IF($B$2=Selectors!$M$3,'RCF OBC data'!CK21,IF($B$2=Selectors!$M$4,'RCF FBC data'!CK21,IF($B$2=Selectors!$M$5,'RCF CCT data'!CK21,FALSE))))</f>
        <v>0.18834610261512333</v>
      </c>
      <c r="CS19" s="27">
        <f>IF($B$2=Selectors!$M$2,'RCF SOBC data'!CL21,IF($B$2=Selectors!$M$3,'RCF OBC data'!CL21,IF($B$2=Selectors!$M$4,'RCF FBC data'!CL21,IF($B$2=Selectors!$M$5,'RCF CCT data'!CL21,FALSE))))</f>
        <v>0.3004380272501217</v>
      </c>
      <c r="CT19" s="27">
        <f>IF($B$2=Selectors!$M$2,'RCF SOBC data'!CM21,IF($B$2=Selectors!$M$3,'RCF OBC data'!CM21,IF($B$2=Selectors!$M$4,'RCF FBC data'!CM21,IF($B$2=Selectors!$M$5,'RCF CCT data'!CM21,FALSE))))</f>
        <v>0.3004380272501217</v>
      </c>
      <c r="CU19" s="27">
        <f>IF($B$2=Selectors!$M$2,'RCF SOBC data'!CN21,IF($B$2=Selectors!$M$3,'RCF OBC data'!CN21,IF($B$2=Selectors!$M$4,'RCF FBC data'!CN21,IF($B$2=Selectors!$M$5,'RCF CCT data'!CN21,FALSE))))</f>
        <v>0.3004380272501217</v>
      </c>
      <c r="CV19" s="27">
        <f>IF($B$2=Selectors!$M$2,'RCF SOBC data'!CO21,IF($B$2=Selectors!$M$3,'RCF OBC data'!CO21,IF($B$2=Selectors!$M$4,'RCF FBC data'!CO21,IF($B$2=Selectors!$M$5,'RCF CCT data'!CO21,FALSE))))</f>
        <v>0.3004380272501217</v>
      </c>
      <c r="CW19" s="27">
        <f>IF($B$2=Selectors!$M$2,'RCF SOBC data'!CP21,IF($B$2=Selectors!$M$3,'RCF OBC data'!CP21,IF($B$2=Selectors!$M$4,'RCF FBC data'!CP21,IF($B$2=Selectors!$M$5,'RCF CCT data'!CP21,FALSE))))</f>
        <v>0.3004380272501217</v>
      </c>
      <c r="CX19" s="27">
        <f>IF($B$2=Selectors!$M$2,'RCF SOBC data'!CQ21,IF($B$2=Selectors!$M$3,'RCF OBC data'!CQ21,IF($B$2=Selectors!$M$4,'RCF FBC data'!CQ21,IF($B$2=Selectors!$M$5,'RCF CCT data'!CQ21,FALSE))))</f>
        <v>0.14941773975776829</v>
      </c>
      <c r="CY19" s="27">
        <f>IF($B$2=Selectors!$M$2,'RCF SOBC data'!CR21,IF($B$2=Selectors!$M$3,'RCF OBC data'!CR21,IF($B$2=Selectors!$M$4,'RCF FBC data'!CR21,IF($B$2=Selectors!$M$5,'RCF CCT data'!CR21,FALSE))))</f>
        <v>0.34885680000000008</v>
      </c>
      <c r="CZ19" s="27">
        <f>IF($B$2=Selectors!$M$2,'RCF SOBC data'!CS21,IF($B$2=Selectors!$M$3,'RCF OBC data'!CS21,IF($B$2=Selectors!$M$4,'RCF FBC data'!CS21,IF($B$2=Selectors!$M$5,'RCF CCT data'!CS21,FALSE))))</f>
        <v>0.34885680000000008</v>
      </c>
      <c r="DA19" s="27">
        <f>IF($B$2=Selectors!$M$2,'RCF SOBC data'!CT21,IF($B$2=Selectors!$M$3,'RCF OBC data'!CT21,IF($B$2=Selectors!$M$4,'RCF FBC data'!CT21,IF($B$2=Selectors!$M$5,'RCF CCT data'!CT21,FALSE))))</f>
        <v>0.34885680000000008</v>
      </c>
      <c r="DB19" s="27">
        <f>IF($B$2=Selectors!$M$2,'RCF SOBC data'!CU21,IF($B$2=Selectors!$M$3,'RCF OBC data'!CU21,IF($B$2=Selectors!$M$4,'RCF FBC data'!CU21,IF($B$2=Selectors!$M$5,'RCF CCT data'!CU21,FALSE))))</f>
        <v>0.34885680000000008</v>
      </c>
      <c r="DC19" s="27">
        <f>IF($B$2=Selectors!$M$2,'RCF SOBC data'!CV21,IF($B$2=Selectors!$M$3,'RCF OBC data'!CV21,IF($B$2=Selectors!$M$4,'RCF FBC data'!CV21,IF($B$2=Selectors!$M$5,'RCF CCT data'!CV21,FALSE))))</f>
        <v>0.34885680000000008</v>
      </c>
      <c r="DD19" s="27">
        <f>IF($B$2=Selectors!$M$2,'RCF SOBC data'!CW21,IF($B$2=Selectors!$M$3,'RCF OBC data'!CW21,IF($B$2=Selectors!$M$4,'RCF FBC data'!CW21,IF($B$2=Selectors!$M$5,'RCF CCT data'!CW21,FALSE))))</f>
        <v>0.34885680000000008</v>
      </c>
      <c r="DE19" s="27">
        <f>IF($B$2=Selectors!$M$2,'RCF SOBC data'!CX21,IF($B$2=Selectors!$M$3,'RCF OBC data'!CX21,IF($B$2=Selectors!$M$4,'RCF FBC data'!CX21,IF($B$2=Selectors!$M$5,'RCF CCT data'!CX21,FALSE))))</f>
        <v>0.34885680000000008</v>
      </c>
      <c r="DF19" s="27">
        <f>IF($B$2=Selectors!$M$2,'RCF SOBC data'!CY21,IF($B$2=Selectors!$M$3,'RCF OBC data'!CY21,IF($B$2=Selectors!$M$4,'RCF FBC data'!CY21,IF($B$2=Selectors!$M$5,'RCF CCT data'!CY21,FALSE))))</f>
        <v>0.34885680000000008</v>
      </c>
      <c r="DG19" s="27">
        <f>IF($B$2=Selectors!$M$2,'RCF SOBC data'!CZ21,IF($B$2=Selectors!$M$3,'RCF OBC data'!CZ21,IF($B$2=Selectors!$M$4,'RCF FBC data'!CZ21,IF($B$2=Selectors!$M$5,'RCF CCT data'!CZ21,FALSE))))</f>
        <v>0.34885680000000008</v>
      </c>
      <c r="DH19" s="27">
        <f>IF($B$2=Selectors!$M$2,'RCF SOBC data'!DA21,IF($B$2=Selectors!$M$3,'RCF OBC data'!DA21,IF($B$2=Selectors!$M$4,'RCF FBC data'!DA21,IF($B$2=Selectors!$M$5,'RCF CCT data'!DA21,FALSE))))</f>
        <v>0.34885680000000008</v>
      </c>
      <c r="DI19" s="27">
        <f>IF($B$2=Selectors!$M$2,'RCF SOBC data'!DB21,IF($B$2=Selectors!$M$3,'RCF OBC data'!DB21,IF($B$2=Selectors!$M$4,'RCF FBC data'!DB21,IF($B$2=Selectors!$M$5,'RCF CCT data'!DB21,FALSE))))</f>
        <v>0.34885680000000008</v>
      </c>
      <c r="DJ19" s="27">
        <f>IF($B$2=Selectors!$M$2,'RCF SOBC data'!DC21,IF($B$2=Selectors!$M$3,'RCF OBC data'!DC21,IF($B$2=Selectors!$M$4,'RCF FBC data'!DC21,IF($B$2=Selectors!$M$5,'RCF CCT data'!DC21,FALSE))))</f>
        <v>0.34885680000000008</v>
      </c>
      <c r="DK19" s="27">
        <f>IF($B$2=Selectors!$M$2,'RCF SOBC data'!DD21,IF($B$2=Selectors!$M$3,'RCF OBC data'!DD21,IF($B$2=Selectors!$M$4,'RCF FBC data'!DD21,IF($B$2=Selectors!$M$5,'RCF CCT data'!DD21,FALSE))))</f>
        <v>0.25650000000000017</v>
      </c>
      <c r="DL19" s="27">
        <f>IF($B$2=Selectors!$M$2,'RCF SOBC data'!DE21,IF($B$2=Selectors!$M$3,'RCF OBC data'!DE21,IF($B$2=Selectors!$M$4,'RCF FBC data'!DE21,IF($B$2=Selectors!$M$5,'RCF CCT data'!DE21,FALSE))))</f>
        <v>0.25650000000000017</v>
      </c>
      <c r="DM19" s="27">
        <f>IF($B$2=Selectors!$M$2,'RCF SOBC data'!DF21,IF($B$2=Selectors!$M$3,'RCF OBC data'!DF21,IF($B$2=Selectors!$M$4,'RCF FBC data'!DF21,IF($B$2=Selectors!$M$5,'RCF CCT data'!DF21,FALSE))))</f>
        <v>0.25650000000000017</v>
      </c>
      <c r="DN19" s="27">
        <f>IF($B$2=Selectors!$M$2,'RCF SOBC data'!DG21,IF($B$2=Selectors!$M$3,'RCF OBC data'!DG21,IF($B$2=Selectors!$M$4,'RCF FBC data'!DG21,IF($B$2=Selectors!$M$5,'RCF CCT data'!DG21,FALSE))))</f>
        <v>0.25650000000000017</v>
      </c>
      <c r="DO19" s="27">
        <f>IF($B$2=Selectors!$M$2,'RCF SOBC data'!DH21,IF($B$2=Selectors!$M$3,'RCF OBC data'!DH21,IF($B$2=Selectors!$M$4,'RCF FBC data'!DH21,IF($B$2=Selectors!$M$5,'RCF CCT data'!DH21,FALSE))))</f>
        <v>4.5627530364372504E-2</v>
      </c>
      <c r="DP19" s="27">
        <f>IF($B$2=Selectors!$M$2,'RCF SOBC data'!DI21,IF($B$2=Selectors!$M$3,'RCF OBC data'!DI21,IF($B$2=Selectors!$M$4,'RCF FBC data'!DI21,IF($B$2=Selectors!$M$5,'RCF CCT data'!DI21,FALSE))))</f>
        <v>4.5627530364372504E-2</v>
      </c>
      <c r="DQ19" s="27">
        <f>IF($B$2=Selectors!$M$2,'RCF SOBC data'!DJ21,IF($B$2=Selectors!$M$3,'RCF OBC data'!DJ21,IF($B$2=Selectors!$M$4,'RCF FBC data'!DJ21,IF($B$2=Selectors!$M$5,'RCF CCT data'!DJ21,FALSE))))</f>
        <v>4.5627530364372504E-2</v>
      </c>
      <c r="DR19" s="27">
        <f>IF($B$2=Selectors!$M$2,'RCF SOBC data'!DK21,IF($B$2=Selectors!$M$3,'RCF OBC data'!DK21,IF($B$2=Selectors!$M$4,'RCF FBC data'!DK21,IF($B$2=Selectors!$M$5,'RCF CCT data'!DK21,FALSE))))</f>
        <v>4.5627530364372504E-2</v>
      </c>
      <c r="DS19" s="27">
        <f>IF($B$2=Selectors!$M$2,'RCF SOBC data'!DL21,IF($B$2=Selectors!$M$3,'RCF OBC data'!DL21,IF($B$2=Selectors!$M$4,'RCF FBC data'!DL21,IF($B$2=Selectors!$M$5,'RCF CCT data'!DL21,FALSE))))</f>
        <v>4.5627530364372504E-2</v>
      </c>
      <c r="DT19" s="27">
        <f>IF($B$2=Selectors!$M$2,'RCF SOBC data'!DM21,IF($B$2=Selectors!$M$3,'RCF OBC data'!DM21,IF($B$2=Selectors!$M$4,'RCF FBC data'!DM21,IF($B$2=Selectors!$M$5,'RCF CCT data'!DM21,FALSE))))</f>
        <v>4.5627530364372504E-2</v>
      </c>
      <c r="DU19" s="27">
        <f>IF($B$2=Selectors!$M$2,'RCF SOBC data'!DN21,IF($B$2=Selectors!$M$3,'RCF OBC data'!DN21,IF($B$2=Selectors!$M$4,'RCF FBC data'!DN21,IF($B$2=Selectors!$M$5,'RCF CCT data'!DN21,FALSE))))</f>
        <v>4.5627530364372504E-2</v>
      </c>
      <c r="DV19" s="27">
        <f>IF($B$2=Selectors!$M$2,'RCF SOBC data'!DO21,IF($B$2=Selectors!$M$3,'RCF OBC data'!DO21,IF($B$2=Selectors!$M$4,'RCF FBC data'!DO21,IF($B$2=Selectors!$M$5,'RCF CCT data'!DO21,FALSE))))</f>
        <v>4.5627530364372504E-2</v>
      </c>
      <c r="DW19" s="27">
        <f>IF($B$2=Selectors!$M$2,'RCF SOBC data'!DP21,IF($B$2=Selectors!$M$3,'RCF OBC data'!DP21,IF($B$2=Selectors!$M$4,'RCF FBC data'!DP21,IF($B$2=Selectors!$M$5,'RCF CCT data'!DP21,FALSE))))</f>
        <v>4.5627530364372504E-2</v>
      </c>
      <c r="DX19" s="27">
        <f>IF($B$2=Selectors!$M$2,'RCF SOBC data'!DQ21,IF($B$2=Selectors!$M$3,'RCF OBC data'!DQ21,IF($B$2=Selectors!$M$4,'RCF FBC data'!DQ21,IF($B$2=Selectors!$M$5,'RCF CCT data'!DQ21,FALSE))))</f>
        <v>4.5627530364372504E-2</v>
      </c>
      <c r="DY19" s="27">
        <f>IF($B$2=Selectors!$M$2,'RCF SOBC data'!DR21,IF($B$2=Selectors!$M$3,'RCF OBC data'!DR21,IF($B$2=Selectors!$M$4,'RCF FBC data'!DR21,IF($B$2=Selectors!$M$5,'RCF CCT data'!DR21,FALSE))))</f>
        <v>4.5627530364372504E-2</v>
      </c>
      <c r="DZ19" s="27">
        <f>IF($B$2=Selectors!$M$2,'RCF SOBC data'!DS21,IF($B$2=Selectors!$M$3,'RCF OBC data'!DS21,IF($B$2=Selectors!$M$4,'RCF FBC data'!DS21,IF($B$2=Selectors!$M$5,'RCF CCT data'!DS21,FALSE))))</f>
        <v>4.5627530364372504E-2</v>
      </c>
      <c r="EA19" s="27">
        <f>IF($B$2=Selectors!$M$2,'RCF SOBC data'!DT21,IF($B$2=Selectors!$M$3,'RCF OBC data'!DT21,IF($B$2=Selectors!$M$4,'RCF FBC data'!DT21,IF($B$2=Selectors!$M$5,'RCF CCT data'!DT21,FALSE))))</f>
        <v>4.5627530364372504E-2</v>
      </c>
      <c r="EB19" s="27">
        <f>IF($B$2=Selectors!$M$2,'RCF SOBC data'!DU21,IF($B$2=Selectors!$M$3,'RCF OBC data'!DU21,IF($B$2=Selectors!$M$4,'RCF FBC data'!DU21,IF($B$2=Selectors!$M$5,'RCF CCT data'!DU21,FALSE))))</f>
        <v>4.5627530364372504E-2</v>
      </c>
      <c r="EC19" s="27">
        <f>IF($B$2=Selectors!$M$2,'RCF SOBC data'!DV21,IF($B$2=Selectors!$M$3,'RCF OBC data'!DV21,IF($B$2=Selectors!$M$4,'RCF FBC data'!DV21,IF($B$2=Selectors!$M$5,'RCF CCT data'!DV21,FALSE))))</f>
        <v>4.5627530364372504E-2</v>
      </c>
      <c r="ED19" s="27">
        <f>IF($B$2=Selectors!$M$2,'RCF SOBC data'!DW21,IF($B$2=Selectors!$M$3,'RCF OBC data'!DW21,IF($B$2=Selectors!$M$4,'RCF FBC data'!DW21,IF($B$2=Selectors!$M$5,'RCF CCT data'!DW21,FALSE))))</f>
        <v>4.5627530364372504E-2</v>
      </c>
      <c r="EE19" s="27">
        <f>IF($B$2=Selectors!$M$2,'RCF SOBC data'!DX21,IF($B$2=Selectors!$M$3,'RCF OBC data'!DX21,IF($B$2=Selectors!$M$4,'RCF FBC data'!DX21,IF($B$2=Selectors!$M$5,'RCF CCT data'!DX21,FALSE))))</f>
        <v>4.5627530364372504E-2</v>
      </c>
      <c r="EF19" s="27">
        <f>IF($B$2=Selectors!$M$2,'RCF SOBC data'!DY21,IF($B$2=Selectors!$M$3,'RCF OBC data'!DY21,IF($B$2=Selectors!$M$4,'RCF FBC data'!DY21,IF($B$2=Selectors!$M$5,'RCF CCT data'!DY21,FALSE))))</f>
        <v>4.5627530364372504E-2</v>
      </c>
      <c r="EG19" s="27">
        <f>IF($B$2=Selectors!$M$2,'RCF SOBC data'!DZ21,IF($B$2=Selectors!$M$3,'RCF OBC data'!DZ21,IF($B$2=Selectors!$M$4,'RCF FBC data'!DZ21,IF($B$2=Selectors!$M$5,'RCF CCT data'!DZ21,FALSE))))</f>
        <v>4.5627530364372504E-2</v>
      </c>
      <c r="EH19" s="27">
        <f>IF($B$2=Selectors!$M$2,'RCF SOBC data'!EA21,IF($B$2=Selectors!$M$3,'RCF OBC data'!EA21,IF($B$2=Selectors!$M$4,'RCF FBC data'!EA21,IF($B$2=Selectors!$M$5,'RCF CCT data'!EA21,FALSE))))</f>
        <v>4.5627530364372504E-2</v>
      </c>
      <c r="EI19" s="27">
        <f>IF($B$2=Selectors!$M$2,'RCF SOBC data'!EB21,IF($B$2=Selectors!$M$3,'RCF OBC data'!EB21,IF($B$2=Selectors!$M$4,'RCF FBC data'!EB21,IF($B$2=Selectors!$M$5,'RCF CCT data'!EB21,FALSE))))</f>
        <v>4.5627530364372504E-2</v>
      </c>
      <c r="EJ19" s="27">
        <f>IF($B$2=Selectors!$M$2,'RCF SOBC data'!EC21,IF($B$2=Selectors!$M$3,'RCF OBC data'!EC21,IF($B$2=Selectors!$M$4,'RCF FBC data'!EC21,IF($B$2=Selectors!$M$5,'RCF CCT data'!EC21,FALSE))))</f>
        <v>4.5627530364372504E-2</v>
      </c>
      <c r="EK19" s="27">
        <f>IF($B$2=Selectors!$M$2,'RCF SOBC data'!ED21,IF($B$2=Selectors!$M$3,'RCF OBC data'!ED21,IF($B$2=Selectors!$M$4,'RCF FBC data'!ED21,IF($B$2=Selectors!$M$5,'RCF CCT data'!ED21,FALSE))))</f>
        <v>4.5627530364372504E-2</v>
      </c>
      <c r="EL19" s="27">
        <f>IF($B$2=Selectors!$M$2,'RCF SOBC data'!EE21,IF($B$2=Selectors!$M$3,'RCF OBC data'!EE21,IF($B$2=Selectors!$M$4,'RCF FBC data'!EE21,IF($B$2=Selectors!$M$5,'RCF CCT data'!EE21,FALSE))))</f>
        <v>4.5627530364372504E-2</v>
      </c>
      <c r="EM19" s="27">
        <f>IF($B$2=Selectors!$M$2,'RCF SOBC data'!EF21,IF($B$2=Selectors!$M$3,'RCF OBC data'!EF21,IF($B$2=Selectors!$M$4,'RCF FBC data'!EF21,IF($B$2=Selectors!$M$5,'RCF CCT data'!EF21,FALSE))))</f>
        <v>4.5627530364372504E-2</v>
      </c>
      <c r="EN19" s="27">
        <f>IF($B$2=Selectors!$M$2,'RCF SOBC data'!EG21,IF($B$2=Selectors!$M$3,'RCF OBC data'!EG21,IF($B$2=Selectors!$M$4,'RCF FBC data'!EG21,IF($B$2=Selectors!$M$5,'RCF CCT data'!EG21,FALSE))))</f>
        <v>4.5627530364372504E-2</v>
      </c>
      <c r="EO19" s="27">
        <f>IF($B$2=Selectors!$M$2,'RCF SOBC data'!EH21,IF($B$2=Selectors!$M$3,'RCF OBC data'!EH21,IF($B$2=Selectors!$M$4,'RCF FBC data'!EH21,IF($B$2=Selectors!$M$5,'RCF CCT data'!EH21,FALSE))))</f>
        <v>4.5627530364372504E-2</v>
      </c>
      <c r="EP19" s="27">
        <f>IF($B$2=Selectors!$M$2,'RCF SOBC data'!EI21,IF($B$2=Selectors!$M$3,'RCF OBC data'!EI21,IF($B$2=Selectors!$M$4,'RCF FBC data'!EI21,IF($B$2=Selectors!$M$5,'RCF CCT data'!EI21,FALSE))))</f>
        <v>4.5627530364372504E-2</v>
      </c>
      <c r="EQ19" s="27">
        <f>IF($B$2=Selectors!$M$2,'RCF SOBC data'!EJ21,IF($B$2=Selectors!$M$3,'RCF OBC data'!EJ21,IF($B$2=Selectors!$M$4,'RCF FBC data'!EJ21,IF($B$2=Selectors!$M$5,'RCF CCT data'!EJ21,FALSE))))</f>
        <v>4.5627530364372504E-2</v>
      </c>
      <c r="ER19" s="27">
        <f>IF($B$2=Selectors!$M$2,'RCF SOBC data'!EK21,IF($B$2=Selectors!$M$3,'RCF OBC data'!EK21,IF($B$2=Selectors!$M$4,'RCF FBC data'!EK21,IF($B$2=Selectors!$M$5,'RCF CCT data'!EK21,FALSE))))</f>
        <v>4.5627530364372504E-2</v>
      </c>
      <c r="ES19" s="27">
        <f>IF($B$2=Selectors!$M$2,'RCF SOBC data'!EL21,IF($B$2=Selectors!$M$3,'RCF OBC data'!EL21,IF($B$2=Selectors!$M$4,'RCF FBC data'!EL21,IF($B$2=Selectors!$M$5,'RCF CCT data'!EL21,FALSE))))</f>
        <v>0.13777345197086854</v>
      </c>
      <c r="ET19" s="315" t="e">
        <f t="shared" si="4"/>
        <v>#DIV/0!</v>
      </c>
      <c r="EU19" s="52">
        <v>0.40741071099297849</v>
      </c>
      <c r="EV19" s="52">
        <v>0.27212643003585357</v>
      </c>
      <c r="EW19" s="52">
        <v>0.26682700344999999</v>
      </c>
    </row>
    <row r="20" spans="2:153" x14ac:dyDescent="0.25">
      <c r="B20" s="13" t="s">
        <v>21</v>
      </c>
      <c r="C20" s="3">
        <v>0.7</v>
      </c>
      <c r="D20" s="40" t="e">
        <f t="shared" si="1"/>
        <v>#DIV/0!</v>
      </c>
      <c r="E20" s="40"/>
      <c r="F20" s="40" t="e">
        <f t="shared" si="2"/>
        <v>#DIV/0!</v>
      </c>
      <c r="G20" s="2"/>
      <c r="H20" s="29" t="e">
        <f t="shared" si="3"/>
        <v>#DIV/0!</v>
      </c>
      <c r="I20" s="29" t="e">
        <f t="shared" si="0"/>
        <v>#DIV/0!</v>
      </c>
      <c r="J20" s="29"/>
      <c r="K20" s="27">
        <f>IF($B$2=Selectors!$M$2,'RCF SOBC data'!D22,IF($B$2=Selectors!$M$3,'RCF OBC data'!D22,IF($B$2=Selectors!$M$4,'RCF FBC data'!D22,IF($B$2=Selectors!$M$5,'RCF CCT data'!D22,FALSE))))</f>
        <v>3.0254007142857198E-2</v>
      </c>
      <c r="L20" s="27">
        <f>IF($B$2=Selectors!$M$2,'RCF SOBC data'!E22,IF($B$2=Selectors!$M$3,'RCF OBC data'!E22,IF($B$2=Selectors!$M$4,'RCF FBC data'!E22,IF($B$2=Selectors!$M$5,'RCF CCT data'!E22,FALSE))))</f>
        <v>3.0254007142857198E-2</v>
      </c>
      <c r="M20" s="27">
        <f>IF($B$2=Selectors!$M$2,'RCF SOBC data'!F22,IF($B$2=Selectors!$M$3,'RCF OBC data'!F22,IF($B$2=Selectors!$M$4,'RCF FBC data'!F22,IF($B$2=Selectors!$M$5,'RCF CCT data'!F22,FALSE))))</f>
        <v>3.0254007142857198E-2</v>
      </c>
      <c r="N20" s="27">
        <f>IF($B$2=Selectors!$M$2,'RCF SOBC data'!G22,IF($B$2=Selectors!$M$3,'RCF OBC data'!G22,IF($B$2=Selectors!$M$4,'RCF FBC data'!G22,IF($B$2=Selectors!$M$5,'RCF CCT data'!G22,FALSE))))</f>
        <v>3.0254007142857198E-2</v>
      </c>
      <c r="O20" s="27">
        <f>IF($B$2=Selectors!$M$2,'RCF SOBC data'!H22,IF($B$2=Selectors!$M$3,'RCF OBC data'!H22,IF($B$2=Selectors!$M$4,'RCF FBC data'!H22,IF($B$2=Selectors!$M$5,'RCF CCT data'!H22,FALSE))))</f>
        <v>3.0254007142857198E-2</v>
      </c>
      <c r="P20" s="27">
        <f>IF($B$2=Selectors!$M$2,'RCF SOBC data'!I22,IF($B$2=Selectors!$M$3,'RCF OBC data'!I22,IF($B$2=Selectors!$M$4,'RCF FBC data'!I22,IF($B$2=Selectors!$M$5,'RCF CCT data'!I22,FALSE))))</f>
        <v>3.0254007142857198E-2</v>
      </c>
      <c r="Q20" s="27">
        <f>IF($B$2=Selectors!$M$2,'RCF SOBC data'!J22,IF($B$2=Selectors!$M$3,'RCF OBC data'!J22,IF($B$2=Selectors!$M$4,'RCF FBC data'!J22,IF($B$2=Selectors!$M$5,'RCF CCT data'!J22,FALSE))))</f>
        <v>3.0254007142857198E-2</v>
      </c>
      <c r="R20" s="27">
        <f>IF($B$2=Selectors!$M$2,'RCF SOBC data'!K22,IF($B$2=Selectors!$M$3,'RCF OBC data'!K22,IF($B$2=Selectors!$M$4,'RCF FBC data'!K22,IF($B$2=Selectors!$M$5,'RCF CCT data'!K22,FALSE))))</f>
        <v>3.0254007142857198E-2</v>
      </c>
      <c r="S20" s="27">
        <f>IF($B$2=Selectors!$M$2,'RCF SOBC data'!L22,IF($B$2=Selectors!$M$3,'RCF OBC data'!L22,IF($B$2=Selectors!$M$4,'RCF FBC data'!L22,IF($B$2=Selectors!$M$5,'RCF CCT data'!L22,FALSE))))</f>
        <v>3.0254007142857198E-2</v>
      </c>
      <c r="T20" s="27">
        <f>IF($B$2=Selectors!$M$2,'RCF SOBC data'!M22,IF($B$2=Selectors!$M$3,'RCF OBC data'!M22,IF($B$2=Selectors!$M$4,'RCF FBC data'!M22,IF($B$2=Selectors!$M$5,'RCF CCT data'!M22,FALSE))))</f>
        <v>5.861906710310949E-2</v>
      </c>
      <c r="U20" s="27">
        <f>IF($B$2=Selectors!$M$2,'RCF SOBC data'!N22,IF($B$2=Selectors!$M$3,'RCF OBC data'!N22,IF($B$2=Selectors!$M$4,'RCF FBC data'!N22,IF($B$2=Selectors!$M$5,'RCF CCT data'!N22,FALSE))))</f>
        <v>5.861906710310949E-2</v>
      </c>
      <c r="V20" s="27">
        <f>IF($B$2=Selectors!$M$2,'RCF SOBC data'!O22,IF($B$2=Selectors!$M$3,'RCF OBC data'!O22,IF($B$2=Selectors!$M$4,'RCF FBC data'!O22,IF($B$2=Selectors!$M$5,'RCF CCT data'!O22,FALSE))))</f>
        <v>5.861906710310949E-2</v>
      </c>
      <c r="W20" s="27">
        <f>IF($B$2=Selectors!$M$2,'RCF SOBC data'!P22,IF($B$2=Selectors!$M$3,'RCF OBC data'!P22,IF($B$2=Selectors!$M$4,'RCF FBC data'!P22,IF($B$2=Selectors!$M$5,'RCF CCT data'!P22,FALSE))))</f>
        <v>5.861906710310949E-2</v>
      </c>
      <c r="X20" s="27">
        <f>IF($B$2=Selectors!$M$2,'RCF SOBC data'!Q22,IF($B$2=Selectors!$M$3,'RCF OBC data'!Q22,IF($B$2=Selectors!$M$4,'RCF FBC data'!Q22,IF($B$2=Selectors!$M$5,'RCF CCT data'!Q22,FALSE))))</f>
        <v>0.16227924787395498</v>
      </c>
      <c r="Y20" s="27">
        <f>IF($B$2=Selectors!$M$2,'RCF SOBC data'!R22,IF($B$2=Selectors!$M$3,'RCF OBC data'!R22,IF($B$2=Selectors!$M$4,'RCF FBC data'!R22,IF($B$2=Selectors!$M$5,'RCF CCT data'!R22,FALSE))))</f>
        <v>0.16227924787395498</v>
      </c>
      <c r="Z20" s="27">
        <f>IF($B$2=Selectors!$M$2,'RCF SOBC data'!S22,IF($B$2=Selectors!$M$3,'RCF OBC data'!S22,IF($B$2=Selectors!$M$4,'RCF FBC data'!S22,IF($B$2=Selectors!$M$5,'RCF CCT data'!S22,FALSE))))</f>
        <v>0.16227924787395498</v>
      </c>
      <c r="AA20" s="27">
        <f>IF($B$2=Selectors!$M$2,'RCF SOBC data'!T22,IF($B$2=Selectors!$M$3,'RCF OBC data'!T22,IF($B$2=Selectors!$M$4,'RCF FBC data'!T22,IF($B$2=Selectors!$M$5,'RCF CCT data'!T22,FALSE))))</f>
        <v>0.16227924787395498</v>
      </c>
      <c r="AB20" s="27">
        <f>IF($B$2=Selectors!$M$2,'RCF SOBC data'!U22,IF($B$2=Selectors!$M$3,'RCF OBC data'!U22,IF($B$2=Selectors!$M$4,'RCF FBC data'!U22,IF($B$2=Selectors!$M$5,'RCF CCT data'!U22,FALSE))))</f>
        <v>0.16227924787395498</v>
      </c>
      <c r="AC20" s="27">
        <f>IF($B$2=Selectors!$M$2,'RCF SOBC data'!V22,IF($B$2=Selectors!$M$3,'RCF OBC data'!V22,IF($B$2=Selectors!$M$4,'RCF FBC data'!V22,IF($B$2=Selectors!$M$5,'RCF CCT data'!V22,FALSE))))</f>
        <v>0.38568181818181801</v>
      </c>
      <c r="AD20" s="27">
        <f>IF($B$2=Selectors!$M$2,'RCF SOBC data'!W22,IF($B$2=Selectors!$M$3,'RCF OBC data'!W22,IF($B$2=Selectors!$M$4,'RCF FBC data'!W22,IF($B$2=Selectors!$M$5,'RCF CCT data'!W22,FALSE))))</f>
        <v>0.16227924787395498</v>
      </c>
      <c r="AE20" s="27">
        <f>IF($B$2=Selectors!$M$2,'RCF SOBC data'!X22,IF($B$2=Selectors!$M$3,'RCF OBC data'!X22,IF($B$2=Selectors!$M$4,'RCF FBC data'!X22,IF($B$2=Selectors!$M$5,'RCF CCT data'!X22,FALSE))))</f>
        <v>0.16227924787395498</v>
      </c>
      <c r="AF20" s="27">
        <f>IF($B$2=Selectors!$M$2,'RCF SOBC data'!Y22,IF($B$2=Selectors!$M$3,'RCF OBC data'!Y22,IF($B$2=Selectors!$M$4,'RCF FBC data'!Y22,IF($B$2=Selectors!$M$5,'RCF CCT data'!Y22,FALSE))))</f>
        <v>0.16227924787395498</v>
      </c>
      <c r="AG20" s="27">
        <f>IF($B$2=Selectors!$M$2,'RCF SOBC data'!Z22,IF($B$2=Selectors!$M$3,'RCF OBC data'!Z22,IF($B$2=Selectors!$M$4,'RCF FBC data'!Z22,IF($B$2=Selectors!$M$5,'RCF CCT data'!Z22,FALSE))))</f>
        <v>0.16227924787395498</v>
      </c>
      <c r="AH20" s="27">
        <f>IF($B$2=Selectors!$M$2,'RCF SOBC data'!AA22,IF($B$2=Selectors!$M$3,'RCF OBC data'!AA22,IF($B$2=Selectors!$M$4,'RCF FBC data'!AA22,IF($B$2=Selectors!$M$5,'RCF CCT data'!AA22,FALSE))))</f>
        <v>0.16227924787395498</v>
      </c>
      <c r="AI20" s="27">
        <f>IF($B$2=Selectors!$M$2,'RCF SOBC data'!AB22,IF($B$2=Selectors!$M$3,'RCF OBC data'!AB22,IF($B$2=Selectors!$M$4,'RCF FBC data'!AB22,IF($B$2=Selectors!$M$5,'RCF CCT data'!AB22,FALSE))))</f>
        <v>0.44742839999999973</v>
      </c>
      <c r="AJ20" s="27">
        <f>IF($B$2=Selectors!$M$2,'RCF SOBC data'!AC22,IF($B$2=Selectors!$M$3,'RCF OBC data'!AC22,IF($B$2=Selectors!$M$4,'RCF FBC data'!AC22,IF($B$2=Selectors!$M$5,'RCF CCT data'!AC22,FALSE))))</f>
        <v>0.44742839999999973</v>
      </c>
      <c r="AK20" s="27">
        <f>IF($B$2=Selectors!$M$2,'RCF SOBC data'!AD22,IF($B$2=Selectors!$M$3,'RCF OBC data'!AD22,IF($B$2=Selectors!$M$4,'RCF FBC data'!AD22,IF($B$2=Selectors!$M$5,'RCF CCT data'!AD22,FALSE))))</f>
        <v>5.861906710310949E-2</v>
      </c>
      <c r="AL20" s="27">
        <f>IF($B$2=Selectors!$M$2,'RCF SOBC data'!AE22,IF($B$2=Selectors!$M$3,'RCF OBC data'!AE22,IF($B$2=Selectors!$M$4,'RCF FBC data'!AE22,IF($B$2=Selectors!$M$5,'RCF CCT data'!AE22,FALSE))))</f>
        <v>5.861906710310949E-2</v>
      </c>
      <c r="AM20" s="27">
        <f>IF($B$2=Selectors!$M$2,'RCF SOBC data'!AF22,IF($B$2=Selectors!$M$3,'RCF OBC data'!AF22,IF($B$2=Selectors!$M$4,'RCF FBC data'!AF22,IF($B$2=Selectors!$M$5,'RCF CCT data'!AF22,FALSE))))</f>
        <v>5.861906710310949E-2</v>
      </c>
      <c r="AN20" s="27">
        <f>IF($B$2=Selectors!$M$2,'RCF SOBC data'!AG22,IF($B$2=Selectors!$M$3,'RCF OBC data'!AG22,IF($B$2=Selectors!$M$4,'RCF FBC data'!AG22,IF($B$2=Selectors!$M$5,'RCF CCT data'!AG22,FALSE))))</f>
        <v>5.861906710310949E-2</v>
      </c>
      <c r="AO20" s="27">
        <f>IF($B$2=Selectors!$M$2,'RCF SOBC data'!AH22,IF($B$2=Selectors!$M$3,'RCF OBC data'!AH22,IF($B$2=Selectors!$M$4,'RCF FBC data'!AH22,IF($B$2=Selectors!$M$5,'RCF CCT data'!AH22,FALSE))))</f>
        <v>0.44987624699999995</v>
      </c>
      <c r="AP20" s="27">
        <f>IF($B$2=Selectors!$M$2,'RCF SOBC data'!AI22,IF($B$2=Selectors!$M$3,'RCF OBC data'!AI22,IF($B$2=Selectors!$M$4,'RCF FBC data'!AI22,IF($B$2=Selectors!$M$5,'RCF CCT data'!AI22,FALSE))))</f>
        <v>0.44742839999999973</v>
      </c>
      <c r="AQ20" s="27">
        <f>IF($B$2=Selectors!$M$2,'RCF SOBC data'!AJ22,IF($B$2=Selectors!$M$3,'RCF OBC data'!AJ22,IF($B$2=Selectors!$M$4,'RCF FBC data'!AJ22,IF($B$2=Selectors!$M$5,'RCF CCT data'!AJ22,FALSE))))</f>
        <v>0.44742839999999973</v>
      </c>
      <c r="AR20" s="27">
        <f>IF($B$2=Selectors!$M$2,'RCF SOBC data'!AK22,IF($B$2=Selectors!$M$3,'RCF OBC data'!AK22,IF($B$2=Selectors!$M$4,'RCF FBC data'!AK22,IF($B$2=Selectors!$M$5,'RCF CCT data'!AK22,FALSE))))</f>
        <v>0.44865232349999984</v>
      </c>
      <c r="AS20" s="27">
        <f>IF($B$2=Selectors!$M$2,'RCF SOBC data'!AL22,IF($B$2=Selectors!$M$3,'RCF OBC data'!AL22,IF($B$2=Selectors!$M$4,'RCF FBC data'!AL22,IF($B$2=Selectors!$M$5,'RCF CCT data'!AL22,FALSE))))</f>
        <v>0.44987624699999995</v>
      </c>
      <c r="AT20" s="27">
        <f>IF($B$2=Selectors!$M$2,'RCF SOBC data'!AM22,IF($B$2=Selectors!$M$3,'RCF OBC data'!AM22,IF($B$2=Selectors!$M$4,'RCF FBC data'!AM22,IF($B$2=Selectors!$M$5,'RCF CCT data'!AM22,FALSE))))</f>
        <v>0.44742839999999973</v>
      </c>
      <c r="AU20" s="27">
        <f>IF($B$2=Selectors!$M$2,'RCF SOBC data'!AN22,IF($B$2=Selectors!$M$3,'RCF OBC data'!AN22,IF($B$2=Selectors!$M$4,'RCF FBC data'!AN22,IF($B$2=Selectors!$M$5,'RCF CCT data'!AN22,FALSE))))</f>
        <v>0.44742839999999973</v>
      </c>
      <c r="AV20" s="27">
        <f>IF($B$2=Selectors!$M$2,'RCF SOBC data'!AO22,IF($B$2=Selectors!$M$3,'RCF OBC data'!AO22,IF($B$2=Selectors!$M$4,'RCF FBC data'!AO22,IF($B$2=Selectors!$M$5,'RCF CCT data'!AO22,FALSE))))</f>
        <v>0.16227924787395498</v>
      </c>
      <c r="AW20" s="27">
        <f>IF($B$2=Selectors!$M$2,'RCF SOBC data'!AP22,IF($B$2=Selectors!$M$3,'RCF OBC data'!AP22,IF($B$2=Selectors!$M$4,'RCF FBC data'!AP22,IF($B$2=Selectors!$M$5,'RCF CCT data'!AP22,FALSE))))</f>
        <v>0.38568181818181801</v>
      </c>
      <c r="AX20" s="27">
        <f>IF($B$2=Selectors!$M$2,'RCF SOBC data'!AQ22,IF($B$2=Selectors!$M$3,'RCF OBC data'!AQ22,IF($B$2=Selectors!$M$4,'RCF FBC data'!AQ22,IF($B$2=Selectors!$M$5,'RCF CCT data'!AQ22,FALSE))))</f>
        <v>5.861906710310949E-2</v>
      </c>
      <c r="AY20" s="27">
        <f>IF($B$2=Selectors!$M$2,'RCF SOBC data'!AR22,IF($B$2=Selectors!$M$3,'RCF OBC data'!AR22,IF($B$2=Selectors!$M$4,'RCF FBC data'!AR22,IF($B$2=Selectors!$M$5,'RCF CCT data'!AR22,FALSE))))</f>
        <v>5.861906710310949E-2</v>
      </c>
      <c r="AZ20" s="27">
        <f>IF($B$2=Selectors!$M$2,'RCF SOBC data'!AS22,IF($B$2=Selectors!$M$3,'RCF OBC data'!AS22,IF($B$2=Selectors!$M$4,'RCF FBC data'!AS22,IF($B$2=Selectors!$M$5,'RCF CCT data'!AS22,FALSE))))</f>
        <v>0.29000000000000004</v>
      </c>
      <c r="BA20" s="27">
        <f>IF($B$2=Selectors!$M$2,'RCF SOBC data'!AT22,IF($B$2=Selectors!$M$3,'RCF OBC data'!AT22,IF($B$2=Selectors!$M$4,'RCF FBC data'!AT22,IF($B$2=Selectors!$M$5,'RCF CCT data'!AT22,FALSE))))</f>
        <v>0.29000000000000004</v>
      </c>
      <c r="BB20" s="27">
        <f>IF($B$2=Selectors!$M$2,'RCF SOBC data'!AU22,IF($B$2=Selectors!$M$3,'RCF OBC data'!AU22,IF($B$2=Selectors!$M$4,'RCF FBC data'!AU22,IF($B$2=Selectors!$M$5,'RCF CCT data'!AU22,FALSE))))</f>
        <v>0.26100000000000007</v>
      </c>
      <c r="BC20" s="27">
        <f>IF($B$2=Selectors!$M$2,'RCF SOBC data'!AV22,IF($B$2=Selectors!$M$3,'RCF OBC data'!AV22,IF($B$2=Selectors!$M$4,'RCF FBC data'!AV22,IF($B$2=Selectors!$M$5,'RCF CCT data'!AV22,FALSE))))</f>
        <v>0.26100000000000007</v>
      </c>
      <c r="BD20" s="27">
        <f>IF($B$2=Selectors!$M$2,'RCF SOBC data'!AW22,IF($B$2=Selectors!$M$3,'RCF OBC data'!AW22,IF($B$2=Selectors!$M$4,'RCF FBC data'!AW22,IF($B$2=Selectors!$M$5,'RCF CCT data'!AW22,FALSE))))</f>
        <v>0.26100000000000007</v>
      </c>
      <c r="BE20" s="27">
        <f>IF($B$2=Selectors!$M$2,'RCF SOBC data'!AX22,IF($B$2=Selectors!$M$3,'RCF OBC data'!AX22,IF($B$2=Selectors!$M$4,'RCF FBC data'!AX22,IF($B$2=Selectors!$M$5,'RCF CCT data'!AX22,FALSE))))</f>
        <v>0.29000000000000004</v>
      </c>
      <c r="BF20" s="27">
        <f>IF($B$2=Selectors!$M$2,'RCF SOBC data'!AY22,IF($B$2=Selectors!$M$3,'RCF OBC data'!AY22,IF($B$2=Selectors!$M$4,'RCF FBC data'!AY22,IF($B$2=Selectors!$M$5,'RCF CCT data'!AY22,FALSE))))</f>
        <v>0.34800000000000003</v>
      </c>
      <c r="BG20" s="27">
        <f>IF($B$2=Selectors!$M$2,'RCF SOBC data'!AZ22,IF($B$2=Selectors!$M$3,'RCF OBC data'!AZ22,IF($B$2=Selectors!$M$4,'RCF FBC data'!AZ22,IF($B$2=Selectors!$M$5,'RCF CCT data'!AZ22,FALSE))))</f>
        <v>0.29000000000000004</v>
      </c>
      <c r="BH20" s="27">
        <f>IF($B$2=Selectors!$M$2,'RCF SOBC data'!BA22,IF($B$2=Selectors!$M$3,'RCF OBC data'!BA22,IF($B$2=Selectors!$M$4,'RCF FBC data'!BA22,IF($B$2=Selectors!$M$5,'RCF CCT data'!BA22,FALSE))))</f>
        <v>0.34800000000000003</v>
      </c>
      <c r="BI20" s="27">
        <f>IF($B$2=Selectors!$M$2,'RCF SOBC data'!BB22,IF($B$2=Selectors!$M$3,'RCF OBC data'!BB22,IF($B$2=Selectors!$M$4,'RCF FBC data'!BB22,IF($B$2=Selectors!$M$5,'RCF CCT data'!BB22,FALSE))))</f>
        <v>0.42999999999999994</v>
      </c>
      <c r="BJ20" s="27">
        <f>IF($B$2=Selectors!$M$2,'RCF SOBC data'!BC22,IF($B$2=Selectors!$M$3,'RCF OBC data'!BC22,IF($B$2=Selectors!$M$4,'RCF FBC data'!BC22,IF($B$2=Selectors!$M$5,'RCF CCT data'!BC22,FALSE))))</f>
        <v>0.42999999999999994</v>
      </c>
      <c r="BK20" s="27">
        <f>IF($B$2=Selectors!$M$2,'RCF SOBC data'!BD22,IF($B$2=Selectors!$M$3,'RCF OBC data'!BD22,IF($B$2=Selectors!$M$4,'RCF FBC data'!BD22,IF($B$2=Selectors!$M$5,'RCF CCT data'!BD22,FALSE))))</f>
        <v>0.41667168665445553</v>
      </c>
      <c r="BL20" s="27">
        <f>IF($B$2=Selectors!$M$2,'RCF SOBC data'!BE22,IF($B$2=Selectors!$M$3,'RCF OBC data'!BE22,IF($B$2=Selectors!$M$4,'RCF FBC data'!BE22,IF($B$2=Selectors!$M$5,'RCF CCT data'!BE22,FALSE))))</f>
        <v>0.29000000000000004</v>
      </c>
      <c r="BM20" s="27">
        <f>IF($B$2=Selectors!$M$2,'RCF SOBC data'!BF22,IF($B$2=Selectors!$M$3,'RCF OBC data'!BF22,IF($B$2=Selectors!$M$4,'RCF FBC data'!BF22,IF($B$2=Selectors!$M$5,'RCF CCT data'!BF22,FALSE))))</f>
        <v>0.29000000000000004</v>
      </c>
      <c r="BN20" s="27">
        <f>IF($B$2=Selectors!$M$2,'RCF SOBC data'!BG22,IF($B$2=Selectors!$M$3,'RCF OBC data'!BG22,IF($B$2=Selectors!$M$4,'RCF FBC data'!BG22,IF($B$2=Selectors!$M$5,'RCF CCT data'!BG22,FALSE))))</f>
        <v>0.34800000000000003</v>
      </c>
      <c r="BO20" s="27">
        <f>IF($B$2=Selectors!$M$2,'RCF SOBC data'!BH22,IF($B$2=Selectors!$M$3,'RCF OBC data'!BH22,IF($B$2=Selectors!$M$4,'RCF FBC data'!BH22,IF($B$2=Selectors!$M$5,'RCF CCT data'!BH22,FALSE))))</f>
        <v>0.34800000000000003</v>
      </c>
      <c r="BP20" s="27">
        <f>IF($B$2=Selectors!$M$2,'RCF SOBC data'!BI22,IF($B$2=Selectors!$M$3,'RCF OBC data'!BI22,IF($B$2=Selectors!$M$4,'RCF FBC data'!BI22,IF($B$2=Selectors!$M$5,'RCF CCT data'!BI22,FALSE))))</f>
        <v>0.4285714285714286</v>
      </c>
      <c r="BQ20" s="27">
        <f>IF($B$2=Selectors!$M$2,'RCF SOBC data'!BJ22,IF($B$2=Selectors!$M$3,'RCF OBC data'!BJ22,IF($B$2=Selectors!$M$4,'RCF FBC data'!BJ22,IF($B$2=Selectors!$M$5,'RCF CCT data'!BJ22,FALSE))))</f>
        <v>0.33600000000000008</v>
      </c>
      <c r="BR20" s="27">
        <f>IF($B$2=Selectors!$M$2,'RCF SOBC data'!BK22,IF($B$2=Selectors!$M$3,'RCF OBC data'!BK22,IF($B$2=Selectors!$M$4,'RCF FBC data'!BK22,IF($B$2=Selectors!$M$5,'RCF CCT data'!BK22,FALSE))))</f>
        <v>0.33600000000000008</v>
      </c>
      <c r="BS20" s="27">
        <f>IF($B$2=Selectors!$M$2,'RCF SOBC data'!BL22,IF($B$2=Selectors!$M$3,'RCF OBC data'!BL22,IF($B$2=Selectors!$M$4,'RCF FBC data'!BL22,IF($B$2=Selectors!$M$5,'RCF CCT data'!BL22,FALSE))))</f>
        <v>0.18036721918208154</v>
      </c>
      <c r="BT20" s="27">
        <f>IF($B$2=Selectors!$M$2,'RCF SOBC data'!BM22,IF($B$2=Selectors!$M$3,'RCF OBC data'!BM22,IF($B$2=Selectors!$M$4,'RCF FBC data'!BM22,IF($B$2=Selectors!$M$5,'RCF CCT data'!BM22,FALSE))))</f>
        <v>0.29000000000000004</v>
      </c>
      <c r="BU20" s="27">
        <f>IF($B$2=Selectors!$M$2,'RCF SOBC data'!BN22,IF($B$2=Selectors!$M$3,'RCF OBC data'!BN22,IF($B$2=Selectors!$M$4,'RCF FBC data'!BN22,IF($B$2=Selectors!$M$5,'RCF CCT data'!BN22,FALSE))))</f>
        <v>0.2144972598749133</v>
      </c>
      <c r="BV20" s="27">
        <f>IF($B$2=Selectors!$M$2,'RCF SOBC data'!BO22,IF($B$2=Selectors!$M$3,'RCF OBC data'!BO22,IF($B$2=Selectors!$M$4,'RCF FBC data'!BO22,IF($B$2=Selectors!$M$5,'RCF CCT data'!BO22,FALSE))))</f>
        <v>8.7369999999999948E-2</v>
      </c>
      <c r="BW20" s="27">
        <f>IF($B$2=Selectors!$M$2,'RCF SOBC data'!BP22,IF($B$2=Selectors!$M$3,'RCF OBC data'!BP22,IF($B$2=Selectors!$M$4,'RCF FBC data'!BP22,IF($B$2=Selectors!$M$5,'RCF CCT data'!BP22,FALSE))))</f>
        <v>8.7369999999999948E-2</v>
      </c>
      <c r="BX20" s="27">
        <f>IF($B$2=Selectors!$M$2,'RCF SOBC data'!BQ22,IF($B$2=Selectors!$M$3,'RCF OBC data'!BQ22,IF($B$2=Selectors!$M$4,'RCF FBC data'!BQ22,IF($B$2=Selectors!$M$5,'RCF CCT data'!BQ22,FALSE))))</f>
        <v>8.7369999999999948E-2</v>
      </c>
      <c r="BY20" s="27">
        <f>IF($B$2=Selectors!$M$2,'RCF SOBC data'!BR22,IF($B$2=Selectors!$M$3,'RCF OBC data'!BR22,IF($B$2=Selectors!$M$4,'RCF FBC data'!BR22,IF($B$2=Selectors!$M$5,'RCF CCT data'!BR22,FALSE))))</f>
        <v>8.7369999999999948E-2</v>
      </c>
      <c r="BZ20" s="27">
        <f>IF($B$2=Selectors!$M$2,'RCF SOBC data'!BS22,IF($B$2=Selectors!$M$3,'RCF OBC data'!BS22,IF($B$2=Selectors!$M$4,'RCF FBC data'!BS22,IF($B$2=Selectors!$M$5,'RCF CCT data'!BS22,FALSE))))</f>
        <v>8.7369999999999948E-2</v>
      </c>
      <c r="CA20" s="27">
        <f>IF($B$2=Selectors!$M$2,'RCF SOBC data'!BT22,IF($B$2=Selectors!$M$3,'RCF OBC data'!BT22,IF($B$2=Selectors!$M$4,'RCF FBC data'!BT22,IF($B$2=Selectors!$M$5,'RCF CCT data'!BT22,FALSE))))</f>
        <v>8.7369999999999948E-2</v>
      </c>
      <c r="CB20" s="27">
        <f>IF($B$2=Selectors!$M$2,'RCF SOBC data'!BU22,IF($B$2=Selectors!$M$3,'RCF OBC data'!BU22,IF($B$2=Selectors!$M$4,'RCF FBC data'!BU22,IF($B$2=Selectors!$M$5,'RCF CCT data'!BU22,FALSE))))</f>
        <v>0.3166130933839999</v>
      </c>
      <c r="CC20" s="27">
        <f>IF($B$2=Selectors!$M$2,'RCF SOBC data'!BV22,IF($B$2=Selectors!$M$3,'RCF OBC data'!BV22,IF($B$2=Selectors!$M$4,'RCF FBC data'!BV22,IF($B$2=Selectors!$M$5,'RCF CCT data'!BV22,FALSE))))</f>
        <v>0.3166130933839999</v>
      </c>
      <c r="CD20" s="27">
        <f>IF($B$2=Selectors!$M$2,'RCF SOBC data'!BW22,IF($B$2=Selectors!$M$3,'RCF OBC data'!BW22,IF($B$2=Selectors!$M$4,'RCF FBC data'!BW22,IF($B$2=Selectors!$M$5,'RCF CCT data'!BW22,FALSE))))</f>
        <v>0.3166130933839999</v>
      </c>
      <c r="CE20" s="27">
        <f>IF($B$2=Selectors!$M$2,'RCF SOBC data'!BX22,IF($B$2=Selectors!$M$3,'RCF OBC data'!BX22,IF($B$2=Selectors!$M$4,'RCF FBC data'!BX22,IF($B$2=Selectors!$M$5,'RCF CCT data'!BX22,FALSE))))</f>
        <v>0.3166130933839999</v>
      </c>
      <c r="CF20" s="27">
        <f>IF($B$2=Selectors!$M$2,'RCF SOBC data'!BY22,IF($B$2=Selectors!$M$3,'RCF OBC data'!BY22,IF($B$2=Selectors!$M$4,'RCF FBC data'!BY22,IF($B$2=Selectors!$M$5,'RCF CCT data'!BY22,FALSE))))</f>
        <v>0.3166130933839999</v>
      </c>
      <c r="CG20" s="27">
        <f>IF($B$2=Selectors!$M$2,'RCF SOBC data'!BZ22,IF($B$2=Selectors!$M$3,'RCF OBC data'!BZ22,IF($B$2=Selectors!$M$4,'RCF FBC data'!BZ22,IF($B$2=Selectors!$M$5,'RCF CCT data'!BZ22,FALSE))))</f>
        <v>0.3166130933839999</v>
      </c>
      <c r="CH20" s="27">
        <f>IF($B$2=Selectors!$M$2,'RCF SOBC data'!CA22,IF($B$2=Selectors!$M$3,'RCF OBC data'!CA22,IF($B$2=Selectors!$M$4,'RCF FBC data'!CA22,IF($B$2=Selectors!$M$5,'RCF CCT data'!CA22,FALSE))))</f>
        <v>0.3166130933839999</v>
      </c>
      <c r="CI20" s="27">
        <f>IF($B$2=Selectors!$M$2,'RCF SOBC data'!CB22,IF($B$2=Selectors!$M$3,'RCF OBC data'!CB22,IF($B$2=Selectors!$M$4,'RCF FBC data'!CB22,IF($B$2=Selectors!$M$5,'RCF CCT data'!CB22,FALSE))))</f>
        <v>0.23950868624074007</v>
      </c>
      <c r="CJ20" s="27">
        <f>IF($B$2=Selectors!$M$2,'RCF SOBC data'!CC22,IF($B$2=Selectors!$M$3,'RCF OBC data'!CC22,IF($B$2=Selectors!$M$4,'RCF FBC data'!CC22,IF($B$2=Selectors!$M$5,'RCF CCT data'!CC22,FALSE))))</f>
        <v>0.23950868624074007</v>
      </c>
      <c r="CK20" s="27">
        <f>IF($B$2=Selectors!$M$2,'RCF SOBC data'!CD22,IF($B$2=Selectors!$M$3,'RCF OBC data'!CD22,IF($B$2=Selectors!$M$4,'RCF FBC data'!CD22,IF($B$2=Selectors!$M$5,'RCF CCT data'!CD22,FALSE))))</f>
        <v>0.23950868624074007</v>
      </c>
      <c r="CL20" s="27">
        <f>IF($B$2=Selectors!$M$2,'RCF SOBC data'!CE22,IF($B$2=Selectors!$M$3,'RCF OBC data'!CE22,IF($B$2=Selectors!$M$4,'RCF FBC data'!CE22,IF($B$2=Selectors!$M$5,'RCF CCT data'!CE22,FALSE))))</f>
        <v>0.23950868624074007</v>
      </c>
      <c r="CM20" s="27">
        <f>IF($B$2=Selectors!$M$2,'RCF SOBC data'!CF22,IF($B$2=Selectors!$M$3,'RCF OBC data'!CF22,IF($B$2=Selectors!$M$4,'RCF FBC data'!CF22,IF($B$2=Selectors!$M$5,'RCF CCT data'!CF22,FALSE))))</f>
        <v>0.23950868624074007</v>
      </c>
      <c r="CN20" s="27">
        <f>IF($B$2=Selectors!$M$2,'RCF SOBC data'!CG22,IF($B$2=Selectors!$M$3,'RCF OBC data'!CG22,IF($B$2=Selectors!$M$4,'RCF FBC data'!CG22,IF($B$2=Selectors!$M$5,'RCF CCT data'!CG22,FALSE))))</f>
        <v>0.23950868624074007</v>
      </c>
      <c r="CO20" s="27">
        <f>IF($B$2=Selectors!$M$2,'RCF SOBC data'!CH22,IF($B$2=Selectors!$M$3,'RCF OBC data'!CH22,IF($B$2=Selectors!$M$4,'RCF FBC data'!CH22,IF($B$2=Selectors!$M$5,'RCF CCT data'!CH22,FALSE))))</f>
        <v>0.23950868624074007</v>
      </c>
      <c r="CP20" s="27">
        <f>IF($B$2=Selectors!$M$2,'RCF SOBC data'!CI22,IF($B$2=Selectors!$M$3,'RCF OBC data'!CI22,IF($B$2=Selectors!$M$4,'RCF FBC data'!CI22,IF($B$2=Selectors!$M$5,'RCF CCT data'!CI22,FALSE))))</f>
        <v>0.2144972598749133</v>
      </c>
      <c r="CQ20" s="27">
        <f>IF($B$2=Selectors!$M$2,'RCF SOBC data'!CJ22,IF($B$2=Selectors!$M$3,'RCF OBC data'!CJ22,IF($B$2=Selectors!$M$4,'RCF FBC data'!CJ22,IF($B$2=Selectors!$M$5,'RCF CCT data'!CJ22,FALSE))))</f>
        <v>0.2144972598749133</v>
      </c>
      <c r="CR20" s="27">
        <f>IF($B$2=Selectors!$M$2,'RCF SOBC data'!CK22,IF($B$2=Selectors!$M$3,'RCF OBC data'!CK22,IF($B$2=Selectors!$M$4,'RCF FBC data'!CK22,IF($B$2=Selectors!$M$5,'RCF CCT data'!CK22,FALSE))))</f>
        <v>0.2144972598749133</v>
      </c>
      <c r="CS20" s="27">
        <f>IF($B$2=Selectors!$M$2,'RCF SOBC data'!CL22,IF($B$2=Selectors!$M$3,'RCF OBC data'!CL22,IF($B$2=Selectors!$M$4,'RCF FBC data'!CL22,IF($B$2=Selectors!$M$5,'RCF CCT data'!CL22,FALSE))))</f>
        <v>0.35574061067220186</v>
      </c>
      <c r="CT20" s="27">
        <f>IF($B$2=Selectors!$M$2,'RCF SOBC data'!CM22,IF($B$2=Selectors!$M$3,'RCF OBC data'!CM22,IF($B$2=Selectors!$M$4,'RCF FBC data'!CM22,IF($B$2=Selectors!$M$5,'RCF CCT data'!CM22,FALSE))))</f>
        <v>0.35574061067220186</v>
      </c>
      <c r="CU20" s="27">
        <f>IF($B$2=Selectors!$M$2,'RCF SOBC data'!CN22,IF($B$2=Selectors!$M$3,'RCF OBC data'!CN22,IF($B$2=Selectors!$M$4,'RCF FBC data'!CN22,IF($B$2=Selectors!$M$5,'RCF CCT data'!CN22,FALSE))))</f>
        <v>0.35574061067220186</v>
      </c>
      <c r="CV20" s="27">
        <f>IF($B$2=Selectors!$M$2,'RCF SOBC data'!CO22,IF($B$2=Selectors!$M$3,'RCF OBC data'!CO22,IF($B$2=Selectors!$M$4,'RCF FBC data'!CO22,IF($B$2=Selectors!$M$5,'RCF CCT data'!CO22,FALSE))))</f>
        <v>0.35574061067220186</v>
      </c>
      <c r="CW20" s="27">
        <f>IF($B$2=Selectors!$M$2,'RCF SOBC data'!CP22,IF($B$2=Selectors!$M$3,'RCF OBC data'!CP22,IF($B$2=Selectors!$M$4,'RCF FBC data'!CP22,IF($B$2=Selectors!$M$5,'RCF CCT data'!CP22,FALSE))))</f>
        <v>0.35574061067220186</v>
      </c>
      <c r="CX20" s="27">
        <f>IF($B$2=Selectors!$M$2,'RCF SOBC data'!CQ22,IF($B$2=Selectors!$M$3,'RCF OBC data'!CQ22,IF($B$2=Selectors!$M$4,'RCF FBC data'!CQ22,IF($B$2=Selectors!$M$5,'RCF CCT data'!CQ22,FALSE))))</f>
        <v>0.18036721918208154</v>
      </c>
      <c r="CY20" s="27">
        <f>IF($B$2=Selectors!$M$2,'RCF SOBC data'!CR22,IF($B$2=Selectors!$M$3,'RCF OBC data'!CR22,IF($B$2=Selectors!$M$4,'RCF FBC data'!CR22,IF($B$2=Selectors!$M$5,'RCF CCT data'!CR22,FALSE))))</f>
        <v>0.44742839999999973</v>
      </c>
      <c r="CZ20" s="27">
        <f>IF($B$2=Selectors!$M$2,'RCF SOBC data'!CS22,IF($B$2=Selectors!$M$3,'RCF OBC data'!CS22,IF($B$2=Selectors!$M$4,'RCF FBC data'!CS22,IF($B$2=Selectors!$M$5,'RCF CCT data'!CS22,FALSE))))</f>
        <v>0.44742839999999973</v>
      </c>
      <c r="DA20" s="27">
        <f>IF($B$2=Selectors!$M$2,'RCF SOBC data'!CT22,IF($B$2=Selectors!$M$3,'RCF OBC data'!CT22,IF($B$2=Selectors!$M$4,'RCF FBC data'!CT22,IF($B$2=Selectors!$M$5,'RCF CCT data'!CT22,FALSE))))</f>
        <v>0.44742839999999973</v>
      </c>
      <c r="DB20" s="27">
        <f>IF($B$2=Selectors!$M$2,'RCF SOBC data'!CU22,IF($B$2=Selectors!$M$3,'RCF OBC data'!CU22,IF($B$2=Selectors!$M$4,'RCF FBC data'!CU22,IF($B$2=Selectors!$M$5,'RCF CCT data'!CU22,FALSE))))</f>
        <v>0.44742839999999973</v>
      </c>
      <c r="DC20" s="27">
        <f>IF($B$2=Selectors!$M$2,'RCF SOBC data'!CV22,IF($B$2=Selectors!$M$3,'RCF OBC data'!CV22,IF($B$2=Selectors!$M$4,'RCF FBC data'!CV22,IF($B$2=Selectors!$M$5,'RCF CCT data'!CV22,FALSE))))</f>
        <v>0.44742839999999973</v>
      </c>
      <c r="DD20" s="27">
        <f>IF($B$2=Selectors!$M$2,'RCF SOBC data'!CW22,IF($B$2=Selectors!$M$3,'RCF OBC data'!CW22,IF($B$2=Selectors!$M$4,'RCF FBC data'!CW22,IF($B$2=Selectors!$M$5,'RCF CCT data'!CW22,FALSE))))</f>
        <v>0.44742839999999973</v>
      </c>
      <c r="DE20" s="27">
        <f>IF($B$2=Selectors!$M$2,'RCF SOBC data'!CX22,IF($B$2=Selectors!$M$3,'RCF OBC data'!CX22,IF($B$2=Selectors!$M$4,'RCF FBC data'!CX22,IF($B$2=Selectors!$M$5,'RCF CCT data'!CX22,FALSE))))</f>
        <v>0.44742839999999973</v>
      </c>
      <c r="DF20" s="27">
        <f>IF($B$2=Selectors!$M$2,'RCF SOBC data'!CY22,IF($B$2=Selectors!$M$3,'RCF OBC data'!CY22,IF($B$2=Selectors!$M$4,'RCF FBC data'!CY22,IF($B$2=Selectors!$M$5,'RCF CCT data'!CY22,FALSE))))</f>
        <v>0.44742839999999973</v>
      </c>
      <c r="DG20" s="27">
        <f>IF($B$2=Selectors!$M$2,'RCF SOBC data'!CZ22,IF($B$2=Selectors!$M$3,'RCF OBC data'!CZ22,IF($B$2=Selectors!$M$4,'RCF FBC data'!CZ22,IF($B$2=Selectors!$M$5,'RCF CCT data'!CZ22,FALSE))))</f>
        <v>0.44742839999999973</v>
      </c>
      <c r="DH20" s="27">
        <f>IF($B$2=Selectors!$M$2,'RCF SOBC data'!DA22,IF($B$2=Selectors!$M$3,'RCF OBC data'!DA22,IF($B$2=Selectors!$M$4,'RCF FBC data'!DA22,IF($B$2=Selectors!$M$5,'RCF CCT data'!DA22,FALSE))))</f>
        <v>0.44742839999999973</v>
      </c>
      <c r="DI20" s="27">
        <f>IF($B$2=Selectors!$M$2,'RCF SOBC data'!DB22,IF($B$2=Selectors!$M$3,'RCF OBC data'!DB22,IF($B$2=Selectors!$M$4,'RCF FBC data'!DB22,IF($B$2=Selectors!$M$5,'RCF CCT data'!DB22,FALSE))))</f>
        <v>0.44742839999999973</v>
      </c>
      <c r="DJ20" s="27">
        <f>IF($B$2=Selectors!$M$2,'RCF SOBC data'!DC22,IF($B$2=Selectors!$M$3,'RCF OBC data'!DC22,IF($B$2=Selectors!$M$4,'RCF FBC data'!DC22,IF($B$2=Selectors!$M$5,'RCF CCT data'!DC22,FALSE))))</f>
        <v>0.44742839999999973</v>
      </c>
      <c r="DK20" s="27">
        <f>IF($B$2=Selectors!$M$2,'RCF SOBC data'!DD22,IF($B$2=Selectors!$M$3,'RCF OBC data'!DD22,IF($B$2=Selectors!$M$4,'RCF FBC data'!DD22,IF($B$2=Selectors!$M$5,'RCF CCT data'!DD22,FALSE))))</f>
        <v>0.29000000000000004</v>
      </c>
      <c r="DL20" s="27">
        <f>IF($B$2=Selectors!$M$2,'RCF SOBC data'!DE22,IF($B$2=Selectors!$M$3,'RCF OBC data'!DE22,IF($B$2=Selectors!$M$4,'RCF FBC data'!DE22,IF($B$2=Selectors!$M$5,'RCF CCT data'!DE22,FALSE))))</f>
        <v>0.29000000000000004</v>
      </c>
      <c r="DM20" s="27">
        <f>IF($B$2=Selectors!$M$2,'RCF SOBC data'!DF22,IF($B$2=Selectors!$M$3,'RCF OBC data'!DF22,IF($B$2=Selectors!$M$4,'RCF FBC data'!DF22,IF($B$2=Selectors!$M$5,'RCF CCT data'!DF22,FALSE))))</f>
        <v>0.29000000000000004</v>
      </c>
      <c r="DN20" s="27">
        <f>IF($B$2=Selectors!$M$2,'RCF SOBC data'!DG22,IF($B$2=Selectors!$M$3,'RCF OBC data'!DG22,IF($B$2=Selectors!$M$4,'RCF FBC data'!DG22,IF($B$2=Selectors!$M$5,'RCF CCT data'!DG22,FALSE))))</f>
        <v>0.29000000000000004</v>
      </c>
      <c r="DO20" s="27">
        <f>IF($B$2=Selectors!$M$2,'RCF SOBC data'!DH22,IF($B$2=Selectors!$M$3,'RCF OBC data'!DH22,IF($B$2=Selectors!$M$4,'RCF FBC data'!DH22,IF($B$2=Selectors!$M$5,'RCF CCT data'!DH22,FALSE))))</f>
        <v>5.861906710310949E-2</v>
      </c>
      <c r="DP20" s="27">
        <f>IF($B$2=Selectors!$M$2,'RCF SOBC data'!DI22,IF($B$2=Selectors!$M$3,'RCF OBC data'!DI22,IF($B$2=Selectors!$M$4,'RCF FBC data'!DI22,IF($B$2=Selectors!$M$5,'RCF CCT data'!DI22,FALSE))))</f>
        <v>5.861906710310949E-2</v>
      </c>
      <c r="DQ20" s="27">
        <f>IF($B$2=Selectors!$M$2,'RCF SOBC data'!DJ22,IF($B$2=Selectors!$M$3,'RCF OBC data'!DJ22,IF($B$2=Selectors!$M$4,'RCF FBC data'!DJ22,IF($B$2=Selectors!$M$5,'RCF CCT data'!DJ22,FALSE))))</f>
        <v>5.861906710310949E-2</v>
      </c>
      <c r="DR20" s="27">
        <f>IF($B$2=Selectors!$M$2,'RCF SOBC data'!DK22,IF($B$2=Selectors!$M$3,'RCF OBC data'!DK22,IF($B$2=Selectors!$M$4,'RCF FBC data'!DK22,IF($B$2=Selectors!$M$5,'RCF CCT data'!DK22,FALSE))))</f>
        <v>5.861906710310949E-2</v>
      </c>
      <c r="DS20" s="27">
        <f>IF($B$2=Selectors!$M$2,'RCF SOBC data'!DL22,IF($B$2=Selectors!$M$3,'RCF OBC data'!DL22,IF($B$2=Selectors!$M$4,'RCF FBC data'!DL22,IF($B$2=Selectors!$M$5,'RCF CCT data'!DL22,FALSE))))</f>
        <v>5.861906710310949E-2</v>
      </c>
      <c r="DT20" s="27">
        <f>IF($B$2=Selectors!$M$2,'RCF SOBC data'!DM22,IF($B$2=Selectors!$M$3,'RCF OBC data'!DM22,IF($B$2=Selectors!$M$4,'RCF FBC data'!DM22,IF($B$2=Selectors!$M$5,'RCF CCT data'!DM22,FALSE))))</f>
        <v>5.861906710310949E-2</v>
      </c>
      <c r="DU20" s="27">
        <f>IF($B$2=Selectors!$M$2,'RCF SOBC data'!DN22,IF($B$2=Selectors!$M$3,'RCF OBC data'!DN22,IF($B$2=Selectors!$M$4,'RCF FBC data'!DN22,IF($B$2=Selectors!$M$5,'RCF CCT data'!DN22,FALSE))))</f>
        <v>5.861906710310949E-2</v>
      </c>
      <c r="DV20" s="27">
        <f>IF($B$2=Selectors!$M$2,'RCF SOBC data'!DO22,IF($B$2=Selectors!$M$3,'RCF OBC data'!DO22,IF($B$2=Selectors!$M$4,'RCF FBC data'!DO22,IF($B$2=Selectors!$M$5,'RCF CCT data'!DO22,FALSE))))</f>
        <v>5.861906710310949E-2</v>
      </c>
      <c r="DW20" s="27">
        <f>IF($B$2=Selectors!$M$2,'RCF SOBC data'!DP22,IF($B$2=Selectors!$M$3,'RCF OBC data'!DP22,IF($B$2=Selectors!$M$4,'RCF FBC data'!DP22,IF($B$2=Selectors!$M$5,'RCF CCT data'!DP22,FALSE))))</f>
        <v>5.861906710310949E-2</v>
      </c>
      <c r="DX20" s="27">
        <f>IF($B$2=Selectors!$M$2,'RCF SOBC data'!DQ22,IF($B$2=Selectors!$M$3,'RCF OBC data'!DQ22,IF($B$2=Selectors!$M$4,'RCF FBC data'!DQ22,IF($B$2=Selectors!$M$5,'RCF CCT data'!DQ22,FALSE))))</f>
        <v>5.861906710310949E-2</v>
      </c>
      <c r="DY20" s="27">
        <f>IF($B$2=Selectors!$M$2,'RCF SOBC data'!DR22,IF($B$2=Selectors!$M$3,'RCF OBC data'!DR22,IF($B$2=Selectors!$M$4,'RCF FBC data'!DR22,IF($B$2=Selectors!$M$5,'RCF CCT data'!DR22,FALSE))))</f>
        <v>5.861906710310949E-2</v>
      </c>
      <c r="DZ20" s="27">
        <f>IF($B$2=Selectors!$M$2,'RCF SOBC data'!DS22,IF($B$2=Selectors!$M$3,'RCF OBC data'!DS22,IF($B$2=Selectors!$M$4,'RCF FBC data'!DS22,IF($B$2=Selectors!$M$5,'RCF CCT data'!DS22,FALSE))))</f>
        <v>5.861906710310949E-2</v>
      </c>
      <c r="EA20" s="27">
        <f>IF($B$2=Selectors!$M$2,'RCF SOBC data'!DT22,IF($B$2=Selectors!$M$3,'RCF OBC data'!DT22,IF($B$2=Selectors!$M$4,'RCF FBC data'!DT22,IF($B$2=Selectors!$M$5,'RCF CCT data'!DT22,FALSE))))</f>
        <v>5.861906710310949E-2</v>
      </c>
      <c r="EB20" s="27">
        <f>IF($B$2=Selectors!$M$2,'RCF SOBC data'!DU22,IF($B$2=Selectors!$M$3,'RCF OBC data'!DU22,IF($B$2=Selectors!$M$4,'RCF FBC data'!DU22,IF($B$2=Selectors!$M$5,'RCF CCT data'!DU22,FALSE))))</f>
        <v>5.861906710310949E-2</v>
      </c>
      <c r="EC20" s="27">
        <f>IF($B$2=Selectors!$M$2,'RCF SOBC data'!DV22,IF($B$2=Selectors!$M$3,'RCF OBC data'!DV22,IF($B$2=Selectors!$M$4,'RCF FBC data'!DV22,IF($B$2=Selectors!$M$5,'RCF CCT data'!DV22,FALSE))))</f>
        <v>5.861906710310949E-2</v>
      </c>
      <c r="ED20" s="27">
        <f>IF($B$2=Selectors!$M$2,'RCF SOBC data'!DW22,IF($B$2=Selectors!$M$3,'RCF OBC data'!DW22,IF($B$2=Selectors!$M$4,'RCF FBC data'!DW22,IF($B$2=Selectors!$M$5,'RCF CCT data'!DW22,FALSE))))</f>
        <v>5.861906710310949E-2</v>
      </c>
      <c r="EE20" s="27">
        <f>IF($B$2=Selectors!$M$2,'RCF SOBC data'!DX22,IF($B$2=Selectors!$M$3,'RCF OBC data'!DX22,IF($B$2=Selectors!$M$4,'RCF FBC data'!DX22,IF($B$2=Selectors!$M$5,'RCF CCT data'!DX22,FALSE))))</f>
        <v>5.861906710310949E-2</v>
      </c>
      <c r="EF20" s="27">
        <f>IF($B$2=Selectors!$M$2,'RCF SOBC data'!DY22,IF($B$2=Selectors!$M$3,'RCF OBC data'!DY22,IF($B$2=Selectors!$M$4,'RCF FBC data'!DY22,IF($B$2=Selectors!$M$5,'RCF CCT data'!DY22,FALSE))))</f>
        <v>5.861906710310949E-2</v>
      </c>
      <c r="EG20" s="27">
        <f>IF($B$2=Selectors!$M$2,'RCF SOBC data'!DZ22,IF($B$2=Selectors!$M$3,'RCF OBC data'!DZ22,IF($B$2=Selectors!$M$4,'RCF FBC data'!DZ22,IF($B$2=Selectors!$M$5,'RCF CCT data'!DZ22,FALSE))))</f>
        <v>5.861906710310949E-2</v>
      </c>
      <c r="EH20" s="27">
        <f>IF($B$2=Selectors!$M$2,'RCF SOBC data'!EA22,IF($B$2=Selectors!$M$3,'RCF OBC data'!EA22,IF($B$2=Selectors!$M$4,'RCF FBC data'!EA22,IF($B$2=Selectors!$M$5,'RCF CCT data'!EA22,FALSE))))</f>
        <v>5.861906710310949E-2</v>
      </c>
      <c r="EI20" s="27">
        <f>IF($B$2=Selectors!$M$2,'RCF SOBC data'!EB22,IF($B$2=Selectors!$M$3,'RCF OBC data'!EB22,IF($B$2=Selectors!$M$4,'RCF FBC data'!EB22,IF($B$2=Selectors!$M$5,'RCF CCT data'!EB22,FALSE))))</f>
        <v>5.861906710310949E-2</v>
      </c>
      <c r="EJ20" s="27">
        <f>IF($B$2=Selectors!$M$2,'RCF SOBC data'!EC22,IF($B$2=Selectors!$M$3,'RCF OBC data'!EC22,IF($B$2=Selectors!$M$4,'RCF FBC data'!EC22,IF($B$2=Selectors!$M$5,'RCF CCT data'!EC22,FALSE))))</f>
        <v>5.861906710310949E-2</v>
      </c>
      <c r="EK20" s="27">
        <f>IF($B$2=Selectors!$M$2,'RCF SOBC data'!ED22,IF($B$2=Selectors!$M$3,'RCF OBC data'!ED22,IF($B$2=Selectors!$M$4,'RCF FBC data'!ED22,IF($B$2=Selectors!$M$5,'RCF CCT data'!ED22,FALSE))))</f>
        <v>5.861906710310949E-2</v>
      </c>
      <c r="EL20" s="27">
        <f>IF($B$2=Selectors!$M$2,'RCF SOBC data'!EE22,IF($B$2=Selectors!$M$3,'RCF OBC data'!EE22,IF($B$2=Selectors!$M$4,'RCF FBC data'!EE22,IF($B$2=Selectors!$M$5,'RCF CCT data'!EE22,FALSE))))</f>
        <v>5.861906710310949E-2</v>
      </c>
      <c r="EM20" s="27">
        <f>IF($B$2=Selectors!$M$2,'RCF SOBC data'!EF22,IF($B$2=Selectors!$M$3,'RCF OBC data'!EF22,IF($B$2=Selectors!$M$4,'RCF FBC data'!EF22,IF($B$2=Selectors!$M$5,'RCF CCT data'!EF22,FALSE))))</f>
        <v>5.861906710310949E-2</v>
      </c>
      <c r="EN20" s="27">
        <f>IF($B$2=Selectors!$M$2,'RCF SOBC data'!EG22,IF($B$2=Selectors!$M$3,'RCF OBC data'!EG22,IF($B$2=Selectors!$M$4,'RCF FBC data'!EG22,IF($B$2=Selectors!$M$5,'RCF CCT data'!EG22,FALSE))))</f>
        <v>5.861906710310949E-2</v>
      </c>
      <c r="EO20" s="27">
        <f>IF($B$2=Selectors!$M$2,'RCF SOBC data'!EH22,IF($B$2=Selectors!$M$3,'RCF OBC data'!EH22,IF($B$2=Selectors!$M$4,'RCF FBC data'!EH22,IF($B$2=Selectors!$M$5,'RCF CCT data'!EH22,FALSE))))</f>
        <v>5.861906710310949E-2</v>
      </c>
      <c r="EP20" s="27">
        <f>IF($B$2=Selectors!$M$2,'RCF SOBC data'!EI22,IF($B$2=Selectors!$M$3,'RCF OBC data'!EI22,IF($B$2=Selectors!$M$4,'RCF FBC data'!EI22,IF($B$2=Selectors!$M$5,'RCF CCT data'!EI22,FALSE))))</f>
        <v>5.861906710310949E-2</v>
      </c>
      <c r="EQ20" s="27">
        <f>IF($B$2=Selectors!$M$2,'RCF SOBC data'!EJ22,IF($B$2=Selectors!$M$3,'RCF OBC data'!EJ22,IF($B$2=Selectors!$M$4,'RCF FBC data'!EJ22,IF($B$2=Selectors!$M$5,'RCF CCT data'!EJ22,FALSE))))</f>
        <v>5.861906710310949E-2</v>
      </c>
      <c r="ER20" s="27">
        <f>IF($B$2=Selectors!$M$2,'RCF SOBC data'!EK22,IF($B$2=Selectors!$M$3,'RCF OBC data'!EK22,IF($B$2=Selectors!$M$4,'RCF FBC data'!EK22,IF($B$2=Selectors!$M$5,'RCF CCT data'!EK22,FALSE))))</f>
        <v>5.861906710310949E-2</v>
      </c>
      <c r="ES20" s="27">
        <f>IF($B$2=Selectors!$M$2,'RCF SOBC data'!EL22,IF($B$2=Selectors!$M$3,'RCF OBC data'!EL22,IF($B$2=Selectors!$M$4,'RCF FBC data'!EL22,IF($B$2=Selectors!$M$5,'RCF CCT data'!EL22,FALSE))))</f>
        <v>0.17850717266135049</v>
      </c>
      <c r="ET20" s="315" t="e">
        <f t="shared" si="4"/>
        <v>#DIV/0!</v>
      </c>
      <c r="EU20" s="52">
        <v>0.47062235172537692</v>
      </c>
      <c r="EV20" s="52">
        <v>0.34682740568391773</v>
      </c>
      <c r="EW20" s="52">
        <v>0.32565839600931679</v>
      </c>
    </row>
    <row r="21" spans="2:153" x14ac:dyDescent="0.25">
      <c r="B21" s="13" t="s">
        <v>22</v>
      </c>
      <c r="C21" s="3">
        <v>0.75</v>
      </c>
      <c r="D21" s="40" t="e">
        <f t="shared" si="1"/>
        <v>#DIV/0!</v>
      </c>
      <c r="E21" s="40"/>
      <c r="F21" s="40" t="e">
        <f t="shared" si="2"/>
        <v>#DIV/0!</v>
      </c>
      <c r="G21" s="2"/>
      <c r="H21" s="29" t="e">
        <f t="shared" si="3"/>
        <v>#DIV/0!</v>
      </c>
      <c r="I21" s="29" t="e">
        <f t="shared" si="0"/>
        <v>#DIV/0!</v>
      </c>
      <c r="J21" s="29"/>
      <c r="K21" s="27">
        <f>IF($B$2=Selectors!$M$2,'RCF SOBC data'!D23,IF($B$2=Selectors!$M$3,'RCF OBC data'!D23,IF($B$2=Selectors!$M$4,'RCF FBC data'!D23,IF($B$2=Selectors!$M$5,'RCF CCT data'!D23,FALSE))))</f>
        <v>5.646219675813513E-2</v>
      </c>
      <c r="L21" s="27">
        <f>IF($B$2=Selectors!$M$2,'RCF SOBC data'!E23,IF($B$2=Selectors!$M$3,'RCF OBC data'!E23,IF($B$2=Selectors!$M$4,'RCF FBC data'!E23,IF($B$2=Selectors!$M$5,'RCF CCT data'!E23,FALSE))))</f>
        <v>5.646219675813513E-2</v>
      </c>
      <c r="M21" s="27">
        <f>IF($B$2=Selectors!$M$2,'RCF SOBC data'!F23,IF($B$2=Selectors!$M$3,'RCF OBC data'!F23,IF($B$2=Selectors!$M$4,'RCF FBC data'!F23,IF($B$2=Selectors!$M$5,'RCF CCT data'!F23,FALSE))))</f>
        <v>5.646219675813513E-2</v>
      </c>
      <c r="N21" s="27">
        <f>IF($B$2=Selectors!$M$2,'RCF SOBC data'!G23,IF($B$2=Selectors!$M$3,'RCF OBC data'!G23,IF($B$2=Selectors!$M$4,'RCF FBC data'!G23,IF($B$2=Selectors!$M$5,'RCF CCT data'!G23,FALSE))))</f>
        <v>5.646219675813513E-2</v>
      </c>
      <c r="O21" s="27">
        <f>IF($B$2=Selectors!$M$2,'RCF SOBC data'!H23,IF($B$2=Selectors!$M$3,'RCF OBC data'!H23,IF($B$2=Selectors!$M$4,'RCF FBC data'!H23,IF($B$2=Selectors!$M$5,'RCF CCT data'!H23,FALSE))))</f>
        <v>5.646219675813513E-2</v>
      </c>
      <c r="P21" s="27">
        <f>IF($B$2=Selectors!$M$2,'RCF SOBC data'!I23,IF($B$2=Selectors!$M$3,'RCF OBC data'!I23,IF($B$2=Selectors!$M$4,'RCF FBC data'!I23,IF($B$2=Selectors!$M$5,'RCF CCT data'!I23,FALSE))))</f>
        <v>5.646219675813513E-2</v>
      </c>
      <c r="Q21" s="27">
        <f>IF($B$2=Selectors!$M$2,'RCF SOBC data'!J23,IF($B$2=Selectors!$M$3,'RCF OBC data'!J23,IF($B$2=Selectors!$M$4,'RCF FBC data'!J23,IF($B$2=Selectors!$M$5,'RCF CCT data'!J23,FALSE))))</f>
        <v>5.646219675813513E-2</v>
      </c>
      <c r="R21" s="27">
        <f>IF($B$2=Selectors!$M$2,'RCF SOBC data'!K23,IF($B$2=Selectors!$M$3,'RCF OBC data'!K23,IF($B$2=Selectors!$M$4,'RCF FBC data'!K23,IF($B$2=Selectors!$M$5,'RCF CCT data'!K23,FALSE))))</f>
        <v>5.646219675813513E-2</v>
      </c>
      <c r="S21" s="27">
        <f>IF($B$2=Selectors!$M$2,'RCF SOBC data'!L23,IF($B$2=Selectors!$M$3,'RCF OBC data'!L23,IF($B$2=Selectors!$M$4,'RCF FBC data'!L23,IF($B$2=Selectors!$M$5,'RCF CCT data'!L23,FALSE))))</f>
        <v>5.646219675813513E-2</v>
      </c>
      <c r="T21" s="27">
        <f>IF($B$2=Selectors!$M$2,'RCF SOBC data'!M23,IF($B$2=Selectors!$M$3,'RCF OBC data'!M23,IF($B$2=Selectors!$M$4,'RCF FBC data'!M23,IF($B$2=Selectors!$M$5,'RCF CCT data'!M23,FALSE))))</f>
        <v>0.16232804232804221</v>
      </c>
      <c r="U21" s="27">
        <f>IF($B$2=Selectors!$M$2,'RCF SOBC data'!N23,IF($B$2=Selectors!$M$3,'RCF OBC data'!N23,IF($B$2=Selectors!$M$4,'RCF FBC data'!N23,IF($B$2=Selectors!$M$5,'RCF CCT data'!N23,FALSE))))</f>
        <v>0.16232804232804221</v>
      </c>
      <c r="V21" s="27">
        <f>IF($B$2=Selectors!$M$2,'RCF SOBC data'!O23,IF($B$2=Selectors!$M$3,'RCF OBC data'!O23,IF($B$2=Selectors!$M$4,'RCF FBC data'!O23,IF($B$2=Selectors!$M$5,'RCF CCT data'!O23,FALSE))))</f>
        <v>0.16232804232804221</v>
      </c>
      <c r="W21" s="27">
        <f>IF($B$2=Selectors!$M$2,'RCF SOBC data'!P23,IF($B$2=Selectors!$M$3,'RCF OBC data'!P23,IF($B$2=Selectors!$M$4,'RCF FBC data'!P23,IF($B$2=Selectors!$M$5,'RCF CCT data'!P23,FALSE))))</f>
        <v>0.16232804232804221</v>
      </c>
      <c r="X21" s="27">
        <f>IF($B$2=Selectors!$M$2,'RCF SOBC data'!Q23,IF($B$2=Selectors!$M$3,'RCF OBC data'!Q23,IF($B$2=Selectors!$M$4,'RCF FBC data'!Q23,IF($B$2=Selectors!$M$5,'RCF CCT data'!Q23,FALSE))))</f>
        <v>0.21597339877094734</v>
      </c>
      <c r="Y21" s="27">
        <f>IF($B$2=Selectors!$M$2,'RCF SOBC data'!R23,IF($B$2=Selectors!$M$3,'RCF OBC data'!R23,IF($B$2=Selectors!$M$4,'RCF FBC data'!R23,IF($B$2=Selectors!$M$5,'RCF CCT data'!R23,FALSE))))</f>
        <v>0.21597339877094734</v>
      </c>
      <c r="Z21" s="27">
        <f>IF($B$2=Selectors!$M$2,'RCF SOBC data'!S23,IF($B$2=Selectors!$M$3,'RCF OBC data'!S23,IF($B$2=Selectors!$M$4,'RCF FBC data'!S23,IF($B$2=Selectors!$M$5,'RCF CCT data'!S23,FALSE))))</f>
        <v>0.21597339877094734</v>
      </c>
      <c r="AA21" s="27">
        <f>IF($B$2=Selectors!$M$2,'RCF SOBC data'!T23,IF($B$2=Selectors!$M$3,'RCF OBC data'!T23,IF($B$2=Selectors!$M$4,'RCF FBC data'!T23,IF($B$2=Selectors!$M$5,'RCF CCT data'!T23,FALSE))))</f>
        <v>0.21597339877094734</v>
      </c>
      <c r="AB21" s="27">
        <f>IF($B$2=Selectors!$M$2,'RCF SOBC data'!U23,IF($B$2=Selectors!$M$3,'RCF OBC data'!U23,IF($B$2=Selectors!$M$4,'RCF FBC data'!U23,IF($B$2=Selectors!$M$5,'RCF CCT data'!U23,FALSE))))</f>
        <v>0.21597339877094734</v>
      </c>
      <c r="AC21" s="27">
        <f>IF($B$2=Selectors!$M$2,'RCF SOBC data'!V23,IF($B$2=Selectors!$M$3,'RCF OBC data'!V23,IF($B$2=Selectors!$M$4,'RCF FBC data'!V23,IF($B$2=Selectors!$M$5,'RCF CCT data'!V23,FALSE))))</f>
        <v>0.62941176470588234</v>
      </c>
      <c r="AD21" s="27">
        <f>IF($B$2=Selectors!$M$2,'RCF SOBC data'!W23,IF($B$2=Selectors!$M$3,'RCF OBC data'!W23,IF($B$2=Selectors!$M$4,'RCF FBC data'!W23,IF($B$2=Selectors!$M$5,'RCF CCT data'!W23,FALSE))))</f>
        <v>0.21597339877094734</v>
      </c>
      <c r="AE21" s="27">
        <f>IF($B$2=Selectors!$M$2,'RCF SOBC data'!X23,IF($B$2=Selectors!$M$3,'RCF OBC data'!X23,IF($B$2=Selectors!$M$4,'RCF FBC data'!X23,IF($B$2=Selectors!$M$5,'RCF CCT data'!X23,FALSE))))</f>
        <v>0.21597339877094734</v>
      </c>
      <c r="AF21" s="27">
        <f>IF($B$2=Selectors!$M$2,'RCF SOBC data'!Y23,IF($B$2=Selectors!$M$3,'RCF OBC data'!Y23,IF($B$2=Selectors!$M$4,'RCF FBC data'!Y23,IF($B$2=Selectors!$M$5,'RCF CCT data'!Y23,FALSE))))</f>
        <v>0.21597339877094734</v>
      </c>
      <c r="AG21" s="27">
        <f>IF($B$2=Selectors!$M$2,'RCF SOBC data'!Z23,IF($B$2=Selectors!$M$3,'RCF OBC data'!Z23,IF($B$2=Selectors!$M$4,'RCF FBC data'!Z23,IF($B$2=Selectors!$M$5,'RCF CCT data'!Z23,FALSE))))</f>
        <v>0.21597339877094734</v>
      </c>
      <c r="AH21" s="27">
        <f>IF($B$2=Selectors!$M$2,'RCF SOBC data'!AA23,IF($B$2=Selectors!$M$3,'RCF OBC data'!AA23,IF($B$2=Selectors!$M$4,'RCF FBC data'!AA23,IF($B$2=Selectors!$M$5,'RCF CCT data'!AA23,FALSE))))</f>
        <v>0.21597339877094734</v>
      </c>
      <c r="AI21" s="27">
        <f>IF($B$2=Selectors!$M$2,'RCF SOBC data'!AB23,IF($B$2=Selectors!$M$3,'RCF OBC data'!AB23,IF($B$2=Selectors!$M$4,'RCF FBC data'!AB23,IF($B$2=Selectors!$M$5,'RCF CCT data'!AB23,FALSE))))</f>
        <v>0.57000000000000006</v>
      </c>
      <c r="AJ21" s="27">
        <f>IF($B$2=Selectors!$M$2,'RCF SOBC data'!AC23,IF($B$2=Selectors!$M$3,'RCF OBC data'!AC23,IF($B$2=Selectors!$M$4,'RCF FBC data'!AC23,IF($B$2=Selectors!$M$5,'RCF CCT data'!AC23,FALSE))))</f>
        <v>0.57000000000000006</v>
      </c>
      <c r="AK21" s="27">
        <f>IF($B$2=Selectors!$M$2,'RCF SOBC data'!AD23,IF($B$2=Selectors!$M$3,'RCF OBC data'!AD23,IF($B$2=Selectors!$M$4,'RCF FBC data'!AD23,IF($B$2=Selectors!$M$5,'RCF CCT data'!AD23,FALSE))))</f>
        <v>0.16232804232804221</v>
      </c>
      <c r="AL21" s="27">
        <f>IF($B$2=Selectors!$M$2,'RCF SOBC data'!AE23,IF($B$2=Selectors!$M$3,'RCF OBC data'!AE23,IF($B$2=Selectors!$M$4,'RCF FBC data'!AE23,IF($B$2=Selectors!$M$5,'RCF CCT data'!AE23,FALSE))))</f>
        <v>0.16232804232804221</v>
      </c>
      <c r="AM21" s="27">
        <f>IF($B$2=Selectors!$M$2,'RCF SOBC data'!AF23,IF($B$2=Selectors!$M$3,'RCF OBC data'!AF23,IF($B$2=Selectors!$M$4,'RCF FBC data'!AF23,IF($B$2=Selectors!$M$5,'RCF CCT data'!AF23,FALSE))))</f>
        <v>0.16232804232804221</v>
      </c>
      <c r="AN21" s="27">
        <f>IF($B$2=Selectors!$M$2,'RCF SOBC data'!AG23,IF($B$2=Selectors!$M$3,'RCF OBC data'!AG23,IF($B$2=Selectors!$M$4,'RCF FBC data'!AG23,IF($B$2=Selectors!$M$5,'RCF CCT data'!AG23,FALSE))))</f>
        <v>0.16232804232804221</v>
      </c>
      <c r="AO21" s="27">
        <f>IF($B$2=Selectors!$M$2,'RCF SOBC data'!AH23,IF($B$2=Selectors!$M$3,'RCF OBC data'!AH23,IF($B$2=Selectors!$M$4,'RCF FBC data'!AH23,IF($B$2=Selectors!$M$5,'RCF CCT data'!AH23,FALSE))))</f>
        <v>0.50284499275000005</v>
      </c>
      <c r="AP21" s="27">
        <f>IF($B$2=Selectors!$M$2,'RCF SOBC data'!AI23,IF($B$2=Selectors!$M$3,'RCF OBC data'!AI23,IF($B$2=Selectors!$M$4,'RCF FBC data'!AI23,IF($B$2=Selectors!$M$5,'RCF CCT data'!AI23,FALSE))))</f>
        <v>0.57000000000000006</v>
      </c>
      <c r="AQ21" s="27">
        <f>IF($B$2=Selectors!$M$2,'RCF SOBC data'!AJ23,IF($B$2=Selectors!$M$3,'RCF OBC data'!AJ23,IF($B$2=Selectors!$M$4,'RCF FBC data'!AJ23,IF($B$2=Selectors!$M$5,'RCF CCT data'!AJ23,FALSE))))</f>
        <v>0.57000000000000006</v>
      </c>
      <c r="AR21" s="27">
        <f>IF($B$2=Selectors!$M$2,'RCF SOBC data'!AK23,IF($B$2=Selectors!$M$3,'RCF OBC data'!AK23,IF($B$2=Selectors!$M$4,'RCF FBC data'!AK23,IF($B$2=Selectors!$M$5,'RCF CCT data'!AK23,FALSE))))</f>
        <v>0.53642249637500006</v>
      </c>
      <c r="AS21" s="27">
        <f>IF($B$2=Selectors!$M$2,'RCF SOBC data'!AL23,IF($B$2=Selectors!$M$3,'RCF OBC data'!AL23,IF($B$2=Selectors!$M$4,'RCF FBC data'!AL23,IF($B$2=Selectors!$M$5,'RCF CCT data'!AL23,FALSE))))</f>
        <v>0.50284499275000005</v>
      </c>
      <c r="AT21" s="27">
        <f>IF($B$2=Selectors!$M$2,'RCF SOBC data'!AM23,IF($B$2=Selectors!$M$3,'RCF OBC data'!AM23,IF($B$2=Selectors!$M$4,'RCF FBC data'!AM23,IF($B$2=Selectors!$M$5,'RCF CCT data'!AM23,FALSE))))</f>
        <v>0.57000000000000006</v>
      </c>
      <c r="AU21" s="27">
        <f>IF($B$2=Selectors!$M$2,'RCF SOBC data'!AN23,IF($B$2=Selectors!$M$3,'RCF OBC data'!AN23,IF($B$2=Selectors!$M$4,'RCF FBC data'!AN23,IF($B$2=Selectors!$M$5,'RCF CCT data'!AN23,FALSE))))</f>
        <v>0.57000000000000006</v>
      </c>
      <c r="AV21" s="27">
        <f>IF($B$2=Selectors!$M$2,'RCF SOBC data'!AO23,IF($B$2=Selectors!$M$3,'RCF OBC data'!AO23,IF($B$2=Selectors!$M$4,'RCF FBC data'!AO23,IF($B$2=Selectors!$M$5,'RCF CCT data'!AO23,FALSE))))</f>
        <v>0.21597339877094734</v>
      </c>
      <c r="AW21" s="27">
        <f>IF($B$2=Selectors!$M$2,'RCF SOBC data'!AP23,IF($B$2=Selectors!$M$3,'RCF OBC data'!AP23,IF($B$2=Selectors!$M$4,'RCF FBC data'!AP23,IF($B$2=Selectors!$M$5,'RCF CCT data'!AP23,FALSE))))</f>
        <v>0.62941176470588234</v>
      </c>
      <c r="AX21" s="27">
        <f>IF($B$2=Selectors!$M$2,'RCF SOBC data'!AQ23,IF($B$2=Selectors!$M$3,'RCF OBC data'!AQ23,IF($B$2=Selectors!$M$4,'RCF FBC data'!AQ23,IF($B$2=Selectors!$M$5,'RCF CCT data'!AQ23,FALSE))))</f>
        <v>0.16232804232804221</v>
      </c>
      <c r="AY21" s="27">
        <f>IF($B$2=Selectors!$M$2,'RCF SOBC data'!AR23,IF($B$2=Selectors!$M$3,'RCF OBC data'!AR23,IF($B$2=Selectors!$M$4,'RCF FBC data'!AR23,IF($B$2=Selectors!$M$5,'RCF CCT data'!AR23,FALSE))))</f>
        <v>0.16232804232804221</v>
      </c>
      <c r="AZ21" s="27">
        <f>IF($B$2=Selectors!$M$2,'RCF SOBC data'!AS23,IF($B$2=Selectors!$M$3,'RCF OBC data'!AS23,IF($B$2=Selectors!$M$4,'RCF FBC data'!AS23,IF($B$2=Selectors!$M$5,'RCF CCT data'!AS23,FALSE))))</f>
        <v>0.33000000000000007</v>
      </c>
      <c r="BA21" s="27">
        <f>IF($B$2=Selectors!$M$2,'RCF SOBC data'!AT23,IF($B$2=Selectors!$M$3,'RCF OBC data'!AT23,IF($B$2=Selectors!$M$4,'RCF FBC data'!AT23,IF($B$2=Selectors!$M$5,'RCF CCT data'!AT23,FALSE))))</f>
        <v>0.33000000000000007</v>
      </c>
      <c r="BB21" s="27">
        <f>IF($B$2=Selectors!$M$2,'RCF SOBC data'!AU23,IF($B$2=Selectors!$M$3,'RCF OBC data'!AU23,IF($B$2=Selectors!$M$4,'RCF FBC data'!AU23,IF($B$2=Selectors!$M$5,'RCF CCT data'!AU23,FALSE))))</f>
        <v>0.2970000000000001</v>
      </c>
      <c r="BC21" s="27">
        <f>IF($B$2=Selectors!$M$2,'RCF SOBC data'!AV23,IF($B$2=Selectors!$M$3,'RCF OBC data'!AV23,IF($B$2=Selectors!$M$4,'RCF FBC data'!AV23,IF($B$2=Selectors!$M$5,'RCF CCT data'!AV23,FALSE))))</f>
        <v>0.2970000000000001</v>
      </c>
      <c r="BD21" s="27">
        <f>IF($B$2=Selectors!$M$2,'RCF SOBC data'!AW23,IF($B$2=Selectors!$M$3,'RCF OBC data'!AW23,IF($B$2=Selectors!$M$4,'RCF FBC data'!AW23,IF($B$2=Selectors!$M$5,'RCF CCT data'!AW23,FALSE))))</f>
        <v>0.2970000000000001</v>
      </c>
      <c r="BE21" s="27">
        <f>IF($B$2=Selectors!$M$2,'RCF SOBC data'!AX23,IF($B$2=Selectors!$M$3,'RCF OBC data'!AX23,IF($B$2=Selectors!$M$4,'RCF FBC data'!AX23,IF($B$2=Selectors!$M$5,'RCF CCT data'!AX23,FALSE))))</f>
        <v>0.33000000000000007</v>
      </c>
      <c r="BF21" s="27">
        <f>IF($B$2=Selectors!$M$2,'RCF SOBC data'!AY23,IF($B$2=Selectors!$M$3,'RCF OBC data'!AY23,IF($B$2=Selectors!$M$4,'RCF FBC data'!AY23,IF($B$2=Selectors!$M$5,'RCF CCT data'!AY23,FALSE))))</f>
        <v>0.39600000000000007</v>
      </c>
      <c r="BG21" s="27">
        <f>IF($B$2=Selectors!$M$2,'RCF SOBC data'!AZ23,IF($B$2=Selectors!$M$3,'RCF OBC data'!AZ23,IF($B$2=Selectors!$M$4,'RCF FBC data'!AZ23,IF($B$2=Selectors!$M$5,'RCF CCT data'!AZ23,FALSE))))</f>
        <v>0.33000000000000007</v>
      </c>
      <c r="BH21" s="27">
        <f>IF($B$2=Selectors!$M$2,'RCF SOBC data'!BA23,IF($B$2=Selectors!$M$3,'RCF OBC data'!BA23,IF($B$2=Selectors!$M$4,'RCF FBC data'!BA23,IF($B$2=Selectors!$M$5,'RCF CCT data'!BA23,FALSE))))</f>
        <v>0.39600000000000007</v>
      </c>
      <c r="BI21" s="27">
        <f>IF($B$2=Selectors!$M$2,'RCF SOBC data'!BB23,IF($B$2=Selectors!$M$3,'RCF OBC data'!BB23,IF($B$2=Selectors!$M$4,'RCF FBC data'!BB23,IF($B$2=Selectors!$M$5,'RCF CCT data'!BB23,FALSE))))</f>
        <v>0.50556089269878801</v>
      </c>
      <c r="BJ21" s="27">
        <f>IF($B$2=Selectors!$M$2,'RCF SOBC data'!BC23,IF($B$2=Selectors!$M$3,'RCF OBC data'!BC23,IF($B$2=Selectors!$M$4,'RCF FBC data'!BC23,IF($B$2=Selectors!$M$5,'RCF CCT data'!BC23,FALSE))))</f>
        <v>0.50556089269878801</v>
      </c>
      <c r="BK21" s="27">
        <f>IF($B$2=Selectors!$M$2,'RCF SOBC data'!BD23,IF($B$2=Selectors!$M$3,'RCF OBC data'!BD23,IF($B$2=Selectors!$M$4,'RCF FBC data'!BD23,IF($B$2=Selectors!$M$5,'RCF CCT data'!BD23,FALSE))))</f>
        <v>0.49438167712749226</v>
      </c>
      <c r="BL21" s="27">
        <f>IF($B$2=Selectors!$M$2,'RCF SOBC data'!BE23,IF($B$2=Selectors!$M$3,'RCF OBC data'!BE23,IF($B$2=Selectors!$M$4,'RCF FBC data'!BE23,IF($B$2=Selectors!$M$5,'RCF CCT data'!BE23,FALSE))))</f>
        <v>0.33000000000000007</v>
      </c>
      <c r="BM21" s="27">
        <f>IF($B$2=Selectors!$M$2,'RCF SOBC data'!BF23,IF($B$2=Selectors!$M$3,'RCF OBC data'!BF23,IF($B$2=Selectors!$M$4,'RCF FBC data'!BF23,IF($B$2=Selectors!$M$5,'RCF CCT data'!BF23,FALSE))))</f>
        <v>0.33000000000000007</v>
      </c>
      <c r="BN21" s="27">
        <f>IF($B$2=Selectors!$M$2,'RCF SOBC data'!BG23,IF($B$2=Selectors!$M$3,'RCF OBC data'!BG23,IF($B$2=Selectors!$M$4,'RCF FBC data'!BG23,IF($B$2=Selectors!$M$5,'RCF CCT data'!BG23,FALSE))))</f>
        <v>0.39600000000000007</v>
      </c>
      <c r="BO21" s="27">
        <f>IF($B$2=Selectors!$M$2,'RCF SOBC data'!BH23,IF($B$2=Selectors!$M$3,'RCF OBC data'!BH23,IF($B$2=Selectors!$M$4,'RCF FBC data'!BH23,IF($B$2=Selectors!$M$5,'RCF CCT data'!BH23,FALSE))))</f>
        <v>0.39600000000000007</v>
      </c>
      <c r="BP21" s="27">
        <f>IF($B$2=Selectors!$M$2,'RCF SOBC data'!BI23,IF($B$2=Selectors!$M$3,'RCF OBC data'!BI23,IF($B$2=Selectors!$M$4,'RCF FBC data'!BI23,IF($B$2=Selectors!$M$5,'RCF CCT data'!BI23,FALSE))))</f>
        <v>0.51</v>
      </c>
      <c r="BQ21" s="27">
        <f>IF($B$2=Selectors!$M$2,'RCF SOBC data'!BJ23,IF($B$2=Selectors!$M$3,'RCF OBC data'!BJ23,IF($B$2=Selectors!$M$4,'RCF FBC data'!BJ23,IF($B$2=Selectors!$M$5,'RCF CCT data'!BJ23,FALSE))))</f>
        <v>0.48350000000000004</v>
      </c>
      <c r="BR21" s="27">
        <f>IF($B$2=Selectors!$M$2,'RCF SOBC data'!BK23,IF($B$2=Selectors!$M$3,'RCF OBC data'!BK23,IF($B$2=Selectors!$M$4,'RCF FBC data'!BK23,IF($B$2=Selectors!$M$5,'RCF CCT data'!BK23,FALSE))))</f>
        <v>0.48350000000000004</v>
      </c>
      <c r="BS21" s="27">
        <f>IF($B$2=Selectors!$M$2,'RCF SOBC data'!BL23,IF($B$2=Selectors!$M$3,'RCF OBC data'!BL23,IF($B$2=Selectors!$M$4,'RCF FBC data'!BL23,IF($B$2=Selectors!$M$5,'RCF CCT data'!BL23,FALSE))))</f>
        <v>0.22999999999999998</v>
      </c>
      <c r="BT21" s="27">
        <f>IF($B$2=Selectors!$M$2,'RCF SOBC data'!BM23,IF($B$2=Selectors!$M$3,'RCF OBC data'!BM23,IF($B$2=Selectors!$M$4,'RCF FBC data'!BM23,IF($B$2=Selectors!$M$5,'RCF CCT data'!BM23,FALSE))))</f>
        <v>0.33000000000000007</v>
      </c>
      <c r="BU21" s="27">
        <f>IF($B$2=Selectors!$M$2,'RCF SOBC data'!BN23,IF($B$2=Selectors!$M$3,'RCF OBC data'!BN23,IF($B$2=Selectors!$M$4,'RCF FBC data'!BN23,IF($B$2=Selectors!$M$5,'RCF CCT data'!BN23,FALSE))))</f>
        <v>0.27019822372343333</v>
      </c>
      <c r="BV21" s="27">
        <f>IF($B$2=Selectors!$M$2,'RCF SOBC data'!BO23,IF($B$2=Selectors!$M$3,'RCF OBC data'!BO23,IF($B$2=Selectors!$M$4,'RCF FBC data'!BO23,IF($B$2=Selectors!$M$5,'RCF CCT data'!BO23,FALSE))))</f>
        <v>0.12440000000000007</v>
      </c>
      <c r="BW21" s="27">
        <f>IF($B$2=Selectors!$M$2,'RCF SOBC data'!BP23,IF($B$2=Selectors!$M$3,'RCF OBC data'!BP23,IF($B$2=Selectors!$M$4,'RCF FBC data'!BP23,IF($B$2=Selectors!$M$5,'RCF CCT data'!BP23,FALSE))))</f>
        <v>0.12440000000000007</v>
      </c>
      <c r="BX21" s="27">
        <f>IF($B$2=Selectors!$M$2,'RCF SOBC data'!BQ23,IF($B$2=Selectors!$M$3,'RCF OBC data'!BQ23,IF($B$2=Selectors!$M$4,'RCF FBC data'!BQ23,IF($B$2=Selectors!$M$5,'RCF CCT data'!BQ23,FALSE))))</f>
        <v>0.12440000000000007</v>
      </c>
      <c r="BY21" s="27">
        <f>IF($B$2=Selectors!$M$2,'RCF SOBC data'!BR23,IF($B$2=Selectors!$M$3,'RCF OBC data'!BR23,IF($B$2=Selectors!$M$4,'RCF FBC data'!BR23,IF($B$2=Selectors!$M$5,'RCF CCT data'!BR23,FALSE))))</f>
        <v>0.12440000000000007</v>
      </c>
      <c r="BZ21" s="27">
        <f>IF($B$2=Selectors!$M$2,'RCF SOBC data'!BS23,IF($B$2=Selectors!$M$3,'RCF OBC data'!BS23,IF($B$2=Selectors!$M$4,'RCF FBC data'!BS23,IF($B$2=Selectors!$M$5,'RCF CCT data'!BS23,FALSE))))</f>
        <v>0.12440000000000007</v>
      </c>
      <c r="CA21" s="27">
        <f>IF($B$2=Selectors!$M$2,'RCF SOBC data'!BT23,IF($B$2=Selectors!$M$3,'RCF OBC data'!BT23,IF($B$2=Selectors!$M$4,'RCF FBC data'!BT23,IF($B$2=Selectors!$M$5,'RCF CCT data'!BT23,FALSE))))</f>
        <v>0.12440000000000007</v>
      </c>
      <c r="CB21" s="27">
        <f>IF($B$2=Selectors!$M$2,'RCF SOBC data'!BU23,IF($B$2=Selectors!$M$3,'RCF OBC data'!BU23,IF($B$2=Selectors!$M$4,'RCF FBC data'!BU23,IF($B$2=Selectors!$M$5,'RCF CCT data'!BU23,FALSE))))</f>
        <v>0.389301553011</v>
      </c>
      <c r="CC21" s="27">
        <f>IF($B$2=Selectors!$M$2,'RCF SOBC data'!BV23,IF($B$2=Selectors!$M$3,'RCF OBC data'!BV23,IF($B$2=Selectors!$M$4,'RCF FBC data'!BV23,IF($B$2=Selectors!$M$5,'RCF CCT data'!BV23,FALSE))))</f>
        <v>0.389301553011</v>
      </c>
      <c r="CD21" s="27">
        <f>IF($B$2=Selectors!$M$2,'RCF SOBC data'!BW23,IF($B$2=Selectors!$M$3,'RCF OBC data'!BW23,IF($B$2=Selectors!$M$4,'RCF FBC data'!BW23,IF($B$2=Selectors!$M$5,'RCF CCT data'!BW23,FALSE))))</f>
        <v>0.389301553011</v>
      </c>
      <c r="CE21" s="27">
        <f>IF($B$2=Selectors!$M$2,'RCF SOBC data'!BX23,IF($B$2=Selectors!$M$3,'RCF OBC data'!BX23,IF($B$2=Selectors!$M$4,'RCF FBC data'!BX23,IF($B$2=Selectors!$M$5,'RCF CCT data'!BX23,FALSE))))</f>
        <v>0.389301553011</v>
      </c>
      <c r="CF21" s="27">
        <f>IF($B$2=Selectors!$M$2,'RCF SOBC data'!BY23,IF($B$2=Selectors!$M$3,'RCF OBC data'!BY23,IF($B$2=Selectors!$M$4,'RCF FBC data'!BY23,IF($B$2=Selectors!$M$5,'RCF CCT data'!BY23,FALSE))))</f>
        <v>0.389301553011</v>
      </c>
      <c r="CG21" s="27">
        <f>IF($B$2=Selectors!$M$2,'RCF SOBC data'!BZ23,IF($B$2=Selectors!$M$3,'RCF OBC data'!BZ23,IF($B$2=Selectors!$M$4,'RCF FBC data'!BZ23,IF($B$2=Selectors!$M$5,'RCF CCT data'!BZ23,FALSE))))</f>
        <v>0.389301553011</v>
      </c>
      <c r="CH21" s="27">
        <f>IF($B$2=Selectors!$M$2,'RCF SOBC data'!CA23,IF($B$2=Selectors!$M$3,'RCF OBC data'!CA23,IF($B$2=Selectors!$M$4,'RCF FBC data'!CA23,IF($B$2=Selectors!$M$5,'RCF CCT data'!CA23,FALSE))))</f>
        <v>0.389301553011</v>
      </c>
      <c r="CI21" s="27">
        <f>IF($B$2=Selectors!$M$2,'RCF SOBC data'!CB23,IF($B$2=Selectors!$M$3,'RCF OBC data'!CB23,IF($B$2=Selectors!$M$4,'RCF FBC data'!CB23,IF($B$2=Selectors!$M$5,'RCF CCT data'!CB23,FALSE))))</f>
        <v>0.29689311815929997</v>
      </c>
      <c r="CJ21" s="27">
        <f>IF($B$2=Selectors!$M$2,'RCF SOBC data'!CC23,IF($B$2=Selectors!$M$3,'RCF OBC data'!CC23,IF($B$2=Selectors!$M$4,'RCF FBC data'!CC23,IF($B$2=Selectors!$M$5,'RCF CCT data'!CC23,FALSE))))</f>
        <v>0.29689311815929997</v>
      </c>
      <c r="CK21" s="27">
        <f>IF($B$2=Selectors!$M$2,'RCF SOBC data'!CD23,IF($B$2=Selectors!$M$3,'RCF OBC data'!CD23,IF($B$2=Selectors!$M$4,'RCF FBC data'!CD23,IF($B$2=Selectors!$M$5,'RCF CCT data'!CD23,FALSE))))</f>
        <v>0.29689311815929997</v>
      </c>
      <c r="CL21" s="27">
        <f>IF($B$2=Selectors!$M$2,'RCF SOBC data'!CE23,IF($B$2=Selectors!$M$3,'RCF OBC data'!CE23,IF($B$2=Selectors!$M$4,'RCF FBC data'!CE23,IF($B$2=Selectors!$M$5,'RCF CCT data'!CE23,FALSE))))</f>
        <v>0.29689311815929997</v>
      </c>
      <c r="CM21" s="27">
        <f>IF($B$2=Selectors!$M$2,'RCF SOBC data'!CF23,IF($B$2=Selectors!$M$3,'RCF OBC data'!CF23,IF($B$2=Selectors!$M$4,'RCF FBC data'!CF23,IF($B$2=Selectors!$M$5,'RCF CCT data'!CF23,FALSE))))</f>
        <v>0.29689311815929997</v>
      </c>
      <c r="CN21" s="27">
        <f>IF($B$2=Selectors!$M$2,'RCF SOBC data'!CG23,IF($B$2=Selectors!$M$3,'RCF OBC data'!CG23,IF($B$2=Selectors!$M$4,'RCF FBC data'!CG23,IF($B$2=Selectors!$M$5,'RCF CCT data'!CG23,FALSE))))</f>
        <v>0.29689311815929997</v>
      </c>
      <c r="CO21" s="27">
        <f>IF($B$2=Selectors!$M$2,'RCF SOBC data'!CH23,IF($B$2=Selectors!$M$3,'RCF OBC data'!CH23,IF($B$2=Selectors!$M$4,'RCF FBC data'!CH23,IF($B$2=Selectors!$M$5,'RCF CCT data'!CH23,FALSE))))</f>
        <v>0.29689311815929997</v>
      </c>
      <c r="CP21" s="27">
        <f>IF($B$2=Selectors!$M$2,'RCF SOBC data'!CI23,IF($B$2=Selectors!$M$3,'RCF OBC data'!CI23,IF($B$2=Selectors!$M$4,'RCF FBC data'!CI23,IF($B$2=Selectors!$M$5,'RCF CCT data'!CI23,FALSE))))</f>
        <v>0.27019822372343333</v>
      </c>
      <c r="CQ21" s="27">
        <f>IF($B$2=Selectors!$M$2,'RCF SOBC data'!CJ23,IF($B$2=Selectors!$M$3,'RCF OBC data'!CJ23,IF($B$2=Selectors!$M$4,'RCF FBC data'!CJ23,IF($B$2=Selectors!$M$5,'RCF CCT data'!CJ23,FALSE))))</f>
        <v>0.27019822372343333</v>
      </c>
      <c r="CR21" s="27">
        <f>IF($B$2=Selectors!$M$2,'RCF SOBC data'!CK23,IF($B$2=Selectors!$M$3,'RCF OBC data'!CK23,IF($B$2=Selectors!$M$4,'RCF FBC data'!CK23,IF($B$2=Selectors!$M$5,'RCF CCT data'!CK23,FALSE))))</f>
        <v>0.27019822372343333</v>
      </c>
      <c r="CS21" s="27">
        <f>IF($B$2=Selectors!$M$2,'RCF SOBC data'!CL23,IF($B$2=Selectors!$M$3,'RCF OBC data'!CL23,IF($B$2=Selectors!$M$4,'RCF FBC data'!CL23,IF($B$2=Selectors!$M$5,'RCF CCT data'!CL23,FALSE))))</f>
        <v>0.40586038109041711</v>
      </c>
      <c r="CT21" s="27">
        <f>IF($B$2=Selectors!$M$2,'RCF SOBC data'!CM23,IF($B$2=Selectors!$M$3,'RCF OBC data'!CM23,IF($B$2=Selectors!$M$4,'RCF FBC data'!CM23,IF($B$2=Selectors!$M$5,'RCF CCT data'!CM23,FALSE))))</f>
        <v>0.40586038109041711</v>
      </c>
      <c r="CU21" s="27">
        <f>IF($B$2=Selectors!$M$2,'RCF SOBC data'!CN23,IF($B$2=Selectors!$M$3,'RCF OBC data'!CN23,IF($B$2=Selectors!$M$4,'RCF FBC data'!CN23,IF($B$2=Selectors!$M$5,'RCF CCT data'!CN23,FALSE))))</f>
        <v>0.40586038109041711</v>
      </c>
      <c r="CV21" s="27">
        <f>IF($B$2=Selectors!$M$2,'RCF SOBC data'!CO23,IF($B$2=Selectors!$M$3,'RCF OBC data'!CO23,IF($B$2=Selectors!$M$4,'RCF FBC data'!CO23,IF($B$2=Selectors!$M$5,'RCF CCT data'!CO23,FALSE))))</f>
        <v>0.40586038109041711</v>
      </c>
      <c r="CW21" s="27">
        <f>IF($B$2=Selectors!$M$2,'RCF SOBC data'!CP23,IF($B$2=Selectors!$M$3,'RCF OBC data'!CP23,IF($B$2=Selectors!$M$4,'RCF FBC data'!CP23,IF($B$2=Selectors!$M$5,'RCF CCT data'!CP23,FALSE))))</f>
        <v>0.40586038109041711</v>
      </c>
      <c r="CX21" s="27">
        <f>IF($B$2=Selectors!$M$2,'RCF SOBC data'!CQ23,IF($B$2=Selectors!$M$3,'RCF OBC data'!CQ23,IF($B$2=Selectors!$M$4,'RCF FBC data'!CQ23,IF($B$2=Selectors!$M$5,'RCF CCT data'!CQ23,FALSE))))</f>
        <v>0.22999999999999998</v>
      </c>
      <c r="CY21" s="27">
        <f>IF($B$2=Selectors!$M$2,'RCF SOBC data'!CR23,IF($B$2=Selectors!$M$3,'RCF OBC data'!CR23,IF($B$2=Selectors!$M$4,'RCF FBC data'!CR23,IF($B$2=Selectors!$M$5,'RCF CCT data'!CR23,FALSE))))</f>
        <v>0.57000000000000006</v>
      </c>
      <c r="CZ21" s="27">
        <f>IF($B$2=Selectors!$M$2,'RCF SOBC data'!CS23,IF($B$2=Selectors!$M$3,'RCF OBC data'!CS23,IF($B$2=Selectors!$M$4,'RCF FBC data'!CS23,IF($B$2=Selectors!$M$5,'RCF CCT data'!CS23,FALSE))))</f>
        <v>0.57000000000000006</v>
      </c>
      <c r="DA21" s="27">
        <f>IF($B$2=Selectors!$M$2,'RCF SOBC data'!CT23,IF($B$2=Selectors!$M$3,'RCF OBC data'!CT23,IF($B$2=Selectors!$M$4,'RCF FBC data'!CT23,IF($B$2=Selectors!$M$5,'RCF CCT data'!CT23,FALSE))))</f>
        <v>0.57000000000000006</v>
      </c>
      <c r="DB21" s="27">
        <f>IF($B$2=Selectors!$M$2,'RCF SOBC data'!CU23,IF($B$2=Selectors!$M$3,'RCF OBC data'!CU23,IF($B$2=Selectors!$M$4,'RCF FBC data'!CU23,IF($B$2=Selectors!$M$5,'RCF CCT data'!CU23,FALSE))))</f>
        <v>0.57000000000000006</v>
      </c>
      <c r="DC21" s="27">
        <f>IF($B$2=Selectors!$M$2,'RCF SOBC data'!CV23,IF($B$2=Selectors!$M$3,'RCF OBC data'!CV23,IF($B$2=Selectors!$M$4,'RCF FBC data'!CV23,IF($B$2=Selectors!$M$5,'RCF CCT data'!CV23,FALSE))))</f>
        <v>0.57000000000000006</v>
      </c>
      <c r="DD21" s="27">
        <f>IF($B$2=Selectors!$M$2,'RCF SOBC data'!CW23,IF($B$2=Selectors!$M$3,'RCF OBC data'!CW23,IF($B$2=Selectors!$M$4,'RCF FBC data'!CW23,IF($B$2=Selectors!$M$5,'RCF CCT data'!CW23,FALSE))))</f>
        <v>0.57000000000000006</v>
      </c>
      <c r="DE21" s="27">
        <f>IF($B$2=Selectors!$M$2,'RCF SOBC data'!CX23,IF($B$2=Selectors!$M$3,'RCF OBC data'!CX23,IF($B$2=Selectors!$M$4,'RCF FBC data'!CX23,IF($B$2=Selectors!$M$5,'RCF CCT data'!CX23,FALSE))))</f>
        <v>0.57000000000000006</v>
      </c>
      <c r="DF21" s="27">
        <f>IF($B$2=Selectors!$M$2,'RCF SOBC data'!CY23,IF($B$2=Selectors!$M$3,'RCF OBC data'!CY23,IF($B$2=Selectors!$M$4,'RCF FBC data'!CY23,IF($B$2=Selectors!$M$5,'RCF CCT data'!CY23,FALSE))))</f>
        <v>0.57000000000000006</v>
      </c>
      <c r="DG21" s="27">
        <f>IF($B$2=Selectors!$M$2,'RCF SOBC data'!CZ23,IF($B$2=Selectors!$M$3,'RCF OBC data'!CZ23,IF($B$2=Selectors!$M$4,'RCF FBC data'!CZ23,IF($B$2=Selectors!$M$5,'RCF CCT data'!CZ23,FALSE))))</f>
        <v>0.57000000000000006</v>
      </c>
      <c r="DH21" s="27">
        <f>IF($B$2=Selectors!$M$2,'RCF SOBC data'!DA23,IF($B$2=Selectors!$M$3,'RCF OBC data'!DA23,IF($B$2=Selectors!$M$4,'RCF FBC data'!DA23,IF($B$2=Selectors!$M$5,'RCF CCT data'!DA23,FALSE))))</f>
        <v>0.57000000000000006</v>
      </c>
      <c r="DI21" s="27">
        <f>IF($B$2=Selectors!$M$2,'RCF SOBC data'!DB23,IF($B$2=Selectors!$M$3,'RCF OBC data'!DB23,IF($B$2=Selectors!$M$4,'RCF FBC data'!DB23,IF($B$2=Selectors!$M$5,'RCF CCT data'!DB23,FALSE))))</f>
        <v>0.57000000000000006</v>
      </c>
      <c r="DJ21" s="27">
        <f>IF($B$2=Selectors!$M$2,'RCF SOBC data'!DC23,IF($B$2=Selectors!$M$3,'RCF OBC data'!DC23,IF($B$2=Selectors!$M$4,'RCF FBC data'!DC23,IF($B$2=Selectors!$M$5,'RCF CCT data'!DC23,FALSE))))</f>
        <v>0.57000000000000006</v>
      </c>
      <c r="DK21" s="27">
        <f>IF($B$2=Selectors!$M$2,'RCF SOBC data'!DD23,IF($B$2=Selectors!$M$3,'RCF OBC data'!DD23,IF($B$2=Selectors!$M$4,'RCF FBC data'!DD23,IF($B$2=Selectors!$M$5,'RCF CCT data'!DD23,FALSE))))</f>
        <v>0.33000000000000007</v>
      </c>
      <c r="DL21" s="27">
        <f>IF($B$2=Selectors!$M$2,'RCF SOBC data'!DE23,IF($B$2=Selectors!$M$3,'RCF OBC data'!DE23,IF($B$2=Selectors!$M$4,'RCF FBC data'!DE23,IF($B$2=Selectors!$M$5,'RCF CCT data'!DE23,FALSE))))</f>
        <v>0.33000000000000007</v>
      </c>
      <c r="DM21" s="27">
        <f>IF($B$2=Selectors!$M$2,'RCF SOBC data'!DF23,IF($B$2=Selectors!$M$3,'RCF OBC data'!DF23,IF($B$2=Selectors!$M$4,'RCF FBC data'!DF23,IF($B$2=Selectors!$M$5,'RCF CCT data'!DF23,FALSE))))</f>
        <v>0.33000000000000007</v>
      </c>
      <c r="DN21" s="27">
        <f>IF($B$2=Selectors!$M$2,'RCF SOBC data'!DG23,IF($B$2=Selectors!$M$3,'RCF OBC data'!DG23,IF($B$2=Selectors!$M$4,'RCF FBC data'!DG23,IF($B$2=Selectors!$M$5,'RCF CCT data'!DG23,FALSE))))</f>
        <v>0.33000000000000007</v>
      </c>
      <c r="DO21" s="27">
        <f>IF($B$2=Selectors!$M$2,'RCF SOBC data'!DH23,IF($B$2=Selectors!$M$3,'RCF OBC data'!DH23,IF($B$2=Selectors!$M$4,'RCF FBC data'!DH23,IF($B$2=Selectors!$M$5,'RCF CCT data'!DH23,FALSE))))</f>
        <v>0.16232804232804221</v>
      </c>
      <c r="DP21" s="27">
        <f>IF($B$2=Selectors!$M$2,'RCF SOBC data'!DI23,IF($B$2=Selectors!$M$3,'RCF OBC data'!DI23,IF($B$2=Selectors!$M$4,'RCF FBC data'!DI23,IF($B$2=Selectors!$M$5,'RCF CCT data'!DI23,FALSE))))</f>
        <v>0.16232804232804221</v>
      </c>
      <c r="DQ21" s="27">
        <f>IF($B$2=Selectors!$M$2,'RCF SOBC data'!DJ23,IF($B$2=Selectors!$M$3,'RCF OBC data'!DJ23,IF($B$2=Selectors!$M$4,'RCF FBC data'!DJ23,IF($B$2=Selectors!$M$5,'RCF CCT data'!DJ23,FALSE))))</f>
        <v>0.16232804232804221</v>
      </c>
      <c r="DR21" s="27">
        <f>IF($B$2=Selectors!$M$2,'RCF SOBC data'!DK23,IF($B$2=Selectors!$M$3,'RCF OBC data'!DK23,IF($B$2=Selectors!$M$4,'RCF FBC data'!DK23,IF($B$2=Selectors!$M$5,'RCF CCT data'!DK23,FALSE))))</f>
        <v>0.16232804232804221</v>
      </c>
      <c r="DS21" s="27">
        <f>IF($B$2=Selectors!$M$2,'RCF SOBC data'!DL23,IF($B$2=Selectors!$M$3,'RCF OBC data'!DL23,IF($B$2=Selectors!$M$4,'RCF FBC data'!DL23,IF($B$2=Selectors!$M$5,'RCF CCT data'!DL23,FALSE))))</f>
        <v>0.16232804232804221</v>
      </c>
      <c r="DT21" s="27">
        <f>IF($B$2=Selectors!$M$2,'RCF SOBC data'!DM23,IF($B$2=Selectors!$M$3,'RCF OBC data'!DM23,IF($B$2=Selectors!$M$4,'RCF FBC data'!DM23,IF($B$2=Selectors!$M$5,'RCF CCT data'!DM23,FALSE))))</f>
        <v>0.16232804232804221</v>
      </c>
      <c r="DU21" s="27">
        <f>IF($B$2=Selectors!$M$2,'RCF SOBC data'!DN23,IF($B$2=Selectors!$M$3,'RCF OBC data'!DN23,IF($B$2=Selectors!$M$4,'RCF FBC data'!DN23,IF($B$2=Selectors!$M$5,'RCF CCT data'!DN23,FALSE))))</f>
        <v>0.16232804232804221</v>
      </c>
      <c r="DV21" s="27">
        <f>IF($B$2=Selectors!$M$2,'RCF SOBC data'!DO23,IF($B$2=Selectors!$M$3,'RCF OBC data'!DO23,IF($B$2=Selectors!$M$4,'RCF FBC data'!DO23,IF($B$2=Selectors!$M$5,'RCF CCT data'!DO23,FALSE))))</f>
        <v>0.16232804232804221</v>
      </c>
      <c r="DW21" s="27">
        <f>IF($B$2=Selectors!$M$2,'RCF SOBC data'!DP23,IF($B$2=Selectors!$M$3,'RCF OBC data'!DP23,IF($B$2=Selectors!$M$4,'RCF FBC data'!DP23,IF($B$2=Selectors!$M$5,'RCF CCT data'!DP23,FALSE))))</f>
        <v>0.16232804232804221</v>
      </c>
      <c r="DX21" s="27">
        <f>IF($B$2=Selectors!$M$2,'RCF SOBC data'!DQ23,IF($B$2=Selectors!$M$3,'RCF OBC data'!DQ23,IF($B$2=Selectors!$M$4,'RCF FBC data'!DQ23,IF($B$2=Selectors!$M$5,'RCF CCT data'!DQ23,FALSE))))</f>
        <v>0.16232804232804221</v>
      </c>
      <c r="DY21" s="27">
        <f>IF($B$2=Selectors!$M$2,'RCF SOBC data'!DR23,IF($B$2=Selectors!$M$3,'RCF OBC data'!DR23,IF($B$2=Selectors!$M$4,'RCF FBC data'!DR23,IF($B$2=Selectors!$M$5,'RCF CCT data'!DR23,FALSE))))</f>
        <v>0.16232804232804221</v>
      </c>
      <c r="DZ21" s="27">
        <f>IF($B$2=Selectors!$M$2,'RCF SOBC data'!DS23,IF($B$2=Selectors!$M$3,'RCF OBC data'!DS23,IF($B$2=Selectors!$M$4,'RCF FBC data'!DS23,IF($B$2=Selectors!$M$5,'RCF CCT data'!DS23,FALSE))))</f>
        <v>0.16232804232804221</v>
      </c>
      <c r="EA21" s="27">
        <f>IF($B$2=Selectors!$M$2,'RCF SOBC data'!DT23,IF($B$2=Selectors!$M$3,'RCF OBC data'!DT23,IF($B$2=Selectors!$M$4,'RCF FBC data'!DT23,IF($B$2=Selectors!$M$5,'RCF CCT data'!DT23,FALSE))))</f>
        <v>0.16232804232804221</v>
      </c>
      <c r="EB21" s="27">
        <f>IF($B$2=Selectors!$M$2,'RCF SOBC data'!DU23,IF($B$2=Selectors!$M$3,'RCF OBC data'!DU23,IF($B$2=Selectors!$M$4,'RCF FBC data'!DU23,IF($B$2=Selectors!$M$5,'RCF CCT data'!DU23,FALSE))))</f>
        <v>0.16232804232804221</v>
      </c>
      <c r="EC21" s="27">
        <f>IF($B$2=Selectors!$M$2,'RCF SOBC data'!DV23,IF($B$2=Selectors!$M$3,'RCF OBC data'!DV23,IF($B$2=Selectors!$M$4,'RCF FBC data'!DV23,IF($B$2=Selectors!$M$5,'RCF CCT data'!DV23,FALSE))))</f>
        <v>0.16232804232804221</v>
      </c>
      <c r="ED21" s="27">
        <f>IF($B$2=Selectors!$M$2,'RCF SOBC data'!DW23,IF($B$2=Selectors!$M$3,'RCF OBC data'!DW23,IF($B$2=Selectors!$M$4,'RCF FBC data'!DW23,IF($B$2=Selectors!$M$5,'RCF CCT data'!DW23,FALSE))))</f>
        <v>0.16232804232804221</v>
      </c>
      <c r="EE21" s="27">
        <f>IF($B$2=Selectors!$M$2,'RCF SOBC data'!DX23,IF($B$2=Selectors!$M$3,'RCF OBC data'!DX23,IF($B$2=Selectors!$M$4,'RCF FBC data'!DX23,IF($B$2=Selectors!$M$5,'RCF CCT data'!DX23,FALSE))))</f>
        <v>0.16232804232804221</v>
      </c>
      <c r="EF21" s="27">
        <f>IF($B$2=Selectors!$M$2,'RCF SOBC data'!DY23,IF($B$2=Selectors!$M$3,'RCF OBC data'!DY23,IF($B$2=Selectors!$M$4,'RCF FBC data'!DY23,IF($B$2=Selectors!$M$5,'RCF CCT data'!DY23,FALSE))))</f>
        <v>0.16232804232804221</v>
      </c>
      <c r="EG21" s="27">
        <f>IF($B$2=Selectors!$M$2,'RCF SOBC data'!DZ23,IF($B$2=Selectors!$M$3,'RCF OBC data'!DZ23,IF($B$2=Selectors!$M$4,'RCF FBC data'!DZ23,IF($B$2=Selectors!$M$5,'RCF CCT data'!DZ23,FALSE))))</f>
        <v>0.16232804232804221</v>
      </c>
      <c r="EH21" s="27">
        <f>IF($B$2=Selectors!$M$2,'RCF SOBC data'!EA23,IF($B$2=Selectors!$M$3,'RCF OBC data'!EA23,IF($B$2=Selectors!$M$4,'RCF FBC data'!EA23,IF($B$2=Selectors!$M$5,'RCF CCT data'!EA23,FALSE))))</f>
        <v>0.16232804232804221</v>
      </c>
      <c r="EI21" s="27">
        <f>IF($B$2=Selectors!$M$2,'RCF SOBC data'!EB23,IF($B$2=Selectors!$M$3,'RCF OBC data'!EB23,IF($B$2=Selectors!$M$4,'RCF FBC data'!EB23,IF($B$2=Selectors!$M$5,'RCF CCT data'!EB23,FALSE))))</f>
        <v>0.16232804232804221</v>
      </c>
      <c r="EJ21" s="27">
        <f>IF($B$2=Selectors!$M$2,'RCF SOBC data'!EC23,IF($B$2=Selectors!$M$3,'RCF OBC data'!EC23,IF($B$2=Selectors!$M$4,'RCF FBC data'!EC23,IF($B$2=Selectors!$M$5,'RCF CCT data'!EC23,FALSE))))</f>
        <v>0.16232804232804221</v>
      </c>
      <c r="EK21" s="27">
        <f>IF($B$2=Selectors!$M$2,'RCF SOBC data'!ED23,IF($B$2=Selectors!$M$3,'RCF OBC data'!ED23,IF($B$2=Selectors!$M$4,'RCF FBC data'!ED23,IF($B$2=Selectors!$M$5,'RCF CCT data'!ED23,FALSE))))</f>
        <v>0.16232804232804221</v>
      </c>
      <c r="EL21" s="27">
        <f>IF($B$2=Selectors!$M$2,'RCF SOBC data'!EE23,IF($B$2=Selectors!$M$3,'RCF OBC data'!EE23,IF($B$2=Selectors!$M$4,'RCF FBC data'!EE23,IF($B$2=Selectors!$M$5,'RCF CCT data'!EE23,FALSE))))</f>
        <v>0.16232804232804221</v>
      </c>
      <c r="EM21" s="27">
        <f>IF($B$2=Selectors!$M$2,'RCF SOBC data'!EF23,IF($B$2=Selectors!$M$3,'RCF OBC data'!EF23,IF($B$2=Selectors!$M$4,'RCF FBC data'!EF23,IF($B$2=Selectors!$M$5,'RCF CCT data'!EF23,FALSE))))</f>
        <v>0.16232804232804221</v>
      </c>
      <c r="EN21" s="27">
        <f>IF($B$2=Selectors!$M$2,'RCF SOBC data'!EG23,IF($B$2=Selectors!$M$3,'RCF OBC data'!EG23,IF($B$2=Selectors!$M$4,'RCF FBC data'!EG23,IF($B$2=Selectors!$M$5,'RCF CCT data'!EG23,FALSE))))</f>
        <v>0.16232804232804221</v>
      </c>
      <c r="EO21" s="27">
        <f>IF($B$2=Selectors!$M$2,'RCF SOBC data'!EH23,IF($B$2=Selectors!$M$3,'RCF OBC data'!EH23,IF($B$2=Selectors!$M$4,'RCF FBC data'!EH23,IF($B$2=Selectors!$M$5,'RCF CCT data'!EH23,FALSE))))</f>
        <v>0.16232804232804221</v>
      </c>
      <c r="EP21" s="27">
        <f>IF($B$2=Selectors!$M$2,'RCF SOBC data'!EI23,IF($B$2=Selectors!$M$3,'RCF OBC data'!EI23,IF($B$2=Selectors!$M$4,'RCF FBC data'!EI23,IF($B$2=Selectors!$M$5,'RCF CCT data'!EI23,FALSE))))</f>
        <v>0.16232804232804221</v>
      </c>
      <c r="EQ21" s="27">
        <f>IF($B$2=Selectors!$M$2,'RCF SOBC data'!EJ23,IF($B$2=Selectors!$M$3,'RCF OBC data'!EJ23,IF($B$2=Selectors!$M$4,'RCF FBC data'!EJ23,IF($B$2=Selectors!$M$5,'RCF CCT data'!EJ23,FALSE))))</f>
        <v>0.16232804232804221</v>
      </c>
      <c r="ER21" s="27">
        <f>IF($B$2=Selectors!$M$2,'RCF SOBC data'!EK23,IF($B$2=Selectors!$M$3,'RCF OBC data'!EK23,IF($B$2=Selectors!$M$4,'RCF FBC data'!EK23,IF($B$2=Selectors!$M$5,'RCF CCT data'!EK23,FALSE))))</f>
        <v>0.16232804232804221</v>
      </c>
      <c r="ES21" s="27">
        <f>IF($B$2=Selectors!$M$2,'RCF SOBC data'!EL23,IF($B$2=Selectors!$M$3,'RCF OBC data'!EL23,IF($B$2=Selectors!$M$4,'RCF FBC data'!EL23,IF($B$2=Selectors!$M$5,'RCF CCT data'!EL23,FALSE))))</f>
        <v>0.2375707386480421</v>
      </c>
      <c r="ET21" s="315" t="e">
        <f t="shared" si="4"/>
        <v>#DIV/0!</v>
      </c>
      <c r="EU21" s="52">
        <v>0.86601243983468124</v>
      </c>
      <c r="EV21" s="52">
        <v>0.52644023561390429</v>
      </c>
      <c r="EW21" s="52">
        <v>0.41270354091590544</v>
      </c>
    </row>
    <row r="22" spans="2:153" s="53" customFormat="1" x14ac:dyDescent="0.25">
      <c r="B22" s="54" t="s">
        <v>23</v>
      </c>
      <c r="C22" s="55">
        <v>0.8</v>
      </c>
      <c r="D22" s="40" t="e">
        <f t="shared" si="1"/>
        <v>#DIV/0!</v>
      </c>
      <c r="E22" s="40"/>
      <c r="F22" s="40" t="e">
        <f t="shared" si="2"/>
        <v>#DIV/0!</v>
      </c>
      <c r="G22" s="56"/>
      <c r="H22" s="57" t="e">
        <f t="shared" si="3"/>
        <v>#DIV/0!</v>
      </c>
      <c r="I22" s="57" t="e">
        <f t="shared" si="0"/>
        <v>#DIV/0!</v>
      </c>
      <c r="J22" s="57"/>
      <c r="K22" s="27">
        <f>IF($B$2=Selectors!$M$2,'RCF SOBC data'!D24,IF($B$2=Selectors!$M$3,'RCF OBC data'!D24,IF($B$2=Selectors!$M$4,'RCF FBC data'!D24,IF($B$2=Selectors!$M$5,'RCF CCT data'!D24,FALSE))))</f>
        <v>0.11076381872701968</v>
      </c>
      <c r="L22" s="27">
        <f>IF($B$2=Selectors!$M$2,'RCF SOBC data'!E24,IF($B$2=Selectors!$M$3,'RCF OBC data'!E24,IF($B$2=Selectors!$M$4,'RCF FBC data'!E24,IF($B$2=Selectors!$M$5,'RCF CCT data'!E24,FALSE))))</f>
        <v>0.11076381872701968</v>
      </c>
      <c r="M22" s="27">
        <f>IF($B$2=Selectors!$M$2,'RCF SOBC data'!F24,IF($B$2=Selectors!$M$3,'RCF OBC data'!F24,IF($B$2=Selectors!$M$4,'RCF FBC data'!F24,IF($B$2=Selectors!$M$5,'RCF CCT data'!F24,FALSE))))</f>
        <v>0.11076381872701968</v>
      </c>
      <c r="N22" s="27">
        <f>IF($B$2=Selectors!$M$2,'RCF SOBC data'!G24,IF($B$2=Selectors!$M$3,'RCF OBC data'!G24,IF($B$2=Selectors!$M$4,'RCF FBC data'!G24,IF($B$2=Selectors!$M$5,'RCF CCT data'!G24,FALSE))))</f>
        <v>0.11076381872701968</v>
      </c>
      <c r="O22" s="27">
        <f>IF($B$2=Selectors!$M$2,'RCF SOBC data'!H24,IF($B$2=Selectors!$M$3,'RCF OBC data'!H24,IF($B$2=Selectors!$M$4,'RCF FBC data'!H24,IF($B$2=Selectors!$M$5,'RCF CCT data'!H24,FALSE))))</f>
        <v>0.11076381872701968</v>
      </c>
      <c r="P22" s="27">
        <f>IF($B$2=Selectors!$M$2,'RCF SOBC data'!I24,IF($B$2=Selectors!$M$3,'RCF OBC data'!I24,IF($B$2=Selectors!$M$4,'RCF FBC data'!I24,IF($B$2=Selectors!$M$5,'RCF CCT data'!I24,FALSE))))</f>
        <v>0.11076381872701968</v>
      </c>
      <c r="Q22" s="27">
        <f>IF($B$2=Selectors!$M$2,'RCF SOBC data'!J24,IF($B$2=Selectors!$M$3,'RCF OBC data'!J24,IF($B$2=Selectors!$M$4,'RCF FBC data'!J24,IF($B$2=Selectors!$M$5,'RCF CCT data'!J24,FALSE))))</f>
        <v>0.11076381872701968</v>
      </c>
      <c r="R22" s="27">
        <f>IF($B$2=Selectors!$M$2,'RCF SOBC data'!K24,IF($B$2=Selectors!$M$3,'RCF OBC data'!K24,IF($B$2=Selectors!$M$4,'RCF FBC data'!K24,IF($B$2=Selectors!$M$5,'RCF CCT data'!K24,FALSE))))</f>
        <v>0.11076381872701968</v>
      </c>
      <c r="S22" s="27">
        <f>IF($B$2=Selectors!$M$2,'RCF SOBC data'!L24,IF($B$2=Selectors!$M$3,'RCF OBC data'!L24,IF($B$2=Selectors!$M$4,'RCF FBC data'!L24,IF($B$2=Selectors!$M$5,'RCF CCT data'!L24,FALSE))))</f>
        <v>0.11076381872701968</v>
      </c>
      <c r="T22" s="27">
        <f>IF($B$2=Selectors!$M$2,'RCF SOBC data'!M24,IF($B$2=Selectors!$M$3,'RCF OBC data'!M24,IF($B$2=Selectors!$M$4,'RCF FBC data'!M24,IF($B$2=Selectors!$M$5,'RCF CCT data'!M24,FALSE))))</f>
        <v>0.18199999999999994</v>
      </c>
      <c r="U22" s="27">
        <f>IF($B$2=Selectors!$M$2,'RCF SOBC data'!N24,IF($B$2=Selectors!$M$3,'RCF OBC data'!N24,IF($B$2=Selectors!$M$4,'RCF FBC data'!N24,IF($B$2=Selectors!$M$5,'RCF CCT data'!N24,FALSE))))</f>
        <v>0.18199999999999994</v>
      </c>
      <c r="V22" s="27">
        <f>IF($B$2=Selectors!$M$2,'RCF SOBC data'!O24,IF($B$2=Selectors!$M$3,'RCF OBC data'!O24,IF($B$2=Selectors!$M$4,'RCF FBC data'!O24,IF($B$2=Selectors!$M$5,'RCF CCT data'!O24,FALSE))))</f>
        <v>0.18199999999999994</v>
      </c>
      <c r="W22" s="27">
        <f>IF($B$2=Selectors!$M$2,'RCF SOBC data'!P24,IF($B$2=Selectors!$M$3,'RCF OBC data'!P24,IF($B$2=Selectors!$M$4,'RCF FBC data'!P24,IF($B$2=Selectors!$M$5,'RCF CCT data'!P24,FALSE))))</f>
        <v>0.18199999999999994</v>
      </c>
      <c r="X22" s="27">
        <f>IF($B$2=Selectors!$M$2,'RCF SOBC data'!Q24,IF($B$2=Selectors!$M$3,'RCF OBC data'!Q24,IF($B$2=Selectors!$M$4,'RCF FBC data'!Q24,IF($B$2=Selectors!$M$5,'RCF CCT data'!Q24,FALSE))))</f>
        <v>0.32123167155425247</v>
      </c>
      <c r="Y22" s="27">
        <f>IF($B$2=Selectors!$M$2,'RCF SOBC data'!R24,IF($B$2=Selectors!$M$3,'RCF OBC data'!R24,IF($B$2=Selectors!$M$4,'RCF FBC data'!R24,IF($B$2=Selectors!$M$5,'RCF CCT data'!R24,FALSE))))</f>
        <v>0.32123167155425247</v>
      </c>
      <c r="Z22" s="27">
        <f>IF($B$2=Selectors!$M$2,'RCF SOBC data'!S24,IF($B$2=Selectors!$M$3,'RCF OBC data'!S24,IF($B$2=Selectors!$M$4,'RCF FBC data'!S24,IF($B$2=Selectors!$M$5,'RCF CCT data'!S24,FALSE))))</f>
        <v>0.32123167155425247</v>
      </c>
      <c r="AA22" s="27">
        <f>IF($B$2=Selectors!$M$2,'RCF SOBC data'!T24,IF($B$2=Selectors!$M$3,'RCF OBC data'!T24,IF($B$2=Selectors!$M$4,'RCF FBC data'!T24,IF($B$2=Selectors!$M$5,'RCF CCT data'!T24,FALSE))))</f>
        <v>0.32123167155425247</v>
      </c>
      <c r="AB22" s="27">
        <f>IF($B$2=Selectors!$M$2,'RCF SOBC data'!U24,IF($B$2=Selectors!$M$3,'RCF OBC data'!U24,IF($B$2=Selectors!$M$4,'RCF FBC data'!U24,IF($B$2=Selectors!$M$5,'RCF CCT data'!U24,FALSE))))</f>
        <v>0.32123167155425247</v>
      </c>
      <c r="AC22" s="27">
        <f>IF($B$2=Selectors!$M$2,'RCF SOBC data'!V24,IF($B$2=Selectors!$M$3,'RCF OBC data'!V24,IF($B$2=Selectors!$M$4,'RCF FBC data'!V24,IF($B$2=Selectors!$M$5,'RCF CCT data'!V24,FALSE))))</f>
        <v>0.68738882497368725</v>
      </c>
      <c r="AD22" s="27">
        <f>IF($B$2=Selectors!$M$2,'RCF SOBC data'!W24,IF($B$2=Selectors!$M$3,'RCF OBC data'!W24,IF($B$2=Selectors!$M$4,'RCF FBC data'!W24,IF($B$2=Selectors!$M$5,'RCF CCT data'!W24,FALSE))))</f>
        <v>0.32123167155425247</v>
      </c>
      <c r="AE22" s="27">
        <f>IF($B$2=Selectors!$M$2,'RCF SOBC data'!X24,IF($B$2=Selectors!$M$3,'RCF OBC data'!X24,IF($B$2=Selectors!$M$4,'RCF FBC data'!X24,IF($B$2=Selectors!$M$5,'RCF CCT data'!X24,FALSE))))</f>
        <v>0.32123167155425247</v>
      </c>
      <c r="AF22" s="27">
        <f>IF($B$2=Selectors!$M$2,'RCF SOBC data'!Y24,IF($B$2=Selectors!$M$3,'RCF OBC data'!Y24,IF($B$2=Selectors!$M$4,'RCF FBC data'!Y24,IF($B$2=Selectors!$M$5,'RCF CCT data'!Y24,FALSE))))</f>
        <v>0.32123167155425247</v>
      </c>
      <c r="AG22" s="27">
        <f>IF($B$2=Selectors!$M$2,'RCF SOBC data'!Z24,IF($B$2=Selectors!$M$3,'RCF OBC data'!Z24,IF($B$2=Selectors!$M$4,'RCF FBC data'!Z24,IF($B$2=Selectors!$M$5,'RCF CCT data'!Z24,FALSE))))</f>
        <v>0.32123167155425247</v>
      </c>
      <c r="AH22" s="27">
        <f>IF($B$2=Selectors!$M$2,'RCF SOBC data'!AA24,IF($B$2=Selectors!$M$3,'RCF OBC data'!AA24,IF($B$2=Selectors!$M$4,'RCF FBC data'!AA24,IF($B$2=Selectors!$M$5,'RCF CCT data'!AA24,FALSE))))</f>
        <v>0.32123167155425247</v>
      </c>
      <c r="AI22" s="27">
        <f>IF($B$2=Selectors!$M$2,'RCF SOBC data'!AB24,IF($B$2=Selectors!$M$3,'RCF OBC data'!AB24,IF($B$2=Selectors!$M$4,'RCF FBC data'!AB24,IF($B$2=Selectors!$M$5,'RCF CCT data'!AB24,FALSE))))</f>
        <v>0.83950000000000036</v>
      </c>
      <c r="AJ22" s="27">
        <f>IF($B$2=Selectors!$M$2,'RCF SOBC data'!AC24,IF($B$2=Selectors!$M$3,'RCF OBC data'!AC24,IF($B$2=Selectors!$M$4,'RCF FBC data'!AC24,IF($B$2=Selectors!$M$5,'RCF CCT data'!AC24,FALSE))))</f>
        <v>0.83950000000000036</v>
      </c>
      <c r="AK22" s="27">
        <f>IF($B$2=Selectors!$M$2,'RCF SOBC data'!AD24,IF($B$2=Selectors!$M$3,'RCF OBC data'!AD24,IF($B$2=Selectors!$M$4,'RCF FBC data'!AD24,IF($B$2=Selectors!$M$5,'RCF CCT data'!AD24,FALSE))))</f>
        <v>0.18199999999999994</v>
      </c>
      <c r="AL22" s="27">
        <f>IF($B$2=Selectors!$M$2,'RCF SOBC data'!AE24,IF($B$2=Selectors!$M$3,'RCF OBC data'!AE24,IF($B$2=Selectors!$M$4,'RCF FBC data'!AE24,IF($B$2=Selectors!$M$5,'RCF CCT data'!AE24,FALSE))))</f>
        <v>0.18199999999999994</v>
      </c>
      <c r="AM22" s="27">
        <f>IF($B$2=Selectors!$M$2,'RCF SOBC data'!AF24,IF($B$2=Selectors!$M$3,'RCF OBC data'!AF24,IF($B$2=Selectors!$M$4,'RCF FBC data'!AF24,IF($B$2=Selectors!$M$5,'RCF CCT data'!AF24,FALSE))))</f>
        <v>0.18199999999999994</v>
      </c>
      <c r="AN22" s="27">
        <f>IF($B$2=Selectors!$M$2,'RCF SOBC data'!AG24,IF($B$2=Selectors!$M$3,'RCF OBC data'!AG24,IF($B$2=Selectors!$M$4,'RCF FBC data'!AG24,IF($B$2=Selectors!$M$5,'RCF CCT data'!AG24,FALSE))))</f>
        <v>0.18199999999999994</v>
      </c>
      <c r="AO22" s="27">
        <f>IF($B$2=Selectors!$M$2,'RCF SOBC data'!AH24,IF($B$2=Selectors!$M$3,'RCF OBC data'!AH24,IF($B$2=Selectors!$M$4,'RCF FBC data'!AH24,IF($B$2=Selectors!$M$5,'RCF CCT data'!AH24,FALSE))))</f>
        <v>0.53915774800000005</v>
      </c>
      <c r="AP22" s="27">
        <f>IF($B$2=Selectors!$M$2,'RCF SOBC data'!AI24,IF($B$2=Selectors!$M$3,'RCF OBC data'!AI24,IF($B$2=Selectors!$M$4,'RCF FBC data'!AI24,IF($B$2=Selectors!$M$5,'RCF CCT data'!AI24,FALSE))))</f>
        <v>0.83950000000000036</v>
      </c>
      <c r="AQ22" s="27">
        <f>IF($B$2=Selectors!$M$2,'RCF SOBC data'!AJ24,IF($B$2=Selectors!$M$3,'RCF OBC data'!AJ24,IF($B$2=Selectors!$M$4,'RCF FBC data'!AJ24,IF($B$2=Selectors!$M$5,'RCF CCT data'!AJ24,FALSE))))</f>
        <v>0.83950000000000036</v>
      </c>
      <c r="AR22" s="27">
        <f>IF($B$2=Selectors!$M$2,'RCF SOBC data'!AK24,IF($B$2=Selectors!$M$3,'RCF OBC data'!AK24,IF($B$2=Selectors!$M$4,'RCF FBC data'!AK24,IF($B$2=Selectors!$M$5,'RCF CCT data'!AK24,FALSE))))</f>
        <v>0.6893288740000002</v>
      </c>
      <c r="AS22" s="27">
        <f>IF($B$2=Selectors!$M$2,'RCF SOBC data'!AL24,IF($B$2=Selectors!$M$3,'RCF OBC data'!AL24,IF($B$2=Selectors!$M$4,'RCF FBC data'!AL24,IF($B$2=Selectors!$M$5,'RCF CCT data'!AL24,FALSE))))</f>
        <v>0.53915774800000005</v>
      </c>
      <c r="AT22" s="27">
        <f>IF($B$2=Selectors!$M$2,'RCF SOBC data'!AM24,IF($B$2=Selectors!$M$3,'RCF OBC data'!AM24,IF($B$2=Selectors!$M$4,'RCF FBC data'!AM24,IF($B$2=Selectors!$M$5,'RCF CCT data'!AM24,FALSE))))</f>
        <v>0.83950000000000036</v>
      </c>
      <c r="AU22" s="27">
        <f>IF($B$2=Selectors!$M$2,'RCF SOBC data'!AN24,IF($B$2=Selectors!$M$3,'RCF OBC data'!AN24,IF($B$2=Selectors!$M$4,'RCF FBC data'!AN24,IF($B$2=Selectors!$M$5,'RCF CCT data'!AN24,FALSE))))</f>
        <v>0.83950000000000036</v>
      </c>
      <c r="AV22" s="27">
        <f>IF($B$2=Selectors!$M$2,'RCF SOBC data'!AO24,IF($B$2=Selectors!$M$3,'RCF OBC data'!AO24,IF($B$2=Selectors!$M$4,'RCF FBC data'!AO24,IF($B$2=Selectors!$M$5,'RCF CCT data'!AO24,FALSE))))</f>
        <v>0.32123167155425247</v>
      </c>
      <c r="AW22" s="27">
        <f>IF($B$2=Selectors!$M$2,'RCF SOBC data'!AP24,IF($B$2=Selectors!$M$3,'RCF OBC data'!AP24,IF($B$2=Selectors!$M$4,'RCF FBC data'!AP24,IF($B$2=Selectors!$M$5,'RCF CCT data'!AP24,FALSE))))</f>
        <v>0.68738882497368725</v>
      </c>
      <c r="AX22" s="27">
        <f>IF($B$2=Selectors!$M$2,'RCF SOBC data'!AQ24,IF($B$2=Selectors!$M$3,'RCF OBC data'!AQ24,IF($B$2=Selectors!$M$4,'RCF FBC data'!AQ24,IF($B$2=Selectors!$M$5,'RCF CCT data'!AQ24,FALSE))))</f>
        <v>0.18199999999999994</v>
      </c>
      <c r="AY22" s="27">
        <f>IF($B$2=Selectors!$M$2,'RCF SOBC data'!AR24,IF($B$2=Selectors!$M$3,'RCF OBC data'!AR24,IF($B$2=Selectors!$M$4,'RCF FBC data'!AR24,IF($B$2=Selectors!$M$5,'RCF CCT data'!AR24,FALSE))))</f>
        <v>0.18199999999999994</v>
      </c>
      <c r="AZ22" s="27">
        <f>IF($B$2=Selectors!$M$2,'RCF SOBC data'!AS24,IF($B$2=Selectors!$M$3,'RCF OBC data'!AS24,IF($B$2=Selectors!$M$4,'RCF FBC data'!AS24,IF($B$2=Selectors!$M$5,'RCF CCT data'!AS24,FALSE))))</f>
        <v>0.37000000000000011</v>
      </c>
      <c r="BA22" s="27">
        <f>IF($B$2=Selectors!$M$2,'RCF SOBC data'!AT24,IF($B$2=Selectors!$M$3,'RCF OBC data'!AT24,IF($B$2=Selectors!$M$4,'RCF FBC data'!AT24,IF($B$2=Selectors!$M$5,'RCF CCT data'!AT24,FALSE))))</f>
        <v>0.37000000000000011</v>
      </c>
      <c r="BB22" s="27">
        <f>IF($B$2=Selectors!$M$2,'RCF SOBC data'!AU24,IF($B$2=Selectors!$M$3,'RCF OBC data'!AU24,IF($B$2=Selectors!$M$4,'RCF FBC data'!AU24,IF($B$2=Selectors!$M$5,'RCF CCT data'!AU24,FALSE))))</f>
        <v>0.33300000000000013</v>
      </c>
      <c r="BC22" s="27">
        <f>IF($B$2=Selectors!$M$2,'RCF SOBC data'!AV24,IF($B$2=Selectors!$M$3,'RCF OBC data'!AV24,IF($B$2=Selectors!$M$4,'RCF FBC data'!AV24,IF($B$2=Selectors!$M$5,'RCF CCT data'!AV24,FALSE))))</f>
        <v>0.33300000000000013</v>
      </c>
      <c r="BD22" s="27">
        <f>IF($B$2=Selectors!$M$2,'RCF SOBC data'!AW24,IF($B$2=Selectors!$M$3,'RCF OBC data'!AW24,IF($B$2=Selectors!$M$4,'RCF FBC data'!AW24,IF($B$2=Selectors!$M$5,'RCF CCT data'!AW24,FALSE))))</f>
        <v>0.33300000000000013</v>
      </c>
      <c r="BE22" s="27">
        <f>IF($B$2=Selectors!$M$2,'RCF SOBC data'!AX24,IF($B$2=Selectors!$M$3,'RCF OBC data'!AX24,IF($B$2=Selectors!$M$4,'RCF FBC data'!AX24,IF($B$2=Selectors!$M$5,'RCF CCT data'!AX24,FALSE))))</f>
        <v>0.37000000000000011</v>
      </c>
      <c r="BF22" s="27">
        <f>IF($B$2=Selectors!$M$2,'RCF SOBC data'!AY24,IF($B$2=Selectors!$M$3,'RCF OBC data'!AY24,IF($B$2=Selectors!$M$4,'RCF FBC data'!AY24,IF($B$2=Selectors!$M$5,'RCF CCT data'!AY24,FALSE))))</f>
        <v>0.44400000000000012</v>
      </c>
      <c r="BG22" s="27">
        <f>IF($B$2=Selectors!$M$2,'RCF SOBC data'!AZ24,IF($B$2=Selectors!$M$3,'RCF OBC data'!AZ24,IF($B$2=Selectors!$M$4,'RCF FBC data'!AZ24,IF($B$2=Selectors!$M$5,'RCF CCT data'!AZ24,FALSE))))</f>
        <v>0.37000000000000011</v>
      </c>
      <c r="BH22" s="27">
        <f>IF($B$2=Selectors!$M$2,'RCF SOBC data'!BA24,IF($B$2=Selectors!$M$3,'RCF OBC data'!BA24,IF($B$2=Selectors!$M$4,'RCF FBC data'!BA24,IF($B$2=Selectors!$M$5,'RCF CCT data'!BA24,FALSE))))</f>
        <v>0.44400000000000012</v>
      </c>
      <c r="BI22" s="27">
        <f>IF($B$2=Selectors!$M$2,'RCF SOBC data'!BB24,IF($B$2=Selectors!$M$3,'RCF OBC data'!BB24,IF($B$2=Selectors!$M$4,'RCF FBC data'!BB24,IF($B$2=Selectors!$M$5,'RCF CCT data'!BB24,FALSE))))</f>
        <v>0.5692801881955214</v>
      </c>
      <c r="BJ22" s="27">
        <f>IF($B$2=Selectors!$M$2,'RCF SOBC data'!BC24,IF($B$2=Selectors!$M$3,'RCF OBC data'!BC24,IF($B$2=Selectors!$M$4,'RCF FBC data'!BC24,IF($B$2=Selectors!$M$5,'RCF CCT data'!BC24,FALSE))))</f>
        <v>0.5692801881955214</v>
      </c>
      <c r="BK22" s="27">
        <f>IF($B$2=Selectors!$M$2,'RCF SOBC data'!BD24,IF($B$2=Selectors!$M$3,'RCF OBC data'!BD24,IF($B$2=Selectors!$M$4,'RCF FBC data'!BD24,IF($B$2=Selectors!$M$5,'RCF CCT data'!BD24,FALSE))))</f>
        <v>0.60022393717475642</v>
      </c>
      <c r="BL22" s="27">
        <f>IF($B$2=Selectors!$M$2,'RCF SOBC data'!BE24,IF($B$2=Selectors!$M$3,'RCF OBC data'!BE24,IF($B$2=Selectors!$M$4,'RCF FBC data'!BE24,IF($B$2=Selectors!$M$5,'RCF CCT data'!BE24,FALSE))))</f>
        <v>0.37000000000000011</v>
      </c>
      <c r="BM22" s="27">
        <f>IF($B$2=Selectors!$M$2,'RCF SOBC data'!BF24,IF($B$2=Selectors!$M$3,'RCF OBC data'!BF24,IF($B$2=Selectors!$M$4,'RCF FBC data'!BF24,IF($B$2=Selectors!$M$5,'RCF CCT data'!BF24,FALSE))))</f>
        <v>0.37000000000000011</v>
      </c>
      <c r="BN22" s="27">
        <f>IF($B$2=Selectors!$M$2,'RCF SOBC data'!BG24,IF($B$2=Selectors!$M$3,'RCF OBC data'!BG24,IF($B$2=Selectors!$M$4,'RCF FBC data'!BG24,IF($B$2=Selectors!$M$5,'RCF CCT data'!BG24,FALSE))))</f>
        <v>0.44400000000000012</v>
      </c>
      <c r="BO22" s="27">
        <f>IF($B$2=Selectors!$M$2,'RCF SOBC data'!BH24,IF($B$2=Selectors!$M$3,'RCF OBC data'!BH24,IF($B$2=Selectors!$M$4,'RCF FBC data'!BH24,IF($B$2=Selectors!$M$5,'RCF CCT data'!BH24,FALSE))))</f>
        <v>0.44400000000000012</v>
      </c>
      <c r="BP22" s="27">
        <f>IF($B$2=Selectors!$M$2,'RCF SOBC data'!BI24,IF($B$2=Selectors!$M$3,'RCF OBC data'!BI24,IF($B$2=Selectors!$M$4,'RCF FBC data'!BI24,IF($B$2=Selectors!$M$5,'RCF CCT data'!BI24,FALSE))))</f>
        <v>0.60396781715580961</v>
      </c>
      <c r="BQ22" s="27">
        <f>IF($B$2=Selectors!$M$2,'RCF SOBC data'!BJ24,IF($B$2=Selectors!$M$3,'RCF OBC data'!BJ24,IF($B$2=Selectors!$M$4,'RCF FBC data'!BJ24,IF($B$2=Selectors!$M$5,'RCF CCT data'!BJ24,FALSE))))</f>
        <v>0.62087309644670063</v>
      </c>
      <c r="BR22" s="27">
        <f>IF($B$2=Selectors!$M$2,'RCF SOBC data'!BK24,IF($B$2=Selectors!$M$3,'RCF OBC data'!BK24,IF($B$2=Selectors!$M$4,'RCF FBC data'!BK24,IF($B$2=Selectors!$M$5,'RCF CCT data'!BK24,FALSE))))</f>
        <v>0.62087309644670063</v>
      </c>
      <c r="BS22" s="27">
        <f>IF($B$2=Selectors!$M$2,'RCF SOBC data'!BL24,IF($B$2=Selectors!$M$3,'RCF OBC data'!BL24,IF($B$2=Selectors!$M$4,'RCF FBC data'!BL24,IF($B$2=Selectors!$M$5,'RCF CCT data'!BL24,FALSE))))</f>
        <v>0.28000000000000003</v>
      </c>
      <c r="BT22" s="27">
        <f>IF($B$2=Selectors!$M$2,'RCF SOBC data'!BM24,IF($B$2=Selectors!$M$3,'RCF OBC data'!BM24,IF($B$2=Selectors!$M$4,'RCF FBC data'!BM24,IF($B$2=Selectors!$M$5,'RCF CCT data'!BM24,FALSE))))</f>
        <v>0.37000000000000011</v>
      </c>
      <c r="BU22" s="27">
        <f>IF($B$2=Selectors!$M$2,'RCF SOBC data'!BN24,IF($B$2=Selectors!$M$3,'RCF OBC data'!BN24,IF($B$2=Selectors!$M$4,'RCF FBC data'!BN24,IF($B$2=Selectors!$M$5,'RCF CCT data'!BN24,FALSE))))</f>
        <v>0.31781195079933333</v>
      </c>
      <c r="BV22" s="27">
        <f>IF($B$2=Selectors!$M$2,'RCF SOBC data'!BO24,IF($B$2=Selectors!$M$3,'RCF OBC data'!BO24,IF($B$2=Selectors!$M$4,'RCF FBC data'!BO24,IF($B$2=Selectors!$M$5,'RCF CCT data'!BO24,FALSE))))</f>
        <v>0.15310000000000001</v>
      </c>
      <c r="BW22" s="27">
        <f>IF($B$2=Selectors!$M$2,'RCF SOBC data'!BP24,IF($B$2=Selectors!$M$3,'RCF OBC data'!BP24,IF($B$2=Selectors!$M$4,'RCF FBC data'!BP24,IF($B$2=Selectors!$M$5,'RCF CCT data'!BP24,FALSE))))</f>
        <v>0.15310000000000001</v>
      </c>
      <c r="BX22" s="27">
        <f>IF($B$2=Selectors!$M$2,'RCF SOBC data'!BQ24,IF($B$2=Selectors!$M$3,'RCF OBC data'!BQ24,IF($B$2=Selectors!$M$4,'RCF FBC data'!BQ24,IF($B$2=Selectors!$M$5,'RCF CCT data'!BQ24,FALSE))))</f>
        <v>0.15310000000000001</v>
      </c>
      <c r="BY22" s="27">
        <f>IF($B$2=Selectors!$M$2,'RCF SOBC data'!BR24,IF($B$2=Selectors!$M$3,'RCF OBC data'!BR24,IF($B$2=Selectors!$M$4,'RCF FBC data'!BR24,IF($B$2=Selectors!$M$5,'RCF CCT data'!BR24,FALSE))))</f>
        <v>0.15310000000000001</v>
      </c>
      <c r="BZ22" s="27">
        <f>IF($B$2=Selectors!$M$2,'RCF SOBC data'!BS24,IF($B$2=Selectors!$M$3,'RCF OBC data'!BS24,IF($B$2=Selectors!$M$4,'RCF FBC data'!BS24,IF($B$2=Selectors!$M$5,'RCF CCT data'!BS24,FALSE))))</f>
        <v>0.15310000000000001</v>
      </c>
      <c r="CA22" s="27">
        <f>IF($B$2=Selectors!$M$2,'RCF SOBC data'!BT24,IF($B$2=Selectors!$M$3,'RCF OBC data'!BT24,IF($B$2=Selectors!$M$4,'RCF FBC data'!BT24,IF($B$2=Selectors!$M$5,'RCF CCT data'!BT24,FALSE))))</f>
        <v>0.15310000000000001</v>
      </c>
      <c r="CB22" s="27">
        <f>IF($B$2=Selectors!$M$2,'RCF SOBC data'!BU24,IF($B$2=Selectors!$M$3,'RCF OBC data'!BU24,IF($B$2=Selectors!$M$4,'RCF FBC data'!BU24,IF($B$2=Selectors!$M$5,'RCF CCT data'!BU24,FALSE))))</f>
        <v>0.4502688319307</v>
      </c>
      <c r="CC22" s="27">
        <f>IF($B$2=Selectors!$M$2,'RCF SOBC data'!BV24,IF($B$2=Selectors!$M$3,'RCF OBC data'!BV24,IF($B$2=Selectors!$M$4,'RCF FBC data'!BV24,IF($B$2=Selectors!$M$5,'RCF CCT data'!BV24,FALSE))))</f>
        <v>0.4502688319307</v>
      </c>
      <c r="CD22" s="27">
        <f>IF($B$2=Selectors!$M$2,'RCF SOBC data'!BW24,IF($B$2=Selectors!$M$3,'RCF OBC data'!BW24,IF($B$2=Selectors!$M$4,'RCF FBC data'!BW24,IF($B$2=Selectors!$M$5,'RCF CCT data'!BW24,FALSE))))</f>
        <v>0.4502688319307</v>
      </c>
      <c r="CE22" s="27">
        <f>IF($B$2=Selectors!$M$2,'RCF SOBC data'!BX24,IF($B$2=Selectors!$M$3,'RCF OBC data'!BX24,IF($B$2=Selectors!$M$4,'RCF FBC data'!BX24,IF($B$2=Selectors!$M$5,'RCF CCT data'!BX24,FALSE))))</f>
        <v>0.4502688319307</v>
      </c>
      <c r="CF22" s="27">
        <f>IF($B$2=Selectors!$M$2,'RCF SOBC data'!BY24,IF($B$2=Selectors!$M$3,'RCF OBC data'!BY24,IF($B$2=Selectors!$M$4,'RCF FBC data'!BY24,IF($B$2=Selectors!$M$5,'RCF CCT data'!BY24,FALSE))))</f>
        <v>0.4502688319307</v>
      </c>
      <c r="CG22" s="27">
        <f>IF($B$2=Selectors!$M$2,'RCF SOBC data'!BZ24,IF($B$2=Selectors!$M$3,'RCF OBC data'!BZ24,IF($B$2=Selectors!$M$4,'RCF FBC data'!BZ24,IF($B$2=Selectors!$M$5,'RCF CCT data'!BZ24,FALSE))))</f>
        <v>0.4502688319307</v>
      </c>
      <c r="CH22" s="27">
        <f>IF($B$2=Selectors!$M$2,'RCF SOBC data'!CA24,IF($B$2=Selectors!$M$3,'RCF OBC data'!CA24,IF($B$2=Selectors!$M$4,'RCF FBC data'!CA24,IF($B$2=Selectors!$M$5,'RCF CCT data'!CA24,FALSE))))</f>
        <v>0.4502688319307</v>
      </c>
      <c r="CI22" s="27">
        <f>IF($B$2=Selectors!$M$2,'RCF SOBC data'!CB24,IF($B$2=Selectors!$M$3,'RCF OBC data'!CB24,IF($B$2=Selectors!$M$4,'RCF FBC data'!CB24,IF($B$2=Selectors!$M$5,'RCF CCT data'!CB24,FALSE))))</f>
        <v>0.35006702046729998</v>
      </c>
      <c r="CJ22" s="27">
        <f>IF($B$2=Selectors!$M$2,'RCF SOBC data'!CC24,IF($B$2=Selectors!$M$3,'RCF OBC data'!CC24,IF($B$2=Selectors!$M$4,'RCF FBC data'!CC24,IF($B$2=Selectors!$M$5,'RCF CCT data'!CC24,FALSE))))</f>
        <v>0.35006702046729998</v>
      </c>
      <c r="CK22" s="27">
        <f>IF($B$2=Selectors!$M$2,'RCF SOBC data'!CD24,IF($B$2=Selectors!$M$3,'RCF OBC data'!CD24,IF($B$2=Selectors!$M$4,'RCF FBC data'!CD24,IF($B$2=Selectors!$M$5,'RCF CCT data'!CD24,FALSE))))</f>
        <v>0.35006702046729998</v>
      </c>
      <c r="CL22" s="27">
        <f>IF($B$2=Selectors!$M$2,'RCF SOBC data'!CE24,IF($B$2=Selectors!$M$3,'RCF OBC data'!CE24,IF($B$2=Selectors!$M$4,'RCF FBC data'!CE24,IF($B$2=Selectors!$M$5,'RCF CCT data'!CE24,FALSE))))</f>
        <v>0.35006702046729998</v>
      </c>
      <c r="CM22" s="27">
        <f>IF($B$2=Selectors!$M$2,'RCF SOBC data'!CF24,IF($B$2=Selectors!$M$3,'RCF OBC data'!CF24,IF($B$2=Selectors!$M$4,'RCF FBC data'!CF24,IF($B$2=Selectors!$M$5,'RCF CCT data'!CF24,FALSE))))</f>
        <v>0.35006702046729998</v>
      </c>
      <c r="CN22" s="27">
        <f>IF($B$2=Selectors!$M$2,'RCF SOBC data'!CG24,IF($B$2=Selectors!$M$3,'RCF OBC data'!CG24,IF($B$2=Selectors!$M$4,'RCF FBC data'!CG24,IF($B$2=Selectors!$M$5,'RCF CCT data'!CG24,FALSE))))</f>
        <v>0.35006702046729998</v>
      </c>
      <c r="CO22" s="27">
        <f>IF($B$2=Selectors!$M$2,'RCF SOBC data'!CH24,IF($B$2=Selectors!$M$3,'RCF OBC data'!CH24,IF($B$2=Selectors!$M$4,'RCF FBC data'!CH24,IF($B$2=Selectors!$M$5,'RCF CCT data'!CH24,FALSE))))</f>
        <v>0.35006702046729998</v>
      </c>
      <c r="CP22" s="27">
        <f>IF($B$2=Selectors!$M$2,'RCF SOBC data'!CI24,IF($B$2=Selectors!$M$3,'RCF OBC data'!CI24,IF($B$2=Selectors!$M$4,'RCF FBC data'!CI24,IF($B$2=Selectors!$M$5,'RCF CCT data'!CI24,FALSE))))</f>
        <v>0.31781195079933333</v>
      </c>
      <c r="CQ22" s="27">
        <f>IF($B$2=Selectors!$M$2,'RCF SOBC data'!CJ24,IF($B$2=Selectors!$M$3,'RCF OBC data'!CJ24,IF($B$2=Selectors!$M$4,'RCF FBC data'!CJ24,IF($B$2=Selectors!$M$5,'RCF CCT data'!CJ24,FALSE))))</f>
        <v>0.31781195079933333</v>
      </c>
      <c r="CR22" s="27">
        <f>IF($B$2=Selectors!$M$2,'RCF SOBC data'!CK24,IF($B$2=Selectors!$M$3,'RCF OBC data'!CK24,IF($B$2=Selectors!$M$4,'RCF FBC data'!CK24,IF($B$2=Selectors!$M$5,'RCF CCT data'!CK24,FALSE))))</f>
        <v>0.31781195079933333</v>
      </c>
      <c r="CS22" s="27">
        <f>IF($B$2=Selectors!$M$2,'RCF SOBC data'!CL24,IF($B$2=Selectors!$M$3,'RCF OBC data'!CL24,IF($B$2=Selectors!$M$4,'RCF FBC data'!CL24,IF($B$2=Selectors!$M$5,'RCF CCT data'!CL24,FALSE))))</f>
        <v>0.44725234058786589</v>
      </c>
      <c r="CT22" s="27">
        <f>IF($B$2=Selectors!$M$2,'RCF SOBC data'!CM24,IF($B$2=Selectors!$M$3,'RCF OBC data'!CM24,IF($B$2=Selectors!$M$4,'RCF FBC data'!CM24,IF($B$2=Selectors!$M$5,'RCF CCT data'!CM24,FALSE))))</f>
        <v>0.44725234058786589</v>
      </c>
      <c r="CU22" s="27">
        <f>IF($B$2=Selectors!$M$2,'RCF SOBC data'!CN24,IF($B$2=Selectors!$M$3,'RCF OBC data'!CN24,IF($B$2=Selectors!$M$4,'RCF FBC data'!CN24,IF($B$2=Selectors!$M$5,'RCF CCT data'!CN24,FALSE))))</f>
        <v>0.44725234058786589</v>
      </c>
      <c r="CV22" s="27">
        <f>IF($B$2=Selectors!$M$2,'RCF SOBC data'!CO24,IF($B$2=Selectors!$M$3,'RCF OBC data'!CO24,IF($B$2=Selectors!$M$4,'RCF FBC data'!CO24,IF($B$2=Selectors!$M$5,'RCF CCT data'!CO24,FALSE))))</f>
        <v>0.44725234058786589</v>
      </c>
      <c r="CW22" s="27">
        <f>IF($B$2=Selectors!$M$2,'RCF SOBC data'!CP24,IF($B$2=Selectors!$M$3,'RCF OBC data'!CP24,IF($B$2=Selectors!$M$4,'RCF FBC data'!CP24,IF($B$2=Selectors!$M$5,'RCF CCT data'!CP24,FALSE))))</f>
        <v>0.44725234058786589</v>
      </c>
      <c r="CX22" s="27">
        <f>IF($B$2=Selectors!$M$2,'RCF SOBC data'!CQ24,IF($B$2=Selectors!$M$3,'RCF OBC data'!CQ24,IF($B$2=Selectors!$M$4,'RCF FBC data'!CQ24,IF($B$2=Selectors!$M$5,'RCF CCT data'!CQ24,FALSE))))</f>
        <v>0.28000000000000003</v>
      </c>
      <c r="CY22" s="27">
        <f>IF($B$2=Selectors!$M$2,'RCF SOBC data'!CR24,IF($B$2=Selectors!$M$3,'RCF OBC data'!CR24,IF($B$2=Selectors!$M$4,'RCF FBC data'!CR24,IF($B$2=Selectors!$M$5,'RCF CCT data'!CR24,FALSE))))</f>
        <v>0.83950000000000036</v>
      </c>
      <c r="CZ22" s="27">
        <f>IF($B$2=Selectors!$M$2,'RCF SOBC data'!CS24,IF($B$2=Selectors!$M$3,'RCF OBC data'!CS24,IF($B$2=Selectors!$M$4,'RCF FBC data'!CS24,IF($B$2=Selectors!$M$5,'RCF CCT data'!CS24,FALSE))))</f>
        <v>0.83950000000000036</v>
      </c>
      <c r="DA22" s="27">
        <f>IF($B$2=Selectors!$M$2,'RCF SOBC data'!CT24,IF($B$2=Selectors!$M$3,'RCF OBC data'!CT24,IF($B$2=Selectors!$M$4,'RCF FBC data'!CT24,IF($B$2=Selectors!$M$5,'RCF CCT data'!CT24,FALSE))))</f>
        <v>0.83950000000000036</v>
      </c>
      <c r="DB22" s="27">
        <f>IF($B$2=Selectors!$M$2,'RCF SOBC data'!CU24,IF($B$2=Selectors!$M$3,'RCF OBC data'!CU24,IF($B$2=Selectors!$M$4,'RCF FBC data'!CU24,IF($B$2=Selectors!$M$5,'RCF CCT data'!CU24,FALSE))))</f>
        <v>0.83950000000000036</v>
      </c>
      <c r="DC22" s="27">
        <f>IF($B$2=Selectors!$M$2,'RCF SOBC data'!CV24,IF($B$2=Selectors!$M$3,'RCF OBC data'!CV24,IF($B$2=Selectors!$M$4,'RCF FBC data'!CV24,IF($B$2=Selectors!$M$5,'RCF CCT data'!CV24,FALSE))))</f>
        <v>0.83950000000000036</v>
      </c>
      <c r="DD22" s="27">
        <f>IF($B$2=Selectors!$M$2,'RCF SOBC data'!CW24,IF($B$2=Selectors!$M$3,'RCF OBC data'!CW24,IF($B$2=Selectors!$M$4,'RCF FBC data'!CW24,IF($B$2=Selectors!$M$5,'RCF CCT data'!CW24,FALSE))))</f>
        <v>0.83950000000000036</v>
      </c>
      <c r="DE22" s="27">
        <f>IF($B$2=Selectors!$M$2,'RCF SOBC data'!CX24,IF($B$2=Selectors!$M$3,'RCF OBC data'!CX24,IF($B$2=Selectors!$M$4,'RCF FBC data'!CX24,IF($B$2=Selectors!$M$5,'RCF CCT data'!CX24,FALSE))))</f>
        <v>0.83950000000000036</v>
      </c>
      <c r="DF22" s="27">
        <f>IF($B$2=Selectors!$M$2,'RCF SOBC data'!CY24,IF($B$2=Selectors!$M$3,'RCF OBC data'!CY24,IF($B$2=Selectors!$M$4,'RCF FBC data'!CY24,IF($B$2=Selectors!$M$5,'RCF CCT data'!CY24,FALSE))))</f>
        <v>0.83950000000000036</v>
      </c>
      <c r="DG22" s="27">
        <f>IF($B$2=Selectors!$M$2,'RCF SOBC data'!CZ24,IF($B$2=Selectors!$M$3,'RCF OBC data'!CZ24,IF($B$2=Selectors!$M$4,'RCF FBC data'!CZ24,IF($B$2=Selectors!$M$5,'RCF CCT data'!CZ24,FALSE))))</f>
        <v>0.83950000000000036</v>
      </c>
      <c r="DH22" s="27">
        <f>IF($B$2=Selectors!$M$2,'RCF SOBC data'!DA24,IF($B$2=Selectors!$M$3,'RCF OBC data'!DA24,IF($B$2=Selectors!$M$4,'RCF FBC data'!DA24,IF($B$2=Selectors!$M$5,'RCF CCT data'!DA24,FALSE))))</f>
        <v>0.83950000000000036</v>
      </c>
      <c r="DI22" s="27">
        <f>IF($B$2=Selectors!$M$2,'RCF SOBC data'!DB24,IF($B$2=Selectors!$M$3,'RCF OBC data'!DB24,IF($B$2=Selectors!$M$4,'RCF FBC data'!DB24,IF($B$2=Selectors!$M$5,'RCF CCT data'!DB24,FALSE))))</f>
        <v>0.83950000000000036</v>
      </c>
      <c r="DJ22" s="27">
        <f>IF($B$2=Selectors!$M$2,'RCF SOBC data'!DC24,IF($B$2=Selectors!$M$3,'RCF OBC data'!DC24,IF($B$2=Selectors!$M$4,'RCF FBC data'!DC24,IF($B$2=Selectors!$M$5,'RCF CCT data'!DC24,FALSE))))</f>
        <v>0.83950000000000036</v>
      </c>
      <c r="DK22" s="27">
        <f>IF($B$2=Selectors!$M$2,'RCF SOBC data'!DD24,IF($B$2=Selectors!$M$3,'RCF OBC data'!DD24,IF($B$2=Selectors!$M$4,'RCF FBC data'!DD24,IF($B$2=Selectors!$M$5,'RCF CCT data'!DD24,FALSE))))</f>
        <v>0.37000000000000011</v>
      </c>
      <c r="DL22" s="27">
        <f>IF($B$2=Selectors!$M$2,'RCF SOBC data'!DE24,IF($B$2=Selectors!$M$3,'RCF OBC data'!DE24,IF($B$2=Selectors!$M$4,'RCF FBC data'!DE24,IF($B$2=Selectors!$M$5,'RCF CCT data'!DE24,FALSE))))</f>
        <v>0.37000000000000011</v>
      </c>
      <c r="DM22" s="27">
        <f>IF($B$2=Selectors!$M$2,'RCF SOBC data'!DF24,IF($B$2=Selectors!$M$3,'RCF OBC data'!DF24,IF($B$2=Selectors!$M$4,'RCF FBC data'!DF24,IF($B$2=Selectors!$M$5,'RCF CCT data'!DF24,FALSE))))</f>
        <v>0.37000000000000011</v>
      </c>
      <c r="DN22" s="27">
        <f>IF($B$2=Selectors!$M$2,'RCF SOBC data'!DG24,IF($B$2=Selectors!$M$3,'RCF OBC data'!DG24,IF($B$2=Selectors!$M$4,'RCF FBC data'!DG24,IF($B$2=Selectors!$M$5,'RCF CCT data'!DG24,FALSE))))</f>
        <v>0.37000000000000011</v>
      </c>
      <c r="DO22" s="27">
        <f>IF($B$2=Selectors!$M$2,'RCF SOBC data'!DH24,IF($B$2=Selectors!$M$3,'RCF OBC data'!DH24,IF($B$2=Selectors!$M$4,'RCF FBC data'!DH24,IF($B$2=Selectors!$M$5,'RCF CCT data'!DH24,FALSE))))</f>
        <v>0.18199999999999994</v>
      </c>
      <c r="DP22" s="27">
        <f>IF($B$2=Selectors!$M$2,'RCF SOBC data'!DI24,IF($B$2=Selectors!$M$3,'RCF OBC data'!DI24,IF($B$2=Selectors!$M$4,'RCF FBC data'!DI24,IF($B$2=Selectors!$M$5,'RCF CCT data'!DI24,FALSE))))</f>
        <v>0.18199999999999994</v>
      </c>
      <c r="DQ22" s="27">
        <f>IF($B$2=Selectors!$M$2,'RCF SOBC data'!DJ24,IF($B$2=Selectors!$M$3,'RCF OBC data'!DJ24,IF($B$2=Selectors!$M$4,'RCF FBC data'!DJ24,IF($B$2=Selectors!$M$5,'RCF CCT data'!DJ24,FALSE))))</f>
        <v>0.18199999999999994</v>
      </c>
      <c r="DR22" s="27">
        <f>IF($B$2=Selectors!$M$2,'RCF SOBC data'!DK24,IF($B$2=Selectors!$M$3,'RCF OBC data'!DK24,IF($B$2=Selectors!$M$4,'RCF FBC data'!DK24,IF($B$2=Selectors!$M$5,'RCF CCT data'!DK24,FALSE))))</f>
        <v>0.18199999999999994</v>
      </c>
      <c r="DS22" s="27">
        <f>IF($B$2=Selectors!$M$2,'RCF SOBC data'!DL24,IF($B$2=Selectors!$M$3,'RCF OBC data'!DL24,IF($B$2=Selectors!$M$4,'RCF FBC data'!DL24,IF($B$2=Selectors!$M$5,'RCF CCT data'!DL24,FALSE))))</f>
        <v>0.18199999999999994</v>
      </c>
      <c r="DT22" s="27">
        <f>IF($B$2=Selectors!$M$2,'RCF SOBC data'!DM24,IF($B$2=Selectors!$M$3,'RCF OBC data'!DM24,IF($B$2=Selectors!$M$4,'RCF FBC data'!DM24,IF($B$2=Selectors!$M$5,'RCF CCT data'!DM24,FALSE))))</f>
        <v>0.18199999999999994</v>
      </c>
      <c r="DU22" s="27">
        <f>IF($B$2=Selectors!$M$2,'RCF SOBC data'!DN24,IF($B$2=Selectors!$M$3,'RCF OBC data'!DN24,IF($B$2=Selectors!$M$4,'RCF FBC data'!DN24,IF($B$2=Selectors!$M$5,'RCF CCT data'!DN24,FALSE))))</f>
        <v>0.18199999999999994</v>
      </c>
      <c r="DV22" s="27">
        <f>IF($B$2=Selectors!$M$2,'RCF SOBC data'!DO24,IF($B$2=Selectors!$M$3,'RCF OBC data'!DO24,IF($B$2=Selectors!$M$4,'RCF FBC data'!DO24,IF($B$2=Selectors!$M$5,'RCF CCT data'!DO24,FALSE))))</f>
        <v>0.18199999999999994</v>
      </c>
      <c r="DW22" s="27">
        <f>IF($B$2=Selectors!$M$2,'RCF SOBC data'!DP24,IF($B$2=Selectors!$M$3,'RCF OBC data'!DP24,IF($B$2=Selectors!$M$4,'RCF FBC data'!DP24,IF($B$2=Selectors!$M$5,'RCF CCT data'!DP24,FALSE))))</f>
        <v>0.18199999999999994</v>
      </c>
      <c r="DX22" s="27">
        <f>IF($B$2=Selectors!$M$2,'RCF SOBC data'!DQ24,IF($B$2=Selectors!$M$3,'RCF OBC data'!DQ24,IF($B$2=Selectors!$M$4,'RCF FBC data'!DQ24,IF($B$2=Selectors!$M$5,'RCF CCT data'!DQ24,FALSE))))</f>
        <v>0.18199999999999994</v>
      </c>
      <c r="DY22" s="27">
        <f>IF($B$2=Selectors!$M$2,'RCF SOBC data'!DR24,IF($B$2=Selectors!$M$3,'RCF OBC data'!DR24,IF($B$2=Selectors!$M$4,'RCF FBC data'!DR24,IF($B$2=Selectors!$M$5,'RCF CCT data'!DR24,FALSE))))</f>
        <v>0.18199999999999994</v>
      </c>
      <c r="DZ22" s="27">
        <f>IF($B$2=Selectors!$M$2,'RCF SOBC data'!DS24,IF($B$2=Selectors!$M$3,'RCF OBC data'!DS24,IF($B$2=Selectors!$M$4,'RCF FBC data'!DS24,IF($B$2=Selectors!$M$5,'RCF CCT data'!DS24,FALSE))))</f>
        <v>0.18199999999999994</v>
      </c>
      <c r="EA22" s="27">
        <f>IF($B$2=Selectors!$M$2,'RCF SOBC data'!DT24,IF($B$2=Selectors!$M$3,'RCF OBC data'!DT24,IF($B$2=Selectors!$M$4,'RCF FBC data'!DT24,IF($B$2=Selectors!$M$5,'RCF CCT data'!DT24,FALSE))))</f>
        <v>0.18199999999999994</v>
      </c>
      <c r="EB22" s="27">
        <f>IF($B$2=Selectors!$M$2,'RCF SOBC data'!DU24,IF($B$2=Selectors!$M$3,'RCF OBC data'!DU24,IF($B$2=Selectors!$M$4,'RCF FBC data'!DU24,IF($B$2=Selectors!$M$5,'RCF CCT data'!DU24,FALSE))))</f>
        <v>0.18199999999999994</v>
      </c>
      <c r="EC22" s="27">
        <f>IF($B$2=Selectors!$M$2,'RCF SOBC data'!DV24,IF($B$2=Selectors!$M$3,'RCF OBC data'!DV24,IF($B$2=Selectors!$M$4,'RCF FBC data'!DV24,IF($B$2=Selectors!$M$5,'RCF CCT data'!DV24,FALSE))))</f>
        <v>0.18199999999999994</v>
      </c>
      <c r="ED22" s="27">
        <f>IF($B$2=Selectors!$M$2,'RCF SOBC data'!DW24,IF($B$2=Selectors!$M$3,'RCF OBC data'!DW24,IF($B$2=Selectors!$M$4,'RCF FBC data'!DW24,IF($B$2=Selectors!$M$5,'RCF CCT data'!DW24,FALSE))))</f>
        <v>0.18199999999999994</v>
      </c>
      <c r="EE22" s="27">
        <f>IF($B$2=Selectors!$M$2,'RCF SOBC data'!DX24,IF($B$2=Selectors!$M$3,'RCF OBC data'!DX24,IF($B$2=Selectors!$M$4,'RCF FBC data'!DX24,IF($B$2=Selectors!$M$5,'RCF CCT data'!DX24,FALSE))))</f>
        <v>0.18199999999999994</v>
      </c>
      <c r="EF22" s="27">
        <f>IF($B$2=Selectors!$M$2,'RCF SOBC data'!DY24,IF($B$2=Selectors!$M$3,'RCF OBC data'!DY24,IF($B$2=Selectors!$M$4,'RCF FBC data'!DY24,IF($B$2=Selectors!$M$5,'RCF CCT data'!DY24,FALSE))))</f>
        <v>0.18199999999999994</v>
      </c>
      <c r="EG22" s="27">
        <f>IF($B$2=Selectors!$M$2,'RCF SOBC data'!DZ24,IF($B$2=Selectors!$M$3,'RCF OBC data'!DZ24,IF($B$2=Selectors!$M$4,'RCF FBC data'!DZ24,IF($B$2=Selectors!$M$5,'RCF CCT data'!DZ24,FALSE))))</f>
        <v>0.18199999999999994</v>
      </c>
      <c r="EH22" s="27">
        <f>IF($B$2=Selectors!$M$2,'RCF SOBC data'!EA24,IF($B$2=Selectors!$M$3,'RCF OBC data'!EA24,IF($B$2=Selectors!$M$4,'RCF FBC data'!EA24,IF($B$2=Selectors!$M$5,'RCF CCT data'!EA24,FALSE))))</f>
        <v>0.18199999999999994</v>
      </c>
      <c r="EI22" s="27">
        <f>IF($B$2=Selectors!$M$2,'RCF SOBC data'!EB24,IF($B$2=Selectors!$M$3,'RCF OBC data'!EB24,IF($B$2=Selectors!$M$4,'RCF FBC data'!EB24,IF($B$2=Selectors!$M$5,'RCF CCT data'!EB24,FALSE))))</f>
        <v>0.18199999999999994</v>
      </c>
      <c r="EJ22" s="27">
        <f>IF($B$2=Selectors!$M$2,'RCF SOBC data'!EC24,IF($B$2=Selectors!$M$3,'RCF OBC data'!EC24,IF($B$2=Selectors!$M$4,'RCF FBC data'!EC24,IF($B$2=Selectors!$M$5,'RCF CCT data'!EC24,FALSE))))</f>
        <v>0.18199999999999994</v>
      </c>
      <c r="EK22" s="27">
        <f>IF($B$2=Selectors!$M$2,'RCF SOBC data'!ED24,IF($B$2=Selectors!$M$3,'RCF OBC data'!ED24,IF($B$2=Selectors!$M$4,'RCF FBC data'!ED24,IF($B$2=Selectors!$M$5,'RCF CCT data'!ED24,FALSE))))</f>
        <v>0.18199999999999994</v>
      </c>
      <c r="EL22" s="27">
        <f>IF($B$2=Selectors!$M$2,'RCF SOBC data'!EE24,IF($B$2=Selectors!$M$3,'RCF OBC data'!EE24,IF($B$2=Selectors!$M$4,'RCF FBC data'!EE24,IF($B$2=Selectors!$M$5,'RCF CCT data'!EE24,FALSE))))</f>
        <v>0.18199999999999994</v>
      </c>
      <c r="EM22" s="27">
        <f>IF($B$2=Selectors!$M$2,'RCF SOBC data'!EF24,IF($B$2=Selectors!$M$3,'RCF OBC data'!EF24,IF($B$2=Selectors!$M$4,'RCF FBC data'!EF24,IF($B$2=Selectors!$M$5,'RCF CCT data'!EF24,FALSE))))</f>
        <v>0.18199999999999994</v>
      </c>
      <c r="EN22" s="27">
        <f>IF($B$2=Selectors!$M$2,'RCF SOBC data'!EG24,IF($B$2=Selectors!$M$3,'RCF OBC data'!EG24,IF($B$2=Selectors!$M$4,'RCF FBC data'!EG24,IF($B$2=Selectors!$M$5,'RCF CCT data'!EG24,FALSE))))</f>
        <v>0.18199999999999994</v>
      </c>
      <c r="EO22" s="27">
        <f>IF($B$2=Selectors!$M$2,'RCF SOBC data'!EH24,IF($B$2=Selectors!$M$3,'RCF OBC data'!EH24,IF($B$2=Selectors!$M$4,'RCF FBC data'!EH24,IF($B$2=Selectors!$M$5,'RCF CCT data'!EH24,FALSE))))</f>
        <v>0.18199999999999994</v>
      </c>
      <c r="EP22" s="27">
        <f>IF($B$2=Selectors!$M$2,'RCF SOBC data'!EI24,IF($B$2=Selectors!$M$3,'RCF OBC data'!EI24,IF($B$2=Selectors!$M$4,'RCF FBC data'!EI24,IF($B$2=Selectors!$M$5,'RCF CCT data'!EI24,FALSE))))</f>
        <v>0.18199999999999994</v>
      </c>
      <c r="EQ22" s="27">
        <f>IF($B$2=Selectors!$M$2,'RCF SOBC data'!EJ24,IF($B$2=Selectors!$M$3,'RCF OBC data'!EJ24,IF($B$2=Selectors!$M$4,'RCF FBC data'!EJ24,IF($B$2=Selectors!$M$5,'RCF CCT data'!EJ24,FALSE))))</f>
        <v>0.18199999999999994</v>
      </c>
      <c r="ER22" s="27">
        <f>IF($B$2=Selectors!$M$2,'RCF SOBC data'!EK24,IF($B$2=Selectors!$M$3,'RCF OBC data'!EK24,IF($B$2=Selectors!$M$4,'RCF FBC data'!EK24,IF($B$2=Selectors!$M$5,'RCF CCT data'!EK24,FALSE))))</f>
        <v>0.18199999999999994</v>
      </c>
      <c r="ES22" s="27">
        <f>IF($B$2=Selectors!$M$2,'RCF SOBC data'!EL24,IF($B$2=Selectors!$M$3,'RCF OBC data'!EL24,IF($B$2=Selectors!$M$4,'RCF FBC data'!EL24,IF($B$2=Selectors!$M$5,'RCF CCT data'!EL24,FALSE))))</f>
        <v>0.35335483870967777</v>
      </c>
      <c r="ET22" s="315" t="e">
        <f t="shared" si="4"/>
        <v>#DIV/0!</v>
      </c>
      <c r="EU22" s="58">
        <v>1.1477454832366314</v>
      </c>
      <c r="EV22" s="58">
        <v>0.68757681455410902</v>
      </c>
      <c r="EW22" s="58">
        <v>0.50973707982523986</v>
      </c>
    </row>
    <row r="23" spans="2:153" x14ac:dyDescent="0.25">
      <c r="B23" s="13" t="s">
        <v>24</v>
      </c>
      <c r="C23" s="3">
        <v>0.85</v>
      </c>
      <c r="D23" s="40" t="e">
        <f t="shared" si="1"/>
        <v>#DIV/0!</v>
      </c>
      <c r="E23" s="40"/>
      <c r="F23" s="40" t="e">
        <f t="shared" si="2"/>
        <v>#DIV/0!</v>
      </c>
      <c r="G23" s="2"/>
      <c r="H23" s="29" t="e">
        <f t="shared" si="3"/>
        <v>#DIV/0!</v>
      </c>
      <c r="I23" s="29" t="e">
        <f t="shared" si="0"/>
        <v>#DIV/0!</v>
      </c>
      <c r="J23" s="29"/>
      <c r="K23" s="27">
        <f>IF($B$2=Selectors!$M$2,'RCF SOBC data'!D25,IF($B$2=Selectors!$M$3,'RCF OBC data'!D25,IF($B$2=Selectors!$M$4,'RCF FBC data'!D25,IF($B$2=Selectors!$M$5,'RCF CCT data'!D25,FALSE))))</f>
        <v>0.2386823176602082</v>
      </c>
      <c r="L23" s="27">
        <f>IF($B$2=Selectors!$M$2,'RCF SOBC data'!E25,IF($B$2=Selectors!$M$3,'RCF OBC data'!E25,IF($B$2=Selectors!$M$4,'RCF FBC data'!E25,IF($B$2=Selectors!$M$5,'RCF CCT data'!E25,FALSE))))</f>
        <v>0.2386823176602082</v>
      </c>
      <c r="M23" s="27">
        <f>IF($B$2=Selectors!$M$2,'RCF SOBC data'!F25,IF($B$2=Selectors!$M$3,'RCF OBC data'!F25,IF($B$2=Selectors!$M$4,'RCF FBC data'!F25,IF($B$2=Selectors!$M$5,'RCF CCT data'!F25,FALSE))))</f>
        <v>0.2386823176602082</v>
      </c>
      <c r="N23" s="27">
        <f>IF($B$2=Selectors!$M$2,'RCF SOBC data'!G25,IF($B$2=Selectors!$M$3,'RCF OBC data'!G25,IF($B$2=Selectors!$M$4,'RCF FBC data'!G25,IF($B$2=Selectors!$M$5,'RCF CCT data'!G25,FALSE))))</f>
        <v>0.2386823176602082</v>
      </c>
      <c r="O23" s="27">
        <f>IF($B$2=Selectors!$M$2,'RCF SOBC data'!H25,IF($B$2=Selectors!$M$3,'RCF OBC data'!H25,IF($B$2=Selectors!$M$4,'RCF FBC data'!H25,IF($B$2=Selectors!$M$5,'RCF CCT data'!H25,FALSE))))</f>
        <v>0.2386823176602082</v>
      </c>
      <c r="P23" s="27">
        <f>IF($B$2=Selectors!$M$2,'RCF SOBC data'!I25,IF($B$2=Selectors!$M$3,'RCF OBC data'!I25,IF($B$2=Selectors!$M$4,'RCF FBC data'!I25,IF($B$2=Selectors!$M$5,'RCF CCT data'!I25,FALSE))))</f>
        <v>0.2386823176602082</v>
      </c>
      <c r="Q23" s="27">
        <f>IF($B$2=Selectors!$M$2,'RCF SOBC data'!J25,IF($B$2=Selectors!$M$3,'RCF OBC data'!J25,IF($B$2=Selectors!$M$4,'RCF FBC data'!J25,IF($B$2=Selectors!$M$5,'RCF CCT data'!J25,FALSE))))</f>
        <v>0.2386823176602082</v>
      </c>
      <c r="R23" s="27">
        <f>IF($B$2=Selectors!$M$2,'RCF SOBC data'!K25,IF($B$2=Selectors!$M$3,'RCF OBC data'!K25,IF($B$2=Selectors!$M$4,'RCF FBC data'!K25,IF($B$2=Selectors!$M$5,'RCF CCT data'!K25,FALSE))))</f>
        <v>0.2386823176602082</v>
      </c>
      <c r="S23" s="27">
        <f>IF($B$2=Selectors!$M$2,'RCF SOBC data'!L25,IF($B$2=Selectors!$M$3,'RCF OBC data'!L25,IF($B$2=Selectors!$M$4,'RCF FBC data'!L25,IF($B$2=Selectors!$M$5,'RCF CCT data'!L25,FALSE))))</f>
        <v>0.2386823176602082</v>
      </c>
      <c r="T23" s="27">
        <f>IF($B$2=Selectors!$M$2,'RCF SOBC data'!M25,IF($B$2=Selectors!$M$3,'RCF OBC data'!M25,IF($B$2=Selectors!$M$4,'RCF FBC data'!M25,IF($B$2=Selectors!$M$5,'RCF CCT data'!M25,FALSE))))</f>
        <v>0.21484848484848484</v>
      </c>
      <c r="U23" s="27">
        <f>IF($B$2=Selectors!$M$2,'RCF SOBC data'!N25,IF($B$2=Selectors!$M$3,'RCF OBC data'!N25,IF($B$2=Selectors!$M$4,'RCF FBC data'!N25,IF($B$2=Selectors!$M$5,'RCF CCT data'!N25,FALSE))))</f>
        <v>0.21484848484848484</v>
      </c>
      <c r="V23" s="27">
        <f>IF($B$2=Selectors!$M$2,'RCF SOBC data'!O25,IF($B$2=Selectors!$M$3,'RCF OBC data'!O25,IF($B$2=Selectors!$M$4,'RCF FBC data'!O25,IF($B$2=Selectors!$M$5,'RCF CCT data'!O25,FALSE))))</f>
        <v>0.21484848484848484</v>
      </c>
      <c r="W23" s="27">
        <f>IF($B$2=Selectors!$M$2,'RCF SOBC data'!P25,IF($B$2=Selectors!$M$3,'RCF OBC data'!P25,IF($B$2=Selectors!$M$4,'RCF FBC data'!P25,IF($B$2=Selectors!$M$5,'RCF CCT data'!P25,FALSE))))</f>
        <v>0.21484848484848484</v>
      </c>
      <c r="X23" s="27">
        <f>IF($B$2=Selectors!$M$2,'RCF SOBC data'!Q25,IF($B$2=Selectors!$M$3,'RCF OBC data'!Q25,IF($B$2=Selectors!$M$4,'RCF FBC data'!Q25,IF($B$2=Selectors!$M$5,'RCF CCT data'!Q25,FALSE))))</f>
        <v>0.61210496310564655</v>
      </c>
      <c r="Y23" s="27">
        <f>IF($B$2=Selectors!$M$2,'RCF SOBC data'!R25,IF($B$2=Selectors!$M$3,'RCF OBC data'!R25,IF($B$2=Selectors!$M$4,'RCF FBC data'!R25,IF($B$2=Selectors!$M$5,'RCF CCT data'!R25,FALSE))))</f>
        <v>0.61210496310564655</v>
      </c>
      <c r="Z23" s="27">
        <f>IF($B$2=Selectors!$M$2,'RCF SOBC data'!S25,IF($B$2=Selectors!$M$3,'RCF OBC data'!S25,IF($B$2=Selectors!$M$4,'RCF FBC data'!S25,IF($B$2=Selectors!$M$5,'RCF CCT data'!S25,FALSE))))</f>
        <v>0.61210496310564655</v>
      </c>
      <c r="AA23" s="27">
        <f>IF($B$2=Selectors!$M$2,'RCF SOBC data'!T25,IF($B$2=Selectors!$M$3,'RCF OBC data'!T25,IF($B$2=Selectors!$M$4,'RCF FBC data'!T25,IF($B$2=Selectors!$M$5,'RCF CCT data'!T25,FALSE))))</f>
        <v>0.61210496310564655</v>
      </c>
      <c r="AB23" s="27">
        <f>IF($B$2=Selectors!$M$2,'RCF SOBC data'!U25,IF($B$2=Selectors!$M$3,'RCF OBC data'!U25,IF($B$2=Selectors!$M$4,'RCF FBC data'!U25,IF($B$2=Selectors!$M$5,'RCF CCT data'!U25,FALSE))))</f>
        <v>0.61210496310564655</v>
      </c>
      <c r="AC23" s="27">
        <f>IF($B$2=Selectors!$M$2,'RCF SOBC data'!V25,IF($B$2=Selectors!$M$3,'RCF OBC data'!V25,IF($B$2=Selectors!$M$4,'RCF FBC data'!V25,IF($B$2=Selectors!$M$5,'RCF CCT data'!V25,FALSE))))</f>
        <v>0.73399999999999999</v>
      </c>
      <c r="AD23" s="27">
        <f>IF($B$2=Selectors!$M$2,'RCF SOBC data'!W25,IF($B$2=Selectors!$M$3,'RCF OBC data'!W25,IF($B$2=Selectors!$M$4,'RCF FBC data'!W25,IF($B$2=Selectors!$M$5,'RCF CCT data'!W25,FALSE))))</f>
        <v>0.61210496310564655</v>
      </c>
      <c r="AE23" s="27">
        <f>IF($B$2=Selectors!$M$2,'RCF SOBC data'!X25,IF($B$2=Selectors!$M$3,'RCF OBC data'!X25,IF($B$2=Selectors!$M$4,'RCF FBC data'!X25,IF($B$2=Selectors!$M$5,'RCF CCT data'!X25,FALSE))))</f>
        <v>0.61210496310564655</v>
      </c>
      <c r="AF23" s="27">
        <f>IF($B$2=Selectors!$M$2,'RCF SOBC data'!Y25,IF($B$2=Selectors!$M$3,'RCF OBC data'!Y25,IF($B$2=Selectors!$M$4,'RCF FBC data'!Y25,IF($B$2=Selectors!$M$5,'RCF CCT data'!Y25,FALSE))))</f>
        <v>0.61210496310564655</v>
      </c>
      <c r="AG23" s="27">
        <f>IF($B$2=Selectors!$M$2,'RCF SOBC data'!Z25,IF($B$2=Selectors!$M$3,'RCF OBC data'!Z25,IF($B$2=Selectors!$M$4,'RCF FBC data'!Z25,IF($B$2=Selectors!$M$5,'RCF CCT data'!Z25,FALSE))))</f>
        <v>0.61210496310564655</v>
      </c>
      <c r="AH23" s="27">
        <f>IF($B$2=Selectors!$M$2,'RCF SOBC data'!AA25,IF($B$2=Selectors!$M$3,'RCF OBC data'!AA25,IF($B$2=Selectors!$M$4,'RCF FBC data'!AA25,IF($B$2=Selectors!$M$5,'RCF CCT data'!AA25,FALSE))))</f>
        <v>0.61210496310564655</v>
      </c>
      <c r="AI23" s="27">
        <f>IF($B$2=Selectors!$M$2,'RCF SOBC data'!AB25,IF($B$2=Selectors!$M$3,'RCF OBC data'!AB25,IF($B$2=Selectors!$M$4,'RCF FBC data'!AB25,IF($B$2=Selectors!$M$5,'RCF CCT data'!AB25,FALSE))))</f>
        <v>1.2715603999999998</v>
      </c>
      <c r="AJ23" s="27">
        <f>IF($B$2=Selectors!$M$2,'RCF SOBC data'!AC25,IF($B$2=Selectors!$M$3,'RCF OBC data'!AC25,IF($B$2=Selectors!$M$4,'RCF FBC data'!AC25,IF($B$2=Selectors!$M$5,'RCF CCT data'!AC25,FALSE))))</f>
        <v>1.2715603999999998</v>
      </c>
      <c r="AK23" s="27">
        <f>IF($B$2=Selectors!$M$2,'RCF SOBC data'!AD25,IF($B$2=Selectors!$M$3,'RCF OBC data'!AD25,IF($B$2=Selectors!$M$4,'RCF FBC data'!AD25,IF($B$2=Selectors!$M$5,'RCF CCT data'!AD25,FALSE))))</f>
        <v>0.21484848484848484</v>
      </c>
      <c r="AL23" s="27">
        <f>IF($B$2=Selectors!$M$2,'RCF SOBC data'!AE25,IF($B$2=Selectors!$M$3,'RCF OBC data'!AE25,IF($B$2=Selectors!$M$4,'RCF FBC data'!AE25,IF($B$2=Selectors!$M$5,'RCF CCT data'!AE25,FALSE))))</f>
        <v>0.21484848484848484</v>
      </c>
      <c r="AM23" s="27">
        <f>IF($B$2=Selectors!$M$2,'RCF SOBC data'!AF25,IF($B$2=Selectors!$M$3,'RCF OBC data'!AF25,IF($B$2=Selectors!$M$4,'RCF FBC data'!AF25,IF($B$2=Selectors!$M$5,'RCF CCT data'!AF25,FALSE))))</f>
        <v>0.21484848484848484</v>
      </c>
      <c r="AN23" s="27">
        <f>IF($B$2=Selectors!$M$2,'RCF SOBC data'!AG25,IF($B$2=Selectors!$M$3,'RCF OBC data'!AG25,IF($B$2=Selectors!$M$4,'RCF FBC data'!AG25,IF($B$2=Selectors!$M$5,'RCF CCT data'!AG25,FALSE))))</f>
        <v>0.21484848484848484</v>
      </c>
      <c r="AO23" s="27">
        <f>IF($B$2=Selectors!$M$2,'RCF SOBC data'!AH25,IF($B$2=Selectors!$M$3,'RCF OBC data'!AH25,IF($B$2=Selectors!$M$4,'RCF FBC data'!AH25,IF($B$2=Selectors!$M$5,'RCF CCT data'!AH25,FALSE))))</f>
        <v>0.57165587500000004</v>
      </c>
      <c r="AP23" s="27">
        <f>IF($B$2=Selectors!$M$2,'RCF SOBC data'!AI25,IF($B$2=Selectors!$M$3,'RCF OBC data'!AI25,IF($B$2=Selectors!$M$4,'RCF FBC data'!AI25,IF($B$2=Selectors!$M$5,'RCF CCT data'!AI25,FALSE))))</f>
        <v>1.2715603999999998</v>
      </c>
      <c r="AQ23" s="27">
        <f>IF($B$2=Selectors!$M$2,'RCF SOBC data'!AJ25,IF($B$2=Selectors!$M$3,'RCF OBC data'!AJ25,IF($B$2=Selectors!$M$4,'RCF FBC data'!AJ25,IF($B$2=Selectors!$M$5,'RCF CCT data'!AJ25,FALSE))))</f>
        <v>1.2715603999999998</v>
      </c>
      <c r="AR23" s="27">
        <f>IF($B$2=Selectors!$M$2,'RCF SOBC data'!AK25,IF($B$2=Selectors!$M$3,'RCF OBC data'!AK25,IF($B$2=Selectors!$M$4,'RCF FBC data'!AK25,IF($B$2=Selectors!$M$5,'RCF CCT data'!AK25,FALSE))))</f>
        <v>0.92160813749999992</v>
      </c>
      <c r="AS23" s="27">
        <f>IF($B$2=Selectors!$M$2,'RCF SOBC data'!AL25,IF($B$2=Selectors!$M$3,'RCF OBC data'!AL25,IF($B$2=Selectors!$M$4,'RCF FBC data'!AL25,IF($B$2=Selectors!$M$5,'RCF CCT data'!AL25,FALSE))))</f>
        <v>0.57165587500000004</v>
      </c>
      <c r="AT23" s="27">
        <f>IF($B$2=Selectors!$M$2,'RCF SOBC data'!AM25,IF($B$2=Selectors!$M$3,'RCF OBC data'!AM25,IF($B$2=Selectors!$M$4,'RCF FBC data'!AM25,IF($B$2=Selectors!$M$5,'RCF CCT data'!AM25,FALSE))))</f>
        <v>1.2715603999999998</v>
      </c>
      <c r="AU23" s="27">
        <f>IF($B$2=Selectors!$M$2,'RCF SOBC data'!AN25,IF($B$2=Selectors!$M$3,'RCF OBC data'!AN25,IF($B$2=Selectors!$M$4,'RCF FBC data'!AN25,IF($B$2=Selectors!$M$5,'RCF CCT data'!AN25,FALSE))))</f>
        <v>1.2715603999999998</v>
      </c>
      <c r="AV23" s="27">
        <f>IF($B$2=Selectors!$M$2,'RCF SOBC data'!AO25,IF($B$2=Selectors!$M$3,'RCF OBC data'!AO25,IF($B$2=Selectors!$M$4,'RCF FBC data'!AO25,IF($B$2=Selectors!$M$5,'RCF CCT data'!AO25,FALSE))))</f>
        <v>0.61210496310564655</v>
      </c>
      <c r="AW23" s="27">
        <f>IF($B$2=Selectors!$M$2,'RCF SOBC data'!AP25,IF($B$2=Selectors!$M$3,'RCF OBC data'!AP25,IF($B$2=Selectors!$M$4,'RCF FBC data'!AP25,IF($B$2=Selectors!$M$5,'RCF CCT data'!AP25,FALSE))))</f>
        <v>0.73399999999999999</v>
      </c>
      <c r="AX23" s="27">
        <f>IF($B$2=Selectors!$M$2,'RCF SOBC data'!AQ25,IF($B$2=Selectors!$M$3,'RCF OBC data'!AQ25,IF($B$2=Selectors!$M$4,'RCF FBC data'!AQ25,IF($B$2=Selectors!$M$5,'RCF CCT data'!AQ25,FALSE))))</f>
        <v>0.21484848484848484</v>
      </c>
      <c r="AY23" s="27">
        <f>IF($B$2=Selectors!$M$2,'RCF SOBC data'!AR25,IF($B$2=Selectors!$M$3,'RCF OBC data'!AR25,IF($B$2=Selectors!$M$4,'RCF FBC data'!AR25,IF($B$2=Selectors!$M$5,'RCF CCT data'!AR25,FALSE))))</f>
        <v>0.21484848484848484</v>
      </c>
      <c r="AZ23" s="27">
        <f>IF($B$2=Selectors!$M$2,'RCF SOBC data'!AS25,IF($B$2=Selectors!$M$3,'RCF OBC data'!AS25,IF($B$2=Selectors!$M$4,'RCF FBC data'!AS25,IF($B$2=Selectors!$M$5,'RCF CCT data'!AS25,FALSE))))</f>
        <v>0.40849999999999986</v>
      </c>
      <c r="BA23" s="27">
        <f>IF($B$2=Selectors!$M$2,'RCF SOBC data'!AT25,IF($B$2=Selectors!$M$3,'RCF OBC data'!AT25,IF($B$2=Selectors!$M$4,'RCF FBC data'!AT25,IF($B$2=Selectors!$M$5,'RCF CCT data'!AT25,FALSE))))</f>
        <v>0.40849999999999986</v>
      </c>
      <c r="BB23" s="27">
        <f>IF($B$2=Selectors!$M$2,'RCF SOBC data'!AU25,IF($B$2=Selectors!$M$3,'RCF OBC data'!AU25,IF($B$2=Selectors!$M$4,'RCF FBC data'!AU25,IF($B$2=Selectors!$M$5,'RCF CCT data'!AU25,FALSE))))</f>
        <v>0.36764999999999987</v>
      </c>
      <c r="BC23" s="27">
        <f>IF($B$2=Selectors!$M$2,'RCF SOBC data'!AV25,IF($B$2=Selectors!$M$3,'RCF OBC data'!AV25,IF($B$2=Selectors!$M$4,'RCF FBC data'!AV25,IF($B$2=Selectors!$M$5,'RCF CCT data'!AV25,FALSE))))</f>
        <v>0.36764999999999987</v>
      </c>
      <c r="BD23" s="27">
        <f>IF($B$2=Selectors!$M$2,'RCF SOBC data'!AW25,IF($B$2=Selectors!$M$3,'RCF OBC data'!AW25,IF($B$2=Selectors!$M$4,'RCF FBC data'!AW25,IF($B$2=Selectors!$M$5,'RCF CCT data'!AW25,FALSE))))</f>
        <v>0.36764999999999987</v>
      </c>
      <c r="BE23" s="27">
        <f>IF($B$2=Selectors!$M$2,'RCF SOBC data'!AX25,IF($B$2=Selectors!$M$3,'RCF OBC data'!AX25,IF($B$2=Selectors!$M$4,'RCF FBC data'!AX25,IF($B$2=Selectors!$M$5,'RCF CCT data'!AX25,FALSE))))</f>
        <v>0.40849999999999986</v>
      </c>
      <c r="BF23" s="27">
        <f>IF($B$2=Selectors!$M$2,'RCF SOBC data'!AY25,IF($B$2=Selectors!$M$3,'RCF OBC data'!AY25,IF($B$2=Selectors!$M$4,'RCF FBC data'!AY25,IF($B$2=Selectors!$M$5,'RCF CCT data'!AY25,FALSE))))</f>
        <v>0.4901999999999998</v>
      </c>
      <c r="BG23" s="27">
        <f>IF($B$2=Selectors!$M$2,'RCF SOBC data'!AZ25,IF($B$2=Selectors!$M$3,'RCF OBC data'!AZ25,IF($B$2=Selectors!$M$4,'RCF FBC data'!AZ25,IF($B$2=Selectors!$M$5,'RCF CCT data'!AZ25,FALSE))))</f>
        <v>0.40849999999999986</v>
      </c>
      <c r="BH23" s="27">
        <f>IF($B$2=Selectors!$M$2,'RCF SOBC data'!BA25,IF($B$2=Selectors!$M$3,'RCF OBC data'!BA25,IF($B$2=Selectors!$M$4,'RCF FBC data'!BA25,IF($B$2=Selectors!$M$5,'RCF CCT data'!BA25,FALSE))))</f>
        <v>0.4901999999999998</v>
      </c>
      <c r="BI23" s="27">
        <f>IF($B$2=Selectors!$M$2,'RCF SOBC data'!BB25,IF($B$2=Selectors!$M$3,'RCF OBC data'!BB25,IF($B$2=Selectors!$M$4,'RCF FBC data'!BB25,IF($B$2=Selectors!$M$5,'RCF CCT data'!BB25,FALSE))))</f>
        <v>0.67699999999999916</v>
      </c>
      <c r="BJ23" s="27">
        <f>IF($B$2=Selectors!$M$2,'RCF SOBC data'!BC25,IF($B$2=Selectors!$M$3,'RCF OBC data'!BC25,IF($B$2=Selectors!$M$4,'RCF FBC data'!BC25,IF($B$2=Selectors!$M$5,'RCF CCT data'!BC25,FALSE))))</f>
        <v>0.67699999999999916</v>
      </c>
      <c r="BK23" s="27">
        <f>IF($B$2=Selectors!$M$2,'RCF SOBC data'!BD25,IF($B$2=Selectors!$M$3,'RCF OBC data'!BD25,IF($B$2=Selectors!$M$4,'RCF FBC data'!BD25,IF($B$2=Selectors!$M$5,'RCF CCT data'!BD25,FALSE))))</f>
        <v>0.85000794456228412</v>
      </c>
      <c r="BL23" s="27">
        <f>IF($B$2=Selectors!$M$2,'RCF SOBC data'!BE25,IF($B$2=Selectors!$M$3,'RCF OBC data'!BE25,IF($B$2=Selectors!$M$4,'RCF FBC data'!BE25,IF($B$2=Selectors!$M$5,'RCF CCT data'!BE25,FALSE))))</f>
        <v>0.40849999999999986</v>
      </c>
      <c r="BM23" s="27">
        <f>IF($B$2=Selectors!$M$2,'RCF SOBC data'!BF25,IF($B$2=Selectors!$M$3,'RCF OBC data'!BF25,IF($B$2=Selectors!$M$4,'RCF FBC data'!BF25,IF($B$2=Selectors!$M$5,'RCF CCT data'!BF25,FALSE))))</f>
        <v>0.40849999999999986</v>
      </c>
      <c r="BN23" s="27">
        <f>IF($B$2=Selectors!$M$2,'RCF SOBC data'!BG25,IF($B$2=Selectors!$M$3,'RCF OBC data'!BG25,IF($B$2=Selectors!$M$4,'RCF FBC data'!BG25,IF($B$2=Selectors!$M$5,'RCF CCT data'!BG25,FALSE))))</f>
        <v>0.4901999999999998</v>
      </c>
      <c r="BO23" s="27">
        <f>IF($B$2=Selectors!$M$2,'RCF SOBC data'!BH25,IF($B$2=Selectors!$M$3,'RCF OBC data'!BH25,IF($B$2=Selectors!$M$4,'RCF FBC data'!BH25,IF($B$2=Selectors!$M$5,'RCF CCT data'!BH25,FALSE))))</f>
        <v>0.4901999999999998</v>
      </c>
      <c r="BP23" s="27">
        <f>IF($B$2=Selectors!$M$2,'RCF SOBC data'!BI25,IF($B$2=Selectors!$M$3,'RCF OBC data'!BI25,IF($B$2=Selectors!$M$4,'RCF FBC data'!BI25,IF($B$2=Selectors!$M$5,'RCF CCT data'!BI25,FALSE))))</f>
        <v>0.75</v>
      </c>
      <c r="BQ23" s="27">
        <f>IF($B$2=Selectors!$M$2,'RCF SOBC data'!BJ25,IF($B$2=Selectors!$M$3,'RCF OBC data'!BJ25,IF($B$2=Selectors!$M$4,'RCF FBC data'!BJ25,IF($B$2=Selectors!$M$5,'RCF CCT data'!BJ25,FALSE))))</f>
        <v>0.7125999999999999</v>
      </c>
      <c r="BR23" s="27">
        <f>IF($B$2=Selectors!$M$2,'RCF SOBC data'!BK25,IF($B$2=Selectors!$M$3,'RCF OBC data'!BK25,IF($B$2=Selectors!$M$4,'RCF FBC data'!BK25,IF($B$2=Selectors!$M$5,'RCF CCT data'!BK25,FALSE))))</f>
        <v>0.7125999999999999</v>
      </c>
      <c r="BS23" s="27">
        <f>IF($B$2=Selectors!$M$2,'RCF SOBC data'!BL25,IF($B$2=Selectors!$M$3,'RCF OBC data'!BL25,IF($B$2=Selectors!$M$4,'RCF FBC data'!BL25,IF($B$2=Selectors!$M$5,'RCF CCT data'!BL25,FALSE))))</f>
        <v>0.38040251572327</v>
      </c>
      <c r="BT23" s="27">
        <f>IF($B$2=Selectors!$M$2,'RCF SOBC data'!BM25,IF($B$2=Selectors!$M$3,'RCF OBC data'!BM25,IF($B$2=Selectors!$M$4,'RCF FBC data'!BM25,IF($B$2=Selectors!$M$5,'RCF CCT data'!BM25,FALSE))))</f>
        <v>0.40849999999999986</v>
      </c>
      <c r="BU23" s="27">
        <f>IF($B$2=Selectors!$M$2,'RCF SOBC data'!BN25,IF($B$2=Selectors!$M$3,'RCF OBC data'!BN25,IF($B$2=Selectors!$M$4,'RCF FBC data'!BN25,IF($B$2=Selectors!$M$5,'RCF CCT data'!BN25,FALSE))))</f>
        <v>0.43805362968982986</v>
      </c>
      <c r="BV23" s="27">
        <f>IF($B$2=Selectors!$M$2,'RCF SOBC data'!BO25,IF($B$2=Selectors!$M$3,'RCF OBC data'!BO25,IF($B$2=Selectors!$M$4,'RCF FBC data'!BO25,IF($B$2=Selectors!$M$5,'RCF CCT data'!BO25,FALSE))))</f>
        <v>0.17385499999999987</v>
      </c>
      <c r="BW23" s="27">
        <f>IF($B$2=Selectors!$M$2,'RCF SOBC data'!BP25,IF($B$2=Selectors!$M$3,'RCF OBC data'!BP25,IF($B$2=Selectors!$M$4,'RCF FBC data'!BP25,IF($B$2=Selectors!$M$5,'RCF CCT data'!BP25,FALSE))))</f>
        <v>0.17385499999999987</v>
      </c>
      <c r="BX23" s="27">
        <f>IF($B$2=Selectors!$M$2,'RCF SOBC data'!BQ25,IF($B$2=Selectors!$M$3,'RCF OBC data'!BQ25,IF($B$2=Selectors!$M$4,'RCF FBC data'!BQ25,IF($B$2=Selectors!$M$5,'RCF CCT data'!BQ25,FALSE))))</f>
        <v>0.17385499999999987</v>
      </c>
      <c r="BY23" s="27">
        <f>IF($B$2=Selectors!$M$2,'RCF SOBC data'!BR25,IF($B$2=Selectors!$M$3,'RCF OBC data'!BR25,IF($B$2=Selectors!$M$4,'RCF FBC data'!BR25,IF($B$2=Selectors!$M$5,'RCF CCT data'!BR25,FALSE))))</f>
        <v>0.17385499999999987</v>
      </c>
      <c r="BZ23" s="27">
        <f>IF($B$2=Selectors!$M$2,'RCF SOBC data'!BS25,IF($B$2=Selectors!$M$3,'RCF OBC data'!BS25,IF($B$2=Selectors!$M$4,'RCF FBC data'!BS25,IF($B$2=Selectors!$M$5,'RCF CCT data'!BS25,FALSE))))</f>
        <v>0.17385499999999987</v>
      </c>
      <c r="CA23" s="27">
        <f>IF($B$2=Selectors!$M$2,'RCF SOBC data'!BT25,IF($B$2=Selectors!$M$3,'RCF OBC data'!BT25,IF($B$2=Selectors!$M$4,'RCF FBC data'!BT25,IF($B$2=Selectors!$M$5,'RCF CCT data'!BT25,FALSE))))</f>
        <v>0.17385499999999987</v>
      </c>
      <c r="CB23" s="27">
        <f>IF($B$2=Selectors!$M$2,'RCF SOBC data'!BU25,IF($B$2=Selectors!$M$3,'RCF OBC data'!BU25,IF($B$2=Selectors!$M$4,'RCF FBC data'!BU25,IF($B$2=Selectors!$M$5,'RCF CCT data'!BU25,FALSE))))</f>
        <v>0.67925789815204984</v>
      </c>
      <c r="CC23" s="27">
        <f>IF($B$2=Selectors!$M$2,'RCF SOBC data'!BV25,IF($B$2=Selectors!$M$3,'RCF OBC data'!BV25,IF($B$2=Selectors!$M$4,'RCF FBC data'!BV25,IF($B$2=Selectors!$M$5,'RCF CCT data'!BV25,FALSE))))</f>
        <v>0.67925789815204984</v>
      </c>
      <c r="CD23" s="27">
        <f>IF($B$2=Selectors!$M$2,'RCF SOBC data'!BW25,IF($B$2=Selectors!$M$3,'RCF OBC data'!BW25,IF($B$2=Selectors!$M$4,'RCF FBC data'!BW25,IF($B$2=Selectors!$M$5,'RCF CCT data'!BW25,FALSE))))</f>
        <v>0.67925789815204984</v>
      </c>
      <c r="CE23" s="27">
        <f>IF($B$2=Selectors!$M$2,'RCF SOBC data'!BX25,IF($B$2=Selectors!$M$3,'RCF OBC data'!BX25,IF($B$2=Selectors!$M$4,'RCF FBC data'!BX25,IF($B$2=Selectors!$M$5,'RCF CCT data'!BX25,FALSE))))</f>
        <v>0.67925789815204984</v>
      </c>
      <c r="CF23" s="27">
        <f>IF($B$2=Selectors!$M$2,'RCF SOBC data'!BY25,IF($B$2=Selectors!$M$3,'RCF OBC data'!BY25,IF($B$2=Selectors!$M$4,'RCF FBC data'!BY25,IF($B$2=Selectors!$M$5,'RCF CCT data'!BY25,FALSE))))</f>
        <v>0.67925789815204984</v>
      </c>
      <c r="CG23" s="27">
        <f>IF($B$2=Selectors!$M$2,'RCF SOBC data'!BZ25,IF($B$2=Selectors!$M$3,'RCF OBC data'!BZ25,IF($B$2=Selectors!$M$4,'RCF FBC data'!BZ25,IF($B$2=Selectors!$M$5,'RCF CCT data'!BZ25,FALSE))))</f>
        <v>0.67925789815204984</v>
      </c>
      <c r="CH23" s="27">
        <f>IF($B$2=Selectors!$M$2,'RCF SOBC data'!CA25,IF($B$2=Selectors!$M$3,'RCF OBC data'!CA25,IF($B$2=Selectors!$M$4,'RCF FBC data'!CA25,IF($B$2=Selectors!$M$5,'RCF CCT data'!CA25,FALSE))))</f>
        <v>0.67925789815204984</v>
      </c>
      <c r="CI23" s="27">
        <f>IF($B$2=Selectors!$M$2,'RCF SOBC data'!CB25,IF($B$2=Selectors!$M$3,'RCF OBC data'!CB25,IF($B$2=Selectors!$M$4,'RCF FBC data'!CB25,IF($B$2=Selectors!$M$5,'RCF CCT data'!CB25,FALSE))))</f>
        <v>0.46104799091743986</v>
      </c>
      <c r="CJ23" s="27">
        <f>IF($B$2=Selectors!$M$2,'RCF SOBC data'!CC25,IF($B$2=Selectors!$M$3,'RCF OBC data'!CC25,IF($B$2=Selectors!$M$4,'RCF FBC data'!CC25,IF($B$2=Selectors!$M$5,'RCF CCT data'!CC25,FALSE))))</f>
        <v>0.46104799091743986</v>
      </c>
      <c r="CK23" s="27">
        <f>IF($B$2=Selectors!$M$2,'RCF SOBC data'!CD25,IF($B$2=Selectors!$M$3,'RCF OBC data'!CD25,IF($B$2=Selectors!$M$4,'RCF FBC data'!CD25,IF($B$2=Selectors!$M$5,'RCF CCT data'!CD25,FALSE))))</f>
        <v>0.46104799091743986</v>
      </c>
      <c r="CL23" s="27">
        <f>IF($B$2=Selectors!$M$2,'RCF SOBC data'!CE25,IF($B$2=Selectors!$M$3,'RCF OBC data'!CE25,IF($B$2=Selectors!$M$4,'RCF FBC data'!CE25,IF($B$2=Selectors!$M$5,'RCF CCT data'!CE25,FALSE))))</f>
        <v>0.46104799091743986</v>
      </c>
      <c r="CM23" s="27">
        <f>IF($B$2=Selectors!$M$2,'RCF SOBC data'!CF25,IF($B$2=Selectors!$M$3,'RCF OBC data'!CF25,IF($B$2=Selectors!$M$4,'RCF FBC data'!CF25,IF($B$2=Selectors!$M$5,'RCF CCT data'!CF25,FALSE))))</f>
        <v>0.46104799091743986</v>
      </c>
      <c r="CN23" s="27">
        <f>IF($B$2=Selectors!$M$2,'RCF SOBC data'!CG25,IF($B$2=Selectors!$M$3,'RCF OBC data'!CG25,IF($B$2=Selectors!$M$4,'RCF FBC data'!CG25,IF($B$2=Selectors!$M$5,'RCF CCT data'!CG25,FALSE))))</f>
        <v>0.46104799091743986</v>
      </c>
      <c r="CO23" s="27">
        <f>IF($B$2=Selectors!$M$2,'RCF SOBC data'!CH25,IF($B$2=Selectors!$M$3,'RCF OBC data'!CH25,IF($B$2=Selectors!$M$4,'RCF FBC data'!CH25,IF($B$2=Selectors!$M$5,'RCF CCT data'!CH25,FALSE))))</f>
        <v>0.46104799091743986</v>
      </c>
      <c r="CP23" s="27">
        <f>IF($B$2=Selectors!$M$2,'RCF SOBC data'!CI25,IF($B$2=Selectors!$M$3,'RCF OBC data'!CI25,IF($B$2=Selectors!$M$4,'RCF FBC data'!CI25,IF($B$2=Selectors!$M$5,'RCF CCT data'!CI25,FALSE))))</f>
        <v>0.43805362968982986</v>
      </c>
      <c r="CQ23" s="27">
        <f>IF($B$2=Selectors!$M$2,'RCF SOBC data'!CJ25,IF($B$2=Selectors!$M$3,'RCF OBC data'!CJ25,IF($B$2=Selectors!$M$4,'RCF FBC data'!CJ25,IF($B$2=Selectors!$M$5,'RCF CCT data'!CJ25,FALSE))))</f>
        <v>0.43805362968982986</v>
      </c>
      <c r="CR23" s="27">
        <f>IF($B$2=Selectors!$M$2,'RCF SOBC data'!CK25,IF($B$2=Selectors!$M$3,'RCF OBC data'!CK25,IF($B$2=Selectors!$M$4,'RCF FBC data'!CK25,IF($B$2=Selectors!$M$5,'RCF CCT data'!CK25,FALSE))))</f>
        <v>0.43805362968982986</v>
      </c>
      <c r="CS23" s="27">
        <f>IF($B$2=Selectors!$M$2,'RCF SOBC data'!CL25,IF($B$2=Selectors!$M$3,'RCF OBC data'!CL25,IF($B$2=Selectors!$M$4,'RCF FBC data'!CL25,IF($B$2=Selectors!$M$5,'RCF CCT data'!CL25,FALSE))))</f>
        <v>0.5132291840335903</v>
      </c>
      <c r="CT23" s="27">
        <f>IF($B$2=Selectors!$M$2,'RCF SOBC data'!CM25,IF($B$2=Selectors!$M$3,'RCF OBC data'!CM25,IF($B$2=Selectors!$M$4,'RCF FBC data'!CM25,IF($B$2=Selectors!$M$5,'RCF CCT data'!CM25,FALSE))))</f>
        <v>0.5132291840335903</v>
      </c>
      <c r="CU23" s="27">
        <f>IF($B$2=Selectors!$M$2,'RCF SOBC data'!CN25,IF($B$2=Selectors!$M$3,'RCF OBC data'!CN25,IF($B$2=Selectors!$M$4,'RCF FBC data'!CN25,IF($B$2=Selectors!$M$5,'RCF CCT data'!CN25,FALSE))))</f>
        <v>0.5132291840335903</v>
      </c>
      <c r="CV23" s="27">
        <f>IF($B$2=Selectors!$M$2,'RCF SOBC data'!CO25,IF($B$2=Selectors!$M$3,'RCF OBC data'!CO25,IF($B$2=Selectors!$M$4,'RCF FBC data'!CO25,IF($B$2=Selectors!$M$5,'RCF CCT data'!CO25,FALSE))))</f>
        <v>0.5132291840335903</v>
      </c>
      <c r="CW23" s="27">
        <f>IF($B$2=Selectors!$M$2,'RCF SOBC data'!CP25,IF($B$2=Selectors!$M$3,'RCF OBC data'!CP25,IF($B$2=Selectors!$M$4,'RCF FBC data'!CP25,IF($B$2=Selectors!$M$5,'RCF CCT data'!CP25,FALSE))))</f>
        <v>0.5132291840335903</v>
      </c>
      <c r="CX23" s="27">
        <f>IF($B$2=Selectors!$M$2,'RCF SOBC data'!CQ25,IF($B$2=Selectors!$M$3,'RCF OBC data'!CQ25,IF($B$2=Selectors!$M$4,'RCF FBC data'!CQ25,IF($B$2=Selectors!$M$5,'RCF CCT data'!CQ25,FALSE))))</f>
        <v>0.38040251572327</v>
      </c>
      <c r="CY23" s="27">
        <f>IF($B$2=Selectors!$M$2,'RCF SOBC data'!CR25,IF($B$2=Selectors!$M$3,'RCF OBC data'!CR25,IF($B$2=Selectors!$M$4,'RCF FBC data'!CR25,IF($B$2=Selectors!$M$5,'RCF CCT data'!CR25,FALSE))))</f>
        <v>1.2715603999999998</v>
      </c>
      <c r="CZ23" s="27">
        <f>IF($B$2=Selectors!$M$2,'RCF SOBC data'!CS25,IF($B$2=Selectors!$M$3,'RCF OBC data'!CS25,IF($B$2=Selectors!$M$4,'RCF FBC data'!CS25,IF($B$2=Selectors!$M$5,'RCF CCT data'!CS25,FALSE))))</f>
        <v>1.2715603999999998</v>
      </c>
      <c r="DA23" s="27">
        <f>IF($B$2=Selectors!$M$2,'RCF SOBC data'!CT25,IF($B$2=Selectors!$M$3,'RCF OBC data'!CT25,IF($B$2=Selectors!$M$4,'RCF FBC data'!CT25,IF($B$2=Selectors!$M$5,'RCF CCT data'!CT25,FALSE))))</f>
        <v>1.2715603999999998</v>
      </c>
      <c r="DB23" s="27">
        <f>IF($B$2=Selectors!$M$2,'RCF SOBC data'!CU25,IF($B$2=Selectors!$M$3,'RCF OBC data'!CU25,IF($B$2=Selectors!$M$4,'RCF FBC data'!CU25,IF($B$2=Selectors!$M$5,'RCF CCT data'!CU25,FALSE))))</f>
        <v>1.2715603999999998</v>
      </c>
      <c r="DC23" s="27">
        <f>IF($B$2=Selectors!$M$2,'RCF SOBC data'!CV25,IF($B$2=Selectors!$M$3,'RCF OBC data'!CV25,IF($B$2=Selectors!$M$4,'RCF FBC data'!CV25,IF($B$2=Selectors!$M$5,'RCF CCT data'!CV25,FALSE))))</f>
        <v>1.2715603999999998</v>
      </c>
      <c r="DD23" s="27">
        <f>IF($B$2=Selectors!$M$2,'RCF SOBC data'!CW25,IF($B$2=Selectors!$M$3,'RCF OBC data'!CW25,IF($B$2=Selectors!$M$4,'RCF FBC data'!CW25,IF($B$2=Selectors!$M$5,'RCF CCT data'!CW25,FALSE))))</f>
        <v>1.2715603999999998</v>
      </c>
      <c r="DE23" s="27">
        <f>IF($B$2=Selectors!$M$2,'RCF SOBC data'!CX25,IF($B$2=Selectors!$M$3,'RCF OBC data'!CX25,IF($B$2=Selectors!$M$4,'RCF FBC data'!CX25,IF($B$2=Selectors!$M$5,'RCF CCT data'!CX25,FALSE))))</f>
        <v>1.2715603999999998</v>
      </c>
      <c r="DF23" s="27">
        <f>IF($B$2=Selectors!$M$2,'RCF SOBC data'!CY25,IF($B$2=Selectors!$M$3,'RCF OBC data'!CY25,IF($B$2=Selectors!$M$4,'RCF FBC data'!CY25,IF($B$2=Selectors!$M$5,'RCF CCT data'!CY25,FALSE))))</f>
        <v>1.2715603999999998</v>
      </c>
      <c r="DG23" s="27">
        <f>IF($B$2=Selectors!$M$2,'RCF SOBC data'!CZ25,IF($B$2=Selectors!$M$3,'RCF OBC data'!CZ25,IF($B$2=Selectors!$M$4,'RCF FBC data'!CZ25,IF($B$2=Selectors!$M$5,'RCF CCT data'!CZ25,FALSE))))</f>
        <v>1.2715603999999998</v>
      </c>
      <c r="DH23" s="27">
        <f>IF($B$2=Selectors!$M$2,'RCF SOBC data'!DA25,IF($B$2=Selectors!$M$3,'RCF OBC data'!DA25,IF($B$2=Selectors!$M$4,'RCF FBC data'!DA25,IF($B$2=Selectors!$M$5,'RCF CCT data'!DA25,FALSE))))</f>
        <v>1.2715603999999998</v>
      </c>
      <c r="DI23" s="27">
        <f>IF($B$2=Selectors!$M$2,'RCF SOBC data'!DB25,IF($B$2=Selectors!$M$3,'RCF OBC data'!DB25,IF($B$2=Selectors!$M$4,'RCF FBC data'!DB25,IF($B$2=Selectors!$M$5,'RCF CCT data'!DB25,FALSE))))</f>
        <v>1.2715603999999998</v>
      </c>
      <c r="DJ23" s="27">
        <f>IF($B$2=Selectors!$M$2,'RCF SOBC data'!DC25,IF($B$2=Selectors!$M$3,'RCF OBC data'!DC25,IF($B$2=Selectors!$M$4,'RCF FBC data'!DC25,IF($B$2=Selectors!$M$5,'RCF CCT data'!DC25,FALSE))))</f>
        <v>1.2715603999999998</v>
      </c>
      <c r="DK23" s="27">
        <f>IF($B$2=Selectors!$M$2,'RCF SOBC data'!DD25,IF($B$2=Selectors!$M$3,'RCF OBC data'!DD25,IF($B$2=Selectors!$M$4,'RCF FBC data'!DD25,IF($B$2=Selectors!$M$5,'RCF CCT data'!DD25,FALSE))))</f>
        <v>0.40849999999999986</v>
      </c>
      <c r="DL23" s="27">
        <f>IF($B$2=Selectors!$M$2,'RCF SOBC data'!DE25,IF($B$2=Selectors!$M$3,'RCF OBC data'!DE25,IF($B$2=Selectors!$M$4,'RCF FBC data'!DE25,IF($B$2=Selectors!$M$5,'RCF CCT data'!DE25,FALSE))))</f>
        <v>0.40849999999999986</v>
      </c>
      <c r="DM23" s="27">
        <f>IF($B$2=Selectors!$M$2,'RCF SOBC data'!DF25,IF($B$2=Selectors!$M$3,'RCF OBC data'!DF25,IF($B$2=Selectors!$M$4,'RCF FBC data'!DF25,IF($B$2=Selectors!$M$5,'RCF CCT data'!DF25,FALSE))))</f>
        <v>0.40849999999999986</v>
      </c>
      <c r="DN23" s="27">
        <f>IF($B$2=Selectors!$M$2,'RCF SOBC data'!DG25,IF($B$2=Selectors!$M$3,'RCF OBC data'!DG25,IF($B$2=Selectors!$M$4,'RCF FBC data'!DG25,IF($B$2=Selectors!$M$5,'RCF CCT data'!DG25,FALSE))))</f>
        <v>0.40849999999999986</v>
      </c>
      <c r="DO23" s="27">
        <f>IF($B$2=Selectors!$M$2,'RCF SOBC data'!DH25,IF($B$2=Selectors!$M$3,'RCF OBC data'!DH25,IF($B$2=Selectors!$M$4,'RCF FBC data'!DH25,IF($B$2=Selectors!$M$5,'RCF CCT data'!DH25,FALSE))))</f>
        <v>0.21484848484848484</v>
      </c>
      <c r="DP23" s="27">
        <f>IF($B$2=Selectors!$M$2,'RCF SOBC data'!DI25,IF($B$2=Selectors!$M$3,'RCF OBC data'!DI25,IF($B$2=Selectors!$M$4,'RCF FBC data'!DI25,IF($B$2=Selectors!$M$5,'RCF CCT data'!DI25,FALSE))))</f>
        <v>0.21484848484848484</v>
      </c>
      <c r="DQ23" s="27">
        <f>IF($B$2=Selectors!$M$2,'RCF SOBC data'!DJ25,IF($B$2=Selectors!$M$3,'RCF OBC data'!DJ25,IF($B$2=Selectors!$M$4,'RCF FBC data'!DJ25,IF($B$2=Selectors!$M$5,'RCF CCT data'!DJ25,FALSE))))</f>
        <v>0.21484848484848484</v>
      </c>
      <c r="DR23" s="27">
        <f>IF($B$2=Selectors!$M$2,'RCF SOBC data'!DK25,IF($B$2=Selectors!$M$3,'RCF OBC data'!DK25,IF($B$2=Selectors!$M$4,'RCF FBC data'!DK25,IF($B$2=Selectors!$M$5,'RCF CCT data'!DK25,FALSE))))</f>
        <v>0.21484848484848484</v>
      </c>
      <c r="DS23" s="27">
        <f>IF($B$2=Selectors!$M$2,'RCF SOBC data'!DL25,IF($B$2=Selectors!$M$3,'RCF OBC data'!DL25,IF($B$2=Selectors!$M$4,'RCF FBC data'!DL25,IF($B$2=Selectors!$M$5,'RCF CCT data'!DL25,FALSE))))</f>
        <v>0.21484848484848484</v>
      </c>
      <c r="DT23" s="27">
        <f>IF($B$2=Selectors!$M$2,'RCF SOBC data'!DM25,IF($B$2=Selectors!$M$3,'RCF OBC data'!DM25,IF($B$2=Selectors!$M$4,'RCF FBC data'!DM25,IF($B$2=Selectors!$M$5,'RCF CCT data'!DM25,FALSE))))</f>
        <v>0.21484848484848484</v>
      </c>
      <c r="DU23" s="27">
        <f>IF($B$2=Selectors!$M$2,'RCF SOBC data'!DN25,IF($B$2=Selectors!$M$3,'RCF OBC data'!DN25,IF($B$2=Selectors!$M$4,'RCF FBC data'!DN25,IF($B$2=Selectors!$M$5,'RCF CCT data'!DN25,FALSE))))</f>
        <v>0.21484848484848484</v>
      </c>
      <c r="DV23" s="27">
        <f>IF($B$2=Selectors!$M$2,'RCF SOBC data'!DO25,IF($B$2=Selectors!$M$3,'RCF OBC data'!DO25,IF($B$2=Selectors!$M$4,'RCF FBC data'!DO25,IF($B$2=Selectors!$M$5,'RCF CCT data'!DO25,FALSE))))</f>
        <v>0.21484848484848484</v>
      </c>
      <c r="DW23" s="27">
        <f>IF($B$2=Selectors!$M$2,'RCF SOBC data'!DP25,IF($B$2=Selectors!$M$3,'RCF OBC data'!DP25,IF($B$2=Selectors!$M$4,'RCF FBC data'!DP25,IF($B$2=Selectors!$M$5,'RCF CCT data'!DP25,FALSE))))</f>
        <v>0.21484848484848484</v>
      </c>
      <c r="DX23" s="27">
        <f>IF($B$2=Selectors!$M$2,'RCF SOBC data'!DQ25,IF($B$2=Selectors!$M$3,'RCF OBC data'!DQ25,IF($B$2=Selectors!$M$4,'RCF FBC data'!DQ25,IF($B$2=Selectors!$M$5,'RCF CCT data'!DQ25,FALSE))))</f>
        <v>0.21484848484848484</v>
      </c>
      <c r="DY23" s="27">
        <f>IF($B$2=Selectors!$M$2,'RCF SOBC data'!DR25,IF($B$2=Selectors!$M$3,'RCF OBC data'!DR25,IF($B$2=Selectors!$M$4,'RCF FBC data'!DR25,IF($B$2=Selectors!$M$5,'RCF CCT data'!DR25,FALSE))))</f>
        <v>0.21484848484848484</v>
      </c>
      <c r="DZ23" s="27">
        <f>IF($B$2=Selectors!$M$2,'RCF SOBC data'!DS25,IF($B$2=Selectors!$M$3,'RCF OBC data'!DS25,IF($B$2=Selectors!$M$4,'RCF FBC data'!DS25,IF($B$2=Selectors!$M$5,'RCF CCT data'!DS25,FALSE))))</f>
        <v>0.21484848484848484</v>
      </c>
      <c r="EA23" s="27">
        <f>IF($B$2=Selectors!$M$2,'RCF SOBC data'!DT25,IF($B$2=Selectors!$M$3,'RCF OBC data'!DT25,IF($B$2=Selectors!$M$4,'RCF FBC data'!DT25,IF($B$2=Selectors!$M$5,'RCF CCT data'!DT25,FALSE))))</f>
        <v>0.21484848484848484</v>
      </c>
      <c r="EB23" s="27">
        <f>IF($B$2=Selectors!$M$2,'RCF SOBC data'!DU25,IF($B$2=Selectors!$M$3,'RCF OBC data'!DU25,IF($B$2=Selectors!$M$4,'RCF FBC data'!DU25,IF($B$2=Selectors!$M$5,'RCF CCT data'!DU25,FALSE))))</f>
        <v>0.21484848484848484</v>
      </c>
      <c r="EC23" s="27">
        <f>IF($B$2=Selectors!$M$2,'RCF SOBC data'!DV25,IF($B$2=Selectors!$M$3,'RCF OBC data'!DV25,IF($B$2=Selectors!$M$4,'RCF FBC data'!DV25,IF($B$2=Selectors!$M$5,'RCF CCT data'!DV25,FALSE))))</f>
        <v>0.21484848484848484</v>
      </c>
      <c r="ED23" s="27">
        <f>IF($B$2=Selectors!$M$2,'RCF SOBC data'!DW25,IF($B$2=Selectors!$M$3,'RCF OBC data'!DW25,IF($B$2=Selectors!$M$4,'RCF FBC data'!DW25,IF($B$2=Selectors!$M$5,'RCF CCT data'!DW25,FALSE))))</f>
        <v>0.21484848484848484</v>
      </c>
      <c r="EE23" s="27">
        <f>IF($B$2=Selectors!$M$2,'RCF SOBC data'!DX25,IF($B$2=Selectors!$M$3,'RCF OBC data'!DX25,IF($B$2=Selectors!$M$4,'RCF FBC data'!DX25,IF($B$2=Selectors!$M$5,'RCF CCT data'!DX25,FALSE))))</f>
        <v>0.21484848484848484</v>
      </c>
      <c r="EF23" s="27">
        <f>IF($B$2=Selectors!$M$2,'RCF SOBC data'!DY25,IF($B$2=Selectors!$M$3,'RCF OBC data'!DY25,IF($B$2=Selectors!$M$4,'RCF FBC data'!DY25,IF($B$2=Selectors!$M$5,'RCF CCT data'!DY25,FALSE))))</f>
        <v>0.21484848484848484</v>
      </c>
      <c r="EG23" s="27">
        <f>IF($B$2=Selectors!$M$2,'RCF SOBC data'!DZ25,IF($B$2=Selectors!$M$3,'RCF OBC data'!DZ25,IF($B$2=Selectors!$M$4,'RCF FBC data'!DZ25,IF($B$2=Selectors!$M$5,'RCF CCT data'!DZ25,FALSE))))</f>
        <v>0.21484848484848484</v>
      </c>
      <c r="EH23" s="27">
        <f>IF($B$2=Selectors!$M$2,'RCF SOBC data'!EA25,IF($B$2=Selectors!$M$3,'RCF OBC data'!EA25,IF($B$2=Selectors!$M$4,'RCF FBC data'!EA25,IF($B$2=Selectors!$M$5,'RCF CCT data'!EA25,FALSE))))</f>
        <v>0.21484848484848484</v>
      </c>
      <c r="EI23" s="27">
        <f>IF($B$2=Selectors!$M$2,'RCF SOBC data'!EB25,IF($B$2=Selectors!$M$3,'RCF OBC data'!EB25,IF($B$2=Selectors!$M$4,'RCF FBC data'!EB25,IF($B$2=Selectors!$M$5,'RCF CCT data'!EB25,FALSE))))</f>
        <v>0.21484848484848484</v>
      </c>
      <c r="EJ23" s="27">
        <f>IF($B$2=Selectors!$M$2,'RCF SOBC data'!EC25,IF($B$2=Selectors!$M$3,'RCF OBC data'!EC25,IF($B$2=Selectors!$M$4,'RCF FBC data'!EC25,IF($B$2=Selectors!$M$5,'RCF CCT data'!EC25,FALSE))))</f>
        <v>0.21484848484848484</v>
      </c>
      <c r="EK23" s="27">
        <f>IF($B$2=Selectors!$M$2,'RCF SOBC data'!ED25,IF($B$2=Selectors!$M$3,'RCF OBC data'!ED25,IF($B$2=Selectors!$M$4,'RCF FBC data'!ED25,IF($B$2=Selectors!$M$5,'RCF CCT data'!ED25,FALSE))))</f>
        <v>0.21484848484848484</v>
      </c>
      <c r="EL23" s="27">
        <f>IF($B$2=Selectors!$M$2,'RCF SOBC data'!EE25,IF($B$2=Selectors!$M$3,'RCF OBC data'!EE25,IF($B$2=Selectors!$M$4,'RCF FBC data'!EE25,IF($B$2=Selectors!$M$5,'RCF CCT data'!EE25,FALSE))))</f>
        <v>0.21484848484848484</v>
      </c>
      <c r="EM23" s="27">
        <f>IF($B$2=Selectors!$M$2,'RCF SOBC data'!EF25,IF($B$2=Selectors!$M$3,'RCF OBC data'!EF25,IF($B$2=Selectors!$M$4,'RCF FBC data'!EF25,IF($B$2=Selectors!$M$5,'RCF CCT data'!EF25,FALSE))))</f>
        <v>0.21484848484848484</v>
      </c>
      <c r="EN23" s="27">
        <f>IF($B$2=Selectors!$M$2,'RCF SOBC data'!EG25,IF($B$2=Selectors!$M$3,'RCF OBC data'!EG25,IF($B$2=Selectors!$M$4,'RCF FBC data'!EG25,IF($B$2=Selectors!$M$5,'RCF CCT data'!EG25,FALSE))))</f>
        <v>0.21484848484848484</v>
      </c>
      <c r="EO23" s="27">
        <f>IF($B$2=Selectors!$M$2,'RCF SOBC data'!EH25,IF($B$2=Selectors!$M$3,'RCF OBC data'!EH25,IF($B$2=Selectors!$M$4,'RCF FBC data'!EH25,IF($B$2=Selectors!$M$5,'RCF CCT data'!EH25,FALSE))))</f>
        <v>0.21484848484848484</v>
      </c>
      <c r="EP23" s="27">
        <f>IF($B$2=Selectors!$M$2,'RCF SOBC data'!EI25,IF($B$2=Selectors!$M$3,'RCF OBC data'!EI25,IF($B$2=Selectors!$M$4,'RCF FBC data'!EI25,IF($B$2=Selectors!$M$5,'RCF CCT data'!EI25,FALSE))))</f>
        <v>0.21484848484848484</v>
      </c>
      <c r="EQ23" s="27">
        <f>IF($B$2=Selectors!$M$2,'RCF SOBC data'!EJ25,IF($B$2=Selectors!$M$3,'RCF OBC data'!EJ25,IF($B$2=Selectors!$M$4,'RCF FBC data'!EJ25,IF($B$2=Selectors!$M$5,'RCF CCT data'!EJ25,FALSE))))</f>
        <v>0.21484848484848484</v>
      </c>
      <c r="ER23" s="27">
        <f>IF($B$2=Selectors!$M$2,'RCF SOBC data'!EK25,IF($B$2=Selectors!$M$3,'RCF OBC data'!EK25,IF($B$2=Selectors!$M$4,'RCF FBC data'!EK25,IF($B$2=Selectors!$M$5,'RCF CCT data'!EK25,FALSE))))</f>
        <v>0.21484848484848484</v>
      </c>
      <c r="ES23" s="27">
        <f>IF($B$2=Selectors!$M$2,'RCF SOBC data'!EL25,IF($B$2=Selectors!$M$3,'RCF OBC data'!EL25,IF($B$2=Selectors!$M$4,'RCF FBC data'!EL25,IF($B$2=Selectors!$M$5,'RCF CCT data'!EL25,FALSE))))</f>
        <v>0.67331545941621129</v>
      </c>
      <c r="ET23" s="315" t="e">
        <f t="shared" si="4"/>
        <v>#DIV/0!</v>
      </c>
      <c r="EU23" s="52">
        <v>1.3053973945713844</v>
      </c>
      <c r="EV23" s="52">
        <v>0.84062632734563225</v>
      </c>
      <c r="EW23" s="52">
        <v>0.65212711808301027</v>
      </c>
    </row>
    <row r="24" spans="2:153" x14ac:dyDescent="0.25">
      <c r="B24" s="13" t="s">
        <v>25</v>
      </c>
      <c r="C24" s="3">
        <v>0.9</v>
      </c>
      <c r="D24" s="40" t="e">
        <f t="shared" si="1"/>
        <v>#DIV/0!</v>
      </c>
      <c r="E24" s="40"/>
      <c r="F24" s="40" t="e">
        <f t="shared" si="2"/>
        <v>#DIV/0!</v>
      </c>
      <c r="G24" s="2"/>
      <c r="H24" s="29" t="e">
        <f t="shared" si="3"/>
        <v>#DIV/0!</v>
      </c>
      <c r="I24" s="29" t="e">
        <f t="shared" si="0"/>
        <v>#DIV/0!</v>
      </c>
      <c r="J24" s="29"/>
      <c r="K24" s="27">
        <f>IF($B$2=Selectors!$M$2,'RCF SOBC data'!D26,IF($B$2=Selectors!$M$3,'RCF OBC data'!D26,IF($B$2=Selectors!$M$4,'RCF FBC data'!D26,IF($B$2=Selectors!$M$5,'RCF CCT data'!D26,FALSE))))</f>
        <v>0.25975471944151751</v>
      </c>
      <c r="L24" s="27">
        <f>IF($B$2=Selectors!$M$2,'RCF SOBC data'!E26,IF($B$2=Selectors!$M$3,'RCF OBC data'!E26,IF($B$2=Selectors!$M$4,'RCF FBC data'!E26,IF($B$2=Selectors!$M$5,'RCF CCT data'!E26,FALSE))))</f>
        <v>0.25975471944151751</v>
      </c>
      <c r="M24" s="27">
        <f>IF($B$2=Selectors!$M$2,'RCF SOBC data'!F26,IF($B$2=Selectors!$M$3,'RCF OBC data'!F26,IF($B$2=Selectors!$M$4,'RCF FBC data'!F26,IF($B$2=Selectors!$M$5,'RCF CCT data'!F26,FALSE))))</f>
        <v>0.25975471944151751</v>
      </c>
      <c r="N24" s="27">
        <f>IF($B$2=Selectors!$M$2,'RCF SOBC data'!G26,IF($B$2=Selectors!$M$3,'RCF OBC data'!G26,IF($B$2=Selectors!$M$4,'RCF FBC data'!G26,IF($B$2=Selectors!$M$5,'RCF CCT data'!G26,FALSE))))</f>
        <v>0.25975471944151751</v>
      </c>
      <c r="O24" s="27">
        <f>IF($B$2=Selectors!$M$2,'RCF SOBC data'!H26,IF($B$2=Selectors!$M$3,'RCF OBC data'!H26,IF($B$2=Selectors!$M$4,'RCF FBC data'!H26,IF($B$2=Selectors!$M$5,'RCF CCT data'!H26,FALSE))))</f>
        <v>0.25975471944151751</v>
      </c>
      <c r="P24" s="27">
        <f>IF($B$2=Selectors!$M$2,'RCF SOBC data'!I26,IF($B$2=Selectors!$M$3,'RCF OBC data'!I26,IF($B$2=Selectors!$M$4,'RCF FBC data'!I26,IF($B$2=Selectors!$M$5,'RCF CCT data'!I26,FALSE))))</f>
        <v>0.25975471944151751</v>
      </c>
      <c r="Q24" s="27">
        <f>IF($B$2=Selectors!$M$2,'RCF SOBC data'!J26,IF($B$2=Selectors!$M$3,'RCF OBC data'!J26,IF($B$2=Selectors!$M$4,'RCF FBC data'!J26,IF($B$2=Selectors!$M$5,'RCF CCT data'!J26,FALSE))))</f>
        <v>0.25975471944151751</v>
      </c>
      <c r="R24" s="27">
        <f>IF($B$2=Selectors!$M$2,'RCF SOBC data'!K26,IF($B$2=Selectors!$M$3,'RCF OBC data'!K26,IF($B$2=Selectors!$M$4,'RCF FBC data'!K26,IF($B$2=Selectors!$M$5,'RCF CCT data'!K26,FALSE))))</f>
        <v>0.25975471944151751</v>
      </c>
      <c r="S24" s="27">
        <f>IF($B$2=Selectors!$M$2,'RCF SOBC data'!L26,IF($B$2=Selectors!$M$3,'RCF OBC data'!L26,IF($B$2=Selectors!$M$4,'RCF FBC data'!L26,IF($B$2=Selectors!$M$5,'RCF CCT data'!L26,FALSE))))</f>
        <v>0.25975471944151751</v>
      </c>
      <c r="T24" s="27">
        <f>IF($B$2=Selectors!$M$2,'RCF SOBC data'!M26,IF($B$2=Selectors!$M$3,'RCF OBC data'!M26,IF($B$2=Selectors!$M$4,'RCF FBC data'!M26,IF($B$2=Selectors!$M$5,'RCF CCT data'!M26,FALSE))))</f>
        <v>0.23771739130434799</v>
      </c>
      <c r="U24" s="27">
        <f>IF($B$2=Selectors!$M$2,'RCF SOBC data'!N26,IF($B$2=Selectors!$M$3,'RCF OBC data'!N26,IF($B$2=Selectors!$M$4,'RCF FBC data'!N26,IF($B$2=Selectors!$M$5,'RCF CCT data'!N26,FALSE))))</f>
        <v>0.23771739130434799</v>
      </c>
      <c r="V24" s="27">
        <f>IF($B$2=Selectors!$M$2,'RCF SOBC data'!O26,IF($B$2=Selectors!$M$3,'RCF OBC data'!O26,IF($B$2=Selectors!$M$4,'RCF FBC data'!O26,IF($B$2=Selectors!$M$5,'RCF CCT data'!O26,FALSE))))</f>
        <v>0.23771739130434799</v>
      </c>
      <c r="W24" s="27">
        <f>IF($B$2=Selectors!$M$2,'RCF SOBC data'!P26,IF($B$2=Selectors!$M$3,'RCF OBC data'!P26,IF($B$2=Selectors!$M$4,'RCF FBC data'!P26,IF($B$2=Selectors!$M$5,'RCF CCT data'!P26,FALSE))))</f>
        <v>0.23771739130434799</v>
      </c>
      <c r="X24" s="27">
        <f>IF($B$2=Selectors!$M$2,'RCF SOBC data'!Q26,IF($B$2=Selectors!$M$3,'RCF OBC data'!Q26,IF($B$2=Selectors!$M$4,'RCF FBC data'!Q26,IF($B$2=Selectors!$M$5,'RCF CCT data'!Q26,FALSE))))</f>
        <v>1.0560000000000005</v>
      </c>
      <c r="Y24" s="27">
        <f>IF($B$2=Selectors!$M$2,'RCF SOBC data'!R26,IF($B$2=Selectors!$M$3,'RCF OBC data'!R26,IF($B$2=Selectors!$M$4,'RCF FBC data'!R26,IF($B$2=Selectors!$M$5,'RCF CCT data'!R26,FALSE))))</f>
        <v>1.0560000000000005</v>
      </c>
      <c r="Z24" s="27">
        <f>IF($B$2=Selectors!$M$2,'RCF SOBC data'!S26,IF($B$2=Selectors!$M$3,'RCF OBC data'!S26,IF($B$2=Selectors!$M$4,'RCF FBC data'!S26,IF($B$2=Selectors!$M$5,'RCF CCT data'!S26,FALSE))))</f>
        <v>1.0560000000000005</v>
      </c>
      <c r="AA24" s="27">
        <f>IF($B$2=Selectors!$M$2,'RCF SOBC data'!T26,IF($B$2=Selectors!$M$3,'RCF OBC data'!T26,IF($B$2=Selectors!$M$4,'RCF FBC data'!T26,IF($B$2=Selectors!$M$5,'RCF CCT data'!T26,FALSE))))</f>
        <v>1.0560000000000005</v>
      </c>
      <c r="AB24" s="27">
        <f>IF($B$2=Selectors!$M$2,'RCF SOBC data'!U26,IF($B$2=Selectors!$M$3,'RCF OBC data'!U26,IF($B$2=Selectors!$M$4,'RCF FBC data'!U26,IF($B$2=Selectors!$M$5,'RCF CCT data'!U26,FALSE))))</f>
        <v>1.0560000000000005</v>
      </c>
      <c r="AC24" s="27">
        <f>IF($B$2=Selectors!$M$2,'RCF SOBC data'!V26,IF($B$2=Selectors!$M$3,'RCF OBC data'!V26,IF($B$2=Selectors!$M$4,'RCF FBC data'!V26,IF($B$2=Selectors!$M$5,'RCF CCT data'!V26,FALSE))))</f>
        <v>0.97606837606837571</v>
      </c>
      <c r="AD24" s="27">
        <f>IF($B$2=Selectors!$M$2,'RCF SOBC data'!W26,IF($B$2=Selectors!$M$3,'RCF OBC data'!W26,IF($B$2=Selectors!$M$4,'RCF FBC data'!W26,IF($B$2=Selectors!$M$5,'RCF CCT data'!W26,FALSE))))</f>
        <v>1.0560000000000005</v>
      </c>
      <c r="AE24" s="27">
        <f>IF($B$2=Selectors!$M$2,'RCF SOBC data'!X26,IF($B$2=Selectors!$M$3,'RCF OBC data'!X26,IF($B$2=Selectors!$M$4,'RCF FBC data'!X26,IF($B$2=Selectors!$M$5,'RCF CCT data'!X26,FALSE))))</f>
        <v>1.0560000000000005</v>
      </c>
      <c r="AF24" s="27">
        <f>IF($B$2=Selectors!$M$2,'RCF SOBC data'!Y26,IF($B$2=Selectors!$M$3,'RCF OBC data'!Y26,IF($B$2=Selectors!$M$4,'RCF FBC data'!Y26,IF($B$2=Selectors!$M$5,'RCF CCT data'!Y26,FALSE))))</f>
        <v>1.0560000000000005</v>
      </c>
      <c r="AG24" s="27">
        <f>IF($B$2=Selectors!$M$2,'RCF SOBC data'!Z26,IF($B$2=Selectors!$M$3,'RCF OBC data'!Z26,IF($B$2=Selectors!$M$4,'RCF FBC data'!Z26,IF($B$2=Selectors!$M$5,'RCF CCT data'!Z26,FALSE))))</f>
        <v>1.0560000000000005</v>
      </c>
      <c r="AH24" s="27">
        <f>IF($B$2=Selectors!$M$2,'RCF SOBC data'!AA26,IF($B$2=Selectors!$M$3,'RCF OBC data'!AA26,IF($B$2=Selectors!$M$4,'RCF FBC data'!AA26,IF($B$2=Selectors!$M$5,'RCF CCT data'!AA26,FALSE))))</f>
        <v>1.0560000000000005</v>
      </c>
      <c r="AI24" s="27">
        <f>IF($B$2=Selectors!$M$2,'RCF SOBC data'!AB26,IF($B$2=Selectors!$M$3,'RCF OBC data'!AB26,IF($B$2=Selectors!$M$4,'RCF FBC data'!AB26,IF($B$2=Selectors!$M$5,'RCF CCT data'!AB26,FALSE))))</f>
        <v>2</v>
      </c>
      <c r="AJ24" s="27">
        <f>IF($B$2=Selectors!$M$2,'RCF SOBC data'!AC26,IF($B$2=Selectors!$M$3,'RCF OBC data'!AC26,IF($B$2=Selectors!$M$4,'RCF FBC data'!AC26,IF($B$2=Selectors!$M$5,'RCF CCT data'!AC26,FALSE))))</f>
        <v>2</v>
      </c>
      <c r="AK24" s="27">
        <f>IF($B$2=Selectors!$M$2,'RCF SOBC data'!AD26,IF($B$2=Selectors!$M$3,'RCF OBC data'!AD26,IF($B$2=Selectors!$M$4,'RCF FBC data'!AD26,IF($B$2=Selectors!$M$5,'RCF CCT data'!AD26,FALSE))))</f>
        <v>0.23771739130434799</v>
      </c>
      <c r="AL24" s="27">
        <f>IF($B$2=Selectors!$M$2,'RCF SOBC data'!AE26,IF($B$2=Selectors!$M$3,'RCF OBC data'!AE26,IF($B$2=Selectors!$M$4,'RCF FBC data'!AE26,IF($B$2=Selectors!$M$5,'RCF CCT data'!AE26,FALSE))))</f>
        <v>0.23771739130434799</v>
      </c>
      <c r="AM24" s="27">
        <f>IF($B$2=Selectors!$M$2,'RCF SOBC data'!AF26,IF($B$2=Selectors!$M$3,'RCF OBC data'!AF26,IF($B$2=Selectors!$M$4,'RCF FBC data'!AF26,IF($B$2=Selectors!$M$5,'RCF CCT data'!AF26,FALSE))))</f>
        <v>0.23771739130434799</v>
      </c>
      <c r="AN24" s="27">
        <f>IF($B$2=Selectors!$M$2,'RCF SOBC data'!AG26,IF($B$2=Selectors!$M$3,'RCF OBC data'!AG26,IF($B$2=Selectors!$M$4,'RCF FBC data'!AG26,IF($B$2=Selectors!$M$5,'RCF CCT data'!AG26,FALSE))))</f>
        <v>0.23771739130434799</v>
      </c>
      <c r="AO24" s="27">
        <f>IF($B$2=Selectors!$M$2,'RCF SOBC data'!AH26,IF($B$2=Selectors!$M$3,'RCF OBC data'!AH26,IF($B$2=Selectors!$M$4,'RCF FBC data'!AH26,IF($B$2=Selectors!$M$5,'RCF CCT data'!AH26,FALSE))))</f>
        <v>0.79124429200000002</v>
      </c>
      <c r="AP24" s="27">
        <f>IF($B$2=Selectors!$M$2,'RCF SOBC data'!AI26,IF($B$2=Selectors!$M$3,'RCF OBC data'!AI26,IF($B$2=Selectors!$M$4,'RCF FBC data'!AI26,IF($B$2=Selectors!$M$5,'RCF CCT data'!AI26,FALSE))))</f>
        <v>2</v>
      </c>
      <c r="AQ24" s="27">
        <f>IF($B$2=Selectors!$M$2,'RCF SOBC data'!AJ26,IF($B$2=Selectors!$M$3,'RCF OBC data'!AJ26,IF($B$2=Selectors!$M$4,'RCF FBC data'!AJ26,IF($B$2=Selectors!$M$5,'RCF CCT data'!AJ26,FALSE))))</f>
        <v>2</v>
      </c>
      <c r="AR24" s="27">
        <f>IF($B$2=Selectors!$M$2,'RCF SOBC data'!AK26,IF($B$2=Selectors!$M$3,'RCF OBC data'!AK26,IF($B$2=Selectors!$M$4,'RCF FBC data'!AK26,IF($B$2=Selectors!$M$5,'RCF CCT data'!AK26,FALSE))))</f>
        <v>1.395622146</v>
      </c>
      <c r="AS24" s="27">
        <f>IF($B$2=Selectors!$M$2,'RCF SOBC data'!AL26,IF($B$2=Selectors!$M$3,'RCF OBC data'!AL26,IF($B$2=Selectors!$M$4,'RCF FBC data'!AL26,IF($B$2=Selectors!$M$5,'RCF CCT data'!AL26,FALSE))))</f>
        <v>0.79124429200000002</v>
      </c>
      <c r="AT24" s="27">
        <f>IF($B$2=Selectors!$M$2,'RCF SOBC data'!AM26,IF($B$2=Selectors!$M$3,'RCF OBC data'!AM26,IF($B$2=Selectors!$M$4,'RCF FBC data'!AM26,IF($B$2=Selectors!$M$5,'RCF CCT data'!AM26,FALSE))))</f>
        <v>2</v>
      </c>
      <c r="AU24" s="27">
        <f>IF($B$2=Selectors!$M$2,'RCF SOBC data'!AN26,IF($B$2=Selectors!$M$3,'RCF OBC data'!AN26,IF($B$2=Selectors!$M$4,'RCF FBC data'!AN26,IF($B$2=Selectors!$M$5,'RCF CCT data'!AN26,FALSE))))</f>
        <v>2</v>
      </c>
      <c r="AV24" s="27">
        <f>IF($B$2=Selectors!$M$2,'RCF SOBC data'!AO26,IF($B$2=Selectors!$M$3,'RCF OBC data'!AO26,IF($B$2=Selectors!$M$4,'RCF FBC data'!AO26,IF($B$2=Selectors!$M$5,'RCF CCT data'!AO26,FALSE))))</f>
        <v>1.0560000000000005</v>
      </c>
      <c r="AW24" s="27">
        <f>IF($B$2=Selectors!$M$2,'RCF SOBC data'!AP26,IF($B$2=Selectors!$M$3,'RCF OBC data'!AP26,IF($B$2=Selectors!$M$4,'RCF FBC data'!AP26,IF($B$2=Selectors!$M$5,'RCF CCT data'!AP26,FALSE))))</f>
        <v>0.97606837606837571</v>
      </c>
      <c r="AX24" s="27">
        <f>IF($B$2=Selectors!$M$2,'RCF SOBC data'!AQ26,IF($B$2=Selectors!$M$3,'RCF OBC data'!AQ26,IF($B$2=Selectors!$M$4,'RCF FBC data'!AQ26,IF($B$2=Selectors!$M$5,'RCF CCT data'!AQ26,FALSE))))</f>
        <v>0.23771739130434799</v>
      </c>
      <c r="AY24" s="27">
        <f>IF($B$2=Selectors!$M$2,'RCF SOBC data'!AR26,IF($B$2=Selectors!$M$3,'RCF OBC data'!AR26,IF($B$2=Selectors!$M$4,'RCF FBC data'!AR26,IF($B$2=Selectors!$M$5,'RCF CCT data'!AR26,FALSE))))</f>
        <v>0.23771739130434799</v>
      </c>
      <c r="AZ24" s="27">
        <f>IF($B$2=Selectors!$M$2,'RCF SOBC data'!AS26,IF($B$2=Selectors!$M$3,'RCF OBC data'!AS26,IF($B$2=Selectors!$M$4,'RCF FBC data'!AS26,IF($B$2=Selectors!$M$5,'RCF CCT data'!AS26,FALSE))))</f>
        <v>0.50800000000000023</v>
      </c>
      <c r="BA24" s="27">
        <f>IF($B$2=Selectors!$M$2,'RCF SOBC data'!AT26,IF($B$2=Selectors!$M$3,'RCF OBC data'!AT26,IF($B$2=Selectors!$M$4,'RCF FBC data'!AT26,IF($B$2=Selectors!$M$5,'RCF CCT data'!AT26,FALSE))))</f>
        <v>0.50800000000000023</v>
      </c>
      <c r="BB24" s="27">
        <f>IF($B$2=Selectors!$M$2,'RCF SOBC data'!AU26,IF($B$2=Selectors!$M$3,'RCF OBC data'!AU26,IF($B$2=Selectors!$M$4,'RCF FBC data'!AU26,IF($B$2=Selectors!$M$5,'RCF CCT data'!AU26,FALSE))))</f>
        <v>0.45720000000000022</v>
      </c>
      <c r="BC24" s="27">
        <f>IF($B$2=Selectors!$M$2,'RCF SOBC data'!AV26,IF($B$2=Selectors!$M$3,'RCF OBC data'!AV26,IF($B$2=Selectors!$M$4,'RCF FBC data'!AV26,IF($B$2=Selectors!$M$5,'RCF CCT data'!AV26,FALSE))))</f>
        <v>0.45720000000000022</v>
      </c>
      <c r="BD24" s="27">
        <f>IF($B$2=Selectors!$M$2,'RCF SOBC data'!AW26,IF($B$2=Selectors!$M$3,'RCF OBC data'!AW26,IF($B$2=Selectors!$M$4,'RCF FBC data'!AW26,IF($B$2=Selectors!$M$5,'RCF CCT data'!AW26,FALSE))))</f>
        <v>0.45720000000000022</v>
      </c>
      <c r="BE24" s="27">
        <f>IF($B$2=Selectors!$M$2,'RCF SOBC data'!AX26,IF($B$2=Selectors!$M$3,'RCF OBC data'!AX26,IF($B$2=Selectors!$M$4,'RCF FBC data'!AX26,IF($B$2=Selectors!$M$5,'RCF CCT data'!AX26,FALSE))))</f>
        <v>0.50800000000000023</v>
      </c>
      <c r="BF24" s="27">
        <f>IF($B$2=Selectors!$M$2,'RCF SOBC data'!AY26,IF($B$2=Selectors!$M$3,'RCF OBC data'!AY26,IF($B$2=Selectors!$M$4,'RCF FBC data'!AY26,IF($B$2=Selectors!$M$5,'RCF CCT data'!AY26,FALSE))))</f>
        <v>0.60960000000000025</v>
      </c>
      <c r="BG24" s="27">
        <f>IF($B$2=Selectors!$M$2,'RCF SOBC data'!AZ26,IF($B$2=Selectors!$M$3,'RCF OBC data'!AZ26,IF($B$2=Selectors!$M$4,'RCF FBC data'!AZ26,IF($B$2=Selectors!$M$5,'RCF CCT data'!AZ26,FALSE))))</f>
        <v>0.50800000000000023</v>
      </c>
      <c r="BH24" s="27">
        <f>IF($B$2=Selectors!$M$2,'RCF SOBC data'!BA26,IF($B$2=Selectors!$M$3,'RCF OBC data'!BA26,IF($B$2=Selectors!$M$4,'RCF FBC data'!BA26,IF($B$2=Selectors!$M$5,'RCF CCT data'!BA26,FALSE))))</f>
        <v>0.60960000000000025</v>
      </c>
      <c r="BI24" s="27">
        <f>IF($B$2=Selectors!$M$2,'RCF SOBC data'!BB26,IF($B$2=Selectors!$M$3,'RCF OBC data'!BB26,IF($B$2=Selectors!$M$4,'RCF FBC data'!BB26,IF($B$2=Selectors!$M$5,'RCF CCT data'!BB26,FALSE))))</f>
        <v>0.83000000000000007</v>
      </c>
      <c r="BJ24" s="27">
        <f>IF($B$2=Selectors!$M$2,'RCF SOBC data'!BC26,IF($B$2=Selectors!$M$3,'RCF OBC data'!BC26,IF($B$2=Selectors!$M$4,'RCF FBC data'!BC26,IF($B$2=Selectors!$M$5,'RCF CCT data'!BC26,FALSE))))</f>
        <v>0.83000000000000007</v>
      </c>
      <c r="BK24" s="27">
        <f>IF($B$2=Selectors!$M$2,'RCF SOBC data'!BD26,IF($B$2=Selectors!$M$3,'RCF OBC data'!BD26,IF($B$2=Selectors!$M$4,'RCF FBC data'!BD26,IF($B$2=Selectors!$M$5,'RCF CCT data'!BD26,FALSE))))</f>
        <v>1.2994476049717929</v>
      </c>
      <c r="BL24" s="27">
        <f>IF($B$2=Selectors!$M$2,'RCF SOBC data'!BE26,IF($B$2=Selectors!$M$3,'RCF OBC data'!BE26,IF($B$2=Selectors!$M$4,'RCF FBC data'!BE26,IF($B$2=Selectors!$M$5,'RCF CCT data'!BE26,FALSE))))</f>
        <v>0.50800000000000023</v>
      </c>
      <c r="BM24" s="27">
        <f>IF($B$2=Selectors!$M$2,'RCF SOBC data'!BF26,IF($B$2=Selectors!$M$3,'RCF OBC data'!BF26,IF($B$2=Selectors!$M$4,'RCF FBC data'!BF26,IF($B$2=Selectors!$M$5,'RCF CCT data'!BF26,FALSE))))</f>
        <v>0.50800000000000023</v>
      </c>
      <c r="BN24" s="27">
        <f>IF($B$2=Selectors!$M$2,'RCF SOBC data'!BG26,IF($B$2=Selectors!$M$3,'RCF OBC data'!BG26,IF($B$2=Selectors!$M$4,'RCF FBC data'!BG26,IF($B$2=Selectors!$M$5,'RCF CCT data'!BG26,FALSE))))</f>
        <v>0.60960000000000025</v>
      </c>
      <c r="BO24" s="27">
        <f>IF($B$2=Selectors!$M$2,'RCF SOBC data'!BH26,IF($B$2=Selectors!$M$3,'RCF OBC data'!BH26,IF($B$2=Selectors!$M$4,'RCF FBC data'!BH26,IF($B$2=Selectors!$M$5,'RCF CCT data'!BH26,FALSE))))</f>
        <v>0.60960000000000025</v>
      </c>
      <c r="BP24" s="27">
        <f>IF($B$2=Selectors!$M$2,'RCF SOBC data'!BI26,IF($B$2=Selectors!$M$3,'RCF OBC data'!BI26,IF($B$2=Selectors!$M$4,'RCF FBC data'!BI26,IF($B$2=Selectors!$M$5,'RCF CCT data'!BI26,FALSE))))</f>
        <v>1.0277286900658393</v>
      </c>
      <c r="BQ24" s="27">
        <f>IF($B$2=Selectors!$M$2,'RCF SOBC data'!BJ26,IF($B$2=Selectors!$M$3,'RCF OBC data'!BJ26,IF($B$2=Selectors!$M$4,'RCF FBC data'!BJ26,IF($B$2=Selectors!$M$5,'RCF CCT data'!BJ26,FALSE))))</f>
        <v>1.0060000000000007</v>
      </c>
      <c r="BR24" s="27">
        <f>IF($B$2=Selectors!$M$2,'RCF SOBC data'!BK26,IF($B$2=Selectors!$M$3,'RCF OBC data'!BK26,IF($B$2=Selectors!$M$4,'RCF FBC data'!BK26,IF($B$2=Selectors!$M$5,'RCF CCT data'!BK26,FALSE))))</f>
        <v>1.0060000000000007</v>
      </c>
      <c r="BS24" s="27">
        <f>IF($B$2=Selectors!$M$2,'RCF SOBC data'!BL26,IF($B$2=Selectors!$M$3,'RCF OBC data'!BL26,IF($B$2=Selectors!$M$4,'RCF FBC data'!BL26,IF($B$2=Selectors!$M$5,'RCF CCT data'!BL26,FALSE))))</f>
        <v>0.56212841520086787</v>
      </c>
      <c r="BT24" s="27">
        <f>IF($B$2=Selectors!$M$2,'RCF SOBC data'!BM26,IF($B$2=Selectors!$M$3,'RCF OBC data'!BM26,IF($B$2=Selectors!$M$4,'RCF FBC data'!BM26,IF($B$2=Selectors!$M$5,'RCF CCT data'!BM26,FALSE))))</f>
        <v>0.50800000000000023</v>
      </c>
      <c r="BU24" s="27">
        <f>IF($B$2=Selectors!$M$2,'RCF SOBC data'!BN26,IF($B$2=Selectors!$M$3,'RCF OBC data'!BN26,IF($B$2=Selectors!$M$4,'RCF FBC data'!BN26,IF($B$2=Selectors!$M$5,'RCF CCT data'!BN26,FALSE))))</f>
        <v>0.52035849194563999</v>
      </c>
      <c r="BV24" s="27">
        <f>IF($B$2=Selectors!$M$2,'RCF SOBC data'!BO26,IF($B$2=Selectors!$M$3,'RCF OBC data'!BO26,IF($B$2=Selectors!$M$4,'RCF FBC data'!BO26,IF($B$2=Selectors!$M$5,'RCF CCT data'!BO26,FALSE))))</f>
        <v>0.24096000000000006</v>
      </c>
      <c r="BW24" s="27">
        <f>IF($B$2=Selectors!$M$2,'RCF SOBC data'!BP26,IF($B$2=Selectors!$M$3,'RCF OBC data'!BP26,IF($B$2=Selectors!$M$4,'RCF FBC data'!BP26,IF($B$2=Selectors!$M$5,'RCF CCT data'!BP26,FALSE))))</f>
        <v>0.24096000000000006</v>
      </c>
      <c r="BX24" s="27">
        <f>IF($B$2=Selectors!$M$2,'RCF SOBC data'!BQ26,IF($B$2=Selectors!$M$3,'RCF OBC data'!BQ26,IF($B$2=Selectors!$M$4,'RCF FBC data'!BQ26,IF($B$2=Selectors!$M$5,'RCF CCT data'!BQ26,FALSE))))</f>
        <v>0.24096000000000006</v>
      </c>
      <c r="BY24" s="27">
        <f>IF($B$2=Selectors!$M$2,'RCF SOBC data'!BR26,IF($B$2=Selectors!$M$3,'RCF OBC data'!BR26,IF($B$2=Selectors!$M$4,'RCF FBC data'!BR26,IF($B$2=Selectors!$M$5,'RCF CCT data'!BR26,FALSE))))</f>
        <v>0.24096000000000006</v>
      </c>
      <c r="BZ24" s="27">
        <f>IF($B$2=Selectors!$M$2,'RCF SOBC data'!BS26,IF($B$2=Selectors!$M$3,'RCF OBC data'!BS26,IF($B$2=Selectors!$M$4,'RCF FBC data'!BS26,IF($B$2=Selectors!$M$5,'RCF CCT data'!BS26,FALSE))))</f>
        <v>0.24096000000000006</v>
      </c>
      <c r="CA24" s="27">
        <f>IF($B$2=Selectors!$M$2,'RCF SOBC data'!BT26,IF($B$2=Selectors!$M$3,'RCF OBC data'!BT26,IF($B$2=Selectors!$M$4,'RCF FBC data'!BT26,IF($B$2=Selectors!$M$5,'RCF CCT data'!BT26,FALSE))))</f>
        <v>0.24096000000000006</v>
      </c>
      <c r="CB24" s="27">
        <f>IF($B$2=Selectors!$M$2,'RCF SOBC data'!BU26,IF($B$2=Selectors!$M$3,'RCF OBC data'!BU26,IF($B$2=Selectors!$M$4,'RCF FBC data'!BU26,IF($B$2=Selectors!$M$5,'RCF CCT data'!BU26,FALSE))))</f>
        <v>0.76380050326299997</v>
      </c>
      <c r="CC24" s="27">
        <f>IF($B$2=Selectors!$M$2,'RCF SOBC data'!BV26,IF($B$2=Selectors!$M$3,'RCF OBC data'!BV26,IF($B$2=Selectors!$M$4,'RCF FBC data'!BV26,IF($B$2=Selectors!$M$5,'RCF CCT data'!BV26,FALSE))))</f>
        <v>0.76380050326299997</v>
      </c>
      <c r="CD24" s="27">
        <f>IF($B$2=Selectors!$M$2,'RCF SOBC data'!BW26,IF($B$2=Selectors!$M$3,'RCF OBC data'!BW26,IF($B$2=Selectors!$M$4,'RCF FBC data'!BW26,IF($B$2=Selectors!$M$5,'RCF CCT data'!BW26,FALSE))))</f>
        <v>0.76380050326299997</v>
      </c>
      <c r="CE24" s="27">
        <f>IF($B$2=Selectors!$M$2,'RCF SOBC data'!BX26,IF($B$2=Selectors!$M$3,'RCF OBC data'!BX26,IF($B$2=Selectors!$M$4,'RCF FBC data'!BX26,IF($B$2=Selectors!$M$5,'RCF CCT data'!BX26,FALSE))))</f>
        <v>0.76380050326299997</v>
      </c>
      <c r="CF24" s="27">
        <f>IF($B$2=Selectors!$M$2,'RCF SOBC data'!BY26,IF($B$2=Selectors!$M$3,'RCF OBC data'!BY26,IF($B$2=Selectors!$M$4,'RCF FBC data'!BY26,IF($B$2=Selectors!$M$5,'RCF CCT data'!BY26,FALSE))))</f>
        <v>0.76380050326299997</v>
      </c>
      <c r="CG24" s="27">
        <f>IF($B$2=Selectors!$M$2,'RCF SOBC data'!BZ26,IF($B$2=Selectors!$M$3,'RCF OBC data'!BZ26,IF($B$2=Selectors!$M$4,'RCF FBC data'!BZ26,IF($B$2=Selectors!$M$5,'RCF CCT data'!BZ26,FALSE))))</f>
        <v>0.76380050326299997</v>
      </c>
      <c r="CH24" s="27">
        <f>IF($B$2=Selectors!$M$2,'RCF SOBC data'!CA26,IF($B$2=Selectors!$M$3,'RCF OBC data'!CA26,IF($B$2=Selectors!$M$4,'RCF FBC data'!CA26,IF($B$2=Selectors!$M$5,'RCF CCT data'!CA26,FALSE))))</f>
        <v>0.76380050326299997</v>
      </c>
      <c r="CI24" s="27">
        <f>IF($B$2=Selectors!$M$2,'RCF SOBC data'!CB26,IF($B$2=Selectors!$M$3,'RCF OBC data'!CB26,IF($B$2=Selectors!$M$4,'RCF FBC data'!CB26,IF($B$2=Selectors!$M$5,'RCF CCT data'!CB26,FALSE))))</f>
        <v>0.55631497257392004</v>
      </c>
      <c r="CJ24" s="27">
        <f>IF($B$2=Selectors!$M$2,'RCF SOBC data'!CC26,IF($B$2=Selectors!$M$3,'RCF OBC data'!CC26,IF($B$2=Selectors!$M$4,'RCF FBC data'!CC26,IF($B$2=Selectors!$M$5,'RCF CCT data'!CC26,FALSE))))</f>
        <v>0.55631497257392004</v>
      </c>
      <c r="CK24" s="27">
        <f>IF($B$2=Selectors!$M$2,'RCF SOBC data'!CD26,IF($B$2=Selectors!$M$3,'RCF OBC data'!CD26,IF($B$2=Selectors!$M$4,'RCF FBC data'!CD26,IF($B$2=Selectors!$M$5,'RCF CCT data'!CD26,FALSE))))</f>
        <v>0.55631497257392004</v>
      </c>
      <c r="CL24" s="27">
        <f>IF($B$2=Selectors!$M$2,'RCF SOBC data'!CE26,IF($B$2=Selectors!$M$3,'RCF OBC data'!CE26,IF($B$2=Selectors!$M$4,'RCF FBC data'!CE26,IF($B$2=Selectors!$M$5,'RCF CCT data'!CE26,FALSE))))</f>
        <v>0.55631497257392004</v>
      </c>
      <c r="CM24" s="27">
        <f>IF($B$2=Selectors!$M$2,'RCF SOBC data'!CF26,IF($B$2=Selectors!$M$3,'RCF OBC data'!CF26,IF($B$2=Selectors!$M$4,'RCF FBC data'!CF26,IF($B$2=Selectors!$M$5,'RCF CCT data'!CF26,FALSE))))</f>
        <v>0.55631497257392004</v>
      </c>
      <c r="CN24" s="27">
        <f>IF($B$2=Selectors!$M$2,'RCF SOBC data'!CG26,IF($B$2=Selectors!$M$3,'RCF OBC data'!CG26,IF($B$2=Selectors!$M$4,'RCF FBC data'!CG26,IF($B$2=Selectors!$M$5,'RCF CCT data'!CG26,FALSE))))</f>
        <v>0.55631497257392004</v>
      </c>
      <c r="CO24" s="27">
        <f>IF($B$2=Selectors!$M$2,'RCF SOBC data'!CH26,IF($B$2=Selectors!$M$3,'RCF OBC data'!CH26,IF($B$2=Selectors!$M$4,'RCF FBC data'!CH26,IF($B$2=Selectors!$M$5,'RCF CCT data'!CH26,FALSE))))</f>
        <v>0.55631497257392004</v>
      </c>
      <c r="CP24" s="27">
        <f>IF($B$2=Selectors!$M$2,'RCF SOBC data'!CI26,IF($B$2=Selectors!$M$3,'RCF OBC data'!CI26,IF($B$2=Selectors!$M$4,'RCF FBC data'!CI26,IF($B$2=Selectors!$M$5,'RCF CCT data'!CI26,FALSE))))</f>
        <v>0.52035849194563999</v>
      </c>
      <c r="CQ24" s="27">
        <f>IF($B$2=Selectors!$M$2,'RCF SOBC data'!CJ26,IF($B$2=Selectors!$M$3,'RCF OBC data'!CJ26,IF($B$2=Selectors!$M$4,'RCF FBC data'!CJ26,IF($B$2=Selectors!$M$5,'RCF CCT data'!CJ26,FALSE))))</f>
        <v>0.52035849194563999</v>
      </c>
      <c r="CR24" s="27">
        <f>IF($B$2=Selectors!$M$2,'RCF SOBC data'!CK26,IF($B$2=Selectors!$M$3,'RCF OBC data'!CK26,IF($B$2=Selectors!$M$4,'RCF FBC data'!CK26,IF($B$2=Selectors!$M$5,'RCF CCT data'!CK26,FALSE))))</f>
        <v>0.52035849194563999</v>
      </c>
      <c r="CS24" s="27">
        <f>IF($B$2=Selectors!$M$2,'RCF SOBC data'!CL26,IF($B$2=Selectors!$M$3,'RCF OBC data'!CL26,IF($B$2=Selectors!$M$4,'RCF FBC data'!CL26,IF($B$2=Selectors!$M$5,'RCF CCT data'!CL26,FALSE))))</f>
        <v>0.54546733760957711</v>
      </c>
      <c r="CT24" s="27">
        <f>IF($B$2=Selectors!$M$2,'RCF SOBC data'!CM26,IF($B$2=Selectors!$M$3,'RCF OBC data'!CM26,IF($B$2=Selectors!$M$4,'RCF FBC data'!CM26,IF($B$2=Selectors!$M$5,'RCF CCT data'!CM26,FALSE))))</f>
        <v>0.54546733760957711</v>
      </c>
      <c r="CU24" s="27">
        <f>IF($B$2=Selectors!$M$2,'RCF SOBC data'!CN26,IF($B$2=Selectors!$M$3,'RCF OBC data'!CN26,IF($B$2=Selectors!$M$4,'RCF FBC data'!CN26,IF($B$2=Selectors!$M$5,'RCF CCT data'!CN26,FALSE))))</f>
        <v>0.54546733760957711</v>
      </c>
      <c r="CV24" s="27">
        <f>IF($B$2=Selectors!$M$2,'RCF SOBC data'!CO26,IF($B$2=Selectors!$M$3,'RCF OBC data'!CO26,IF($B$2=Selectors!$M$4,'RCF FBC data'!CO26,IF($B$2=Selectors!$M$5,'RCF CCT data'!CO26,FALSE))))</f>
        <v>0.54546733760957711</v>
      </c>
      <c r="CW24" s="27">
        <f>IF($B$2=Selectors!$M$2,'RCF SOBC data'!CP26,IF($B$2=Selectors!$M$3,'RCF OBC data'!CP26,IF($B$2=Selectors!$M$4,'RCF FBC data'!CP26,IF($B$2=Selectors!$M$5,'RCF CCT data'!CP26,FALSE))))</f>
        <v>0.54546733760957711</v>
      </c>
      <c r="CX24" s="27">
        <f>IF($B$2=Selectors!$M$2,'RCF SOBC data'!CQ26,IF($B$2=Selectors!$M$3,'RCF OBC data'!CQ26,IF($B$2=Selectors!$M$4,'RCF FBC data'!CQ26,IF($B$2=Selectors!$M$5,'RCF CCT data'!CQ26,FALSE))))</f>
        <v>0.56212841520086787</v>
      </c>
      <c r="CY24" s="27">
        <f>IF($B$2=Selectors!$M$2,'RCF SOBC data'!CR26,IF($B$2=Selectors!$M$3,'RCF OBC data'!CR26,IF($B$2=Selectors!$M$4,'RCF FBC data'!CR26,IF($B$2=Selectors!$M$5,'RCF CCT data'!CR26,FALSE))))</f>
        <v>2</v>
      </c>
      <c r="CZ24" s="27">
        <f>IF($B$2=Selectors!$M$2,'RCF SOBC data'!CS26,IF($B$2=Selectors!$M$3,'RCF OBC data'!CS26,IF($B$2=Selectors!$M$4,'RCF FBC data'!CS26,IF($B$2=Selectors!$M$5,'RCF CCT data'!CS26,FALSE))))</f>
        <v>2</v>
      </c>
      <c r="DA24" s="27">
        <f>IF($B$2=Selectors!$M$2,'RCF SOBC data'!CT26,IF($B$2=Selectors!$M$3,'RCF OBC data'!CT26,IF($B$2=Selectors!$M$4,'RCF FBC data'!CT26,IF($B$2=Selectors!$M$5,'RCF CCT data'!CT26,FALSE))))</f>
        <v>2</v>
      </c>
      <c r="DB24" s="27">
        <f>IF($B$2=Selectors!$M$2,'RCF SOBC data'!CU26,IF($B$2=Selectors!$M$3,'RCF OBC data'!CU26,IF($B$2=Selectors!$M$4,'RCF FBC data'!CU26,IF($B$2=Selectors!$M$5,'RCF CCT data'!CU26,FALSE))))</f>
        <v>2</v>
      </c>
      <c r="DC24" s="27">
        <f>IF($B$2=Selectors!$M$2,'RCF SOBC data'!CV26,IF($B$2=Selectors!$M$3,'RCF OBC data'!CV26,IF($B$2=Selectors!$M$4,'RCF FBC data'!CV26,IF($B$2=Selectors!$M$5,'RCF CCT data'!CV26,FALSE))))</f>
        <v>2</v>
      </c>
      <c r="DD24" s="27">
        <f>IF($B$2=Selectors!$M$2,'RCF SOBC data'!CW26,IF($B$2=Selectors!$M$3,'RCF OBC data'!CW26,IF($B$2=Selectors!$M$4,'RCF FBC data'!CW26,IF($B$2=Selectors!$M$5,'RCF CCT data'!CW26,FALSE))))</f>
        <v>2</v>
      </c>
      <c r="DE24" s="27">
        <f>IF($B$2=Selectors!$M$2,'RCF SOBC data'!CX26,IF($B$2=Selectors!$M$3,'RCF OBC data'!CX26,IF($B$2=Selectors!$M$4,'RCF FBC data'!CX26,IF($B$2=Selectors!$M$5,'RCF CCT data'!CX26,FALSE))))</f>
        <v>2</v>
      </c>
      <c r="DF24" s="27">
        <f>IF($B$2=Selectors!$M$2,'RCF SOBC data'!CY26,IF($B$2=Selectors!$M$3,'RCF OBC data'!CY26,IF($B$2=Selectors!$M$4,'RCF FBC data'!CY26,IF($B$2=Selectors!$M$5,'RCF CCT data'!CY26,FALSE))))</f>
        <v>2</v>
      </c>
      <c r="DG24" s="27">
        <f>IF($B$2=Selectors!$M$2,'RCF SOBC data'!CZ26,IF($B$2=Selectors!$M$3,'RCF OBC data'!CZ26,IF($B$2=Selectors!$M$4,'RCF FBC data'!CZ26,IF($B$2=Selectors!$M$5,'RCF CCT data'!CZ26,FALSE))))</f>
        <v>2</v>
      </c>
      <c r="DH24" s="27">
        <f>IF($B$2=Selectors!$M$2,'RCF SOBC data'!DA26,IF($B$2=Selectors!$M$3,'RCF OBC data'!DA26,IF($B$2=Selectors!$M$4,'RCF FBC data'!DA26,IF($B$2=Selectors!$M$5,'RCF CCT data'!DA26,FALSE))))</f>
        <v>2</v>
      </c>
      <c r="DI24" s="27">
        <f>IF($B$2=Selectors!$M$2,'RCF SOBC data'!DB26,IF($B$2=Selectors!$M$3,'RCF OBC data'!DB26,IF($B$2=Selectors!$M$4,'RCF FBC data'!DB26,IF($B$2=Selectors!$M$5,'RCF CCT data'!DB26,FALSE))))</f>
        <v>2</v>
      </c>
      <c r="DJ24" s="27">
        <f>IF($B$2=Selectors!$M$2,'RCF SOBC data'!DC26,IF($B$2=Selectors!$M$3,'RCF OBC data'!DC26,IF($B$2=Selectors!$M$4,'RCF FBC data'!DC26,IF($B$2=Selectors!$M$5,'RCF CCT data'!DC26,FALSE))))</f>
        <v>2</v>
      </c>
      <c r="DK24" s="27">
        <f>IF($B$2=Selectors!$M$2,'RCF SOBC data'!DD26,IF($B$2=Selectors!$M$3,'RCF OBC data'!DD26,IF($B$2=Selectors!$M$4,'RCF FBC data'!DD26,IF($B$2=Selectors!$M$5,'RCF CCT data'!DD26,FALSE))))</f>
        <v>0.50800000000000023</v>
      </c>
      <c r="DL24" s="27">
        <f>IF($B$2=Selectors!$M$2,'RCF SOBC data'!DE26,IF($B$2=Selectors!$M$3,'RCF OBC data'!DE26,IF($B$2=Selectors!$M$4,'RCF FBC data'!DE26,IF($B$2=Selectors!$M$5,'RCF CCT data'!DE26,FALSE))))</f>
        <v>0.50800000000000023</v>
      </c>
      <c r="DM24" s="27">
        <f>IF($B$2=Selectors!$M$2,'RCF SOBC data'!DF26,IF($B$2=Selectors!$M$3,'RCF OBC data'!DF26,IF($B$2=Selectors!$M$4,'RCF FBC data'!DF26,IF($B$2=Selectors!$M$5,'RCF CCT data'!DF26,FALSE))))</f>
        <v>0.50800000000000023</v>
      </c>
      <c r="DN24" s="27">
        <f>IF($B$2=Selectors!$M$2,'RCF SOBC data'!DG26,IF($B$2=Selectors!$M$3,'RCF OBC data'!DG26,IF($B$2=Selectors!$M$4,'RCF FBC data'!DG26,IF($B$2=Selectors!$M$5,'RCF CCT data'!DG26,FALSE))))</f>
        <v>0.50800000000000023</v>
      </c>
      <c r="DO24" s="27">
        <f>IF($B$2=Selectors!$M$2,'RCF SOBC data'!DH26,IF($B$2=Selectors!$M$3,'RCF OBC data'!DH26,IF($B$2=Selectors!$M$4,'RCF FBC data'!DH26,IF($B$2=Selectors!$M$5,'RCF CCT data'!DH26,FALSE))))</f>
        <v>0.23771739130434799</v>
      </c>
      <c r="DP24" s="27">
        <f>IF($B$2=Selectors!$M$2,'RCF SOBC data'!DI26,IF($B$2=Selectors!$M$3,'RCF OBC data'!DI26,IF($B$2=Selectors!$M$4,'RCF FBC data'!DI26,IF($B$2=Selectors!$M$5,'RCF CCT data'!DI26,FALSE))))</f>
        <v>0.23771739130434799</v>
      </c>
      <c r="DQ24" s="27">
        <f>IF($B$2=Selectors!$M$2,'RCF SOBC data'!DJ26,IF($B$2=Selectors!$M$3,'RCF OBC data'!DJ26,IF($B$2=Selectors!$M$4,'RCF FBC data'!DJ26,IF($B$2=Selectors!$M$5,'RCF CCT data'!DJ26,FALSE))))</f>
        <v>0.23771739130434799</v>
      </c>
      <c r="DR24" s="27">
        <f>IF($B$2=Selectors!$M$2,'RCF SOBC data'!DK26,IF($B$2=Selectors!$M$3,'RCF OBC data'!DK26,IF($B$2=Selectors!$M$4,'RCF FBC data'!DK26,IF($B$2=Selectors!$M$5,'RCF CCT data'!DK26,FALSE))))</f>
        <v>0.23771739130434799</v>
      </c>
      <c r="DS24" s="27">
        <f>IF($B$2=Selectors!$M$2,'RCF SOBC data'!DL26,IF($B$2=Selectors!$M$3,'RCF OBC data'!DL26,IF($B$2=Selectors!$M$4,'RCF FBC data'!DL26,IF($B$2=Selectors!$M$5,'RCF CCT data'!DL26,FALSE))))</f>
        <v>0.23771739130434799</v>
      </c>
      <c r="DT24" s="27">
        <f>IF($B$2=Selectors!$M$2,'RCF SOBC data'!DM26,IF($B$2=Selectors!$M$3,'RCF OBC data'!DM26,IF($B$2=Selectors!$M$4,'RCF FBC data'!DM26,IF($B$2=Selectors!$M$5,'RCF CCT data'!DM26,FALSE))))</f>
        <v>0.23771739130434799</v>
      </c>
      <c r="DU24" s="27">
        <f>IF($B$2=Selectors!$M$2,'RCF SOBC data'!DN26,IF($B$2=Selectors!$M$3,'RCF OBC data'!DN26,IF($B$2=Selectors!$M$4,'RCF FBC data'!DN26,IF($B$2=Selectors!$M$5,'RCF CCT data'!DN26,FALSE))))</f>
        <v>0.23771739130434799</v>
      </c>
      <c r="DV24" s="27">
        <f>IF($B$2=Selectors!$M$2,'RCF SOBC data'!DO26,IF($B$2=Selectors!$M$3,'RCF OBC data'!DO26,IF($B$2=Selectors!$M$4,'RCF FBC data'!DO26,IF($B$2=Selectors!$M$5,'RCF CCT data'!DO26,FALSE))))</f>
        <v>0.23771739130434799</v>
      </c>
      <c r="DW24" s="27">
        <f>IF($B$2=Selectors!$M$2,'RCF SOBC data'!DP26,IF($B$2=Selectors!$M$3,'RCF OBC data'!DP26,IF($B$2=Selectors!$M$4,'RCF FBC data'!DP26,IF($B$2=Selectors!$M$5,'RCF CCT data'!DP26,FALSE))))</f>
        <v>0.23771739130434799</v>
      </c>
      <c r="DX24" s="27">
        <f>IF($B$2=Selectors!$M$2,'RCF SOBC data'!DQ26,IF($B$2=Selectors!$M$3,'RCF OBC data'!DQ26,IF($B$2=Selectors!$M$4,'RCF FBC data'!DQ26,IF($B$2=Selectors!$M$5,'RCF CCT data'!DQ26,FALSE))))</f>
        <v>0.23771739130434799</v>
      </c>
      <c r="DY24" s="27">
        <f>IF($B$2=Selectors!$M$2,'RCF SOBC data'!DR26,IF($B$2=Selectors!$M$3,'RCF OBC data'!DR26,IF($B$2=Selectors!$M$4,'RCF FBC data'!DR26,IF($B$2=Selectors!$M$5,'RCF CCT data'!DR26,FALSE))))</f>
        <v>0.23771739130434799</v>
      </c>
      <c r="DZ24" s="27">
        <f>IF($B$2=Selectors!$M$2,'RCF SOBC data'!DS26,IF($B$2=Selectors!$M$3,'RCF OBC data'!DS26,IF($B$2=Selectors!$M$4,'RCF FBC data'!DS26,IF($B$2=Selectors!$M$5,'RCF CCT data'!DS26,FALSE))))</f>
        <v>0.23771739130434799</v>
      </c>
      <c r="EA24" s="27">
        <f>IF($B$2=Selectors!$M$2,'RCF SOBC data'!DT26,IF($B$2=Selectors!$M$3,'RCF OBC data'!DT26,IF($B$2=Selectors!$M$4,'RCF FBC data'!DT26,IF($B$2=Selectors!$M$5,'RCF CCT data'!DT26,FALSE))))</f>
        <v>0.23771739130434799</v>
      </c>
      <c r="EB24" s="27">
        <f>IF($B$2=Selectors!$M$2,'RCF SOBC data'!DU26,IF($B$2=Selectors!$M$3,'RCF OBC data'!DU26,IF($B$2=Selectors!$M$4,'RCF FBC data'!DU26,IF($B$2=Selectors!$M$5,'RCF CCT data'!DU26,FALSE))))</f>
        <v>0.23771739130434799</v>
      </c>
      <c r="EC24" s="27">
        <f>IF($B$2=Selectors!$M$2,'RCF SOBC data'!DV26,IF($B$2=Selectors!$M$3,'RCF OBC data'!DV26,IF($B$2=Selectors!$M$4,'RCF FBC data'!DV26,IF($B$2=Selectors!$M$5,'RCF CCT data'!DV26,FALSE))))</f>
        <v>0.23771739130434799</v>
      </c>
      <c r="ED24" s="27">
        <f>IF($B$2=Selectors!$M$2,'RCF SOBC data'!DW26,IF($B$2=Selectors!$M$3,'RCF OBC data'!DW26,IF($B$2=Selectors!$M$4,'RCF FBC data'!DW26,IF($B$2=Selectors!$M$5,'RCF CCT data'!DW26,FALSE))))</f>
        <v>0.23771739130434799</v>
      </c>
      <c r="EE24" s="27">
        <f>IF($B$2=Selectors!$M$2,'RCF SOBC data'!DX26,IF($B$2=Selectors!$M$3,'RCF OBC data'!DX26,IF($B$2=Selectors!$M$4,'RCF FBC data'!DX26,IF($B$2=Selectors!$M$5,'RCF CCT data'!DX26,FALSE))))</f>
        <v>0.23771739130434799</v>
      </c>
      <c r="EF24" s="27">
        <f>IF($B$2=Selectors!$M$2,'RCF SOBC data'!DY26,IF($B$2=Selectors!$M$3,'RCF OBC data'!DY26,IF($B$2=Selectors!$M$4,'RCF FBC data'!DY26,IF($B$2=Selectors!$M$5,'RCF CCT data'!DY26,FALSE))))</f>
        <v>0.23771739130434799</v>
      </c>
      <c r="EG24" s="27">
        <f>IF($B$2=Selectors!$M$2,'RCF SOBC data'!DZ26,IF($B$2=Selectors!$M$3,'RCF OBC data'!DZ26,IF($B$2=Selectors!$M$4,'RCF FBC data'!DZ26,IF($B$2=Selectors!$M$5,'RCF CCT data'!DZ26,FALSE))))</f>
        <v>0.23771739130434799</v>
      </c>
      <c r="EH24" s="27">
        <f>IF($B$2=Selectors!$M$2,'RCF SOBC data'!EA26,IF($B$2=Selectors!$M$3,'RCF OBC data'!EA26,IF($B$2=Selectors!$M$4,'RCF FBC data'!EA26,IF($B$2=Selectors!$M$5,'RCF CCT data'!EA26,FALSE))))</f>
        <v>0.23771739130434799</v>
      </c>
      <c r="EI24" s="27">
        <f>IF($B$2=Selectors!$M$2,'RCF SOBC data'!EB26,IF($B$2=Selectors!$M$3,'RCF OBC data'!EB26,IF($B$2=Selectors!$M$4,'RCF FBC data'!EB26,IF($B$2=Selectors!$M$5,'RCF CCT data'!EB26,FALSE))))</f>
        <v>0.23771739130434799</v>
      </c>
      <c r="EJ24" s="27">
        <f>IF($B$2=Selectors!$M$2,'RCF SOBC data'!EC26,IF($B$2=Selectors!$M$3,'RCF OBC data'!EC26,IF($B$2=Selectors!$M$4,'RCF FBC data'!EC26,IF($B$2=Selectors!$M$5,'RCF CCT data'!EC26,FALSE))))</f>
        <v>0.23771739130434799</v>
      </c>
      <c r="EK24" s="27">
        <f>IF($B$2=Selectors!$M$2,'RCF SOBC data'!ED26,IF($B$2=Selectors!$M$3,'RCF OBC data'!ED26,IF($B$2=Selectors!$M$4,'RCF FBC data'!ED26,IF($B$2=Selectors!$M$5,'RCF CCT data'!ED26,FALSE))))</f>
        <v>0.23771739130434799</v>
      </c>
      <c r="EL24" s="27">
        <f>IF($B$2=Selectors!$M$2,'RCF SOBC data'!EE26,IF($B$2=Selectors!$M$3,'RCF OBC data'!EE26,IF($B$2=Selectors!$M$4,'RCF FBC data'!EE26,IF($B$2=Selectors!$M$5,'RCF CCT data'!EE26,FALSE))))</f>
        <v>0.23771739130434799</v>
      </c>
      <c r="EM24" s="27">
        <f>IF($B$2=Selectors!$M$2,'RCF SOBC data'!EF26,IF($B$2=Selectors!$M$3,'RCF OBC data'!EF26,IF($B$2=Selectors!$M$4,'RCF FBC data'!EF26,IF($B$2=Selectors!$M$5,'RCF CCT data'!EF26,FALSE))))</f>
        <v>0.23771739130434799</v>
      </c>
      <c r="EN24" s="27">
        <f>IF($B$2=Selectors!$M$2,'RCF SOBC data'!EG26,IF($B$2=Selectors!$M$3,'RCF OBC data'!EG26,IF($B$2=Selectors!$M$4,'RCF FBC data'!EG26,IF($B$2=Selectors!$M$5,'RCF CCT data'!EG26,FALSE))))</f>
        <v>0.23771739130434799</v>
      </c>
      <c r="EO24" s="27">
        <f>IF($B$2=Selectors!$M$2,'RCF SOBC data'!EH26,IF($B$2=Selectors!$M$3,'RCF OBC data'!EH26,IF($B$2=Selectors!$M$4,'RCF FBC data'!EH26,IF($B$2=Selectors!$M$5,'RCF CCT data'!EH26,FALSE))))</f>
        <v>0.23771739130434799</v>
      </c>
      <c r="EP24" s="27">
        <f>IF($B$2=Selectors!$M$2,'RCF SOBC data'!EI26,IF($B$2=Selectors!$M$3,'RCF OBC data'!EI26,IF($B$2=Selectors!$M$4,'RCF FBC data'!EI26,IF($B$2=Selectors!$M$5,'RCF CCT data'!EI26,FALSE))))</f>
        <v>0.23771739130434799</v>
      </c>
      <c r="EQ24" s="27">
        <f>IF($B$2=Selectors!$M$2,'RCF SOBC data'!EJ26,IF($B$2=Selectors!$M$3,'RCF OBC data'!EJ26,IF($B$2=Selectors!$M$4,'RCF FBC data'!EJ26,IF($B$2=Selectors!$M$5,'RCF CCT data'!EJ26,FALSE))))</f>
        <v>0.23771739130434799</v>
      </c>
      <c r="ER24" s="27">
        <f>IF($B$2=Selectors!$M$2,'RCF SOBC data'!EK26,IF($B$2=Selectors!$M$3,'RCF OBC data'!EK26,IF($B$2=Selectors!$M$4,'RCF FBC data'!EK26,IF($B$2=Selectors!$M$5,'RCF CCT data'!EK26,FALSE))))</f>
        <v>0.23771739130434799</v>
      </c>
      <c r="ES24" s="27">
        <f>IF($B$2=Selectors!$M$2,'RCF SOBC data'!EL26,IF($B$2=Selectors!$M$3,'RCF OBC data'!EL26,IF($B$2=Selectors!$M$4,'RCF FBC data'!EL26,IF($B$2=Selectors!$M$5,'RCF CCT data'!EL26,FALSE))))</f>
        <v>1.1616000000000006</v>
      </c>
      <c r="ET24" s="315" t="e">
        <f t="shared" si="4"/>
        <v>#DIV/0!</v>
      </c>
      <c r="EU24" s="52">
        <v>2.7038136394275885</v>
      </c>
      <c r="EV24" s="52">
        <v>1.1543801851593045</v>
      </c>
      <c r="EW24" s="52">
        <v>0.90319221953886308</v>
      </c>
    </row>
    <row r="25" spans="2:153" x14ac:dyDescent="0.25">
      <c r="B25" s="13" t="s">
        <v>27</v>
      </c>
      <c r="C25" s="3">
        <v>0.95</v>
      </c>
      <c r="D25" s="40" t="e">
        <f>SUMPRODUCT($K$2:$ES$2,K25:ES25)</f>
        <v>#DIV/0!</v>
      </c>
      <c r="E25" s="40"/>
      <c r="F25" s="40" t="e">
        <f t="shared" si="2"/>
        <v>#DIV/0!</v>
      </c>
      <c r="G25" s="2"/>
      <c r="H25" s="29" t="e">
        <f t="shared" si="3"/>
        <v>#DIV/0!</v>
      </c>
      <c r="I25" s="29" t="e">
        <f t="shared" si="0"/>
        <v>#DIV/0!</v>
      </c>
      <c r="J25" s="29"/>
      <c r="K25" s="27">
        <f>IF($B$2=Selectors!$M$2,'RCF SOBC data'!D27,IF($B$2=Selectors!$M$3,'RCF OBC data'!D27,IF($B$2=Selectors!$M$4,'RCF FBC data'!D27,IF($B$2=Selectors!$M$5,'RCF CCT data'!D27,FALSE))))</f>
        <v>0.38860029118497086</v>
      </c>
      <c r="L25" s="27">
        <f>IF($B$2=Selectors!$M$2,'RCF SOBC data'!E27,IF($B$2=Selectors!$M$3,'RCF OBC data'!E27,IF($B$2=Selectors!$M$4,'RCF FBC data'!E27,IF($B$2=Selectors!$M$5,'RCF CCT data'!E27,FALSE))))</f>
        <v>0.38860029118497086</v>
      </c>
      <c r="M25" s="27">
        <f>IF($B$2=Selectors!$M$2,'RCF SOBC data'!F27,IF($B$2=Selectors!$M$3,'RCF OBC data'!F27,IF($B$2=Selectors!$M$4,'RCF FBC data'!F27,IF($B$2=Selectors!$M$5,'RCF CCT data'!F27,FALSE))))</f>
        <v>0.38860029118497086</v>
      </c>
      <c r="N25" s="27">
        <f>IF($B$2=Selectors!$M$2,'RCF SOBC data'!G27,IF($B$2=Selectors!$M$3,'RCF OBC data'!G27,IF($B$2=Selectors!$M$4,'RCF FBC data'!G27,IF($B$2=Selectors!$M$5,'RCF CCT data'!G27,FALSE))))</f>
        <v>0.38860029118497086</v>
      </c>
      <c r="O25" s="27">
        <f>IF($B$2=Selectors!$M$2,'RCF SOBC data'!H27,IF($B$2=Selectors!$M$3,'RCF OBC data'!H27,IF($B$2=Selectors!$M$4,'RCF FBC data'!H27,IF($B$2=Selectors!$M$5,'RCF CCT data'!H27,FALSE))))</f>
        <v>0.38860029118497086</v>
      </c>
      <c r="P25" s="27">
        <f>IF($B$2=Selectors!$M$2,'RCF SOBC data'!I27,IF($B$2=Selectors!$M$3,'RCF OBC data'!I27,IF($B$2=Selectors!$M$4,'RCF FBC data'!I27,IF($B$2=Selectors!$M$5,'RCF CCT data'!I27,FALSE))))</f>
        <v>0.38860029118497086</v>
      </c>
      <c r="Q25" s="27">
        <f>IF($B$2=Selectors!$M$2,'RCF SOBC data'!J27,IF($B$2=Selectors!$M$3,'RCF OBC data'!J27,IF($B$2=Selectors!$M$4,'RCF FBC data'!J27,IF($B$2=Selectors!$M$5,'RCF CCT data'!J27,FALSE))))</f>
        <v>0.38860029118497086</v>
      </c>
      <c r="R25" s="27">
        <f>IF($B$2=Selectors!$M$2,'RCF SOBC data'!K27,IF($B$2=Selectors!$M$3,'RCF OBC data'!K27,IF($B$2=Selectors!$M$4,'RCF FBC data'!K27,IF($B$2=Selectors!$M$5,'RCF CCT data'!K27,FALSE))))</f>
        <v>0.38860029118497086</v>
      </c>
      <c r="S25" s="27">
        <f>IF($B$2=Selectors!$M$2,'RCF SOBC data'!L27,IF($B$2=Selectors!$M$3,'RCF OBC data'!L27,IF($B$2=Selectors!$M$4,'RCF FBC data'!L27,IF($B$2=Selectors!$M$5,'RCF CCT data'!L27,FALSE))))</f>
        <v>0.38860029118497086</v>
      </c>
      <c r="T25" s="27">
        <f>IF($B$2=Selectors!$M$2,'RCF SOBC data'!M27,IF($B$2=Selectors!$M$3,'RCF OBC data'!M27,IF($B$2=Selectors!$M$4,'RCF FBC data'!M27,IF($B$2=Selectors!$M$5,'RCF CCT data'!M27,FALSE))))</f>
        <v>0.79207368506979425</v>
      </c>
      <c r="U25" s="27">
        <f>IF($B$2=Selectors!$M$2,'RCF SOBC data'!N27,IF($B$2=Selectors!$M$3,'RCF OBC data'!N27,IF($B$2=Selectors!$M$4,'RCF FBC data'!N27,IF($B$2=Selectors!$M$5,'RCF CCT data'!N27,FALSE))))</f>
        <v>0.79207368506979425</v>
      </c>
      <c r="V25" s="27">
        <f>IF($B$2=Selectors!$M$2,'RCF SOBC data'!O27,IF($B$2=Selectors!$M$3,'RCF OBC data'!O27,IF($B$2=Selectors!$M$4,'RCF FBC data'!O27,IF($B$2=Selectors!$M$5,'RCF CCT data'!O27,FALSE))))</f>
        <v>0.79207368506979425</v>
      </c>
      <c r="W25" s="27">
        <f>IF($B$2=Selectors!$M$2,'RCF SOBC data'!P27,IF($B$2=Selectors!$M$3,'RCF OBC data'!P27,IF($B$2=Selectors!$M$4,'RCF FBC data'!P27,IF($B$2=Selectors!$M$5,'RCF CCT data'!P27,FALSE))))</f>
        <v>0.79207368506979425</v>
      </c>
      <c r="X25" s="27">
        <f>IF($B$2=Selectors!$M$2,'RCF SOBC data'!Q27,IF($B$2=Selectors!$M$3,'RCF OBC data'!Q27,IF($B$2=Selectors!$M$4,'RCF FBC data'!Q27,IF($B$2=Selectors!$M$5,'RCF CCT data'!Q27,FALSE))))</f>
        <v>2.0827061469782606</v>
      </c>
      <c r="Y25" s="27">
        <f>IF($B$2=Selectors!$M$2,'RCF SOBC data'!R27,IF($B$2=Selectors!$M$3,'RCF OBC data'!R27,IF($B$2=Selectors!$M$4,'RCF FBC data'!R27,IF($B$2=Selectors!$M$5,'RCF CCT data'!R27,FALSE))))</f>
        <v>2.0827061469782606</v>
      </c>
      <c r="Z25" s="27">
        <f>IF($B$2=Selectors!$M$2,'RCF SOBC data'!S27,IF($B$2=Selectors!$M$3,'RCF OBC data'!S27,IF($B$2=Selectors!$M$4,'RCF FBC data'!S27,IF($B$2=Selectors!$M$5,'RCF CCT data'!S27,FALSE))))</f>
        <v>2.0827061469782606</v>
      </c>
      <c r="AA25" s="27">
        <f>IF($B$2=Selectors!$M$2,'RCF SOBC data'!T27,IF($B$2=Selectors!$M$3,'RCF OBC data'!T27,IF($B$2=Selectors!$M$4,'RCF FBC data'!T27,IF($B$2=Selectors!$M$5,'RCF CCT data'!T27,FALSE))))</f>
        <v>2.0827061469782606</v>
      </c>
      <c r="AB25" s="27">
        <f>IF($B$2=Selectors!$M$2,'RCF SOBC data'!U27,IF($B$2=Selectors!$M$3,'RCF OBC data'!U27,IF($B$2=Selectors!$M$4,'RCF FBC data'!U27,IF($B$2=Selectors!$M$5,'RCF CCT data'!U27,FALSE))))</f>
        <v>2.0827061469782606</v>
      </c>
      <c r="AC25" s="27">
        <f>IF($B$2=Selectors!$M$2,'RCF SOBC data'!V27,IF($B$2=Selectors!$M$3,'RCF OBC data'!V27,IF($B$2=Selectors!$M$4,'RCF FBC data'!V27,IF($B$2=Selectors!$M$5,'RCF CCT data'!V27,FALSE))))</f>
        <v>1.4790128881077895</v>
      </c>
      <c r="AD25" s="27">
        <f>IF($B$2=Selectors!$M$2,'RCF SOBC data'!W27,IF($B$2=Selectors!$M$3,'RCF OBC data'!W27,IF($B$2=Selectors!$M$4,'RCF FBC data'!W27,IF($B$2=Selectors!$M$5,'RCF CCT data'!W27,FALSE))))</f>
        <v>2.0827061469782606</v>
      </c>
      <c r="AE25" s="27">
        <f>IF($B$2=Selectors!$M$2,'RCF SOBC data'!X27,IF($B$2=Selectors!$M$3,'RCF OBC data'!X27,IF($B$2=Selectors!$M$4,'RCF FBC data'!X27,IF($B$2=Selectors!$M$5,'RCF CCT data'!X27,FALSE))))</f>
        <v>2.0827061469782606</v>
      </c>
      <c r="AF25" s="27">
        <f>IF($B$2=Selectors!$M$2,'RCF SOBC data'!Y27,IF($B$2=Selectors!$M$3,'RCF OBC data'!Y27,IF($B$2=Selectors!$M$4,'RCF FBC data'!Y27,IF($B$2=Selectors!$M$5,'RCF CCT data'!Y27,FALSE))))</f>
        <v>2.0827061469782606</v>
      </c>
      <c r="AG25" s="27">
        <f>IF($B$2=Selectors!$M$2,'RCF SOBC data'!Z27,IF($B$2=Selectors!$M$3,'RCF OBC data'!Z27,IF($B$2=Selectors!$M$4,'RCF FBC data'!Z27,IF($B$2=Selectors!$M$5,'RCF CCT data'!Z27,FALSE))))</f>
        <v>2.0827061469782606</v>
      </c>
      <c r="AH25" s="27">
        <f>IF($B$2=Selectors!$M$2,'RCF SOBC data'!AA27,IF($B$2=Selectors!$M$3,'RCF OBC data'!AA27,IF($B$2=Selectors!$M$4,'RCF FBC data'!AA27,IF($B$2=Selectors!$M$5,'RCF CCT data'!AA27,FALSE))))</f>
        <v>2.0827061469782606</v>
      </c>
      <c r="AI25" s="27">
        <f>IF($B$2=Selectors!$M$2,'RCF SOBC data'!AB27,IF($B$2=Selectors!$M$3,'RCF OBC data'!AB27,IF($B$2=Selectors!$M$4,'RCF FBC data'!AB27,IF($B$2=Selectors!$M$5,'RCF CCT data'!AB27,FALSE))))</f>
        <v>2.7117645999999986</v>
      </c>
      <c r="AJ25" s="27">
        <f>IF($B$2=Selectors!$M$2,'RCF SOBC data'!AC27,IF($B$2=Selectors!$M$3,'RCF OBC data'!AC27,IF($B$2=Selectors!$M$4,'RCF FBC data'!AC27,IF($B$2=Selectors!$M$5,'RCF CCT data'!AC27,FALSE))))</f>
        <v>2.7117645999999986</v>
      </c>
      <c r="AK25" s="27">
        <f>IF($B$2=Selectors!$M$2,'RCF SOBC data'!AD27,IF($B$2=Selectors!$M$3,'RCF OBC data'!AD27,IF($B$2=Selectors!$M$4,'RCF FBC data'!AD27,IF($B$2=Selectors!$M$5,'RCF CCT data'!AD27,FALSE))))</f>
        <v>0.79207368506979403</v>
      </c>
      <c r="AL25" s="27">
        <f>IF($B$2=Selectors!$M$2,'RCF SOBC data'!AE27,IF($B$2=Selectors!$M$3,'RCF OBC data'!AE27,IF($B$2=Selectors!$M$4,'RCF FBC data'!AE27,IF($B$2=Selectors!$M$5,'RCF CCT data'!AE27,FALSE))))</f>
        <v>0.79207368506979425</v>
      </c>
      <c r="AM25" s="27">
        <f>IF($B$2=Selectors!$M$2,'RCF SOBC data'!AF27,IF($B$2=Selectors!$M$3,'RCF OBC data'!AF27,IF($B$2=Selectors!$M$4,'RCF FBC data'!AF27,IF($B$2=Selectors!$M$5,'RCF CCT data'!AF27,FALSE))))</f>
        <v>0.79207368506979425</v>
      </c>
      <c r="AN25" s="27">
        <f>IF($B$2=Selectors!$M$2,'RCF SOBC data'!AG27,IF($B$2=Selectors!$M$3,'RCF OBC data'!AG27,IF($B$2=Selectors!$M$4,'RCF FBC data'!AG27,IF($B$2=Selectors!$M$5,'RCF CCT data'!AG27,FALSE))))</f>
        <v>0.79207368506979425</v>
      </c>
      <c r="AO25" s="27">
        <f>IF($B$2=Selectors!$M$2,'RCF SOBC data'!AH27,IF($B$2=Selectors!$M$3,'RCF OBC data'!AH27,IF($B$2=Selectors!$M$4,'RCF FBC data'!AH27,IF($B$2=Selectors!$M$5,'RCF CCT data'!AH27,FALSE))))</f>
        <v>1.06</v>
      </c>
      <c r="AP25" s="27">
        <f>IF($B$2=Selectors!$M$2,'RCF SOBC data'!AI27,IF($B$2=Selectors!$M$3,'RCF OBC data'!AI27,IF($B$2=Selectors!$M$4,'RCF FBC data'!AI27,IF($B$2=Selectors!$M$5,'RCF CCT data'!AI27,FALSE))))</f>
        <v>2.7117645999999986</v>
      </c>
      <c r="AQ25" s="27">
        <f>IF($B$2=Selectors!$M$2,'RCF SOBC data'!AJ27,IF($B$2=Selectors!$M$3,'RCF OBC data'!AJ27,IF($B$2=Selectors!$M$4,'RCF FBC data'!AJ27,IF($B$2=Selectors!$M$5,'RCF CCT data'!AJ27,FALSE))))</f>
        <v>2.7117645999999986</v>
      </c>
      <c r="AR25" s="27">
        <f>IF($B$2=Selectors!$M$2,'RCF SOBC data'!AK27,IF($B$2=Selectors!$M$3,'RCF OBC data'!AK27,IF($B$2=Selectors!$M$4,'RCF FBC data'!AK27,IF($B$2=Selectors!$M$5,'RCF CCT data'!AK27,FALSE))))</f>
        <v>1.8858822999999993</v>
      </c>
      <c r="AS25" s="27">
        <f>IF($B$2=Selectors!$M$2,'RCF SOBC data'!AL27,IF($B$2=Selectors!$M$3,'RCF OBC data'!AL27,IF($B$2=Selectors!$M$4,'RCF FBC data'!AL27,IF($B$2=Selectors!$M$5,'RCF CCT data'!AL27,FALSE))))</f>
        <v>1.06</v>
      </c>
      <c r="AT25" s="27">
        <f>IF($B$2=Selectors!$M$2,'RCF SOBC data'!AM27,IF($B$2=Selectors!$M$3,'RCF OBC data'!AM27,IF($B$2=Selectors!$M$4,'RCF FBC data'!AM27,IF($B$2=Selectors!$M$5,'RCF CCT data'!AM27,FALSE))))</f>
        <v>2.7117645999999986</v>
      </c>
      <c r="AU25" s="27">
        <f>IF($B$2=Selectors!$M$2,'RCF SOBC data'!AN27,IF($B$2=Selectors!$M$3,'RCF OBC data'!AN27,IF($B$2=Selectors!$M$4,'RCF FBC data'!AN27,IF($B$2=Selectors!$M$5,'RCF CCT data'!AN27,FALSE))))</f>
        <v>2.7117645999999986</v>
      </c>
      <c r="AV25" s="27">
        <f>IF($B$2=Selectors!$M$2,'RCF SOBC data'!AO27,IF($B$2=Selectors!$M$3,'RCF OBC data'!AO27,IF($B$2=Selectors!$M$4,'RCF FBC data'!AO27,IF($B$2=Selectors!$M$5,'RCF CCT data'!AO27,FALSE))))</f>
        <v>2.0827061469782606</v>
      </c>
      <c r="AW25" s="27">
        <f>IF($B$2=Selectors!$M$2,'RCF SOBC data'!AP27,IF($B$2=Selectors!$M$3,'RCF OBC data'!AP27,IF($B$2=Selectors!$M$4,'RCF FBC data'!AP27,IF($B$2=Selectors!$M$5,'RCF CCT data'!AP27,FALSE))))</f>
        <v>1.4790128881077895</v>
      </c>
      <c r="AX25" s="27">
        <f>IF($B$2=Selectors!$M$2,'RCF SOBC data'!AQ27,IF($B$2=Selectors!$M$3,'RCF OBC data'!AQ27,IF($B$2=Selectors!$M$4,'RCF FBC data'!AQ27,IF($B$2=Selectors!$M$5,'RCF CCT data'!AQ27,FALSE))))</f>
        <v>0.79207368506979425</v>
      </c>
      <c r="AY25" s="27">
        <f>IF($B$2=Selectors!$M$2,'RCF SOBC data'!AR27,IF($B$2=Selectors!$M$3,'RCF OBC data'!AR27,IF($B$2=Selectors!$M$4,'RCF FBC data'!AR27,IF($B$2=Selectors!$M$5,'RCF CCT data'!AR27,FALSE))))</f>
        <v>0.79207368506979425</v>
      </c>
      <c r="AZ25" s="27">
        <f>IF($B$2=Selectors!$M$2,'RCF SOBC data'!AS27,IF($B$2=Selectors!$M$3,'RCF OBC data'!AS27,IF($B$2=Selectors!$M$4,'RCF FBC data'!AS27,IF($B$2=Selectors!$M$5,'RCF CCT data'!AS27,FALSE))))</f>
        <v>0.66920049999999942</v>
      </c>
      <c r="BA25" s="27">
        <f>IF($B$2=Selectors!$M$2,'RCF SOBC data'!AT27,IF($B$2=Selectors!$M$3,'RCF OBC data'!AT27,IF($B$2=Selectors!$M$4,'RCF FBC data'!AT27,IF($B$2=Selectors!$M$5,'RCF CCT data'!AT27,FALSE))))</f>
        <v>0.66920049999999942</v>
      </c>
      <c r="BB25" s="27">
        <f>IF($B$2=Selectors!$M$2,'RCF SOBC data'!AU27,IF($B$2=Selectors!$M$3,'RCF OBC data'!AU27,IF($B$2=Selectors!$M$4,'RCF FBC data'!AU27,IF($B$2=Selectors!$M$5,'RCF CCT data'!AU27,FALSE))))</f>
        <v>0.60228044999999952</v>
      </c>
      <c r="BC25" s="27">
        <f>IF($B$2=Selectors!$M$2,'RCF SOBC data'!AV27,IF($B$2=Selectors!$M$3,'RCF OBC data'!AV27,IF($B$2=Selectors!$M$4,'RCF FBC data'!AV27,IF($B$2=Selectors!$M$5,'RCF CCT data'!AV27,FALSE))))</f>
        <v>0.60228044999999952</v>
      </c>
      <c r="BD25" s="27">
        <f>IF($B$2=Selectors!$M$2,'RCF SOBC data'!AW27,IF($B$2=Selectors!$M$3,'RCF OBC data'!AW27,IF($B$2=Selectors!$M$4,'RCF FBC data'!AW27,IF($B$2=Selectors!$M$5,'RCF CCT data'!AW27,FALSE))))</f>
        <v>0.60228044999999952</v>
      </c>
      <c r="BE25" s="27">
        <f>IF($B$2=Selectors!$M$2,'RCF SOBC data'!AX27,IF($B$2=Selectors!$M$3,'RCF OBC data'!AX27,IF($B$2=Selectors!$M$4,'RCF FBC data'!AX27,IF($B$2=Selectors!$M$5,'RCF CCT data'!AX27,FALSE))))</f>
        <v>0.66920049999999942</v>
      </c>
      <c r="BF25" s="27">
        <f>IF($B$2=Selectors!$M$2,'RCF SOBC data'!AY27,IF($B$2=Selectors!$M$3,'RCF OBC data'!AY27,IF($B$2=Selectors!$M$4,'RCF FBC data'!AY27,IF($B$2=Selectors!$M$5,'RCF CCT data'!AY27,FALSE))))</f>
        <v>0.80304059999999933</v>
      </c>
      <c r="BG25" s="27">
        <f>IF($B$2=Selectors!$M$2,'RCF SOBC data'!AZ27,IF($B$2=Selectors!$M$3,'RCF OBC data'!AZ27,IF($B$2=Selectors!$M$4,'RCF FBC data'!AZ27,IF($B$2=Selectors!$M$5,'RCF CCT data'!AZ27,FALSE))))</f>
        <v>0.66920049999999942</v>
      </c>
      <c r="BH25" s="27">
        <f>IF($B$2=Selectors!$M$2,'RCF SOBC data'!BA27,IF($B$2=Selectors!$M$3,'RCF OBC data'!BA27,IF($B$2=Selectors!$M$4,'RCF FBC data'!BA27,IF($B$2=Selectors!$M$5,'RCF CCT data'!BA27,FALSE))))</f>
        <v>0.80304059999999933</v>
      </c>
      <c r="BI25" s="27">
        <f>IF($B$2=Selectors!$M$2,'RCF SOBC data'!BB27,IF($B$2=Selectors!$M$3,'RCF OBC data'!BB27,IF($B$2=Selectors!$M$4,'RCF FBC data'!BB27,IF($B$2=Selectors!$M$5,'RCF CCT data'!BB27,FALSE))))</f>
        <v>1.1509735202492197</v>
      </c>
      <c r="BJ25" s="27">
        <f>IF($B$2=Selectors!$M$2,'RCF SOBC data'!BC27,IF($B$2=Selectors!$M$3,'RCF OBC data'!BC27,IF($B$2=Selectors!$M$4,'RCF FBC data'!BC27,IF($B$2=Selectors!$M$5,'RCF CCT data'!BC27,FALSE))))</f>
        <v>1.1509735202492197</v>
      </c>
      <c r="BK25" s="27">
        <f>IF($B$2=Selectors!$M$2,'RCF SOBC data'!BD27,IF($B$2=Selectors!$M$3,'RCF OBC data'!BD27,IF($B$2=Selectors!$M$4,'RCF FBC data'!BD27,IF($B$2=Selectors!$M$5,'RCF CCT data'!BD27,FALSE))))</f>
        <v>1.8535831352470358</v>
      </c>
      <c r="BL25" s="27">
        <f>IF($B$2=Selectors!$M$2,'RCF SOBC data'!BE27,IF($B$2=Selectors!$M$3,'RCF OBC data'!BE27,IF($B$2=Selectors!$M$4,'RCF FBC data'!BE27,IF($B$2=Selectors!$M$5,'RCF CCT data'!BE27,FALSE))))</f>
        <v>0.66920049999999942</v>
      </c>
      <c r="BM25" s="27">
        <f>IF($B$2=Selectors!$M$2,'RCF SOBC data'!BF27,IF($B$2=Selectors!$M$3,'RCF OBC data'!BF27,IF($B$2=Selectors!$M$4,'RCF FBC data'!BF27,IF($B$2=Selectors!$M$5,'RCF CCT data'!BF27,FALSE))))</f>
        <v>0.66920049999999942</v>
      </c>
      <c r="BN25" s="27">
        <f>IF($B$2=Selectors!$M$2,'RCF SOBC data'!BG27,IF($B$2=Selectors!$M$3,'RCF OBC data'!BG27,IF($B$2=Selectors!$M$4,'RCF FBC data'!BG27,IF($B$2=Selectors!$M$5,'RCF CCT data'!BG27,FALSE))))</f>
        <v>0.80304059999999933</v>
      </c>
      <c r="BO25" s="27">
        <f>IF($B$2=Selectors!$M$2,'RCF SOBC data'!BH27,IF($B$2=Selectors!$M$3,'RCF OBC data'!BH27,IF($B$2=Selectors!$M$4,'RCF FBC data'!BH27,IF($B$2=Selectors!$M$5,'RCF CCT data'!BH27,FALSE))))</f>
        <v>0.80304059999999933</v>
      </c>
      <c r="BP25" s="27">
        <f>IF($B$2=Selectors!$M$2,'RCF SOBC data'!BI27,IF($B$2=Selectors!$M$3,'RCF OBC data'!BI27,IF($B$2=Selectors!$M$4,'RCF FBC data'!BI27,IF($B$2=Selectors!$M$5,'RCF CCT data'!BI27,FALSE))))</f>
        <v>1.8715555555555548</v>
      </c>
      <c r="BQ25" s="27">
        <f>IF($B$2=Selectors!$M$2,'RCF SOBC data'!BJ27,IF($B$2=Selectors!$M$3,'RCF OBC data'!BJ27,IF($B$2=Selectors!$M$4,'RCF FBC data'!BJ27,IF($B$2=Selectors!$M$5,'RCF CCT data'!BJ27,FALSE))))</f>
        <v>1.4463477999999994</v>
      </c>
      <c r="BR25" s="27">
        <f>IF($B$2=Selectors!$M$2,'RCF SOBC data'!BK27,IF($B$2=Selectors!$M$3,'RCF OBC data'!BK27,IF($B$2=Selectors!$M$4,'RCF FBC data'!BK27,IF($B$2=Selectors!$M$5,'RCF CCT data'!BK27,FALSE))))</f>
        <v>1.4463477999999994</v>
      </c>
      <c r="BS25" s="27">
        <f>IF($B$2=Selectors!$M$2,'RCF SOBC data'!BL27,IF($B$2=Selectors!$M$3,'RCF OBC data'!BL27,IF($B$2=Selectors!$M$4,'RCF FBC data'!BL27,IF($B$2=Selectors!$M$5,'RCF CCT data'!BL27,FALSE))))</f>
        <v>0.82599999999999918</v>
      </c>
      <c r="BT25" s="27">
        <f>IF($B$2=Selectors!$M$2,'RCF SOBC data'!BM27,IF($B$2=Selectors!$M$3,'RCF OBC data'!BM27,IF($B$2=Selectors!$M$4,'RCF FBC data'!BM27,IF($B$2=Selectors!$M$5,'RCF CCT data'!BM27,FALSE))))</f>
        <v>0.66920049999999942</v>
      </c>
      <c r="BU25" s="27">
        <f>IF($B$2=Selectors!$M$2,'RCF SOBC data'!BN27,IF($B$2=Selectors!$M$3,'RCF OBC data'!BN27,IF($B$2=Selectors!$M$4,'RCF FBC data'!BN27,IF($B$2=Selectors!$M$5,'RCF CCT data'!BN27,FALSE))))</f>
        <v>0.7832565484658498</v>
      </c>
      <c r="BV25" s="27">
        <f>IF($B$2=Selectors!$M$2,'RCF SOBC data'!BO27,IF($B$2=Selectors!$M$3,'RCF OBC data'!BO27,IF($B$2=Selectors!$M$4,'RCF FBC data'!BO27,IF($B$2=Selectors!$M$5,'RCF CCT data'!BO27,FALSE))))</f>
        <v>0.33010499999999987</v>
      </c>
      <c r="BW25" s="27">
        <f>IF($B$2=Selectors!$M$2,'RCF SOBC data'!BP27,IF($B$2=Selectors!$M$3,'RCF OBC data'!BP27,IF($B$2=Selectors!$M$4,'RCF FBC data'!BP27,IF($B$2=Selectors!$M$5,'RCF CCT data'!BP27,FALSE))))</f>
        <v>0.33010499999999987</v>
      </c>
      <c r="BX25" s="27">
        <f>IF($B$2=Selectors!$M$2,'RCF SOBC data'!BQ27,IF($B$2=Selectors!$M$3,'RCF OBC data'!BQ27,IF($B$2=Selectors!$M$4,'RCF FBC data'!BQ27,IF($B$2=Selectors!$M$5,'RCF CCT data'!BQ27,FALSE))))</f>
        <v>0.33010499999999987</v>
      </c>
      <c r="BY25" s="27">
        <f>IF($B$2=Selectors!$M$2,'RCF SOBC data'!BR27,IF($B$2=Selectors!$M$3,'RCF OBC data'!BR27,IF($B$2=Selectors!$M$4,'RCF FBC data'!BR27,IF($B$2=Selectors!$M$5,'RCF CCT data'!BR27,FALSE))))</f>
        <v>0.33010499999999987</v>
      </c>
      <c r="BZ25" s="27">
        <f>IF($B$2=Selectors!$M$2,'RCF SOBC data'!BS27,IF($B$2=Selectors!$M$3,'RCF OBC data'!BS27,IF($B$2=Selectors!$M$4,'RCF FBC data'!BS27,IF($B$2=Selectors!$M$5,'RCF CCT data'!BS27,FALSE))))</f>
        <v>0.33010499999999987</v>
      </c>
      <c r="CA25" s="27">
        <f>IF($B$2=Selectors!$M$2,'RCF SOBC data'!BT27,IF($B$2=Selectors!$M$3,'RCF OBC data'!BT27,IF($B$2=Selectors!$M$4,'RCF FBC data'!BT27,IF($B$2=Selectors!$M$5,'RCF CCT data'!BT27,FALSE))))</f>
        <v>0.33010499999999987</v>
      </c>
      <c r="CB25" s="27">
        <f>IF($B$2=Selectors!$M$2,'RCF SOBC data'!BU27,IF($B$2=Selectors!$M$3,'RCF OBC data'!BU27,IF($B$2=Selectors!$M$4,'RCF FBC data'!BU27,IF($B$2=Selectors!$M$5,'RCF CCT data'!BU27,FALSE))))</f>
        <v>1.23624944948675</v>
      </c>
      <c r="CC25" s="27">
        <f>IF($B$2=Selectors!$M$2,'RCF SOBC data'!BV27,IF($B$2=Selectors!$M$3,'RCF OBC data'!BV27,IF($B$2=Selectors!$M$4,'RCF FBC data'!BV27,IF($B$2=Selectors!$M$5,'RCF CCT data'!BV27,FALSE))))</f>
        <v>1.23624944948675</v>
      </c>
      <c r="CD25" s="27">
        <f>IF($B$2=Selectors!$M$2,'RCF SOBC data'!BW27,IF($B$2=Selectors!$M$3,'RCF OBC data'!BW27,IF($B$2=Selectors!$M$4,'RCF FBC data'!BW27,IF($B$2=Selectors!$M$5,'RCF CCT data'!BW27,FALSE))))</f>
        <v>1.23624944948675</v>
      </c>
      <c r="CE25" s="27">
        <f>IF($B$2=Selectors!$M$2,'RCF SOBC data'!BX27,IF($B$2=Selectors!$M$3,'RCF OBC data'!BX27,IF($B$2=Selectors!$M$4,'RCF FBC data'!BX27,IF($B$2=Selectors!$M$5,'RCF CCT data'!BX27,FALSE))))</f>
        <v>1.23624944948675</v>
      </c>
      <c r="CF25" s="27">
        <f>IF($B$2=Selectors!$M$2,'RCF SOBC data'!BY27,IF($B$2=Selectors!$M$3,'RCF OBC data'!BY27,IF($B$2=Selectors!$M$4,'RCF FBC data'!BY27,IF($B$2=Selectors!$M$5,'RCF CCT data'!BY27,FALSE))))</f>
        <v>1.23624944948675</v>
      </c>
      <c r="CG25" s="27">
        <f>IF($B$2=Selectors!$M$2,'RCF SOBC data'!BZ27,IF($B$2=Selectors!$M$3,'RCF OBC data'!BZ27,IF($B$2=Selectors!$M$4,'RCF FBC data'!BZ27,IF($B$2=Selectors!$M$5,'RCF CCT data'!BZ27,FALSE))))</f>
        <v>1.23624944948675</v>
      </c>
      <c r="CH25" s="27">
        <f>IF($B$2=Selectors!$M$2,'RCF SOBC data'!CA27,IF($B$2=Selectors!$M$3,'RCF OBC data'!CA27,IF($B$2=Selectors!$M$4,'RCF FBC data'!CA27,IF($B$2=Selectors!$M$5,'RCF CCT data'!CA27,FALSE))))</f>
        <v>1.23624944948675</v>
      </c>
      <c r="CI25" s="27">
        <f>IF($B$2=Selectors!$M$2,'RCF SOBC data'!CB27,IF($B$2=Selectors!$M$3,'RCF OBC data'!CB27,IF($B$2=Selectors!$M$4,'RCF FBC data'!CB27,IF($B$2=Selectors!$M$5,'RCF CCT data'!CB27,FALSE))))</f>
        <v>0.78341519591079978</v>
      </c>
      <c r="CJ25" s="27">
        <f>IF($B$2=Selectors!$M$2,'RCF SOBC data'!CC27,IF($B$2=Selectors!$M$3,'RCF OBC data'!CC27,IF($B$2=Selectors!$M$4,'RCF FBC data'!CC27,IF($B$2=Selectors!$M$5,'RCF CCT data'!CC27,FALSE))))</f>
        <v>0.78341519591079978</v>
      </c>
      <c r="CK25" s="27">
        <f>IF($B$2=Selectors!$M$2,'RCF SOBC data'!CD27,IF($B$2=Selectors!$M$3,'RCF OBC data'!CD27,IF($B$2=Selectors!$M$4,'RCF FBC data'!CD27,IF($B$2=Selectors!$M$5,'RCF CCT data'!CD27,FALSE))))</f>
        <v>0.78341519591079978</v>
      </c>
      <c r="CL25" s="27">
        <f>IF($B$2=Selectors!$M$2,'RCF SOBC data'!CE27,IF($B$2=Selectors!$M$3,'RCF OBC data'!CE27,IF($B$2=Selectors!$M$4,'RCF FBC data'!CE27,IF($B$2=Selectors!$M$5,'RCF CCT data'!CE27,FALSE))))</f>
        <v>0.78341519591079978</v>
      </c>
      <c r="CM25" s="27">
        <f>IF($B$2=Selectors!$M$2,'RCF SOBC data'!CF27,IF($B$2=Selectors!$M$3,'RCF OBC data'!CF27,IF($B$2=Selectors!$M$4,'RCF FBC data'!CF27,IF($B$2=Selectors!$M$5,'RCF CCT data'!CF27,FALSE))))</f>
        <v>0.78341519591079978</v>
      </c>
      <c r="CN25" s="27">
        <f>IF($B$2=Selectors!$M$2,'RCF SOBC data'!CG27,IF($B$2=Selectors!$M$3,'RCF OBC data'!CG27,IF($B$2=Selectors!$M$4,'RCF FBC data'!CG27,IF($B$2=Selectors!$M$5,'RCF CCT data'!CG27,FALSE))))</f>
        <v>0.78341519591079978</v>
      </c>
      <c r="CO25" s="27">
        <f>IF($B$2=Selectors!$M$2,'RCF SOBC data'!CH27,IF($B$2=Selectors!$M$3,'RCF OBC data'!CH27,IF($B$2=Selectors!$M$4,'RCF FBC data'!CH27,IF($B$2=Selectors!$M$5,'RCF CCT data'!CH27,FALSE))))</f>
        <v>0.78341519591079978</v>
      </c>
      <c r="CP25" s="27">
        <f>IF($B$2=Selectors!$M$2,'RCF SOBC data'!CI27,IF($B$2=Selectors!$M$3,'RCF OBC data'!CI27,IF($B$2=Selectors!$M$4,'RCF FBC data'!CI27,IF($B$2=Selectors!$M$5,'RCF CCT data'!CI27,FALSE))))</f>
        <v>0.7832565484658498</v>
      </c>
      <c r="CQ25" s="27">
        <f>IF($B$2=Selectors!$M$2,'RCF SOBC data'!CJ27,IF($B$2=Selectors!$M$3,'RCF OBC data'!CJ27,IF($B$2=Selectors!$M$4,'RCF FBC data'!CJ27,IF($B$2=Selectors!$M$5,'RCF CCT data'!CJ27,FALSE))))</f>
        <v>0.7832565484658498</v>
      </c>
      <c r="CR25" s="27">
        <f>IF($B$2=Selectors!$M$2,'RCF SOBC data'!CK27,IF($B$2=Selectors!$M$3,'RCF OBC data'!CK27,IF($B$2=Selectors!$M$4,'RCF FBC data'!CK27,IF($B$2=Selectors!$M$5,'RCF CCT data'!CK27,FALSE))))</f>
        <v>0.7832565484658498</v>
      </c>
      <c r="CS25" s="27">
        <f>IF($B$2=Selectors!$M$2,'RCF SOBC data'!CL27,IF($B$2=Selectors!$M$3,'RCF OBC data'!CL27,IF($B$2=Selectors!$M$4,'RCF FBC data'!CL27,IF($B$2=Selectors!$M$5,'RCF CCT data'!CL27,FALSE))))</f>
        <v>0.69823453679981462</v>
      </c>
      <c r="CT25" s="27">
        <f>IF($B$2=Selectors!$M$2,'RCF SOBC data'!CM27,IF($B$2=Selectors!$M$3,'RCF OBC data'!CM27,IF($B$2=Selectors!$M$4,'RCF FBC data'!CM27,IF($B$2=Selectors!$M$5,'RCF CCT data'!CM27,FALSE))))</f>
        <v>0.69823453679981462</v>
      </c>
      <c r="CU25" s="27">
        <f>IF($B$2=Selectors!$M$2,'RCF SOBC data'!CN27,IF($B$2=Selectors!$M$3,'RCF OBC data'!CN27,IF($B$2=Selectors!$M$4,'RCF FBC data'!CN27,IF($B$2=Selectors!$M$5,'RCF CCT data'!CN27,FALSE))))</f>
        <v>0.69823453679981462</v>
      </c>
      <c r="CV25" s="27">
        <f>IF($B$2=Selectors!$M$2,'RCF SOBC data'!CO27,IF($B$2=Selectors!$M$3,'RCF OBC data'!CO27,IF($B$2=Selectors!$M$4,'RCF FBC data'!CO27,IF($B$2=Selectors!$M$5,'RCF CCT data'!CO27,FALSE))))</f>
        <v>0.69823453679981462</v>
      </c>
      <c r="CW25" s="27">
        <f>IF($B$2=Selectors!$M$2,'RCF SOBC data'!CP27,IF($B$2=Selectors!$M$3,'RCF OBC data'!CP27,IF($B$2=Selectors!$M$4,'RCF FBC data'!CP27,IF($B$2=Selectors!$M$5,'RCF CCT data'!CP27,FALSE))))</f>
        <v>0.69823453679981462</v>
      </c>
      <c r="CX25" s="27">
        <f>IF($B$2=Selectors!$M$2,'RCF SOBC data'!CQ27,IF($B$2=Selectors!$M$3,'RCF OBC data'!CQ27,IF($B$2=Selectors!$M$4,'RCF FBC data'!CQ27,IF($B$2=Selectors!$M$5,'RCF CCT data'!CQ27,FALSE))))</f>
        <v>0.82599999999999918</v>
      </c>
      <c r="CY25" s="27">
        <f>IF($B$2=Selectors!$M$2,'RCF SOBC data'!CR27,IF($B$2=Selectors!$M$3,'RCF OBC data'!CR27,IF($B$2=Selectors!$M$4,'RCF FBC data'!CR27,IF($B$2=Selectors!$M$5,'RCF CCT data'!CR27,FALSE))))</f>
        <v>2.7117645999999986</v>
      </c>
      <c r="CZ25" s="27">
        <f>IF($B$2=Selectors!$M$2,'RCF SOBC data'!CS27,IF($B$2=Selectors!$M$3,'RCF OBC data'!CS27,IF($B$2=Selectors!$M$4,'RCF FBC data'!CS27,IF($B$2=Selectors!$M$5,'RCF CCT data'!CS27,FALSE))))</f>
        <v>2.7117645999999986</v>
      </c>
      <c r="DA25" s="27">
        <f>IF($B$2=Selectors!$M$2,'RCF SOBC data'!CT27,IF($B$2=Selectors!$M$3,'RCF OBC data'!CT27,IF($B$2=Selectors!$M$4,'RCF FBC data'!CT27,IF($B$2=Selectors!$M$5,'RCF CCT data'!CT27,FALSE))))</f>
        <v>2.7117645999999986</v>
      </c>
      <c r="DB25" s="27">
        <f>IF($B$2=Selectors!$M$2,'RCF SOBC data'!CU27,IF($B$2=Selectors!$M$3,'RCF OBC data'!CU27,IF($B$2=Selectors!$M$4,'RCF FBC data'!CU27,IF($B$2=Selectors!$M$5,'RCF CCT data'!CU27,FALSE))))</f>
        <v>2.7117645999999986</v>
      </c>
      <c r="DC25" s="27">
        <f>IF($B$2=Selectors!$M$2,'RCF SOBC data'!CV27,IF($B$2=Selectors!$M$3,'RCF OBC data'!CV27,IF($B$2=Selectors!$M$4,'RCF FBC data'!CV27,IF($B$2=Selectors!$M$5,'RCF CCT data'!CV27,FALSE))))</f>
        <v>2.7117645999999986</v>
      </c>
      <c r="DD25" s="27">
        <f>IF($B$2=Selectors!$M$2,'RCF SOBC data'!CW27,IF($B$2=Selectors!$M$3,'RCF OBC data'!CW27,IF($B$2=Selectors!$M$4,'RCF FBC data'!CW27,IF($B$2=Selectors!$M$5,'RCF CCT data'!CW27,FALSE))))</f>
        <v>2.7117645999999986</v>
      </c>
      <c r="DE25" s="27">
        <f>IF($B$2=Selectors!$M$2,'RCF SOBC data'!CX27,IF($B$2=Selectors!$M$3,'RCF OBC data'!CX27,IF($B$2=Selectors!$M$4,'RCF FBC data'!CX27,IF($B$2=Selectors!$M$5,'RCF CCT data'!CX27,FALSE))))</f>
        <v>2.7117645999999986</v>
      </c>
      <c r="DF25" s="27">
        <f>IF($B$2=Selectors!$M$2,'RCF SOBC data'!CY27,IF($B$2=Selectors!$M$3,'RCF OBC data'!CY27,IF($B$2=Selectors!$M$4,'RCF FBC data'!CY27,IF($B$2=Selectors!$M$5,'RCF CCT data'!CY27,FALSE))))</f>
        <v>2.7117645999999986</v>
      </c>
      <c r="DG25" s="27">
        <f>IF($B$2=Selectors!$M$2,'RCF SOBC data'!CZ27,IF($B$2=Selectors!$M$3,'RCF OBC data'!CZ27,IF($B$2=Selectors!$M$4,'RCF FBC data'!CZ27,IF($B$2=Selectors!$M$5,'RCF CCT data'!CZ27,FALSE))))</f>
        <v>2.7117645999999986</v>
      </c>
      <c r="DH25" s="27">
        <f>IF($B$2=Selectors!$M$2,'RCF SOBC data'!DA27,IF($B$2=Selectors!$M$3,'RCF OBC data'!DA27,IF($B$2=Selectors!$M$4,'RCF FBC data'!DA27,IF($B$2=Selectors!$M$5,'RCF CCT data'!DA27,FALSE))))</f>
        <v>2.7117645999999986</v>
      </c>
      <c r="DI25" s="27">
        <f>IF($B$2=Selectors!$M$2,'RCF SOBC data'!DB27,IF($B$2=Selectors!$M$3,'RCF OBC data'!DB27,IF($B$2=Selectors!$M$4,'RCF FBC data'!DB27,IF($B$2=Selectors!$M$5,'RCF CCT data'!DB27,FALSE))))</f>
        <v>2.7117645999999986</v>
      </c>
      <c r="DJ25" s="27">
        <f>IF($B$2=Selectors!$M$2,'RCF SOBC data'!DC27,IF($B$2=Selectors!$M$3,'RCF OBC data'!DC27,IF($B$2=Selectors!$M$4,'RCF FBC data'!DC27,IF($B$2=Selectors!$M$5,'RCF CCT data'!DC27,FALSE))))</f>
        <v>2.7117645999999986</v>
      </c>
      <c r="DK25" s="27">
        <f>IF($B$2=Selectors!$M$2,'RCF SOBC data'!DD27,IF($B$2=Selectors!$M$3,'RCF OBC data'!DD27,IF($B$2=Selectors!$M$4,'RCF FBC data'!DD27,IF($B$2=Selectors!$M$5,'RCF CCT data'!DD27,FALSE))))</f>
        <v>0.66920049999999942</v>
      </c>
      <c r="DL25" s="27">
        <f>IF($B$2=Selectors!$M$2,'RCF SOBC data'!DE27,IF($B$2=Selectors!$M$3,'RCF OBC data'!DE27,IF($B$2=Selectors!$M$4,'RCF FBC data'!DE27,IF($B$2=Selectors!$M$5,'RCF CCT data'!DE27,FALSE))))</f>
        <v>0.66920049999999942</v>
      </c>
      <c r="DM25" s="27">
        <f>IF($B$2=Selectors!$M$2,'RCF SOBC data'!DF27,IF($B$2=Selectors!$M$3,'RCF OBC data'!DF27,IF($B$2=Selectors!$M$4,'RCF FBC data'!DF27,IF($B$2=Selectors!$M$5,'RCF CCT data'!DF27,FALSE))))</f>
        <v>0.66920049999999942</v>
      </c>
      <c r="DN25" s="27">
        <f>IF($B$2=Selectors!$M$2,'RCF SOBC data'!DG27,IF($B$2=Selectors!$M$3,'RCF OBC data'!DG27,IF($B$2=Selectors!$M$4,'RCF FBC data'!DG27,IF($B$2=Selectors!$M$5,'RCF CCT data'!DG27,FALSE))))</f>
        <v>0.66920049999999942</v>
      </c>
      <c r="DO25" s="27">
        <f>IF($B$2=Selectors!$M$2,'RCF SOBC data'!DH27,IF($B$2=Selectors!$M$3,'RCF OBC data'!DH27,IF($B$2=Selectors!$M$4,'RCF FBC data'!DH27,IF($B$2=Selectors!$M$5,'RCF CCT data'!DH27,FALSE))))</f>
        <v>0.79207368506979403</v>
      </c>
      <c r="DP25" s="27">
        <f>IF($B$2=Selectors!$M$2,'RCF SOBC data'!DI27,IF($B$2=Selectors!$M$3,'RCF OBC data'!DI27,IF($B$2=Selectors!$M$4,'RCF FBC data'!DI27,IF($B$2=Selectors!$M$5,'RCF CCT data'!DI27,FALSE))))</f>
        <v>0.79207368506979403</v>
      </c>
      <c r="DQ25" s="27">
        <f>IF($B$2=Selectors!$M$2,'RCF SOBC data'!DJ27,IF($B$2=Selectors!$M$3,'RCF OBC data'!DJ27,IF($B$2=Selectors!$M$4,'RCF FBC data'!DJ27,IF($B$2=Selectors!$M$5,'RCF CCT data'!DJ27,FALSE))))</f>
        <v>0.79207368506979403</v>
      </c>
      <c r="DR25" s="27">
        <f>IF($B$2=Selectors!$M$2,'RCF SOBC data'!DK27,IF($B$2=Selectors!$M$3,'RCF OBC data'!DK27,IF($B$2=Selectors!$M$4,'RCF FBC data'!DK27,IF($B$2=Selectors!$M$5,'RCF CCT data'!DK27,FALSE))))</f>
        <v>0.79207368506979403</v>
      </c>
      <c r="DS25" s="27">
        <f>IF($B$2=Selectors!$M$2,'RCF SOBC data'!DL27,IF($B$2=Selectors!$M$3,'RCF OBC data'!DL27,IF($B$2=Selectors!$M$4,'RCF FBC data'!DL27,IF($B$2=Selectors!$M$5,'RCF CCT data'!DL27,FALSE))))</f>
        <v>0.79207368506979403</v>
      </c>
      <c r="DT25" s="27">
        <f>IF($B$2=Selectors!$M$2,'RCF SOBC data'!DM27,IF($B$2=Selectors!$M$3,'RCF OBC data'!DM27,IF($B$2=Selectors!$M$4,'RCF FBC data'!DM27,IF($B$2=Selectors!$M$5,'RCF CCT data'!DM27,FALSE))))</f>
        <v>0.79207368506979403</v>
      </c>
      <c r="DU25" s="27">
        <f>IF($B$2=Selectors!$M$2,'RCF SOBC data'!DN27,IF($B$2=Selectors!$M$3,'RCF OBC data'!DN27,IF($B$2=Selectors!$M$4,'RCF FBC data'!DN27,IF($B$2=Selectors!$M$5,'RCF CCT data'!DN27,FALSE))))</f>
        <v>0.79207368506979403</v>
      </c>
      <c r="DV25" s="27">
        <f>IF($B$2=Selectors!$M$2,'RCF SOBC data'!DO27,IF($B$2=Selectors!$M$3,'RCF OBC data'!DO27,IF($B$2=Selectors!$M$4,'RCF FBC data'!DO27,IF($B$2=Selectors!$M$5,'RCF CCT data'!DO27,FALSE))))</f>
        <v>0.79207368506979403</v>
      </c>
      <c r="DW25" s="27">
        <f>IF($B$2=Selectors!$M$2,'RCF SOBC data'!DP27,IF($B$2=Selectors!$M$3,'RCF OBC data'!DP27,IF($B$2=Selectors!$M$4,'RCF FBC data'!DP27,IF($B$2=Selectors!$M$5,'RCF CCT data'!DP27,FALSE))))</f>
        <v>0.79207368506979403</v>
      </c>
      <c r="DX25" s="27">
        <f>IF($B$2=Selectors!$M$2,'RCF SOBC data'!DQ27,IF($B$2=Selectors!$M$3,'RCF OBC data'!DQ27,IF($B$2=Selectors!$M$4,'RCF FBC data'!DQ27,IF($B$2=Selectors!$M$5,'RCF CCT data'!DQ27,FALSE))))</f>
        <v>0.79207368506979403</v>
      </c>
      <c r="DY25" s="27">
        <f>IF($B$2=Selectors!$M$2,'RCF SOBC data'!DR27,IF($B$2=Selectors!$M$3,'RCF OBC data'!DR27,IF($B$2=Selectors!$M$4,'RCF FBC data'!DR27,IF($B$2=Selectors!$M$5,'RCF CCT data'!DR27,FALSE))))</f>
        <v>0.79207368506979403</v>
      </c>
      <c r="DZ25" s="27">
        <f>IF($B$2=Selectors!$M$2,'RCF SOBC data'!DS27,IF($B$2=Selectors!$M$3,'RCF OBC data'!DS27,IF($B$2=Selectors!$M$4,'RCF FBC data'!DS27,IF($B$2=Selectors!$M$5,'RCF CCT data'!DS27,FALSE))))</f>
        <v>0.79207368506979403</v>
      </c>
      <c r="EA25" s="27">
        <f>IF($B$2=Selectors!$M$2,'RCF SOBC data'!DT27,IF($B$2=Selectors!$M$3,'RCF OBC data'!DT27,IF($B$2=Selectors!$M$4,'RCF FBC data'!DT27,IF($B$2=Selectors!$M$5,'RCF CCT data'!DT27,FALSE))))</f>
        <v>0.79207368506979403</v>
      </c>
      <c r="EB25" s="27">
        <f>IF($B$2=Selectors!$M$2,'RCF SOBC data'!DU27,IF($B$2=Selectors!$M$3,'RCF OBC data'!DU27,IF($B$2=Selectors!$M$4,'RCF FBC data'!DU27,IF($B$2=Selectors!$M$5,'RCF CCT data'!DU27,FALSE))))</f>
        <v>0.79207368506979403</v>
      </c>
      <c r="EC25" s="27">
        <f>IF($B$2=Selectors!$M$2,'RCF SOBC data'!DV27,IF($B$2=Selectors!$M$3,'RCF OBC data'!DV27,IF($B$2=Selectors!$M$4,'RCF FBC data'!DV27,IF($B$2=Selectors!$M$5,'RCF CCT data'!DV27,FALSE))))</f>
        <v>0.79207368506979403</v>
      </c>
      <c r="ED25" s="27">
        <f>IF($B$2=Selectors!$M$2,'RCF SOBC data'!DW27,IF($B$2=Selectors!$M$3,'RCF OBC data'!DW27,IF($B$2=Selectors!$M$4,'RCF FBC data'!DW27,IF($B$2=Selectors!$M$5,'RCF CCT data'!DW27,FALSE))))</f>
        <v>0.79207368506979425</v>
      </c>
      <c r="EE25" s="27">
        <f>IF($B$2=Selectors!$M$2,'RCF SOBC data'!DX27,IF($B$2=Selectors!$M$3,'RCF OBC data'!DX27,IF($B$2=Selectors!$M$4,'RCF FBC data'!DX27,IF($B$2=Selectors!$M$5,'RCF CCT data'!DX27,FALSE))))</f>
        <v>0.79207368506979425</v>
      </c>
      <c r="EF25" s="27">
        <f>IF($B$2=Selectors!$M$2,'RCF SOBC data'!DY27,IF($B$2=Selectors!$M$3,'RCF OBC data'!DY27,IF($B$2=Selectors!$M$4,'RCF FBC data'!DY27,IF($B$2=Selectors!$M$5,'RCF CCT data'!DY27,FALSE))))</f>
        <v>0.79207368506979425</v>
      </c>
      <c r="EG25" s="27">
        <f>IF($B$2=Selectors!$M$2,'RCF SOBC data'!DZ27,IF($B$2=Selectors!$M$3,'RCF OBC data'!DZ27,IF($B$2=Selectors!$M$4,'RCF FBC data'!DZ27,IF($B$2=Selectors!$M$5,'RCF CCT data'!DZ27,FALSE))))</f>
        <v>0.79207368506979425</v>
      </c>
      <c r="EH25" s="27">
        <f>IF($B$2=Selectors!$M$2,'RCF SOBC data'!EA27,IF($B$2=Selectors!$M$3,'RCF OBC data'!EA27,IF($B$2=Selectors!$M$4,'RCF FBC data'!EA27,IF($B$2=Selectors!$M$5,'RCF CCT data'!EA27,FALSE))))</f>
        <v>0.79207368506979425</v>
      </c>
      <c r="EI25" s="27">
        <f>IF($B$2=Selectors!$M$2,'RCF SOBC data'!EB27,IF($B$2=Selectors!$M$3,'RCF OBC data'!EB27,IF($B$2=Selectors!$M$4,'RCF FBC data'!EB27,IF($B$2=Selectors!$M$5,'RCF CCT data'!EB27,FALSE))))</f>
        <v>0.79207368506979425</v>
      </c>
      <c r="EJ25" s="27">
        <f>IF($B$2=Selectors!$M$2,'RCF SOBC data'!EC27,IF($B$2=Selectors!$M$3,'RCF OBC data'!EC27,IF($B$2=Selectors!$M$4,'RCF FBC data'!EC27,IF($B$2=Selectors!$M$5,'RCF CCT data'!EC27,FALSE))))</f>
        <v>0.79207368506979425</v>
      </c>
      <c r="EK25" s="27">
        <f>IF($B$2=Selectors!$M$2,'RCF SOBC data'!ED27,IF($B$2=Selectors!$M$3,'RCF OBC data'!ED27,IF($B$2=Selectors!$M$4,'RCF FBC data'!ED27,IF($B$2=Selectors!$M$5,'RCF CCT data'!ED27,FALSE))))</f>
        <v>0.79207368506979425</v>
      </c>
      <c r="EL25" s="27">
        <f>IF($B$2=Selectors!$M$2,'RCF SOBC data'!EE27,IF($B$2=Selectors!$M$3,'RCF OBC data'!EE27,IF($B$2=Selectors!$M$4,'RCF FBC data'!EE27,IF($B$2=Selectors!$M$5,'RCF CCT data'!EE27,FALSE))))</f>
        <v>0.79207368506979425</v>
      </c>
      <c r="EM25" s="27">
        <f>IF($B$2=Selectors!$M$2,'RCF SOBC data'!EF27,IF($B$2=Selectors!$M$3,'RCF OBC data'!EF27,IF($B$2=Selectors!$M$4,'RCF FBC data'!EF27,IF($B$2=Selectors!$M$5,'RCF CCT data'!EF27,FALSE))))</f>
        <v>0.79207368506979425</v>
      </c>
      <c r="EN25" s="27">
        <f>IF($B$2=Selectors!$M$2,'RCF SOBC data'!EG27,IF($B$2=Selectors!$M$3,'RCF OBC data'!EG27,IF($B$2=Selectors!$M$4,'RCF FBC data'!EG27,IF($B$2=Selectors!$M$5,'RCF CCT data'!EG27,FALSE))))</f>
        <v>0.79207368506979425</v>
      </c>
      <c r="EO25" s="27">
        <f>IF($B$2=Selectors!$M$2,'RCF SOBC data'!EH27,IF($B$2=Selectors!$M$3,'RCF OBC data'!EH27,IF($B$2=Selectors!$M$4,'RCF FBC data'!EH27,IF($B$2=Selectors!$M$5,'RCF CCT data'!EH27,FALSE))))</f>
        <v>0.79207368506979425</v>
      </c>
      <c r="EP25" s="27">
        <f>IF($B$2=Selectors!$M$2,'RCF SOBC data'!EI27,IF($B$2=Selectors!$M$3,'RCF OBC data'!EI27,IF($B$2=Selectors!$M$4,'RCF FBC data'!EI27,IF($B$2=Selectors!$M$5,'RCF CCT data'!EI27,FALSE))))</f>
        <v>0.79207368506979425</v>
      </c>
      <c r="EQ25" s="27">
        <f>IF($B$2=Selectors!$M$2,'RCF SOBC data'!EJ27,IF($B$2=Selectors!$M$3,'RCF OBC data'!EJ27,IF($B$2=Selectors!$M$4,'RCF FBC data'!EJ27,IF($B$2=Selectors!$M$5,'RCF CCT data'!EJ27,FALSE))))</f>
        <v>0.79207368506979425</v>
      </c>
      <c r="ER25" s="27">
        <f>IF($B$2=Selectors!$M$2,'RCF SOBC data'!EK27,IF($B$2=Selectors!$M$3,'RCF OBC data'!EK27,IF($B$2=Selectors!$M$4,'RCF FBC data'!EK27,IF($B$2=Selectors!$M$5,'RCF CCT data'!EK27,FALSE))))</f>
        <v>0.79207368506979425</v>
      </c>
      <c r="ES25" s="27">
        <f>IF($B$2=Selectors!$M$2,'RCF SOBC data'!EL27,IF($B$2=Selectors!$M$3,'RCF OBC data'!EL27,IF($B$2=Selectors!$M$4,'RCF FBC data'!EL27,IF($B$2=Selectors!$M$5,'RCF CCT data'!EL27,FALSE))))</f>
        <v>2.2909767616760868</v>
      </c>
      <c r="ET25" s="315" t="e">
        <f>SUMPRODUCT(BO25:ES25,BO$2:ES$2)</f>
        <v>#DIV/0!</v>
      </c>
      <c r="EU25" s="52">
        <v>3.6295098822365701</v>
      </c>
      <c r="EV25" s="52">
        <v>2.1261048963848697</v>
      </c>
      <c r="EW25" s="52">
        <v>1.7997586694609344</v>
      </c>
    </row>
    <row r="26" spans="2:153" ht="15.75" thickBot="1" x14ac:dyDescent="0.3">
      <c r="B26" s="14" t="s">
        <v>28</v>
      </c>
      <c r="C26" s="15">
        <v>1</v>
      </c>
      <c r="D26" s="41"/>
      <c r="E26" s="41"/>
      <c r="F26" s="40"/>
      <c r="G26" s="31"/>
      <c r="H26" s="32" t="e">
        <f t="shared" si="3"/>
        <v>#DIV/0!</v>
      </c>
      <c r="I26" s="32" t="e">
        <f t="shared" si="0"/>
        <v>#DIV/0!</v>
      </c>
      <c r="J26" s="32"/>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U26" s="4">
        <f>AVERAGE(EU7:EU25)</f>
        <v>0.53623437190731738</v>
      </c>
      <c r="EV26" s="4">
        <f>AVERAGE(EV7:EV25)</f>
        <v>0.30056431917496151</v>
      </c>
      <c r="EW26" s="4">
        <f>AVERAGE(EW7:EW25)</f>
        <v>0.25766284591410837</v>
      </c>
    </row>
    <row r="27" spans="2:153" ht="15.75" thickTop="1" x14ac:dyDescent="0.25">
      <c r="C27" s="20" t="s">
        <v>40</v>
      </c>
      <c r="D27" s="19" t="e">
        <f>AVERAGE(D7:D25)</f>
        <v>#DIV/0!</v>
      </c>
      <c r="E27" s="19"/>
      <c r="F27" s="19"/>
      <c r="K27" s="4"/>
    </row>
    <row r="28" spans="2:153" x14ac:dyDescent="0.25">
      <c r="K28" s="4"/>
    </row>
    <row r="29" spans="2:153" x14ac:dyDescent="0.25">
      <c r="B29" s="276" t="s">
        <v>522</v>
      </c>
      <c r="C29" s="275"/>
      <c r="D29" s="275"/>
      <c r="E29" s="275"/>
      <c r="F29" s="275"/>
      <c r="G29" s="275"/>
      <c r="H29" s="275"/>
      <c r="I29" s="275"/>
      <c r="J29" s="275"/>
      <c r="K29" s="277">
        <f>K2</f>
        <v>0</v>
      </c>
      <c r="L29" s="277" t="e">
        <f t="shared" ref="L29:BW29" si="5">L2</f>
        <v>#DIV/0!</v>
      </c>
      <c r="M29" s="277" t="e">
        <f t="shared" si="5"/>
        <v>#DIV/0!</v>
      </c>
      <c r="N29" s="277" t="e">
        <f t="shared" si="5"/>
        <v>#DIV/0!</v>
      </c>
      <c r="O29" s="277" t="e">
        <f t="shared" si="5"/>
        <v>#DIV/0!</v>
      </c>
      <c r="P29" s="277" t="e">
        <f t="shared" si="5"/>
        <v>#DIV/0!</v>
      </c>
      <c r="Q29" s="277" t="e">
        <f t="shared" si="5"/>
        <v>#DIV/0!</v>
      </c>
      <c r="R29" s="277" t="e">
        <f t="shared" si="5"/>
        <v>#DIV/0!</v>
      </c>
      <c r="S29" s="277" t="e">
        <f t="shared" si="5"/>
        <v>#DIV/0!</v>
      </c>
      <c r="T29" s="277">
        <f t="shared" si="5"/>
        <v>0</v>
      </c>
      <c r="U29" s="277" t="e">
        <f t="shared" si="5"/>
        <v>#DIV/0!</v>
      </c>
      <c r="V29" s="277" t="e">
        <f t="shared" si="5"/>
        <v>#DIV/0!</v>
      </c>
      <c r="W29" s="277" t="e">
        <f t="shared" si="5"/>
        <v>#DIV/0!</v>
      </c>
      <c r="X29" s="277" t="e">
        <f t="shared" si="5"/>
        <v>#DIV/0!</v>
      </c>
      <c r="Y29" s="277" t="e">
        <f t="shared" si="5"/>
        <v>#DIV/0!</v>
      </c>
      <c r="Z29" s="277" t="e">
        <f t="shared" si="5"/>
        <v>#DIV/0!</v>
      </c>
      <c r="AA29" s="277" t="e">
        <f t="shared" si="5"/>
        <v>#DIV/0!</v>
      </c>
      <c r="AB29" s="277" t="e">
        <f t="shared" si="5"/>
        <v>#DIV/0!</v>
      </c>
      <c r="AC29" s="277" t="e">
        <f t="shared" si="5"/>
        <v>#DIV/0!</v>
      </c>
      <c r="AD29" s="277" t="e">
        <f t="shared" si="5"/>
        <v>#DIV/0!</v>
      </c>
      <c r="AE29" s="277" t="e">
        <f t="shared" si="5"/>
        <v>#DIV/0!</v>
      </c>
      <c r="AF29" s="277" t="e">
        <f t="shared" si="5"/>
        <v>#DIV/0!</v>
      </c>
      <c r="AG29" s="277" t="e">
        <f t="shared" si="5"/>
        <v>#DIV/0!</v>
      </c>
      <c r="AH29" s="277" t="e">
        <f t="shared" si="5"/>
        <v>#DIV/0!</v>
      </c>
      <c r="AI29" s="277" t="e">
        <f t="shared" si="5"/>
        <v>#DIV/0!</v>
      </c>
      <c r="AJ29" s="277" t="e">
        <f t="shared" si="5"/>
        <v>#DIV/0!</v>
      </c>
      <c r="AK29" s="277" t="e">
        <f t="shared" si="5"/>
        <v>#DIV/0!</v>
      </c>
      <c r="AL29" s="277">
        <f t="shared" si="5"/>
        <v>0</v>
      </c>
      <c r="AM29" s="277" t="e">
        <f t="shared" si="5"/>
        <v>#DIV/0!</v>
      </c>
      <c r="AN29" s="277" t="e">
        <f t="shared" si="5"/>
        <v>#DIV/0!</v>
      </c>
      <c r="AO29" s="277" t="e">
        <f t="shared" si="5"/>
        <v>#DIV/0!</v>
      </c>
      <c r="AP29" s="277" t="e">
        <f t="shared" si="5"/>
        <v>#DIV/0!</v>
      </c>
      <c r="AQ29" s="277">
        <f t="shared" si="5"/>
        <v>0</v>
      </c>
      <c r="AR29" s="277">
        <f t="shared" si="5"/>
        <v>0</v>
      </c>
      <c r="AS29" s="277">
        <f t="shared" si="5"/>
        <v>0</v>
      </c>
      <c r="AT29" s="277" t="e">
        <f t="shared" si="5"/>
        <v>#DIV/0!</v>
      </c>
      <c r="AU29" s="277" t="e">
        <f t="shared" si="5"/>
        <v>#DIV/0!</v>
      </c>
      <c r="AV29" s="277" t="e">
        <f t="shared" si="5"/>
        <v>#DIV/0!</v>
      </c>
      <c r="AW29" s="277" t="e">
        <f t="shared" si="5"/>
        <v>#DIV/0!</v>
      </c>
      <c r="AX29" s="277" t="e">
        <f t="shared" si="5"/>
        <v>#DIV/0!</v>
      </c>
      <c r="AY29" s="277" t="e">
        <f t="shared" si="5"/>
        <v>#DIV/0!</v>
      </c>
      <c r="AZ29" s="277" t="e">
        <f t="shared" si="5"/>
        <v>#DIV/0!</v>
      </c>
      <c r="BA29" s="277" t="e">
        <f t="shared" si="5"/>
        <v>#DIV/0!</v>
      </c>
      <c r="BB29" s="277" t="e">
        <f t="shared" si="5"/>
        <v>#DIV/0!</v>
      </c>
      <c r="BC29" s="277" t="e">
        <f t="shared" si="5"/>
        <v>#DIV/0!</v>
      </c>
      <c r="BD29" s="277" t="e">
        <f t="shared" si="5"/>
        <v>#DIV/0!</v>
      </c>
      <c r="BE29" s="277" t="e">
        <f t="shared" si="5"/>
        <v>#DIV/0!</v>
      </c>
      <c r="BF29" s="277" t="e">
        <f t="shared" si="5"/>
        <v>#DIV/0!</v>
      </c>
      <c r="BG29" s="277" t="e">
        <f t="shared" si="5"/>
        <v>#DIV/0!</v>
      </c>
      <c r="BH29" s="277" t="e">
        <f t="shared" si="5"/>
        <v>#DIV/0!</v>
      </c>
      <c r="BI29" s="277" t="e">
        <f t="shared" si="5"/>
        <v>#DIV/0!</v>
      </c>
      <c r="BJ29" s="277" t="e">
        <f t="shared" si="5"/>
        <v>#DIV/0!</v>
      </c>
      <c r="BK29" s="277" t="e">
        <f t="shared" si="5"/>
        <v>#DIV/0!</v>
      </c>
      <c r="BL29" s="277" t="e">
        <f t="shared" si="5"/>
        <v>#DIV/0!</v>
      </c>
      <c r="BM29" s="277" t="e">
        <f t="shared" si="5"/>
        <v>#DIV/0!</v>
      </c>
      <c r="BN29" s="277" t="e">
        <f t="shared" si="5"/>
        <v>#DIV/0!</v>
      </c>
      <c r="BO29" s="277" t="e">
        <f t="shared" si="5"/>
        <v>#DIV/0!</v>
      </c>
      <c r="BP29" s="277" t="e">
        <f t="shared" si="5"/>
        <v>#DIV/0!</v>
      </c>
      <c r="BQ29" s="277" t="e">
        <f t="shared" si="5"/>
        <v>#DIV/0!</v>
      </c>
      <c r="BR29" s="277" t="e">
        <f t="shared" si="5"/>
        <v>#DIV/0!</v>
      </c>
      <c r="BS29" s="277" t="e">
        <f t="shared" si="5"/>
        <v>#DIV/0!</v>
      </c>
      <c r="BT29" s="277" t="e">
        <f t="shared" si="5"/>
        <v>#DIV/0!</v>
      </c>
      <c r="BU29" s="277" t="e">
        <f t="shared" si="5"/>
        <v>#DIV/0!</v>
      </c>
      <c r="BV29" s="277" t="e">
        <f t="shared" si="5"/>
        <v>#DIV/0!</v>
      </c>
      <c r="BW29" s="277" t="e">
        <f t="shared" si="5"/>
        <v>#DIV/0!</v>
      </c>
      <c r="BX29" s="277" t="e">
        <f t="shared" ref="BX29:EI29" si="6">BX2</f>
        <v>#DIV/0!</v>
      </c>
      <c r="BY29" s="277" t="e">
        <f t="shared" si="6"/>
        <v>#DIV/0!</v>
      </c>
      <c r="BZ29" s="277" t="e">
        <f t="shared" si="6"/>
        <v>#DIV/0!</v>
      </c>
      <c r="CA29" s="277" t="e">
        <f t="shared" si="6"/>
        <v>#DIV/0!</v>
      </c>
      <c r="CB29" s="277" t="e">
        <f t="shared" si="6"/>
        <v>#DIV/0!</v>
      </c>
      <c r="CC29" s="277" t="e">
        <f t="shared" si="6"/>
        <v>#DIV/0!</v>
      </c>
      <c r="CD29" s="277" t="e">
        <f t="shared" si="6"/>
        <v>#DIV/0!</v>
      </c>
      <c r="CE29" s="277" t="e">
        <f t="shared" si="6"/>
        <v>#DIV/0!</v>
      </c>
      <c r="CF29" s="277" t="e">
        <f t="shared" si="6"/>
        <v>#DIV/0!</v>
      </c>
      <c r="CG29" s="277" t="e">
        <f t="shared" si="6"/>
        <v>#DIV/0!</v>
      </c>
      <c r="CH29" s="277" t="e">
        <f t="shared" si="6"/>
        <v>#DIV/0!</v>
      </c>
      <c r="CI29" s="277" t="e">
        <f t="shared" si="6"/>
        <v>#DIV/0!</v>
      </c>
      <c r="CJ29" s="277" t="e">
        <f t="shared" si="6"/>
        <v>#DIV/0!</v>
      </c>
      <c r="CK29" s="277" t="e">
        <f t="shared" si="6"/>
        <v>#DIV/0!</v>
      </c>
      <c r="CL29" s="277" t="e">
        <f t="shared" si="6"/>
        <v>#DIV/0!</v>
      </c>
      <c r="CM29" s="277" t="e">
        <f t="shared" si="6"/>
        <v>#DIV/0!</v>
      </c>
      <c r="CN29" s="277" t="e">
        <f t="shared" si="6"/>
        <v>#DIV/0!</v>
      </c>
      <c r="CO29" s="277" t="e">
        <f t="shared" si="6"/>
        <v>#DIV/0!</v>
      </c>
      <c r="CP29" s="277" t="e">
        <f t="shared" si="6"/>
        <v>#DIV/0!</v>
      </c>
      <c r="CQ29" s="277" t="e">
        <f t="shared" si="6"/>
        <v>#DIV/0!</v>
      </c>
      <c r="CR29" s="277" t="e">
        <f t="shared" si="6"/>
        <v>#DIV/0!</v>
      </c>
      <c r="CS29" s="277" t="e">
        <f t="shared" si="6"/>
        <v>#DIV/0!</v>
      </c>
      <c r="CT29" s="277" t="e">
        <f t="shared" si="6"/>
        <v>#DIV/0!</v>
      </c>
      <c r="CU29" s="277" t="e">
        <f t="shared" si="6"/>
        <v>#DIV/0!</v>
      </c>
      <c r="CV29" s="277" t="e">
        <f t="shared" si="6"/>
        <v>#DIV/0!</v>
      </c>
      <c r="CW29" s="277" t="e">
        <f t="shared" si="6"/>
        <v>#DIV/0!</v>
      </c>
      <c r="CX29" s="277" t="e">
        <f t="shared" si="6"/>
        <v>#DIV/0!</v>
      </c>
      <c r="CY29" s="277">
        <f t="shared" si="6"/>
        <v>0</v>
      </c>
      <c r="CZ29" s="277" t="e">
        <f t="shared" si="6"/>
        <v>#DIV/0!</v>
      </c>
      <c r="DA29" s="277" t="e">
        <f t="shared" si="6"/>
        <v>#DIV/0!</v>
      </c>
      <c r="DB29" s="277" t="e">
        <f t="shared" si="6"/>
        <v>#DIV/0!</v>
      </c>
      <c r="DC29" s="277" t="e">
        <f t="shared" si="6"/>
        <v>#DIV/0!</v>
      </c>
      <c r="DD29" s="277" t="e">
        <f t="shared" si="6"/>
        <v>#DIV/0!</v>
      </c>
      <c r="DE29" s="277" t="e">
        <f t="shared" si="6"/>
        <v>#DIV/0!</v>
      </c>
      <c r="DF29" s="277" t="e">
        <f t="shared" si="6"/>
        <v>#DIV/0!</v>
      </c>
      <c r="DG29" s="277" t="e">
        <f t="shared" si="6"/>
        <v>#DIV/0!</v>
      </c>
      <c r="DH29" s="277" t="e">
        <f t="shared" si="6"/>
        <v>#DIV/0!</v>
      </c>
      <c r="DI29" s="277" t="e">
        <f t="shared" si="6"/>
        <v>#DIV/0!</v>
      </c>
      <c r="DJ29" s="277" t="e">
        <f t="shared" si="6"/>
        <v>#DIV/0!</v>
      </c>
      <c r="DK29" s="277" t="e">
        <f t="shared" si="6"/>
        <v>#DIV/0!</v>
      </c>
      <c r="DL29" s="277" t="e">
        <f t="shared" si="6"/>
        <v>#DIV/0!</v>
      </c>
      <c r="DM29" s="277" t="e">
        <f t="shared" si="6"/>
        <v>#DIV/0!</v>
      </c>
      <c r="DN29" s="277" t="e">
        <f t="shared" si="6"/>
        <v>#DIV/0!</v>
      </c>
      <c r="DO29" s="277" t="e">
        <f t="shared" si="6"/>
        <v>#DIV/0!</v>
      </c>
      <c r="DP29" s="277" t="e">
        <f t="shared" si="6"/>
        <v>#DIV/0!</v>
      </c>
      <c r="DQ29" s="277" t="e">
        <f t="shared" si="6"/>
        <v>#DIV/0!</v>
      </c>
      <c r="DR29" s="277" t="e">
        <f t="shared" si="6"/>
        <v>#DIV/0!</v>
      </c>
      <c r="DS29" s="277" t="e">
        <f t="shared" si="6"/>
        <v>#DIV/0!</v>
      </c>
      <c r="DT29" s="277" t="e">
        <f t="shared" si="6"/>
        <v>#DIV/0!</v>
      </c>
      <c r="DU29" s="277" t="e">
        <f t="shared" si="6"/>
        <v>#DIV/0!</v>
      </c>
      <c r="DV29" s="277" t="e">
        <f t="shared" si="6"/>
        <v>#DIV/0!</v>
      </c>
      <c r="DW29" s="277" t="e">
        <f t="shared" si="6"/>
        <v>#DIV/0!</v>
      </c>
      <c r="DX29" s="277" t="e">
        <f t="shared" si="6"/>
        <v>#DIV/0!</v>
      </c>
      <c r="DY29" s="277" t="e">
        <f t="shared" si="6"/>
        <v>#DIV/0!</v>
      </c>
      <c r="DZ29" s="277" t="e">
        <f t="shared" si="6"/>
        <v>#DIV/0!</v>
      </c>
      <c r="EA29" s="277" t="e">
        <f t="shared" si="6"/>
        <v>#DIV/0!</v>
      </c>
      <c r="EB29" s="277" t="e">
        <f t="shared" si="6"/>
        <v>#DIV/0!</v>
      </c>
      <c r="EC29" s="277" t="e">
        <f t="shared" si="6"/>
        <v>#DIV/0!</v>
      </c>
      <c r="ED29" s="277" t="e">
        <f t="shared" si="6"/>
        <v>#DIV/0!</v>
      </c>
      <c r="EE29" s="277" t="e">
        <f t="shared" si="6"/>
        <v>#DIV/0!</v>
      </c>
      <c r="EF29" s="277">
        <f t="shared" si="6"/>
        <v>0</v>
      </c>
      <c r="EG29" s="277" t="e">
        <f t="shared" si="6"/>
        <v>#DIV/0!</v>
      </c>
      <c r="EH29" s="277" t="e">
        <f t="shared" si="6"/>
        <v>#DIV/0!</v>
      </c>
      <c r="EI29" s="277" t="e">
        <f t="shared" si="6"/>
        <v>#DIV/0!</v>
      </c>
      <c r="EJ29" s="277" t="e">
        <f t="shared" ref="EJ29:ES29" si="7">EJ2</f>
        <v>#DIV/0!</v>
      </c>
      <c r="EK29" s="277" t="e">
        <f t="shared" si="7"/>
        <v>#DIV/0!</v>
      </c>
      <c r="EL29" s="277" t="e">
        <f t="shared" si="7"/>
        <v>#DIV/0!</v>
      </c>
      <c r="EM29" s="277" t="e">
        <f t="shared" si="7"/>
        <v>#DIV/0!</v>
      </c>
      <c r="EN29" s="277" t="e">
        <f t="shared" si="7"/>
        <v>#DIV/0!</v>
      </c>
      <c r="EO29" s="277" t="e">
        <f t="shared" si="7"/>
        <v>#DIV/0!</v>
      </c>
      <c r="EP29" s="277" t="e">
        <f t="shared" si="7"/>
        <v>#DIV/0!</v>
      </c>
      <c r="EQ29" s="277" t="e">
        <f t="shared" si="7"/>
        <v>#DIV/0!</v>
      </c>
      <c r="ER29" s="277" t="e">
        <f t="shared" si="7"/>
        <v>#DIV/0!</v>
      </c>
      <c r="ES29" s="277" t="e">
        <f t="shared" si="7"/>
        <v>#DIV/0!</v>
      </c>
    </row>
    <row r="30" spans="2:153" x14ac:dyDescent="0.25">
      <c r="B30" s="276"/>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c r="BA30" s="275"/>
      <c r="BB30" s="275"/>
      <c r="BC30" s="275"/>
      <c r="BD30" s="275"/>
      <c r="BE30" s="275"/>
      <c r="BF30" s="275"/>
      <c r="BG30" s="275"/>
      <c r="BH30" s="275"/>
      <c r="BI30" s="275"/>
      <c r="BJ30" s="275"/>
      <c r="BK30" s="275"/>
      <c r="BL30" s="275"/>
      <c r="BM30" s="275"/>
      <c r="BN30" s="275"/>
      <c r="BO30" s="275"/>
      <c r="BP30" s="275"/>
      <c r="BQ30" s="275"/>
      <c r="BR30" s="275"/>
      <c r="BS30" s="275"/>
      <c r="BT30" s="275"/>
      <c r="BU30" s="275"/>
      <c r="BV30" s="275"/>
      <c r="BW30" s="275"/>
      <c r="BX30" s="275"/>
      <c r="BY30" s="275"/>
      <c r="BZ30" s="275"/>
      <c r="CA30" s="275"/>
      <c r="CB30" s="275"/>
      <c r="CC30" s="275"/>
      <c r="CD30" s="275"/>
      <c r="CE30" s="275"/>
      <c r="CF30" s="275"/>
      <c r="CG30" s="275"/>
      <c r="CH30" s="275"/>
      <c r="CI30" s="275"/>
      <c r="CJ30" s="275"/>
      <c r="CK30" s="275"/>
      <c r="CL30" s="275"/>
      <c r="CM30" s="275"/>
      <c r="CN30" s="275"/>
      <c r="CO30" s="275"/>
      <c r="CP30" s="275"/>
      <c r="CQ30" s="275"/>
      <c r="CR30" s="275"/>
      <c r="CS30" s="275"/>
      <c r="CT30" s="275"/>
      <c r="CU30" s="275"/>
      <c r="CV30" s="275"/>
      <c r="CW30" s="275"/>
      <c r="CX30" s="275"/>
      <c r="CY30" s="275"/>
      <c r="CZ30" s="275"/>
      <c r="DA30" s="275"/>
      <c r="DB30" s="275"/>
      <c r="DC30" s="275"/>
      <c r="DD30" s="275"/>
      <c r="DE30" s="275"/>
      <c r="DF30" s="275"/>
      <c r="DG30" s="275"/>
      <c r="DH30" s="275"/>
      <c r="DI30" s="275"/>
      <c r="DJ30" s="275"/>
      <c r="DK30" s="275"/>
      <c r="DL30" s="275"/>
      <c r="DM30" s="275"/>
      <c r="DN30" s="275"/>
      <c r="DO30" s="275"/>
      <c r="DP30" s="275"/>
      <c r="DQ30" s="275"/>
      <c r="DR30" s="275"/>
      <c r="DS30" s="275"/>
      <c r="DT30" s="275"/>
      <c r="DU30" s="275"/>
      <c r="DV30" s="275"/>
      <c r="DW30" s="275"/>
      <c r="DX30" s="275"/>
      <c r="DY30" s="275"/>
      <c r="DZ30" s="275"/>
      <c r="EA30" s="275"/>
      <c r="EB30" s="275"/>
      <c r="EC30" s="275"/>
      <c r="ED30" s="275"/>
      <c r="EE30" s="275"/>
      <c r="EF30" s="275"/>
      <c r="EG30" s="275"/>
      <c r="EH30" s="275"/>
      <c r="EI30" s="275"/>
      <c r="EJ30" s="275"/>
      <c r="EK30" s="275"/>
      <c r="EL30" s="275"/>
      <c r="EM30" s="275"/>
      <c r="EN30" s="275"/>
      <c r="EO30" s="275"/>
      <c r="EP30" s="275"/>
      <c r="EQ30" s="275"/>
      <c r="ER30" s="275"/>
      <c r="ES30" s="275"/>
    </row>
    <row r="31" spans="2:153" x14ac:dyDescent="0.25">
      <c r="B31" s="16" t="s">
        <v>2</v>
      </c>
      <c r="C31" s="17">
        <v>0</v>
      </c>
      <c r="D31" s="39"/>
      <c r="E31" s="39"/>
      <c r="F31" s="39"/>
      <c r="G31" s="34"/>
      <c r="H31" s="35" t="e">
        <f>VLOOKUP(H4,$B$31:$D$50,3,FALSE)</f>
        <v>#DIV/0!</v>
      </c>
      <c r="I31" s="35" t="e">
        <f>VLOOKUP(I4,$B$31:$D$50,3,FALSE)</f>
        <v>#DIV/0!</v>
      </c>
      <c r="J31" s="35"/>
      <c r="K31" s="35"/>
    </row>
    <row r="32" spans="2:153" x14ac:dyDescent="0.25">
      <c r="B32" s="13" t="s">
        <v>3</v>
      </c>
      <c r="C32" s="3">
        <v>0.05</v>
      </c>
      <c r="D32" s="40" t="e">
        <f>SUMPRODUCT($K$29:$ES$29,K32:ES32)</f>
        <v>#DIV/0!</v>
      </c>
      <c r="E32" s="40"/>
      <c r="F32" s="40" t="e">
        <f>SUMPRODUCT($K$3:$ES$3,K32:ES32)</f>
        <v>#DIV/0!</v>
      </c>
      <c r="G32" s="28"/>
      <c r="H32" s="29" t="e">
        <f>H31</f>
        <v>#DIV/0!</v>
      </c>
      <c r="I32" s="29" t="e">
        <f t="shared" ref="I32:I51" si="8">I31</f>
        <v>#DIV/0!</v>
      </c>
      <c r="J32" s="29"/>
      <c r="K32" s="27">
        <f>IF($B$2=Selectors!$M$2,'RCF SOBC data'!D36,IF($B$2=Selectors!$M$3,'RCF OBC data'!D36,IF($B$2=Selectors!$M$4,'RCF FBC data'!D36,IF($B$2=Selectors!$M$5,'RCF CCT data'!D36,FALSE))))</f>
        <v>-5.3968253968253915E-2</v>
      </c>
      <c r="L32" s="27">
        <f>IF($B$2=Selectors!$M$2,'RCF SOBC data'!E36,IF($B$2=Selectors!$M$3,'RCF OBC data'!E36,IF($B$2=Selectors!$M$4,'RCF FBC data'!E36,IF($B$2=Selectors!$M$5,'RCF CCT data'!E36,FALSE))))</f>
        <v>-5.3968253968253915E-2</v>
      </c>
      <c r="M32" s="27">
        <f>IF($B$2=Selectors!$M$2,'RCF SOBC data'!F36,IF($B$2=Selectors!$M$3,'RCF OBC data'!F36,IF($B$2=Selectors!$M$4,'RCF FBC data'!F36,IF($B$2=Selectors!$M$5,'RCF CCT data'!F36,FALSE))))</f>
        <v>-5.3968253968253915E-2</v>
      </c>
      <c r="N32" s="27">
        <f>IF($B$2=Selectors!$M$2,'RCF SOBC data'!G36,IF($B$2=Selectors!$M$3,'RCF OBC data'!G36,IF($B$2=Selectors!$M$4,'RCF FBC data'!G36,IF($B$2=Selectors!$M$5,'RCF CCT data'!G36,FALSE))))</f>
        <v>-5.3968253968253915E-2</v>
      </c>
      <c r="O32" s="27">
        <f>IF($B$2=Selectors!$M$2,'RCF SOBC data'!H36,IF($B$2=Selectors!$M$3,'RCF OBC data'!H36,IF($B$2=Selectors!$M$4,'RCF FBC data'!H36,IF($B$2=Selectors!$M$5,'RCF CCT data'!H36,FALSE))))</f>
        <v>-5.3968253968253915E-2</v>
      </c>
      <c r="P32" s="27">
        <f>IF($B$2=Selectors!$M$2,'RCF SOBC data'!I36,IF($B$2=Selectors!$M$3,'RCF OBC data'!I36,IF($B$2=Selectors!$M$4,'RCF FBC data'!I36,IF($B$2=Selectors!$M$5,'RCF CCT data'!I36,FALSE))))</f>
        <v>-5.3968253968253915E-2</v>
      </c>
      <c r="Q32" s="27">
        <f>IF($B$2=Selectors!$M$2,'RCF SOBC data'!J36,IF($B$2=Selectors!$M$3,'RCF OBC data'!J36,IF($B$2=Selectors!$M$4,'RCF FBC data'!J36,IF($B$2=Selectors!$M$5,'RCF CCT data'!J36,FALSE))))</f>
        <v>-5.3968253968253915E-2</v>
      </c>
      <c r="R32" s="27">
        <f>IF($B$2=Selectors!$M$2,'RCF SOBC data'!K36,IF($B$2=Selectors!$M$3,'RCF OBC data'!K36,IF($B$2=Selectors!$M$4,'RCF FBC data'!K36,IF($B$2=Selectors!$M$5,'RCF CCT data'!K36,FALSE))))</f>
        <v>-5.3968253968253915E-2</v>
      </c>
      <c r="S32" s="27">
        <f>IF($B$2=Selectors!$M$2,'RCF SOBC data'!L36,IF($B$2=Selectors!$M$3,'RCF OBC data'!L36,IF($B$2=Selectors!$M$4,'RCF FBC data'!L36,IF($B$2=Selectors!$M$5,'RCF CCT data'!L36,FALSE))))</f>
        <v>-5.3968253968253915E-2</v>
      </c>
      <c r="T32" s="27">
        <f>IF($B$2=Selectors!$M$2,'RCF SOBC data'!M36,IF($B$2=Selectors!$M$3,'RCF OBC data'!M36,IF($B$2=Selectors!$M$4,'RCF FBC data'!M36,IF($B$2=Selectors!$M$5,'RCF CCT data'!M36,FALSE))))</f>
        <v>-0.28000000000000003</v>
      </c>
      <c r="U32" s="27">
        <f>IF($B$2=Selectors!$M$2,'RCF SOBC data'!N36,IF($B$2=Selectors!$M$3,'RCF OBC data'!N36,IF($B$2=Selectors!$M$4,'RCF FBC data'!N36,IF($B$2=Selectors!$M$5,'RCF CCT data'!N36,FALSE))))</f>
        <v>-0.28000000000000003</v>
      </c>
      <c r="V32" s="27">
        <f>IF($B$2=Selectors!$M$2,'RCF SOBC data'!O36,IF($B$2=Selectors!$M$3,'RCF OBC data'!O36,IF($B$2=Selectors!$M$4,'RCF FBC data'!O36,IF($B$2=Selectors!$M$5,'RCF CCT data'!O36,FALSE))))</f>
        <v>-0.28000000000000003</v>
      </c>
      <c r="W32" s="27">
        <f>IF($B$2=Selectors!$M$2,'RCF SOBC data'!P36,IF($B$2=Selectors!$M$3,'RCF OBC data'!P36,IF($B$2=Selectors!$M$4,'RCF FBC data'!P36,IF($B$2=Selectors!$M$5,'RCF CCT data'!P36,FALSE))))</f>
        <v>-0.28000000000000003</v>
      </c>
      <c r="X32" s="27">
        <f>IF($B$2=Selectors!$M$2,'RCF SOBC data'!Q36,IF($B$2=Selectors!$M$3,'RCF OBC data'!Q36,IF($B$2=Selectors!$M$4,'RCF FBC data'!Q36,IF($B$2=Selectors!$M$5,'RCF CCT data'!Q36,FALSE))))</f>
        <v>-6.0436570370860032E-2</v>
      </c>
      <c r="Y32" s="27">
        <f>IF($B$2=Selectors!$M$2,'RCF SOBC data'!R36,IF($B$2=Selectors!$M$3,'RCF OBC data'!R36,IF($B$2=Selectors!$M$4,'RCF FBC data'!R36,IF($B$2=Selectors!$M$5,'RCF CCT data'!R36,FALSE))))</f>
        <v>-6.0436570370860032E-2</v>
      </c>
      <c r="Z32" s="27">
        <f>IF($B$2=Selectors!$M$2,'RCF SOBC data'!S36,IF($B$2=Selectors!$M$3,'RCF OBC data'!S36,IF($B$2=Selectors!$M$4,'RCF FBC data'!S36,IF($B$2=Selectors!$M$5,'RCF CCT data'!S36,FALSE))))</f>
        <v>-6.0436570370860032E-2</v>
      </c>
      <c r="AA32" s="27">
        <f>IF($B$2=Selectors!$M$2,'RCF SOBC data'!T36,IF($B$2=Selectors!$M$3,'RCF OBC data'!T36,IF($B$2=Selectors!$M$4,'RCF FBC data'!T36,IF($B$2=Selectors!$M$5,'RCF CCT data'!T36,FALSE))))</f>
        <v>-6.0436570370860032E-2</v>
      </c>
      <c r="AB32" s="27">
        <f>IF($B$2=Selectors!$M$2,'RCF SOBC data'!U36,IF($B$2=Selectors!$M$3,'RCF OBC data'!U36,IF($B$2=Selectors!$M$4,'RCF FBC data'!U36,IF($B$2=Selectors!$M$5,'RCF CCT data'!U36,FALSE))))</f>
        <v>-6.0436570370860032E-2</v>
      </c>
      <c r="AC32" s="27">
        <f>IF($B$2=Selectors!$M$2,'RCF SOBC data'!V36,IF($B$2=Selectors!$M$3,'RCF OBC data'!V36,IF($B$2=Selectors!$M$4,'RCF FBC data'!V36,IF($B$2=Selectors!$M$5,'RCF CCT data'!V36,FALSE))))</f>
        <v>0</v>
      </c>
      <c r="AD32" s="27">
        <f>IF($B$2=Selectors!$M$2,'RCF SOBC data'!W36,IF($B$2=Selectors!$M$3,'RCF OBC data'!W36,IF($B$2=Selectors!$M$4,'RCF FBC data'!W36,IF($B$2=Selectors!$M$5,'RCF CCT data'!W36,FALSE))))</f>
        <v>-6.0436570370860032E-2</v>
      </c>
      <c r="AE32" s="27">
        <f>IF($B$2=Selectors!$M$2,'RCF SOBC data'!X36,IF($B$2=Selectors!$M$3,'RCF OBC data'!X36,IF($B$2=Selectors!$M$4,'RCF FBC data'!X36,IF($B$2=Selectors!$M$5,'RCF CCT data'!X36,FALSE))))</f>
        <v>-6.0436570370860032E-2</v>
      </c>
      <c r="AF32" s="27">
        <f>IF($B$2=Selectors!$M$2,'RCF SOBC data'!Y36,IF($B$2=Selectors!$M$3,'RCF OBC data'!Y36,IF($B$2=Selectors!$M$4,'RCF FBC data'!Y36,IF($B$2=Selectors!$M$5,'RCF CCT data'!Y36,FALSE))))</f>
        <v>-6.0436570370860032E-2</v>
      </c>
      <c r="AG32" s="27">
        <f>IF($B$2=Selectors!$M$2,'RCF SOBC data'!Z36,IF($B$2=Selectors!$M$3,'RCF OBC data'!Z36,IF($B$2=Selectors!$M$4,'RCF FBC data'!Z36,IF($B$2=Selectors!$M$5,'RCF CCT data'!Z36,FALSE))))</f>
        <v>-6.0436570370860032E-2</v>
      </c>
      <c r="AH32" s="27">
        <f>IF($B$2=Selectors!$M$2,'RCF SOBC data'!AA36,IF($B$2=Selectors!$M$3,'RCF OBC data'!AA36,IF($B$2=Selectors!$M$4,'RCF FBC data'!AA36,IF($B$2=Selectors!$M$5,'RCF CCT data'!AA36,FALSE))))</f>
        <v>-6.0436570370860032E-2</v>
      </c>
      <c r="AI32" s="27">
        <f>IF($B$2=Selectors!$M$2,'RCF SOBC data'!AB36,IF($B$2=Selectors!$M$3,'RCF OBC data'!AB36,IF($B$2=Selectors!$M$4,'RCF FBC data'!AB36,IF($B$2=Selectors!$M$5,'RCF CCT data'!AB36,FALSE))))</f>
        <v>0</v>
      </c>
      <c r="AJ32" s="27">
        <f>IF($B$2=Selectors!$M$2,'RCF SOBC data'!AC36,IF($B$2=Selectors!$M$3,'RCF OBC data'!AC36,IF($B$2=Selectors!$M$4,'RCF FBC data'!AC36,IF($B$2=Selectors!$M$5,'RCF CCT data'!AC36,FALSE))))</f>
        <v>0</v>
      </c>
      <c r="AK32" s="27">
        <f>IF($B$2=Selectors!$M$2,'RCF SOBC data'!AD36,IF($B$2=Selectors!$M$3,'RCF OBC data'!AD36,IF($B$2=Selectors!$M$4,'RCF FBC data'!AD36,IF($B$2=Selectors!$M$5,'RCF CCT data'!AD36,FALSE))))</f>
        <v>-0.28000000000000003</v>
      </c>
      <c r="AL32" s="27">
        <f>IF($B$2=Selectors!$M$2,'RCF SOBC data'!AE36,IF($B$2=Selectors!$M$3,'RCF OBC data'!AE36,IF($B$2=Selectors!$M$4,'RCF FBC data'!AE36,IF($B$2=Selectors!$M$5,'RCF CCT data'!AE36,FALSE))))</f>
        <v>-0.28000000000000003</v>
      </c>
      <c r="AM32" s="27">
        <f>IF($B$2=Selectors!$M$2,'RCF SOBC data'!AF36,IF($B$2=Selectors!$M$3,'RCF OBC data'!AF36,IF($B$2=Selectors!$M$4,'RCF FBC data'!AF36,IF($B$2=Selectors!$M$5,'RCF CCT data'!AF36,FALSE))))</f>
        <v>-0.28000000000000003</v>
      </c>
      <c r="AN32" s="27">
        <f>IF($B$2=Selectors!$M$2,'RCF SOBC data'!AG36,IF($B$2=Selectors!$M$3,'RCF OBC data'!AG36,IF($B$2=Selectors!$M$4,'RCF FBC data'!AG36,IF($B$2=Selectors!$M$5,'RCF CCT data'!AG36,FALSE))))</f>
        <v>-0.28000000000000003</v>
      </c>
      <c r="AO32" s="27">
        <f>IF($B$2=Selectors!$M$2,'RCF SOBC data'!AH36,IF($B$2=Selectors!$M$3,'RCF OBC data'!AH36,IF($B$2=Selectors!$M$4,'RCF FBC data'!AH36,IF($B$2=Selectors!$M$5,'RCF CCT data'!AH36,FALSE))))</f>
        <v>8.0000000000000071E-3</v>
      </c>
      <c r="AP32" s="27">
        <f>IF($B$2=Selectors!$M$2,'RCF SOBC data'!AI36,IF($B$2=Selectors!$M$3,'RCF OBC data'!AI36,IF($B$2=Selectors!$M$4,'RCF FBC data'!AI36,IF($B$2=Selectors!$M$5,'RCF CCT data'!AI36,FALSE))))</f>
        <v>0</v>
      </c>
      <c r="AQ32" s="27">
        <f>IF($B$2=Selectors!$M$2,'RCF SOBC data'!AJ36,IF($B$2=Selectors!$M$3,'RCF OBC data'!AJ36,IF($B$2=Selectors!$M$4,'RCF FBC data'!AJ36,IF($B$2=Selectors!$M$5,'RCF CCT data'!AJ36,FALSE))))</f>
        <v>0</v>
      </c>
      <c r="AR32" s="27">
        <f>IF($B$2=Selectors!$M$2,'RCF SOBC data'!AK36,IF($B$2=Selectors!$M$3,'RCF OBC data'!AK36,IF($B$2=Selectors!$M$4,'RCF FBC data'!AK36,IF($B$2=Selectors!$M$5,'RCF CCT data'!AK36,FALSE))))</f>
        <v>4.0000000000000036E-3</v>
      </c>
      <c r="AS32" s="27">
        <f>IF($B$2=Selectors!$M$2,'RCF SOBC data'!AL36,IF($B$2=Selectors!$M$3,'RCF OBC data'!AL36,IF($B$2=Selectors!$M$4,'RCF FBC data'!AL36,IF($B$2=Selectors!$M$5,'RCF CCT data'!AL36,FALSE))))</f>
        <v>8.0000000000000071E-3</v>
      </c>
      <c r="AT32" s="27">
        <f>IF($B$2=Selectors!$M$2,'RCF SOBC data'!AM36,IF($B$2=Selectors!$M$3,'RCF OBC data'!AM36,IF($B$2=Selectors!$M$4,'RCF FBC data'!AM36,IF($B$2=Selectors!$M$5,'RCF CCT data'!AM36,FALSE))))</f>
        <v>0</v>
      </c>
      <c r="AU32" s="27">
        <f>IF($B$2=Selectors!$M$2,'RCF SOBC data'!AN36,IF($B$2=Selectors!$M$3,'RCF OBC data'!AN36,IF($B$2=Selectors!$M$4,'RCF FBC data'!AN36,IF($B$2=Selectors!$M$5,'RCF CCT data'!AN36,FALSE))))</f>
        <v>0</v>
      </c>
      <c r="AV32" s="27">
        <f>IF($B$2=Selectors!$M$2,'RCF SOBC data'!AO36,IF($B$2=Selectors!$M$3,'RCF OBC data'!AO36,IF($B$2=Selectors!$M$4,'RCF FBC data'!AO36,IF($B$2=Selectors!$M$5,'RCF CCT data'!AO36,FALSE))))</f>
        <v>-6.0436570370860032E-2</v>
      </c>
      <c r="AW32" s="27">
        <f>IF($B$2=Selectors!$M$2,'RCF SOBC data'!AP36,IF($B$2=Selectors!$M$3,'RCF OBC data'!AP36,IF($B$2=Selectors!$M$4,'RCF FBC data'!AP36,IF($B$2=Selectors!$M$5,'RCF CCT data'!AP36,FALSE))))</f>
        <v>0</v>
      </c>
      <c r="AX32" s="27">
        <f>IF($B$2=Selectors!$M$2,'RCF SOBC data'!AQ36,IF($B$2=Selectors!$M$3,'RCF OBC data'!AQ36,IF($B$2=Selectors!$M$4,'RCF FBC data'!AQ36,IF($B$2=Selectors!$M$5,'RCF CCT data'!AQ36,FALSE))))</f>
        <v>-0.28000000000000003</v>
      </c>
      <c r="AY32" s="27">
        <f>IF($B$2=Selectors!$M$2,'RCF SOBC data'!AR36,IF($B$2=Selectors!$M$3,'RCF OBC data'!AR36,IF($B$2=Selectors!$M$4,'RCF FBC data'!AR36,IF($B$2=Selectors!$M$5,'RCF CCT data'!AR36,FALSE))))</f>
        <v>-0.28000000000000003</v>
      </c>
      <c r="AZ32" s="27">
        <f>IF($B$2=Selectors!$M$2,'RCF SOBC data'!AS36,IF($B$2=Selectors!$M$3,'RCF OBC data'!AS36,IF($B$2=Selectors!$M$4,'RCF FBC data'!AS36,IF($B$2=Selectors!$M$5,'RCF CCT data'!AS36,FALSE))))</f>
        <v>-0.29116690000000001</v>
      </c>
      <c r="BA32" s="27">
        <f>IF($B$2=Selectors!$M$2,'RCF SOBC data'!AT36,IF($B$2=Selectors!$M$3,'RCF OBC data'!AT36,IF($B$2=Selectors!$M$4,'RCF FBC data'!AT36,IF($B$2=Selectors!$M$5,'RCF CCT data'!AT36,FALSE))))</f>
        <v>-0.29116690000000001</v>
      </c>
      <c r="BB32" s="27">
        <f>IF($B$2=Selectors!$M$2,'RCF SOBC data'!AU36,IF($B$2=Selectors!$M$3,'RCF OBC data'!AU36,IF($B$2=Selectors!$M$4,'RCF FBC data'!AU36,IF($B$2=Selectors!$M$5,'RCF CCT data'!AU36,FALSE))))</f>
        <v>-0.26205021000000001</v>
      </c>
      <c r="BC32" s="27">
        <f>IF($B$2=Selectors!$M$2,'RCF SOBC data'!AV36,IF($B$2=Selectors!$M$3,'RCF OBC data'!AV36,IF($B$2=Selectors!$M$4,'RCF FBC data'!AV36,IF($B$2=Selectors!$M$5,'RCF CCT data'!AV36,FALSE))))</f>
        <v>-0.26205021000000001</v>
      </c>
      <c r="BD32" s="27">
        <f>IF($B$2=Selectors!$M$2,'RCF SOBC data'!AW36,IF($B$2=Selectors!$M$3,'RCF OBC data'!AW36,IF($B$2=Selectors!$M$4,'RCF FBC data'!AW36,IF($B$2=Selectors!$M$5,'RCF CCT data'!AW36,FALSE))))</f>
        <v>-0.26205021000000001</v>
      </c>
      <c r="BE32" s="27">
        <f>IF($B$2=Selectors!$M$2,'RCF SOBC data'!AX36,IF($B$2=Selectors!$M$3,'RCF OBC data'!AX36,IF($B$2=Selectors!$M$4,'RCF FBC data'!AX36,IF($B$2=Selectors!$M$5,'RCF CCT data'!AX36,FALSE))))</f>
        <v>-0.29116690000000001</v>
      </c>
      <c r="BF32" s="27">
        <f>IF($B$2=Selectors!$M$2,'RCF SOBC data'!AY36,IF($B$2=Selectors!$M$3,'RCF OBC data'!AY36,IF($B$2=Selectors!$M$4,'RCF FBC data'!AY36,IF($B$2=Selectors!$M$5,'RCF CCT data'!AY36,FALSE))))</f>
        <v>-0.34940028000000001</v>
      </c>
      <c r="BG32" s="27">
        <f>IF($B$2=Selectors!$M$2,'RCF SOBC data'!AZ36,IF($B$2=Selectors!$M$3,'RCF OBC data'!AZ36,IF($B$2=Selectors!$M$4,'RCF FBC data'!AZ36,IF($B$2=Selectors!$M$5,'RCF CCT data'!AZ36,FALSE))))</f>
        <v>-0.29116690000000001</v>
      </c>
      <c r="BH32" s="27">
        <f>IF($B$2=Selectors!$M$2,'RCF SOBC data'!BA36,IF($B$2=Selectors!$M$3,'RCF OBC data'!BA36,IF($B$2=Selectors!$M$4,'RCF FBC data'!BA36,IF($B$2=Selectors!$M$5,'RCF CCT data'!BA36,FALSE))))</f>
        <v>-0.34940028000000001</v>
      </c>
      <c r="BI32" s="27">
        <f>IF($B$2=Selectors!$M$2,'RCF SOBC data'!BB36,IF($B$2=Selectors!$M$3,'RCF OBC data'!BB36,IF($B$2=Selectors!$M$4,'RCF FBC data'!BB36,IF($B$2=Selectors!$M$5,'RCF CCT data'!BB36,FALSE))))</f>
        <v>-0.2858818681091041</v>
      </c>
      <c r="BJ32" s="27">
        <f>IF($B$2=Selectors!$M$2,'RCF SOBC data'!BC36,IF($B$2=Selectors!$M$3,'RCF OBC data'!BC36,IF($B$2=Selectors!$M$4,'RCF FBC data'!BC36,IF($B$2=Selectors!$M$5,'RCF CCT data'!BC36,FALSE))))</f>
        <v>-0.2858818681091041</v>
      </c>
      <c r="BK32" s="27">
        <f>IF($B$2=Selectors!$M$2,'RCF SOBC data'!BD36,IF($B$2=Selectors!$M$3,'RCF OBC data'!BD36,IF($B$2=Selectors!$M$4,'RCF FBC data'!BD36,IF($B$2=Selectors!$M$5,'RCF CCT data'!BD36,FALSE))))</f>
        <v>-0.1186002190580504</v>
      </c>
      <c r="BL32" s="27">
        <f>IF($B$2=Selectors!$M$2,'RCF SOBC data'!BE36,IF($B$2=Selectors!$M$3,'RCF OBC data'!BE36,IF($B$2=Selectors!$M$4,'RCF FBC data'!BE36,IF($B$2=Selectors!$M$5,'RCF CCT data'!BE36,FALSE))))</f>
        <v>-0.29116690000000001</v>
      </c>
      <c r="BM32" s="27">
        <f>IF($B$2=Selectors!$M$2,'RCF SOBC data'!BF36,IF($B$2=Selectors!$M$3,'RCF OBC data'!BF36,IF($B$2=Selectors!$M$4,'RCF FBC data'!BF36,IF($B$2=Selectors!$M$5,'RCF CCT data'!BF36,FALSE))))</f>
        <v>-0.29116690000000001</v>
      </c>
      <c r="BN32" s="27">
        <f>IF($B$2=Selectors!$M$2,'RCF SOBC data'!BG36,IF($B$2=Selectors!$M$3,'RCF OBC data'!BG36,IF($B$2=Selectors!$M$4,'RCF FBC data'!BG36,IF($B$2=Selectors!$M$5,'RCF CCT data'!BG36,FALSE))))</f>
        <v>-0.34940028000000001</v>
      </c>
      <c r="BO32" s="27">
        <f>IF($B$2=Selectors!$M$2,'RCF SOBC data'!BH36,IF($B$2=Selectors!$M$3,'RCF OBC data'!BH36,IF($B$2=Selectors!$M$4,'RCF FBC data'!BH36,IF($B$2=Selectors!$M$5,'RCF CCT data'!BH36,FALSE))))</f>
        <v>-0.34940028000000001</v>
      </c>
      <c r="BP32" s="27">
        <f>IF($B$2=Selectors!$M$2,'RCF SOBC data'!BI36,IF($B$2=Selectors!$M$3,'RCF OBC data'!BI36,IF($B$2=Selectors!$M$4,'RCF FBC data'!BI36,IF($B$2=Selectors!$M$5,'RCF CCT data'!BI36,FALSE))))</f>
        <v>-6.7374270025276628E-2</v>
      </c>
      <c r="BQ32" s="27">
        <f>IF($B$2=Selectors!$M$2,'RCF SOBC data'!BJ36,IF($B$2=Selectors!$M$3,'RCF OBC data'!BJ36,IF($B$2=Selectors!$M$4,'RCF FBC data'!BJ36,IF($B$2=Selectors!$M$5,'RCF CCT data'!BJ36,FALSE))))</f>
        <v>-0.13</v>
      </c>
      <c r="BR32" s="27">
        <f>IF($B$2=Selectors!$M$2,'RCF SOBC data'!BK36,IF($B$2=Selectors!$M$3,'RCF OBC data'!BK36,IF($B$2=Selectors!$M$4,'RCF FBC data'!BK36,IF($B$2=Selectors!$M$5,'RCF CCT data'!BK36,FALSE))))</f>
        <v>-0.13</v>
      </c>
      <c r="BS32" s="27">
        <f>IF($B$2=Selectors!$M$2,'RCF SOBC data'!BL36,IF($B$2=Selectors!$M$3,'RCF OBC data'!BL36,IF($B$2=Selectors!$M$4,'RCF FBC data'!BL36,IF($B$2=Selectors!$M$5,'RCF CCT data'!BL36,FALSE))))</f>
        <v>-0.28184615384615386</v>
      </c>
      <c r="BT32" s="27">
        <f>IF($B$2=Selectors!$M$2,'RCF SOBC data'!BM36,IF($B$2=Selectors!$M$3,'RCF OBC data'!BM36,IF($B$2=Selectors!$M$4,'RCF FBC data'!BM36,IF($B$2=Selectors!$M$5,'RCF CCT data'!BM36,FALSE))))</f>
        <v>-0.29116690000000001</v>
      </c>
      <c r="BU32" s="27">
        <f>IF($B$2=Selectors!$M$2,'RCF SOBC data'!BN36,IF($B$2=Selectors!$M$3,'RCF OBC data'!BN36,IF($B$2=Selectors!$M$4,'RCF FBC data'!BN36,IF($B$2=Selectors!$M$5,'RCF CCT data'!BN36,FALSE))))</f>
        <v>-2.853877163708048E-2</v>
      </c>
      <c r="BV32" s="27">
        <f>IF($B$2=Selectors!$M$2,'RCF SOBC data'!BO36,IF($B$2=Selectors!$M$3,'RCF OBC data'!BO36,IF($B$2=Selectors!$M$4,'RCF FBC data'!BO36,IF($B$2=Selectors!$M$5,'RCF CCT data'!BO36,FALSE))))</f>
        <v>0</v>
      </c>
      <c r="BW32" s="27">
        <f>IF($B$2=Selectors!$M$2,'RCF SOBC data'!BP36,IF($B$2=Selectors!$M$3,'RCF OBC data'!BP36,IF($B$2=Selectors!$M$4,'RCF FBC data'!BP36,IF($B$2=Selectors!$M$5,'RCF CCT data'!BP36,FALSE))))</f>
        <v>0</v>
      </c>
      <c r="BX32" s="27">
        <f>IF($B$2=Selectors!$M$2,'RCF SOBC data'!BQ36,IF($B$2=Selectors!$M$3,'RCF OBC data'!BQ36,IF($B$2=Selectors!$M$4,'RCF FBC data'!BQ36,IF($B$2=Selectors!$M$5,'RCF CCT data'!BQ36,FALSE))))</f>
        <v>0</v>
      </c>
      <c r="BY32" s="27">
        <f>IF($B$2=Selectors!$M$2,'RCF SOBC data'!BR36,IF($B$2=Selectors!$M$3,'RCF OBC data'!BR36,IF($B$2=Selectors!$M$4,'RCF FBC data'!BR36,IF($B$2=Selectors!$M$5,'RCF CCT data'!BR36,FALSE))))</f>
        <v>0</v>
      </c>
      <c r="BZ32" s="27">
        <f>IF($B$2=Selectors!$M$2,'RCF SOBC data'!BS36,IF($B$2=Selectors!$M$3,'RCF OBC data'!BS36,IF($B$2=Selectors!$M$4,'RCF FBC data'!BS36,IF($B$2=Selectors!$M$5,'RCF CCT data'!BS36,FALSE))))</f>
        <v>0</v>
      </c>
      <c r="CA32" s="27">
        <f>IF($B$2=Selectors!$M$2,'RCF SOBC data'!BT36,IF($B$2=Selectors!$M$3,'RCF OBC data'!BT36,IF($B$2=Selectors!$M$4,'RCF FBC data'!BT36,IF($B$2=Selectors!$M$5,'RCF CCT data'!BT36,FALSE))))</f>
        <v>0</v>
      </c>
      <c r="CB32" s="27">
        <f>IF($B$2=Selectors!$M$2,'RCF SOBC data'!BU36,IF($B$2=Selectors!$M$3,'RCF OBC data'!BU36,IF($B$2=Selectors!$M$4,'RCF FBC data'!BU36,IF($B$2=Selectors!$M$5,'RCF CCT data'!BU36,FALSE))))</f>
        <v>-2.7659574468084092E-3</v>
      </c>
      <c r="CC32" s="27">
        <f>IF($B$2=Selectors!$M$2,'RCF SOBC data'!BV36,IF($B$2=Selectors!$M$3,'RCF OBC data'!BV36,IF($B$2=Selectors!$M$4,'RCF FBC data'!BV36,IF($B$2=Selectors!$M$5,'RCF CCT data'!BV36,FALSE))))</f>
        <v>-2.7659574468084092E-3</v>
      </c>
      <c r="CD32" s="27">
        <f>IF($B$2=Selectors!$M$2,'RCF SOBC data'!BW36,IF($B$2=Selectors!$M$3,'RCF OBC data'!BW36,IF($B$2=Selectors!$M$4,'RCF FBC data'!BW36,IF($B$2=Selectors!$M$5,'RCF CCT data'!BW36,FALSE))))</f>
        <v>-2.7659574468084092E-3</v>
      </c>
      <c r="CE32" s="27">
        <f>IF($B$2=Selectors!$M$2,'RCF SOBC data'!BX36,IF($B$2=Selectors!$M$3,'RCF OBC data'!BX36,IF($B$2=Selectors!$M$4,'RCF FBC data'!BX36,IF($B$2=Selectors!$M$5,'RCF CCT data'!BX36,FALSE))))</f>
        <v>-2.7659574468084092E-3</v>
      </c>
      <c r="CF32" s="27">
        <f>IF($B$2=Selectors!$M$2,'RCF SOBC data'!BY36,IF($B$2=Selectors!$M$3,'RCF OBC data'!BY36,IF($B$2=Selectors!$M$4,'RCF FBC data'!BY36,IF($B$2=Selectors!$M$5,'RCF CCT data'!BY36,FALSE))))</f>
        <v>-2.7659574468084092E-3</v>
      </c>
      <c r="CG32" s="27">
        <f>IF($B$2=Selectors!$M$2,'RCF SOBC data'!BZ36,IF($B$2=Selectors!$M$3,'RCF OBC data'!BZ36,IF($B$2=Selectors!$M$4,'RCF FBC data'!BZ36,IF($B$2=Selectors!$M$5,'RCF CCT data'!BZ36,FALSE))))</f>
        <v>-2.7659574468084092E-3</v>
      </c>
      <c r="CH32" s="27">
        <f>IF($B$2=Selectors!$M$2,'RCF SOBC data'!CA36,IF($B$2=Selectors!$M$3,'RCF OBC data'!CA36,IF($B$2=Selectors!$M$4,'RCF FBC data'!CA36,IF($B$2=Selectors!$M$5,'RCF CCT data'!CA36,FALSE))))</f>
        <v>-2.7659574468084092E-3</v>
      </c>
      <c r="CI32" s="27">
        <f>IF($B$2=Selectors!$M$2,'RCF SOBC data'!CB36,IF($B$2=Selectors!$M$3,'RCF OBC data'!CB36,IF($B$2=Selectors!$M$4,'RCF FBC data'!CB36,IF($B$2=Selectors!$M$5,'RCF CCT data'!CB36,FALSE))))</f>
        <v>-8.2850357464433033E-2</v>
      </c>
      <c r="CJ32" s="27">
        <f>IF($B$2=Selectors!$M$2,'RCF SOBC data'!CC36,IF($B$2=Selectors!$M$3,'RCF OBC data'!CC36,IF($B$2=Selectors!$M$4,'RCF FBC data'!CC36,IF($B$2=Selectors!$M$5,'RCF CCT data'!CC36,FALSE))))</f>
        <v>-8.2850357464433033E-2</v>
      </c>
      <c r="CK32" s="27">
        <f>IF($B$2=Selectors!$M$2,'RCF SOBC data'!CD36,IF($B$2=Selectors!$M$3,'RCF OBC data'!CD36,IF($B$2=Selectors!$M$4,'RCF FBC data'!CD36,IF($B$2=Selectors!$M$5,'RCF CCT data'!CD36,FALSE))))</f>
        <v>-8.2850357464433033E-2</v>
      </c>
      <c r="CL32" s="27">
        <f>IF($B$2=Selectors!$M$2,'RCF SOBC data'!CE36,IF($B$2=Selectors!$M$3,'RCF OBC data'!CE36,IF($B$2=Selectors!$M$4,'RCF FBC data'!CE36,IF($B$2=Selectors!$M$5,'RCF CCT data'!CE36,FALSE))))</f>
        <v>-8.2850357464433033E-2</v>
      </c>
      <c r="CM32" s="27">
        <f>IF($B$2=Selectors!$M$2,'RCF SOBC data'!CF36,IF($B$2=Selectors!$M$3,'RCF OBC data'!CF36,IF($B$2=Selectors!$M$4,'RCF FBC data'!CF36,IF($B$2=Selectors!$M$5,'RCF CCT data'!CF36,FALSE))))</f>
        <v>-8.2850357464433033E-2</v>
      </c>
      <c r="CN32" s="27">
        <f>IF($B$2=Selectors!$M$2,'RCF SOBC data'!CG36,IF($B$2=Selectors!$M$3,'RCF OBC data'!CG36,IF($B$2=Selectors!$M$4,'RCF FBC data'!CG36,IF($B$2=Selectors!$M$5,'RCF CCT data'!CG36,FALSE))))</f>
        <v>-8.2850357464433033E-2</v>
      </c>
      <c r="CO32" s="27">
        <f>IF($B$2=Selectors!$M$2,'RCF SOBC data'!CH36,IF($B$2=Selectors!$M$3,'RCF OBC data'!CH36,IF($B$2=Selectors!$M$4,'RCF FBC data'!CH36,IF($B$2=Selectors!$M$5,'RCF CCT data'!CH36,FALSE))))</f>
        <v>-8.2850357464433033E-2</v>
      </c>
      <c r="CP32" s="27">
        <f>IF($B$2=Selectors!$M$2,'RCF SOBC data'!CI36,IF($B$2=Selectors!$M$3,'RCF OBC data'!CI36,IF($B$2=Selectors!$M$4,'RCF FBC data'!CI36,IF($B$2=Selectors!$M$5,'RCF CCT data'!CI36,FALSE))))</f>
        <v>-2.853877163708048E-2</v>
      </c>
      <c r="CQ32" s="27">
        <f>IF($B$2=Selectors!$M$2,'RCF SOBC data'!CJ36,IF($B$2=Selectors!$M$3,'RCF OBC data'!CJ36,IF($B$2=Selectors!$M$4,'RCF FBC data'!CJ36,IF($B$2=Selectors!$M$5,'RCF CCT data'!CJ36,FALSE))))</f>
        <v>-2.853877163708048E-2</v>
      </c>
      <c r="CR32" s="27">
        <f>IF($B$2=Selectors!$M$2,'RCF SOBC data'!CK36,IF($B$2=Selectors!$M$3,'RCF OBC data'!CK36,IF($B$2=Selectors!$M$4,'RCF FBC data'!CK36,IF($B$2=Selectors!$M$5,'RCF CCT data'!CK36,FALSE))))</f>
        <v>-2.853877163708048E-2</v>
      </c>
      <c r="CS32" s="27">
        <f>IF($B$2=Selectors!$M$2,'RCF SOBC data'!CL36,IF($B$2=Selectors!$M$3,'RCF OBC data'!CL36,IF($B$2=Selectors!$M$4,'RCF FBC data'!CL36,IF($B$2=Selectors!$M$5,'RCF CCT data'!CL36,FALSE))))</f>
        <v>-8.2850357464433033E-2</v>
      </c>
      <c r="CT32" s="27">
        <f>IF($B$2=Selectors!$M$2,'RCF SOBC data'!CM36,IF($B$2=Selectors!$M$3,'RCF OBC data'!CM36,IF($B$2=Selectors!$M$4,'RCF FBC data'!CM36,IF($B$2=Selectors!$M$5,'RCF CCT data'!CM36,FALSE))))</f>
        <v>-8.2850357464433033E-2</v>
      </c>
      <c r="CU32" s="27">
        <f>IF($B$2=Selectors!$M$2,'RCF SOBC data'!CN36,IF($B$2=Selectors!$M$3,'RCF OBC data'!CN36,IF($B$2=Selectors!$M$4,'RCF FBC data'!CN36,IF($B$2=Selectors!$M$5,'RCF CCT data'!CN36,FALSE))))</f>
        <v>-8.2850357464433033E-2</v>
      </c>
      <c r="CV32" s="27">
        <f>IF($B$2=Selectors!$M$2,'RCF SOBC data'!CO36,IF($B$2=Selectors!$M$3,'RCF OBC data'!CO36,IF($B$2=Selectors!$M$4,'RCF FBC data'!CO36,IF($B$2=Selectors!$M$5,'RCF CCT data'!CO36,FALSE))))</f>
        <v>-8.2850357464433033E-2</v>
      </c>
      <c r="CW32" s="27">
        <f>IF($B$2=Selectors!$M$2,'RCF SOBC data'!CP36,IF($B$2=Selectors!$M$3,'RCF OBC data'!CP36,IF($B$2=Selectors!$M$4,'RCF FBC data'!CP36,IF($B$2=Selectors!$M$5,'RCF CCT data'!CP36,FALSE))))</f>
        <v>-8.2850357464433033E-2</v>
      </c>
      <c r="CX32" s="27">
        <f>IF($B$2=Selectors!$M$2,'RCF SOBC data'!CQ36,IF($B$2=Selectors!$M$3,'RCF OBC data'!CQ36,IF($B$2=Selectors!$M$4,'RCF FBC data'!CQ36,IF($B$2=Selectors!$M$5,'RCF CCT data'!CQ36,FALSE))))</f>
        <v>-0.28184615384615386</v>
      </c>
      <c r="CY32" s="27">
        <f>IF($B$2=Selectors!$M$2,'RCF SOBC data'!CR36,IF($B$2=Selectors!$M$3,'RCF OBC data'!CR36,IF($B$2=Selectors!$M$4,'RCF FBC data'!CR36,IF($B$2=Selectors!$M$5,'RCF CCT data'!CR36,FALSE))))</f>
        <v>0</v>
      </c>
      <c r="CZ32" s="27">
        <f>IF($B$2=Selectors!$M$2,'RCF SOBC data'!CS36,IF($B$2=Selectors!$M$3,'RCF OBC data'!CS36,IF($B$2=Selectors!$M$4,'RCF FBC data'!CS36,IF($B$2=Selectors!$M$5,'RCF CCT data'!CS36,FALSE))))</f>
        <v>0</v>
      </c>
      <c r="DA32" s="27">
        <f>IF($B$2=Selectors!$M$2,'RCF SOBC data'!CT36,IF($B$2=Selectors!$M$3,'RCF OBC data'!CT36,IF($B$2=Selectors!$M$4,'RCF FBC data'!CT36,IF($B$2=Selectors!$M$5,'RCF CCT data'!CT36,FALSE))))</f>
        <v>0</v>
      </c>
      <c r="DB32" s="27">
        <f>IF($B$2=Selectors!$M$2,'RCF SOBC data'!CU36,IF($B$2=Selectors!$M$3,'RCF OBC data'!CU36,IF($B$2=Selectors!$M$4,'RCF FBC data'!CU36,IF($B$2=Selectors!$M$5,'RCF CCT data'!CU36,FALSE))))</f>
        <v>0</v>
      </c>
      <c r="DC32" s="27">
        <f>IF($B$2=Selectors!$M$2,'RCF SOBC data'!CV36,IF($B$2=Selectors!$M$3,'RCF OBC data'!CV36,IF($B$2=Selectors!$M$4,'RCF FBC data'!CV36,IF($B$2=Selectors!$M$5,'RCF CCT data'!CV36,FALSE))))</f>
        <v>0</v>
      </c>
      <c r="DD32" s="27">
        <f>IF($B$2=Selectors!$M$2,'RCF SOBC data'!CW36,IF($B$2=Selectors!$M$3,'RCF OBC data'!CW36,IF($B$2=Selectors!$M$4,'RCF FBC data'!CW36,IF($B$2=Selectors!$M$5,'RCF CCT data'!CW36,FALSE))))</f>
        <v>0</v>
      </c>
      <c r="DE32" s="27">
        <f>IF($B$2=Selectors!$M$2,'RCF SOBC data'!CX36,IF($B$2=Selectors!$M$3,'RCF OBC data'!CX36,IF($B$2=Selectors!$M$4,'RCF FBC data'!CX36,IF($B$2=Selectors!$M$5,'RCF CCT data'!CX36,FALSE))))</f>
        <v>0</v>
      </c>
      <c r="DF32" s="27">
        <f>IF($B$2=Selectors!$M$2,'RCF SOBC data'!CY36,IF($B$2=Selectors!$M$3,'RCF OBC data'!CY36,IF($B$2=Selectors!$M$4,'RCF FBC data'!CY36,IF($B$2=Selectors!$M$5,'RCF CCT data'!CY36,FALSE))))</f>
        <v>0</v>
      </c>
      <c r="DG32" s="27">
        <f>IF($B$2=Selectors!$M$2,'RCF SOBC data'!CZ36,IF($B$2=Selectors!$M$3,'RCF OBC data'!CZ36,IF($B$2=Selectors!$M$4,'RCF FBC data'!CZ36,IF($B$2=Selectors!$M$5,'RCF CCT data'!CZ36,FALSE))))</f>
        <v>0</v>
      </c>
      <c r="DH32" s="27">
        <f>IF($B$2=Selectors!$M$2,'RCF SOBC data'!DA36,IF($B$2=Selectors!$M$3,'RCF OBC data'!DA36,IF($B$2=Selectors!$M$4,'RCF FBC data'!DA36,IF($B$2=Selectors!$M$5,'RCF CCT data'!DA36,FALSE))))</f>
        <v>0</v>
      </c>
      <c r="DI32" s="27">
        <f>IF($B$2=Selectors!$M$2,'RCF SOBC data'!DB36,IF($B$2=Selectors!$M$3,'RCF OBC data'!DB36,IF($B$2=Selectors!$M$4,'RCF FBC data'!DB36,IF($B$2=Selectors!$M$5,'RCF CCT data'!DB36,FALSE))))</f>
        <v>0</v>
      </c>
      <c r="DJ32" s="27">
        <f>IF($B$2=Selectors!$M$2,'RCF SOBC data'!DC36,IF($B$2=Selectors!$M$3,'RCF OBC data'!DC36,IF($B$2=Selectors!$M$4,'RCF FBC data'!DC36,IF($B$2=Selectors!$M$5,'RCF CCT data'!DC36,FALSE))))</f>
        <v>0</v>
      </c>
      <c r="DK32" s="27">
        <f>IF($B$2=Selectors!$M$2,'RCF SOBC data'!DD36,IF($B$2=Selectors!$M$3,'RCF OBC data'!DD36,IF($B$2=Selectors!$M$4,'RCF FBC data'!DD36,IF($B$2=Selectors!$M$5,'RCF CCT data'!DD36,FALSE))))</f>
        <v>-0.29116690000000001</v>
      </c>
      <c r="DL32" s="27">
        <f>IF($B$2=Selectors!$M$2,'RCF SOBC data'!DE36,IF($B$2=Selectors!$M$3,'RCF OBC data'!DE36,IF($B$2=Selectors!$M$4,'RCF FBC data'!DE36,IF($B$2=Selectors!$M$5,'RCF CCT data'!DE36,FALSE))))</f>
        <v>-0.29116690000000001</v>
      </c>
      <c r="DM32" s="27">
        <f>IF($B$2=Selectors!$M$2,'RCF SOBC data'!DF36,IF($B$2=Selectors!$M$3,'RCF OBC data'!DF36,IF($B$2=Selectors!$M$4,'RCF FBC data'!DF36,IF($B$2=Selectors!$M$5,'RCF CCT data'!DF36,FALSE))))</f>
        <v>-0.29116690000000001</v>
      </c>
      <c r="DN32" s="27">
        <f>IF($B$2=Selectors!$M$2,'RCF SOBC data'!DG36,IF($B$2=Selectors!$M$3,'RCF OBC data'!DG36,IF($B$2=Selectors!$M$4,'RCF FBC data'!DG36,IF($B$2=Selectors!$M$5,'RCF CCT data'!DG36,FALSE))))</f>
        <v>-0.29116690000000001</v>
      </c>
      <c r="DO32" s="27">
        <f>IF($B$2=Selectors!$M$2,'RCF SOBC data'!DH36,IF($B$2=Selectors!$M$3,'RCF OBC data'!DH36,IF($B$2=Selectors!$M$4,'RCF FBC data'!DH36,IF($B$2=Selectors!$M$5,'RCF CCT data'!DH36,FALSE))))</f>
        <v>-0.28000000000000003</v>
      </c>
      <c r="DP32" s="27">
        <f>IF($B$2=Selectors!$M$2,'RCF SOBC data'!DI36,IF($B$2=Selectors!$M$3,'RCF OBC data'!DI36,IF($B$2=Selectors!$M$4,'RCF FBC data'!DI36,IF($B$2=Selectors!$M$5,'RCF CCT data'!DI36,FALSE))))</f>
        <v>-0.28000000000000003</v>
      </c>
      <c r="DQ32" s="27">
        <f>IF($B$2=Selectors!$M$2,'RCF SOBC data'!DJ36,IF($B$2=Selectors!$M$3,'RCF OBC data'!DJ36,IF($B$2=Selectors!$M$4,'RCF FBC data'!DJ36,IF($B$2=Selectors!$M$5,'RCF CCT data'!DJ36,FALSE))))</f>
        <v>-0.28000000000000003</v>
      </c>
      <c r="DR32" s="27">
        <f>IF($B$2=Selectors!$M$2,'RCF SOBC data'!DK36,IF($B$2=Selectors!$M$3,'RCF OBC data'!DK36,IF($B$2=Selectors!$M$4,'RCF FBC data'!DK36,IF($B$2=Selectors!$M$5,'RCF CCT data'!DK36,FALSE))))</f>
        <v>-0.28000000000000003</v>
      </c>
      <c r="DS32" s="27">
        <f>IF($B$2=Selectors!$M$2,'RCF SOBC data'!DL36,IF($B$2=Selectors!$M$3,'RCF OBC data'!DL36,IF($B$2=Selectors!$M$4,'RCF FBC data'!DL36,IF($B$2=Selectors!$M$5,'RCF CCT data'!DL36,FALSE))))</f>
        <v>-0.28000000000000003</v>
      </c>
      <c r="DT32" s="27">
        <f>IF($B$2=Selectors!$M$2,'RCF SOBC data'!DM36,IF($B$2=Selectors!$M$3,'RCF OBC data'!DM36,IF($B$2=Selectors!$M$4,'RCF FBC data'!DM36,IF($B$2=Selectors!$M$5,'RCF CCT data'!DM36,FALSE))))</f>
        <v>-0.28000000000000003</v>
      </c>
      <c r="DU32" s="27">
        <f>IF($B$2=Selectors!$M$2,'RCF SOBC data'!DN36,IF($B$2=Selectors!$M$3,'RCF OBC data'!DN36,IF($B$2=Selectors!$M$4,'RCF FBC data'!DN36,IF($B$2=Selectors!$M$5,'RCF CCT data'!DN36,FALSE))))</f>
        <v>-0.28000000000000003</v>
      </c>
      <c r="DV32" s="27">
        <f>IF($B$2=Selectors!$M$2,'RCF SOBC data'!DO36,IF($B$2=Selectors!$M$3,'RCF OBC data'!DO36,IF($B$2=Selectors!$M$4,'RCF FBC data'!DO36,IF($B$2=Selectors!$M$5,'RCF CCT data'!DO36,FALSE))))</f>
        <v>-0.28000000000000003</v>
      </c>
      <c r="DW32" s="27">
        <f>IF($B$2=Selectors!$M$2,'RCF SOBC data'!DP36,IF($B$2=Selectors!$M$3,'RCF OBC data'!DP36,IF($B$2=Selectors!$M$4,'RCF FBC data'!DP36,IF($B$2=Selectors!$M$5,'RCF CCT data'!DP36,FALSE))))</f>
        <v>-0.28000000000000003</v>
      </c>
      <c r="DX32" s="27">
        <f>IF($B$2=Selectors!$M$2,'RCF SOBC data'!DQ36,IF($B$2=Selectors!$M$3,'RCF OBC data'!DQ36,IF($B$2=Selectors!$M$4,'RCF FBC data'!DQ36,IF($B$2=Selectors!$M$5,'RCF CCT data'!DQ36,FALSE))))</f>
        <v>-0.28000000000000003</v>
      </c>
      <c r="DY32" s="27">
        <f>IF($B$2=Selectors!$M$2,'RCF SOBC data'!DR36,IF($B$2=Selectors!$M$3,'RCF OBC data'!DR36,IF($B$2=Selectors!$M$4,'RCF FBC data'!DR36,IF($B$2=Selectors!$M$5,'RCF CCT data'!DR36,FALSE))))</f>
        <v>-0.28000000000000003</v>
      </c>
      <c r="DZ32" s="27">
        <f>IF($B$2=Selectors!$M$2,'RCF SOBC data'!DS36,IF($B$2=Selectors!$M$3,'RCF OBC data'!DS36,IF($B$2=Selectors!$M$4,'RCF FBC data'!DS36,IF($B$2=Selectors!$M$5,'RCF CCT data'!DS36,FALSE))))</f>
        <v>-0.28000000000000003</v>
      </c>
      <c r="EA32" s="27">
        <f>IF($B$2=Selectors!$M$2,'RCF SOBC data'!DT36,IF($B$2=Selectors!$M$3,'RCF OBC data'!DT36,IF($B$2=Selectors!$M$4,'RCF FBC data'!DT36,IF($B$2=Selectors!$M$5,'RCF CCT data'!DT36,FALSE))))</f>
        <v>-0.28000000000000003</v>
      </c>
      <c r="EB32" s="27">
        <f>IF($B$2=Selectors!$M$2,'RCF SOBC data'!DU36,IF($B$2=Selectors!$M$3,'RCF OBC data'!DU36,IF($B$2=Selectors!$M$4,'RCF FBC data'!DU36,IF($B$2=Selectors!$M$5,'RCF CCT data'!DU36,FALSE))))</f>
        <v>-0.28000000000000003</v>
      </c>
      <c r="EC32" s="27">
        <f>IF($B$2=Selectors!$M$2,'RCF SOBC data'!DV36,IF($B$2=Selectors!$M$3,'RCF OBC data'!DV36,IF($B$2=Selectors!$M$4,'RCF FBC data'!DV36,IF($B$2=Selectors!$M$5,'RCF CCT data'!DV36,FALSE))))</f>
        <v>-0.28000000000000003</v>
      </c>
      <c r="ED32" s="27">
        <f>IF($B$2=Selectors!$M$2,'RCF SOBC data'!DW36,IF($B$2=Selectors!$M$3,'RCF OBC data'!DW36,IF($B$2=Selectors!$M$4,'RCF FBC data'!DW36,IF($B$2=Selectors!$M$5,'RCF CCT data'!DW36,FALSE))))</f>
        <v>-0.28000000000000003</v>
      </c>
      <c r="EE32" s="27">
        <f>IF($B$2=Selectors!$M$2,'RCF SOBC data'!DX36,IF($B$2=Selectors!$M$3,'RCF OBC data'!DX36,IF($B$2=Selectors!$M$4,'RCF FBC data'!DX36,IF($B$2=Selectors!$M$5,'RCF CCT data'!DX36,FALSE))))</f>
        <v>-0.28000000000000003</v>
      </c>
      <c r="EF32" s="27">
        <f>IF($B$2=Selectors!$M$2,'RCF SOBC data'!DY36,IF($B$2=Selectors!$M$3,'RCF OBC data'!DY36,IF($B$2=Selectors!$M$4,'RCF FBC data'!DY36,IF($B$2=Selectors!$M$5,'RCF CCT data'!DY36,FALSE))))</f>
        <v>-0.28000000000000003</v>
      </c>
      <c r="EG32" s="27">
        <f>IF($B$2=Selectors!$M$2,'RCF SOBC data'!DZ36,IF($B$2=Selectors!$M$3,'RCF OBC data'!DZ36,IF($B$2=Selectors!$M$4,'RCF FBC data'!DZ36,IF($B$2=Selectors!$M$5,'RCF CCT data'!DZ36,FALSE))))</f>
        <v>-0.28000000000000003</v>
      </c>
      <c r="EH32" s="27">
        <f>IF($B$2=Selectors!$M$2,'RCF SOBC data'!EA36,IF($B$2=Selectors!$M$3,'RCF OBC data'!EA36,IF($B$2=Selectors!$M$4,'RCF FBC data'!EA36,IF($B$2=Selectors!$M$5,'RCF CCT data'!EA36,FALSE))))</f>
        <v>-0.28000000000000003</v>
      </c>
      <c r="EI32" s="27">
        <f>IF($B$2=Selectors!$M$2,'RCF SOBC data'!EB36,IF($B$2=Selectors!$M$3,'RCF OBC data'!EB36,IF($B$2=Selectors!$M$4,'RCF FBC data'!EB36,IF($B$2=Selectors!$M$5,'RCF CCT data'!EB36,FALSE))))</f>
        <v>-0.28000000000000003</v>
      </c>
      <c r="EJ32" s="27">
        <f>IF($B$2=Selectors!$M$2,'RCF SOBC data'!EC36,IF($B$2=Selectors!$M$3,'RCF OBC data'!EC36,IF($B$2=Selectors!$M$4,'RCF FBC data'!EC36,IF($B$2=Selectors!$M$5,'RCF CCT data'!EC36,FALSE))))</f>
        <v>-0.28000000000000003</v>
      </c>
      <c r="EK32" s="27">
        <f>IF($B$2=Selectors!$M$2,'RCF SOBC data'!ED36,IF($B$2=Selectors!$M$3,'RCF OBC data'!ED36,IF($B$2=Selectors!$M$4,'RCF FBC data'!ED36,IF($B$2=Selectors!$M$5,'RCF CCT data'!ED36,FALSE))))</f>
        <v>-0.28000000000000003</v>
      </c>
      <c r="EL32" s="27">
        <f>IF($B$2=Selectors!$M$2,'RCF SOBC data'!EE36,IF($B$2=Selectors!$M$3,'RCF OBC data'!EE36,IF($B$2=Selectors!$M$4,'RCF FBC data'!EE36,IF($B$2=Selectors!$M$5,'RCF CCT data'!EE36,FALSE))))</f>
        <v>-0.28000000000000003</v>
      </c>
      <c r="EM32" s="27">
        <f>IF($B$2=Selectors!$M$2,'RCF SOBC data'!EF36,IF($B$2=Selectors!$M$3,'RCF OBC data'!EF36,IF($B$2=Selectors!$M$4,'RCF FBC data'!EF36,IF($B$2=Selectors!$M$5,'RCF CCT data'!EF36,FALSE))))</f>
        <v>-0.28000000000000003</v>
      </c>
      <c r="EN32" s="27">
        <f>IF($B$2=Selectors!$M$2,'RCF SOBC data'!EG36,IF($B$2=Selectors!$M$3,'RCF OBC data'!EG36,IF($B$2=Selectors!$M$4,'RCF FBC data'!EG36,IF($B$2=Selectors!$M$5,'RCF CCT data'!EG36,FALSE))))</f>
        <v>-0.28000000000000003</v>
      </c>
      <c r="EO32" s="27">
        <f>IF($B$2=Selectors!$M$2,'RCF SOBC data'!EH36,IF($B$2=Selectors!$M$3,'RCF OBC data'!EH36,IF($B$2=Selectors!$M$4,'RCF FBC data'!EH36,IF($B$2=Selectors!$M$5,'RCF CCT data'!EH36,FALSE))))</f>
        <v>-0.28000000000000003</v>
      </c>
      <c r="EP32" s="27">
        <f>IF($B$2=Selectors!$M$2,'RCF SOBC data'!EI36,IF($B$2=Selectors!$M$3,'RCF OBC data'!EI36,IF($B$2=Selectors!$M$4,'RCF FBC data'!EI36,IF($B$2=Selectors!$M$5,'RCF CCT data'!EI36,FALSE))))</f>
        <v>-0.28000000000000003</v>
      </c>
      <c r="EQ32" s="27">
        <f>IF($B$2=Selectors!$M$2,'RCF SOBC data'!EJ36,IF($B$2=Selectors!$M$3,'RCF OBC data'!EJ36,IF($B$2=Selectors!$M$4,'RCF FBC data'!EJ36,IF($B$2=Selectors!$M$5,'RCF CCT data'!EJ36,FALSE))))</f>
        <v>-0.28000000000000003</v>
      </c>
      <c r="ER32" s="27">
        <f>IF($B$2=Selectors!$M$2,'RCF SOBC data'!EK36,IF($B$2=Selectors!$M$3,'RCF OBC data'!EK36,IF($B$2=Selectors!$M$4,'RCF FBC data'!EK36,IF($B$2=Selectors!$M$5,'RCF CCT data'!EK36,FALSE))))</f>
        <v>-0.28000000000000003</v>
      </c>
      <c r="ES32" s="27">
        <f>IF($B$2=Selectors!$M$2,'RCF SOBC data'!EL36,IF($B$2=Selectors!$M$3,'RCF OBC data'!EL36,IF($B$2=Selectors!$M$4,'RCF FBC data'!EL36,IF($B$2=Selectors!$M$5,'RCF CCT data'!EL36,FALSE))))</f>
        <v>-6.6480227407946041E-2</v>
      </c>
    </row>
    <row r="33" spans="2:149" x14ac:dyDescent="0.25">
      <c r="B33" s="13" t="s">
        <v>5</v>
      </c>
      <c r="C33" s="3">
        <v>0.1</v>
      </c>
      <c r="D33" s="40" t="e">
        <f t="shared" ref="D33:D50" si="9">SUMPRODUCT($K$29:$ES$29,K33:ES33)</f>
        <v>#DIV/0!</v>
      </c>
      <c r="E33" s="40"/>
      <c r="F33" s="40" t="e">
        <f t="shared" ref="F33:F50" si="10">SUMPRODUCT($K$3:$ES$3,K33:ES33)</f>
        <v>#DIV/0!</v>
      </c>
      <c r="G33" s="2"/>
      <c r="H33" s="29" t="e">
        <f t="shared" ref="H33:H51" si="11">H32</f>
        <v>#DIV/0!</v>
      </c>
      <c r="I33" s="29" t="e">
        <f t="shared" si="8"/>
        <v>#DIV/0!</v>
      </c>
      <c r="J33" s="29"/>
      <c r="K33" s="27">
        <f>IF($B$2=Selectors!$M$2,'RCF SOBC data'!D37,IF($B$2=Selectors!$M$3,'RCF OBC data'!D37,IF($B$2=Selectors!$M$4,'RCF FBC data'!D37,IF($B$2=Selectors!$M$5,'RCF CCT data'!D37,FALSE))))</f>
        <v>0</v>
      </c>
      <c r="L33" s="27">
        <f>IF($B$2=Selectors!$M$2,'RCF SOBC data'!E37,IF($B$2=Selectors!$M$3,'RCF OBC data'!E37,IF($B$2=Selectors!$M$4,'RCF FBC data'!E37,IF($B$2=Selectors!$M$5,'RCF CCT data'!E37,FALSE))))</f>
        <v>0</v>
      </c>
      <c r="M33" s="27">
        <f>IF($B$2=Selectors!$M$2,'RCF SOBC data'!F37,IF($B$2=Selectors!$M$3,'RCF OBC data'!F37,IF($B$2=Selectors!$M$4,'RCF FBC data'!F37,IF($B$2=Selectors!$M$5,'RCF CCT data'!F37,FALSE))))</f>
        <v>0</v>
      </c>
      <c r="N33" s="27">
        <f>IF($B$2=Selectors!$M$2,'RCF SOBC data'!G37,IF($B$2=Selectors!$M$3,'RCF OBC data'!G37,IF($B$2=Selectors!$M$4,'RCF FBC data'!G37,IF($B$2=Selectors!$M$5,'RCF CCT data'!G37,FALSE))))</f>
        <v>0</v>
      </c>
      <c r="O33" s="27">
        <f>IF($B$2=Selectors!$M$2,'RCF SOBC data'!H37,IF($B$2=Selectors!$M$3,'RCF OBC data'!H37,IF($B$2=Selectors!$M$4,'RCF FBC data'!H37,IF($B$2=Selectors!$M$5,'RCF CCT data'!H37,FALSE))))</f>
        <v>0</v>
      </c>
      <c r="P33" s="27">
        <f>IF($B$2=Selectors!$M$2,'RCF SOBC data'!I37,IF($B$2=Selectors!$M$3,'RCF OBC data'!I37,IF($B$2=Selectors!$M$4,'RCF FBC data'!I37,IF($B$2=Selectors!$M$5,'RCF CCT data'!I37,FALSE))))</f>
        <v>0</v>
      </c>
      <c r="Q33" s="27">
        <f>IF($B$2=Selectors!$M$2,'RCF SOBC data'!J37,IF($B$2=Selectors!$M$3,'RCF OBC data'!J37,IF($B$2=Selectors!$M$4,'RCF FBC data'!J37,IF($B$2=Selectors!$M$5,'RCF CCT data'!J37,FALSE))))</f>
        <v>0</v>
      </c>
      <c r="R33" s="27">
        <f>IF($B$2=Selectors!$M$2,'RCF SOBC data'!K37,IF($B$2=Selectors!$M$3,'RCF OBC data'!K37,IF($B$2=Selectors!$M$4,'RCF FBC data'!K37,IF($B$2=Selectors!$M$5,'RCF CCT data'!K37,FALSE))))</f>
        <v>0</v>
      </c>
      <c r="S33" s="27">
        <f>IF($B$2=Selectors!$M$2,'RCF SOBC data'!L37,IF($B$2=Selectors!$M$3,'RCF OBC data'!L37,IF($B$2=Selectors!$M$4,'RCF FBC data'!L37,IF($B$2=Selectors!$M$5,'RCF CCT data'!L37,FALSE))))</f>
        <v>0</v>
      </c>
      <c r="T33" s="27">
        <f>IF($B$2=Selectors!$M$2,'RCF SOBC data'!M37,IF($B$2=Selectors!$M$3,'RCF OBC data'!M37,IF($B$2=Selectors!$M$4,'RCF FBC data'!M37,IF($B$2=Selectors!$M$5,'RCF CCT data'!M37,FALSE))))</f>
        <v>-0.18999999999999995</v>
      </c>
      <c r="U33" s="27">
        <f>IF($B$2=Selectors!$M$2,'RCF SOBC data'!N37,IF($B$2=Selectors!$M$3,'RCF OBC data'!N37,IF($B$2=Selectors!$M$4,'RCF FBC data'!N37,IF($B$2=Selectors!$M$5,'RCF CCT data'!N37,FALSE))))</f>
        <v>-0.18999999999999995</v>
      </c>
      <c r="V33" s="27">
        <f>IF($B$2=Selectors!$M$2,'RCF SOBC data'!O37,IF($B$2=Selectors!$M$3,'RCF OBC data'!O37,IF($B$2=Selectors!$M$4,'RCF FBC data'!O37,IF($B$2=Selectors!$M$5,'RCF CCT data'!O37,FALSE))))</f>
        <v>-0.18999999999999995</v>
      </c>
      <c r="W33" s="27">
        <f>IF($B$2=Selectors!$M$2,'RCF SOBC data'!P37,IF($B$2=Selectors!$M$3,'RCF OBC data'!P37,IF($B$2=Selectors!$M$4,'RCF FBC data'!P37,IF($B$2=Selectors!$M$5,'RCF CCT data'!P37,FALSE))))</f>
        <v>-0.18999999999999995</v>
      </c>
      <c r="X33" s="27">
        <f>IF($B$2=Selectors!$M$2,'RCF SOBC data'!Q37,IF($B$2=Selectors!$M$3,'RCF OBC data'!Q37,IF($B$2=Selectors!$M$4,'RCF FBC data'!Q37,IF($B$2=Selectors!$M$5,'RCF CCT data'!Q37,FALSE))))</f>
        <v>-4.9381509980156668E-2</v>
      </c>
      <c r="Y33" s="27">
        <f>IF($B$2=Selectors!$M$2,'RCF SOBC data'!R37,IF($B$2=Selectors!$M$3,'RCF OBC data'!R37,IF($B$2=Selectors!$M$4,'RCF FBC data'!R37,IF($B$2=Selectors!$M$5,'RCF CCT data'!R37,FALSE))))</f>
        <v>-4.9381509980156668E-2</v>
      </c>
      <c r="Z33" s="27">
        <f>IF($B$2=Selectors!$M$2,'RCF SOBC data'!S37,IF($B$2=Selectors!$M$3,'RCF OBC data'!S37,IF($B$2=Selectors!$M$4,'RCF FBC data'!S37,IF($B$2=Selectors!$M$5,'RCF CCT data'!S37,FALSE))))</f>
        <v>-4.9381509980156668E-2</v>
      </c>
      <c r="AA33" s="27">
        <f>IF($B$2=Selectors!$M$2,'RCF SOBC data'!T37,IF($B$2=Selectors!$M$3,'RCF OBC data'!T37,IF($B$2=Selectors!$M$4,'RCF FBC data'!T37,IF($B$2=Selectors!$M$5,'RCF CCT data'!T37,FALSE))))</f>
        <v>-4.9381509980156668E-2</v>
      </c>
      <c r="AB33" s="27">
        <f>IF($B$2=Selectors!$M$2,'RCF SOBC data'!U37,IF($B$2=Selectors!$M$3,'RCF OBC data'!U37,IF($B$2=Selectors!$M$4,'RCF FBC data'!U37,IF($B$2=Selectors!$M$5,'RCF CCT data'!U37,FALSE))))</f>
        <v>-4.9381509980156668E-2</v>
      </c>
      <c r="AC33" s="27">
        <f>IF($B$2=Selectors!$M$2,'RCF SOBC data'!V37,IF($B$2=Selectors!$M$3,'RCF OBC data'!V37,IF($B$2=Selectors!$M$4,'RCF FBC data'!V37,IF($B$2=Selectors!$M$5,'RCF CCT data'!V37,FALSE))))</f>
        <v>0</v>
      </c>
      <c r="AD33" s="27">
        <f>IF($B$2=Selectors!$M$2,'RCF SOBC data'!W37,IF($B$2=Selectors!$M$3,'RCF OBC data'!W37,IF($B$2=Selectors!$M$4,'RCF FBC data'!W37,IF($B$2=Selectors!$M$5,'RCF CCT data'!W37,FALSE))))</f>
        <v>-4.9381509980156668E-2</v>
      </c>
      <c r="AE33" s="27">
        <f>IF($B$2=Selectors!$M$2,'RCF SOBC data'!X37,IF($B$2=Selectors!$M$3,'RCF OBC data'!X37,IF($B$2=Selectors!$M$4,'RCF FBC data'!X37,IF($B$2=Selectors!$M$5,'RCF CCT data'!X37,FALSE))))</f>
        <v>-4.9381509980156668E-2</v>
      </c>
      <c r="AF33" s="27">
        <f>IF($B$2=Selectors!$M$2,'RCF SOBC data'!Y37,IF($B$2=Selectors!$M$3,'RCF OBC data'!Y37,IF($B$2=Selectors!$M$4,'RCF FBC data'!Y37,IF($B$2=Selectors!$M$5,'RCF CCT data'!Y37,FALSE))))</f>
        <v>-4.9381509980156668E-2</v>
      </c>
      <c r="AG33" s="27">
        <f>IF($B$2=Selectors!$M$2,'RCF SOBC data'!Z37,IF($B$2=Selectors!$M$3,'RCF OBC data'!Z37,IF($B$2=Selectors!$M$4,'RCF FBC data'!Z37,IF($B$2=Selectors!$M$5,'RCF CCT data'!Z37,FALSE))))</f>
        <v>-4.9381509980156668E-2</v>
      </c>
      <c r="AH33" s="27">
        <f>IF($B$2=Selectors!$M$2,'RCF SOBC data'!AA37,IF($B$2=Selectors!$M$3,'RCF OBC data'!AA37,IF($B$2=Selectors!$M$4,'RCF FBC data'!AA37,IF($B$2=Selectors!$M$5,'RCF CCT data'!AA37,FALSE))))</f>
        <v>-4.9381509980156668E-2</v>
      </c>
      <c r="AI33" s="27">
        <f>IF($B$2=Selectors!$M$2,'RCF SOBC data'!AB37,IF($B$2=Selectors!$M$3,'RCF OBC data'!AB37,IF($B$2=Selectors!$M$4,'RCF FBC data'!AB37,IF($B$2=Selectors!$M$5,'RCF CCT data'!AB37,FALSE))))</f>
        <v>0</v>
      </c>
      <c r="AJ33" s="27">
        <f>IF($B$2=Selectors!$M$2,'RCF SOBC data'!AC37,IF($B$2=Selectors!$M$3,'RCF OBC data'!AC37,IF($B$2=Selectors!$M$4,'RCF FBC data'!AC37,IF($B$2=Selectors!$M$5,'RCF CCT data'!AC37,FALSE))))</f>
        <v>0</v>
      </c>
      <c r="AK33" s="27">
        <f>IF($B$2=Selectors!$M$2,'RCF SOBC data'!AD37,IF($B$2=Selectors!$M$3,'RCF OBC data'!AD37,IF($B$2=Selectors!$M$4,'RCF FBC data'!AD37,IF($B$2=Selectors!$M$5,'RCF CCT data'!AD37,FALSE))))</f>
        <v>-0.18999999999999995</v>
      </c>
      <c r="AL33" s="27">
        <f>IF($B$2=Selectors!$M$2,'RCF SOBC data'!AE37,IF($B$2=Selectors!$M$3,'RCF OBC data'!AE37,IF($B$2=Selectors!$M$4,'RCF FBC data'!AE37,IF($B$2=Selectors!$M$5,'RCF CCT data'!AE37,FALSE))))</f>
        <v>-0.18999999999999995</v>
      </c>
      <c r="AM33" s="27">
        <f>IF($B$2=Selectors!$M$2,'RCF SOBC data'!AF37,IF($B$2=Selectors!$M$3,'RCF OBC data'!AF37,IF($B$2=Selectors!$M$4,'RCF FBC data'!AF37,IF($B$2=Selectors!$M$5,'RCF CCT data'!AF37,FALSE))))</f>
        <v>-0.18999999999999995</v>
      </c>
      <c r="AN33" s="27">
        <f>IF($B$2=Selectors!$M$2,'RCF SOBC data'!AG37,IF($B$2=Selectors!$M$3,'RCF OBC data'!AG37,IF($B$2=Selectors!$M$4,'RCF FBC data'!AG37,IF($B$2=Selectors!$M$5,'RCF CCT data'!AG37,FALSE))))</f>
        <v>-0.18999999999999995</v>
      </c>
      <c r="AO33" s="27">
        <f>IF($B$2=Selectors!$M$2,'RCF SOBC data'!AH37,IF($B$2=Selectors!$M$3,'RCF OBC data'!AH37,IF($B$2=Selectors!$M$4,'RCF FBC data'!AH37,IF($B$2=Selectors!$M$5,'RCF CCT data'!AH37,FALSE))))</f>
        <v>1.6000000000000014E-2</v>
      </c>
      <c r="AP33" s="27">
        <f>IF($B$2=Selectors!$M$2,'RCF SOBC data'!AI37,IF($B$2=Selectors!$M$3,'RCF OBC data'!AI37,IF($B$2=Selectors!$M$4,'RCF FBC data'!AI37,IF($B$2=Selectors!$M$5,'RCF CCT data'!AI37,FALSE))))</f>
        <v>0</v>
      </c>
      <c r="AQ33" s="27">
        <f>IF($B$2=Selectors!$M$2,'RCF SOBC data'!AJ37,IF($B$2=Selectors!$M$3,'RCF OBC data'!AJ37,IF($B$2=Selectors!$M$4,'RCF FBC data'!AJ37,IF($B$2=Selectors!$M$5,'RCF CCT data'!AJ37,FALSE))))</f>
        <v>0</v>
      </c>
      <c r="AR33" s="27">
        <f>IF($B$2=Selectors!$M$2,'RCF SOBC data'!AK37,IF($B$2=Selectors!$M$3,'RCF OBC data'!AK37,IF($B$2=Selectors!$M$4,'RCF FBC data'!AK37,IF($B$2=Selectors!$M$5,'RCF CCT data'!AK37,FALSE))))</f>
        <v>8.0000000000000071E-3</v>
      </c>
      <c r="AS33" s="27">
        <f>IF($B$2=Selectors!$M$2,'RCF SOBC data'!AL37,IF($B$2=Selectors!$M$3,'RCF OBC data'!AL37,IF($B$2=Selectors!$M$4,'RCF FBC data'!AL37,IF($B$2=Selectors!$M$5,'RCF CCT data'!AL37,FALSE))))</f>
        <v>1.6000000000000014E-2</v>
      </c>
      <c r="AT33" s="27">
        <f>IF($B$2=Selectors!$M$2,'RCF SOBC data'!AM37,IF($B$2=Selectors!$M$3,'RCF OBC data'!AM37,IF($B$2=Selectors!$M$4,'RCF FBC data'!AM37,IF($B$2=Selectors!$M$5,'RCF CCT data'!AM37,FALSE))))</f>
        <v>0</v>
      </c>
      <c r="AU33" s="27">
        <f>IF($B$2=Selectors!$M$2,'RCF SOBC data'!AN37,IF($B$2=Selectors!$M$3,'RCF OBC data'!AN37,IF($B$2=Selectors!$M$4,'RCF FBC data'!AN37,IF($B$2=Selectors!$M$5,'RCF CCT data'!AN37,FALSE))))</f>
        <v>0</v>
      </c>
      <c r="AV33" s="27">
        <f>IF($B$2=Selectors!$M$2,'RCF SOBC data'!AO37,IF($B$2=Selectors!$M$3,'RCF OBC data'!AO37,IF($B$2=Selectors!$M$4,'RCF FBC data'!AO37,IF($B$2=Selectors!$M$5,'RCF CCT data'!AO37,FALSE))))</f>
        <v>-4.9381509980156668E-2</v>
      </c>
      <c r="AW33" s="27">
        <f>IF($B$2=Selectors!$M$2,'RCF SOBC data'!AP37,IF($B$2=Selectors!$M$3,'RCF OBC data'!AP37,IF($B$2=Selectors!$M$4,'RCF FBC data'!AP37,IF($B$2=Selectors!$M$5,'RCF CCT data'!AP37,FALSE))))</f>
        <v>0</v>
      </c>
      <c r="AX33" s="27">
        <f>IF($B$2=Selectors!$M$2,'RCF SOBC data'!AQ37,IF($B$2=Selectors!$M$3,'RCF OBC data'!AQ37,IF($B$2=Selectors!$M$4,'RCF FBC data'!AQ37,IF($B$2=Selectors!$M$5,'RCF CCT data'!AQ37,FALSE))))</f>
        <v>-0.18999999999999995</v>
      </c>
      <c r="AY33" s="27">
        <f>IF($B$2=Selectors!$M$2,'RCF SOBC data'!AR37,IF($B$2=Selectors!$M$3,'RCF OBC data'!AR37,IF($B$2=Selectors!$M$4,'RCF FBC data'!AR37,IF($B$2=Selectors!$M$5,'RCF CCT data'!AR37,FALSE))))</f>
        <v>-0.18999999999999995</v>
      </c>
      <c r="AZ33" s="27">
        <f>IF($B$2=Selectors!$M$2,'RCF SOBC data'!AS37,IF($B$2=Selectors!$M$3,'RCF OBC data'!AS37,IF($B$2=Selectors!$M$4,'RCF FBC data'!AS37,IF($B$2=Selectors!$M$5,'RCF CCT data'!AS37,FALSE))))</f>
        <v>-0.19999999999999996</v>
      </c>
      <c r="BA33" s="27">
        <f>IF($B$2=Selectors!$M$2,'RCF SOBC data'!AT37,IF($B$2=Selectors!$M$3,'RCF OBC data'!AT37,IF($B$2=Selectors!$M$4,'RCF FBC data'!AT37,IF($B$2=Selectors!$M$5,'RCF CCT data'!AT37,FALSE))))</f>
        <v>-0.19999999999999996</v>
      </c>
      <c r="BB33" s="27">
        <f>IF($B$2=Selectors!$M$2,'RCF SOBC data'!AU37,IF($B$2=Selectors!$M$3,'RCF OBC data'!AU37,IF($B$2=Selectors!$M$4,'RCF FBC data'!AU37,IF($B$2=Selectors!$M$5,'RCF CCT data'!AU37,FALSE))))</f>
        <v>-0.17999999999999997</v>
      </c>
      <c r="BC33" s="27">
        <f>IF($B$2=Selectors!$M$2,'RCF SOBC data'!AV37,IF($B$2=Selectors!$M$3,'RCF OBC data'!AV37,IF($B$2=Selectors!$M$4,'RCF FBC data'!AV37,IF($B$2=Selectors!$M$5,'RCF CCT data'!AV37,FALSE))))</f>
        <v>-0.17999999999999997</v>
      </c>
      <c r="BD33" s="27">
        <f>IF($B$2=Selectors!$M$2,'RCF SOBC data'!AW37,IF($B$2=Selectors!$M$3,'RCF OBC data'!AW37,IF($B$2=Selectors!$M$4,'RCF FBC data'!AW37,IF($B$2=Selectors!$M$5,'RCF CCT data'!AW37,FALSE))))</f>
        <v>-0.17999999999999997</v>
      </c>
      <c r="BE33" s="27">
        <f>IF($B$2=Selectors!$M$2,'RCF SOBC data'!AX37,IF($B$2=Selectors!$M$3,'RCF OBC data'!AX37,IF($B$2=Selectors!$M$4,'RCF FBC data'!AX37,IF($B$2=Selectors!$M$5,'RCF CCT data'!AX37,FALSE))))</f>
        <v>-0.19999999999999996</v>
      </c>
      <c r="BF33" s="27">
        <f>IF($B$2=Selectors!$M$2,'RCF SOBC data'!AY37,IF($B$2=Selectors!$M$3,'RCF OBC data'!AY37,IF($B$2=Selectors!$M$4,'RCF FBC data'!AY37,IF($B$2=Selectors!$M$5,'RCF CCT data'!AY37,FALSE))))</f>
        <v>-0.23999999999999994</v>
      </c>
      <c r="BG33" s="27">
        <f>IF($B$2=Selectors!$M$2,'RCF SOBC data'!AZ37,IF($B$2=Selectors!$M$3,'RCF OBC data'!AZ37,IF($B$2=Selectors!$M$4,'RCF FBC data'!AZ37,IF($B$2=Selectors!$M$5,'RCF CCT data'!AZ37,FALSE))))</f>
        <v>-0.19999999999999996</v>
      </c>
      <c r="BH33" s="27">
        <f>IF($B$2=Selectors!$M$2,'RCF SOBC data'!BA37,IF($B$2=Selectors!$M$3,'RCF OBC data'!BA37,IF($B$2=Selectors!$M$4,'RCF FBC data'!BA37,IF($B$2=Selectors!$M$5,'RCF CCT data'!BA37,FALSE))))</f>
        <v>-0.23999999999999994</v>
      </c>
      <c r="BI33" s="27">
        <f>IF($B$2=Selectors!$M$2,'RCF SOBC data'!BB37,IF($B$2=Selectors!$M$3,'RCF OBC data'!BB37,IF($B$2=Selectors!$M$4,'RCF FBC data'!BB37,IF($B$2=Selectors!$M$5,'RCF CCT data'!BB37,FALSE))))</f>
        <v>-0.19901460564751694</v>
      </c>
      <c r="BJ33" s="27">
        <f>IF($B$2=Selectors!$M$2,'RCF SOBC data'!BC37,IF($B$2=Selectors!$M$3,'RCF OBC data'!BC37,IF($B$2=Selectors!$M$4,'RCF FBC data'!BC37,IF($B$2=Selectors!$M$5,'RCF CCT data'!BC37,FALSE))))</f>
        <v>-0.19901460564751694</v>
      </c>
      <c r="BK33" s="27">
        <f>IF($B$2=Selectors!$M$2,'RCF SOBC data'!BD37,IF($B$2=Selectors!$M$3,'RCF OBC data'!BD37,IF($B$2=Selectors!$M$4,'RCF FBC data'!BD37,IF($B$2=Selectors!$M$5,'RCF CCT data'!BD37,FALSE))))</f>
        <v>-8.0999999999999961E-2</v>
      </c>
      <c r="BL33" s="27">
        <f>IF($B$2=Selectors!$M$2,'RCF SOBC data'!BE37,IF($B$2=Selectors!$M$3,'RCF OBC data'!BE37,IF($B$2=Selectors!$M$4,'RCF FBC data'!BE37,IF($B$2=Selectors!$M$5,'RCF CCT data'!BE37,FALSE))))</f>
        <v>-0.19999999999999996</v>
      </c>
      <c r="BM33" s="27">
        <f>IF($B$2=Selectors!$M$2,'RCF SOBC data'!BF37,IF($B$2=Selectors!$M$3,'RCF OBC data'!BF37,IF($B$2=Selectors!$M$4,'RCF FBC data'!BF37,IF($B$2=Selectors!$M$5,'RCF CCT data'!BF37,FALSE))))</f>
        <v>-0.19999999999999996</v>
      </c>
      <c r="BN33" s="27">
        <f>IF($B$2=Selectors!$M$2,'RCF SOBC data'!BG37,IF($B$2=Selectors!$M$3,'RCF OBC data'!BG37,IF($B$2=Selectors!$M$4,'RCF FBC data'!BG37,IF($B$2=Selectors!$M$5,'RCF CCT data'!BG37,FALSE))))</f>
        <v>-0.23999999999999994</v>
      </c>
      <c r="BO33" s="27">
        <f>IF($B$2=Selectors!$M$2,'RCF SOBC data'!BH37,IF($B$2=Selectors!$M$3,'RCF OBC data'!BH37,IF($B$2=Selectors!$M$4,'RCF FBC data'!BH37,IF($B$2=Selectors!$M$5,'RCF CCT data'!BH37,FALSE))))</f>
        <v>-0.23999999999999994</v>
      </c>
      <c r="BP33" s="27">
        <f>IF($B$2=Selectors!$M$2,'RCF SOBC data'!BI37,IF($B$2=Selectors!$M$3,'RCF OBC data'!BI37,IF($B$2=Selectors!$M$4,'RCF FBC data'!BI37,IF($B$2=Selectors!$M$5,'RCF CCT data'!BI37,FALSE))))</f>
        <v>-2.8177835450391653E-2</v>
      </c>
      <c r="BQ33" s="27">
        <f>IF($B$2=Selectors!$M$2,'RCF SOBC data'!BJ37,IF($B$2=Selectors!$M$3,'RCF OBC data'!BJ37,IF($B$2=Selectors!$M$4,'RCF FBC data'!BJ37,IF($B$2=Selectors!$M$5,'RCF CCT data'!BJ37,FALSE))))</f>
        <v>-0.11111821086261986</v>
      </c>
      <c r="BR33" s="27">
        <f>IF($B$2=Selectors!$M$2,'RCF SOBC data'!BK37,IF($B$2=Selectors!$M$3,'RCF OBC data'!BK37,IF($B$2=Selectors!$M$4,'RCF FBC data'!BK37,IF($B$2=Selectors!$M$5,'RCF CCT data'!BK37,FALSE))))</f>
        <v>-0.11111821086261986</v>
      </c>
      <c r="BS33" s="27">
        <f>IF($B$2=Selectors!$M$2,'RCF SOBC data'!BL37,IF($B$2=Selectors!$M$3,'RCF OBC data'!BL37,IF($B$2=Selectors!$M$4,'RCF FBC data'!BL37,IF($B$2=Selectors!$M$5,'RCF CCT data'!BL37,FALSE))))</f>
        <v>-0.18999999999999995</v>
      </c>
      <c r="BT33" s="27">
        <f>IF($B$2=Selectors!$M$2,'RCF SOBC data'!BM37,IF($B$2=Selectors!$M$3,'RCF OBC data'!BM37,IF($B$2=Selectors!$M$4,'RCF FBC data'!BM37,IF($B$2=Selectors!$M$5,'RCF CCT data'!BM37,FALSE))))</f>
        <v>-0.19999999999999996</v>
      </c>
      <c r="BU33" s="27">
        <f>IF($B$2=Selectors!$M$2,'RCF SOBC data'!BN37,IF($B$2=Selectors!$M$3,'RCF OBC data'!BN37,IF($B$2=Selectors!$M$4,'RCF FBC data'!BN37,IF($B$2=Selectors!$M$5,'RCF CCT data'!BN37,FALSE))))</f>
        <v>-1.4608819759990658E-2</v>
      </c>
      <c r="BV33" s="27">
        <f>IF($B$2=Selectors!$M$2,'RCF SOBC data'!BO37,IF($B$2=Selectors!$M$3,'RCF OBC data'!BO37,IF($B$2=Selectors!$M$4,'RCF FBC data'!BO37,IF($B$2=Selectors!$M$5,'RCF CCT data'!BO37,FALSE))))</f>
        <v>0</v>
      </c>
      <c r="BW33" s="27">
        <f>IF($B$2=Selectors!$M$2,'RCF SOBC data'!BP37,IF($B$2=Selectors!$M$3,'RCF OBC data'!BP37,IF($B$2=Selectors!$M$4,'RCF FBC data'!BP37,IF($B$2=Selectors!$M$5,'RCF CCT data'!BP37,FALSE))))</f>
        <v>0</v>
      </c>
      <c r="BX33" s="27">
        <f>IF($B$2=Selectors!$M$2,'RCF SOBC data'!BQ37,IF($B$2=Selectors!$M$3,'RCF OBC data'!BQ37,IF($B$2=Selectors!$M$4,'RCF FBC data'!BQ37,IF($B$2=Selectors!$M$5,'RCF CCT data'!BQ37,FALSE))))</f>
        <v>0</v>
      </c>
      <c r="BY33" s="27">
        <f>IF($B$2=Selectors!$M$2,'RCF SOBC data'!BR37,IF($B$2=Selectors!$M$3,'RCF OBC data'!BR37,IF($B$2=Selectors!$M$4,'RCF FBC data'!BR37,IF($B$2=Selectors!$M$5,'RCF CCT data'!BR37,FALSE))))</f>
        <v>0</v>
      </c>
      <c r="BZ33" s="27">
        <f>IF($B$2=Selectors!$M$2,'RCF SOBC data'!BS37,IF($B$2=Selectors!$M$3,'RCF OBC data'!BS37,IF($B$2=Selectors!$M$4,'RCF FBC data'!BS37,IF($B$2=Selectors!$M$5,'RCF CCT data'!BS37,FALSE))))</f>
        <v>0</v>
      </c>
      <c r="CA33" s="27">
        <f>IF($B$2=Selectors!$M$2,'RCF SOBC data'!BT37,IF($B$2=Selectors!$M$3,'RCF OBC data'!BT37,IF($B$2=Selectors!$M$4,'RCF FBC data'!BT37,IF($B$2=Selectors!$M$5,'RCF CCT data'!BT37,FALSE))))</f>
        <v>0</v>
      </c>
      <c r="CB33" s="27">
        <f>IF($B$2=Selectors!$M$2,'RCF SOBC data'!BU37,IF($B$2=Selectors!$M$3,'RCF OBC data'!BU37,IF($B$2=Selectors!$M$4,'RCF FBC data'!BU37,IF($B$2=Selectors!$M$5,'RCF CCT data'!BU37,FALSE))))</f>
        <v>0</v>
      </c>
      <c r="CC33" s="27">
        <f>IF($B$2=Selectors!$M$2,'RCF SOBC data'!BV37,IF($B$2=Selectors!$M$3,'RCF OBC data'!BV37,IF($B$2=Selectors!$M$4,'RCF FBC data'!BV37,IF($B$2=Selectors!$M$5,'RCF CCT data'!BV37,FALSE))))</f>
        <v>0</v>
      </c>
      <c r="CD33" s="27">
        <f>IF($B$2=Selectors!$M$2,'RCF SOBC data'!BW37,IF($B$2=Selectors!$M$3,'RCF OBC data'!BW37,IF($B$2=Selectors!$M$4,'RCF FBC data'!BW37,IF($B$2=Selectors!$M$5,'RCF CCT data'!BW37,FALSE))))</f>
        <v>0</v>
      </c>
      <c r="CE33" s="27">
        <f>IF($B$2=Selectors!$M$2,'RCF SOBC data'!BX37,IF($B$2=Selectors!$M$3,'RCF OBC data'!BX37,IF($B$2=Selectors!$M$4,'RCF FBC data'!BX37,IF($B$2=Selectors!$M$5,'RCF CCT data'!BX37,FALSE))))</f>
        <v>0</v>
      </c>
      <c r="CF33" s="27">
        <f>IF($B$2=Selectors!$M$2,'RCF SOBC data'!BY37,IF($B$2=Selectors!$M$3,'RCF OBC data'!BY37,IF($B$2=Selectors!$M$4,'RCF FBC data'!BY37,IF($B$2=Selectors!$M$5,'RCF CCT data'!BY37,FALSE))))</f>
        <v>0</v>
      </c>
      <c r="CG33" s="27">
        <f>IF($B$2=Selectors!$M$2,'RCF SOBC data'!BZ37,IF($B$2=Selectors!$M$3,'RCF OBC data'!BZ37,IF($B$2=Selectors!$M$4,'RCF FBC data'!BZ37,IF($B$2=Selectors!$M$5,'RCF CCT data'!BZ37,FALSE))))</f>
        <v>0</v>
      </c>
      <c r="CH33" s="27">
        <f>IF($B$2=Selectors!$M$2,'RCF SOBC data'!CA37,IF($B$2=Selectors!$M$3,'RCF OBC data'!CA37,IF($B$2=Selectors!$M$4,'RCF FBC data'!CA37,IF($B$2=Selectors!$M$5,'RCF CCT data'!CA37,FALSE))))</f>
        <v>0</v>
      </c>
      <c r="CI33" s="27">
        <f>IF($B$2=Selectors!$M$2,'RCF SOBC data'!CB37,IF($B$2=Selectors!$M$3,'RCF OBC data'!CB37,IF($B$2=Selectors!$M$4,'RCF FBC data'!CB37,IF($B$2=Selectors!$M$5,'RCF CCT data'!CB37,FALSE))))</f>
        <v>-4.3826459279971974E-2</v>
      </c>
      <c r="CJ33" s="27">
        <f>IF($B$2=Selectors!$M$2,'RCF SOBC data'!CC37,IF($B$2=Selectors!$M$3,'RCF OBC data'!CC37,IF($B$2=Selectors!$M$4,'RCF FBC data'!CC37,IF($B$2=Selectors!$M$5,'RCF CCT data'!CC37,FALSE))))</f>
        <v>-4.3826459279971974E-2</v>
      </c>
      <c r="CK33" s="27">
        <f>IF($B$2=Selectors!$M$2,'RCF SOBC data'!CD37,IF($B$2=Selectors!$M$3,'RCF OBC data'!CD37,IF($B$2=Selectors!$M$4,'RCF FBC data'!CD37,IF($B$2=Selectors!$M$5,'RCF CCT data'!CD37,FALSE))))</f>
        <v>-4.3826459279971974E-2</v>
      </c>
      <c r="CL33" s="27">
        <f>IF($B$2=Selectors!$M$2,'RCF SOBC data'!CE37,IF($B$2=Selectors!$M$3,'RCF OBC data'!CE37,IF($B$2=Selectors!$M$4,'RCF FBC data'!CE37,IF($B$2=Selectors!$M$5,'RCF CCT data'!CE37,FALSE))))</f>
        <v>-4.3826459279971974E-2</v>
      </c>
      <c r="CM33" s="27">
        <f>IF($B$2=Selectors!$M$2,'RCF SOBC data'!CF37,IF($B$2=Selectors!$M$3,'RCF OBC data'!CF37,IF($B$2=Selectors!$M$4,'RCF FBC data'!CF37,IF($B$2=Selectors!$M$5,'RCF CCT data'!CF37,FALSE))))</f>
        <v>-4.3826459279971974E-2</v>
      </c>
      <c r="CN33" s="27">
        <f>IF($B$2=Selectors!$M$2,'RCF SOBC data'!CG37,IF($B$2=Selectors!$M$3,'RCF OBC data'!CG37,IF($B$2=Selectors!$M$4,'RCF FBC data'!CG37,IF($B$2=Selectors!$M$5,'RCF CCT data'!CG37,FALSE))))</f>
        <v>-4.3826459279971974E-2</v>
      </c>
      <c r="CO33" s="27">
        <f>IF($B$2=Selectors!$M$2,'RCF SOBC data'!CH37,IF($B$2=Selectors!$M$3,'RCF OBC data'!CH37,IF($B$2=Selectors!$M$4,'RCF FBC data'!CH37,IF($B$2=Selectors!$M$5,'RCF CCT data'!CH37,FALSE))))</f>
        <v>-4.3826459279971974E-2</v>
      </c>
      <c r="CP33" s="27">
        <f>IF($B$2=Selectors!$M$2,'RCF SOBC data'!CI37,IF($B$2=Selectors!$M$3,'RCF OBC data'!CI37,IF($B$2=Selectors!$M$4,'RCF FBC data'!CI37,IF($B$2=Selectors!$M$5,'RCF CCT data'!CI37,FALSE))))</f>
        <v>-1.4608819759990658E-2</v>
      </c>
      <c r="CQ33" s="27">
        <f>IF($B$2=Selectors!$M$2,'RCF SOBC data'!CJ37,IF($B$2=Selectors!$M$3,'RCF OBC data'!CJ37,IF($B$2=Selectors!$M$4,'RCF FBC data'!CJ37,IF($B$2=Selectors!$M$5,'RCF CCT data'!CJ37,FALSE))))</f>
        <v>-1.4608819759990658E-2</v>
      </c>
      <c r="CR33" s="27">
        <f>IF($B$2=Selectors!$M$2,'RCF SOBC data'!CK37,IF($B$2=Selectors!$M$3,'RCF OBC data'!CK37,IF($B$2=Selectors!$M$4,'RCF FBC data'!CK37,IF($B$2=Selectors!$M$5,'RCF CCT data'!CK37,FALSE))))</f>
        <v>-1.4608819759990658E-2</v>
      </c>
      <c r="CS33" s="27">
        <f>IF($B$2=Selectors!$M$2,'RCF SOBC data'!CL37,IF($B$2=Selectors!$M$3,'RCF OBC data'!CL37,IF($B$2=Selectors!$M$4,'RCF FBC data'!CL37,IF($B$2=Selectors!$M$5,'RCF CCT data'!CL37,FALSE))))</f>
        <v>-4.3826459279971974E-2</v>
      </c>
      <c r="CT33" s="27">
        <f>IF($B$2=Selectors!$M$2,'RCF SOBC data'!CM37,IF($B$2=Selectors!$M$3,'RCF OBC data'!CM37,IF($B$2=Selectors!$M$4,'RCF FBC data'!CM37,IF($B$2=Selectors!$M$5,'RCF CCT data'!CM37,FALSE))))</f>
        <v>-4.3826459279971974E-2</v>
      </c>
      <c r="CU33" s="27">
        <f>IF($B$2=Selectors!$M$2,'RCF SOBC data'!CN37,IF($B$2=Selectors!$M$3,'RCF OBC data'!CN37,IF($B$2=Selectors!$M$4,'RCF FBC data'!CN37,IF($B$2=Selectors!$M$5,'RCF CCT data'!CN37,FALSE))))</f>
        <v>-4.3826459279971974E-2</v>
      </c>
      <c r="CV33" s="27">
        <f>IF($B$2=Selectors!$M$2,'RCF SOBC data'!CO37,IF($B$2=Selectors!$M$3,'RCF OBC data'!CO37,IF($B$2=Selectors!$M$4,'RCF FBC data'!CO37,IF($B$2=Selectors!$M$5,'RCF CCT data'!CO37,FALSE))))</f>
        <v>-4.3826459279971974E-2</v>
      </c>
      <c r="CW33" s="27">
        <f>IF($B$2=Selectors!$M$2,'RCF SOBC data'!CP37,IF($B$2=Selectors!$M$3,'RCF OBC data'!CP37,IF($B$2=Selectors!$M$4,'RCF FBC data'!CP37,IF($B$2=Selectors!$M$5,'RCF CCT data'!CP37,FALSE))))</f>
        <v>-4.3826459279971974E-2</v>
      </c>
      <c r="CX33" s="27">
        <f>IF($B$2=Selectors!$M$2,'RCF SOBC data'!CQ37,IF($B$2=Selectors!$M$3,'RCF OBC data'!CQ37,IF($B$2=Selectors!$M$4,'RCF FBC data'!CQ37,IF($B$2=Selectors!$M$5,'RCF CCT data'!CQ37,FALSE))))</f>
        <v>-0.18999999999999995</v>
      </c>
      <c r="CY33" s="27">
        <f>IF($B$2=Selectors!$M$2,'RCF SOBC data'!CR37,IF($B$2=Selectors!$M$3,'RCF OBC data'!CR37,IF($B$2=Selectors!$M$4,'RCF FBC data'!CR37,IF($B$2=Selectors!$M$5,'RCF CCT data'!CR37,FALSE))))</f>
        <v>0</v>
      </c>
      <c r="CZ33" s="27">
        <f>IF($B$2=Selectors!$M$2,'RCF SOBC data'!CS37,IF($B$2=Selectors!$M$3,'RCF OBC data'!CS37,IF($B$2=Selectors!$M$4,'RCF FBC data'!CS37,IF($B$2=Selectors!$M$5,'RCF CCT data'!CS37,FALSE))))</f>
        <v>0</v>
      </c>
      <c r="DA33" s="27">
        <f>IF($B$2=Selectors!$M$2,'RCF SOBC data'!CT37,IF($B$2=Selectors!$M$3,'RCF OBC data'!CT37,IF($B$2=Selectors!$M$4,'RCF FBC data'!CT37,IF($B$2=Selectors!$M$5,'RCF CCT data'!CT37,FALSE))))</f>
        <v>0</v>
      </c>
      <c r="DB33" s="27">
        <f>IF($B$2=Selectors!$M$2,'RCF SOBC data'!CU37,IF($B$2=Selectors!$M$3,'RCF OBC data'!CU37,IF($B$2=Selectors!$M$4,'RCF FBC data'!CU37,IF($B$2=Selectors!$M$5,'RCF CCT data'!CU37,FALSE))))</f>
        <v>0</v>
      </c>
      <c r="DC33" s="27">
        <f>IF($B$2=Selectors!$M$2,'RCF SOBC data'!CV37,IF($B$2=Selectors!$M$3,'RCF OBC data'!CV37,IF($B$2=Selectors!$M$4,'RCF FBC data'!CV37,IF($B$2=Selectors!$M$5,'RCF CCT data'!CV37,FALSE))))</f>
        <v>0</v>
      </c>
      <c r="DD33" s="27">
        <f>IF($B$2=Selectors!$M$2,'RCF SOBC data'!CW37,IF($B$2=Selectors!$M$3,'RCF OBC data'!CW37,IF($B$2=Selectors!$M$4,'RCF FBC data'!CW37,IF($B$2=Selectors!$M$5,'RCF CCT data'!CW37,FALSE))))</f>
        <v>0</v>
      </c>
      <c r="DE33" s="27">
        <f>IF($B$2=Selectors!$M$2,'RCF SOBC data'!CX37,IF($B$2=Selectors!$M$3,'RCF OBC data'!CX37,IF($B$2=Selectors!$M$4,'RCF FBC data'!CX37,IF($B$2=Selectors!$M$5,'RCF CCT data'!CX37,FALSE))))</f>
        <v>0</v>
      </c>
      <c r="DF33" s="27">
        <f>IF($B$2=Selectors!$M$2,'RCF SOBC data'!CY37,IF($B$2=Selectors!$M$3,'RCF OBC data'!CY37,IF($B$2=Selectors!$M$4,'RCF FBC data'!CY37,IF($B$2=Selectors!$M$5,'RCF CCT data'!CY37,FALSE))))</f>
        <v>0</v>
      </c>
      <c r="DG33" s="27">
        <f>IF($B$2=Selectors!$M$2,'RCF SOBC data'!CZ37,IF($B$2=Selectors!$M$3,'RCF OBC data'!CZ37,IF($B$2=Selectors!$M$4,'RCF FBC data'!CZ37,IF($B$2=Selectors!$M$5,'RCF CCT data'!CZ37,FALSE))))</f>
        <v>0</v>
      </c>
      <c r="DH33" s="27">
        <f>IF($B$2=Selectors!$M$2,'RCF SOBC data'!DA37,IF($B$2=Selectors!$M$3,'RCF OBC data'!DA37,IF($B$2=Selectors!$M$4,'RCF FBC data'!DA37,IF($B$2=Selectors!$M$5,'RCF CCT data'!DA37,FALSE))))</f>
        <v>0</v>
      </c>
      <c r="DI33" s="27">
        <f>IF($B$2=Selectors!$M$2,'RCF SOBC data'!DB37,IF($B$2=Selectors!$M$3,'RCF OBC data'!DB37,IF($B$2=Selectors!$M$4,'RCF FBC data'!DB37,IF($B$2=Selectors!$M$5,'RCF CCT data'!DB37,FALSE))))</f>
        <v>0</v>
      </c>
      <c r="DJ33" s="27">
        <f>IF($B$2=Selectors!$M$2,'RCF SOBC data'!DC37,IF($B$2=Selectors!$M$3,'RCF OBC data'!DC37,IF($B$2=Selectors!$M$4,'RCF FBC data'!DC37,IF($B$2=Selectors!$M$5,'RCF CCT data'!DC37,FALSE))))</f>
        <v>0</v>
      </c>
      <c r="DK33" s="27">
        <f>IF($B$2=Selectors!$M$2,'RCF SOBC data'!DD37,IF($B$2=Selectors!$M$3,'RCF OBC data'!DD37,IF($B$2=Selectors!$M$4,'RCF FBC data'!DD37,IF($B$2=Selectors!$M$5,'RCF CCT data'!DD37,FALSE))))</f>
        <v>-0.19999999999999996</v>
      </c>
      <c r="DL33" s="27">
        <f>IF($B$2=Selectors!$M$2,'RCF SOBC data'!DE37,IF($B$2=Selectors!$M$3,'RCF OBC data'!DE37,IF($B$2=Selectors!$M$4,'RCF FBC data'!DE37,IF($B$2=Selectors!$M$5,'RCF CCT data'!DE37,FALSE))))</f>
        <v>-0.19999999999999996</v>
      </c>
      <c r="DM33" s="27">
        <f>IF($B$2=Selectors!$M$2,'RCF SOBC data'!DF37,IF($B$2=Selectors!$M$3,'RCF OBC data'!DF37,IF($B$2=Selectors!$M$4,'RCF FBC data'!DF37,IF($B$2=Selectors!$M$5,'RCF CCT data'!DF37,FALSE))))</f>
        <v>-0.19999999999999996</v>
      </c>
      <c r="DN33" s="27">
        <f>IF($B$2=Selectors!$M$2,'RCF SOBC data'!DG37,IF($B$2=Selectors!$M$3,'RCF OBC data'!DG37,IF($B$2=Selectors!$M$4,'RCF FBC data'!DG37,IF($B$2=Selectors!$M$5,'RCF CCT data'!DG37,FALSE))))</f>
        <v>-0.19999999999999996</v>
      </c>
      <c r="DO33" s="27">
        <f>IF($B$2=Selectors!$M$2,'RCF SOBC data'!DH37,IF($B$2=Selectors!$M$3,'RCF OBC data'!DH37,IF($B$2=Selectors!$M$4,'RCF FBC data'!DH37,IF($B$2=Selectors!$M$5,'RCF CCT data'!DH37,FALSE))))</f>
        <v>-0.18999999999999995</v>
      </c>
      <c r="DP33" s="27">
        <f>IF($B$2=Selectors!$M$2,'RCF SOBC data'!DI37,IF($B$2=Selectors!$M$3,'RCF OBC data'!DI37,IF($B$2=Selectors!$M$4,'RCF FBC data'!DI37,IF($B$2=Selectors!$M$5,'RCF CCT data'!DI37,FALSE))))</f>
        <v>-0.18999999999999995</v>
      </c>
      <c r="DQ33" s="27">
        <f>IF($B$2=Selectors!$M$2,'RCF SOBC data'!DJ37,IF($B$2=Selectors!$M$3,'RCF OBC data'!DJ37,IF($B$2=Selectors!$M$4,'RCF FBC data'!DJ37,IF($B$2=Selectors!$M$5,'RCF CCT data'!DJ37,FALSE))))</f>
        <v>-0.18999999999999995</v>
      </c>
      <c r="DR33" s="27">
        <f>IF($B$2=Selectors!$M$2,'RCF SOBC data'!DK37,IF($B$2=Selectors!$M$3,'RCF OBC data'!DK37,IF($B$2=Selectors!$M$4,'RCF FBC data'!DK37,IF($B$2=Selectors!$M$5,'RCF CCT data'!DK37,FALSE))))</f>
        <v>-0.18999999999999995</v>
      </c>
      <c r="DS33" s="27">
        <f>IF($B$2=Selectors!$M$2,'RCF SOBC data'!DL37,IF($B$2=Selectors!$M$3,'RCF OBC data'!DL37,IF($B$2=Selectors!$M$4,'RCF FBC data'!DL37,IF($B$2=Selectors!$M$5,'RCF CCT data'!DL37,FALSE))))</f>
        <v>-0.18999999999999995</v>
      </c>
      <c r="DT33" s="27">
        <f>IF($B$2=Selectors!$M$2,'RCF SOBC data'!DM37,IF($B$2=Selectors!$M$3,'RCF OBC data'!DM37,IF($B$2=Selectors!$M$4,'RCF FBC data'!DM37,IF($B$2=Selectors!$M$5,'RCF CCT data'!DM37,FALSE))))</f>
        <v>-0.18999999999999995</v>
      </c>
      <c r="DU33" s="27">
        <f>IF($B$2=Selectors!$M$2,'RCF SOBC data'!DN37,IF($B$2=Selectors!$M$3,'RCF OBC data'!DN37,IF($B$2=Selectors!$M$4,'RCF FBC data'!DN37,IF($B$2=Selectors!$M$5,'RCF CCT data'!DN37,FALSE))))</f>
        <v>-0.18999999999999995</v>
      </c>
      <c r="DV33" s="27">
        <f>IF($B$2=Selectors!$M$2,'RCF SOBC data'!DO37,IF($B$2=Selectors!$M$3,'RCF OBC data'!DO37,IF($B$2=Selectors!$M$4,'RCF FBC data'!DO37,IF($B$2=Selectors!$M$5,'RCF CCT data'!DO37,FALSE))))</f>
        <v>-0.18999999999999995</v>
      </c>
      <c r="DW33" s="27">
        <f>IF($B$2=Selectors!$M$2,'RCF SOBC data'!DP37,IF($B$2=Selectors!$M$3,'RCF OBC data'!DP37,IF($B$2=Selectors!$M$4,'RCF FBC data'!DP37,IF($B$2=Selectors!$M$5,'RCF CCT data'!DP37,FALSE))))</f>
        <v>-0.18999999999999995</v>
      </c>
      <c r="DX33" s="27">
        <f>IF($B$2=Selectors!$M$2,'RCF SOBC data'!DQ37,IF($B$2=Selectors!$M$3,'RCF OBC data'!DQ37,IF($B$2=Selectors!$M$4,'RCF FBC data'!DQ37,IF($B$2=Selectors!$M$5,'RCF CCT data'!DQ37,FALSE))))</f>
        <v>-0.18999999999999995</v>
      </c>
      <c r="DY33" s="27">
        <f>IF($B$2=Selectors!$M$2,'RCF SOBC data'!DR37,IF($B$2=Selectors!$M$3,'RCF OBC data'!DR37,IF($B$2=Selectors!$M$4,'RCF FBC data'!DR37,IF($B$2=Selectors!$M$5,'RCF CCT data'!DR37,FALSE))))</f>
        <v>-0.18999999999999995</v>
      </c>
      <c r="DZ33" s="27">
        <f>IF($B$2=Selectors!$M$2,'RCF SOBC data'!DS37,IF($B$2=Selectors!$M$3,'RCF OBC data'!DS37,IF($B$2=Selectors!$M$4,'RCF FBC data'!DS37,IF($B$2=Selectors!$M$5,'RCF CCT data'!DS37,FALSE))))</f>
        <v>-0.18999999999999995</v>
      </c>
      <c r="EA33" s="27">
        <f>IF($B$2=Selectors!$M$2,'RCF SOBC data'!DT37,IF($B$2=Selectors!$M$3,'RCF OBC data'!DT37,IF($B$2=Selectors!$M$4,'RCF FBC data'!DT37,IF($B$2=Selectors!$M$5,'RCF CCT data'!DT37,FALSE))))</f>
        <v>-0.18999999999999995</v>
      </c>
      <c r="EB33" s="27">
        <f>IF($B$2=Selectors!$M$2,'RCF SOBC data'!DU37,IF($B$2=Selectors!$M$3,'RCF OBC data'!DU37,IF($B$2=Selectors!$M$4,'RCF FBC data'!DU37,IF($B$2=Selectors!$M$5,'RCF CCT data'!DU37,FALSE))))</f>
        <v>-0.18999999999999995</v>
      </c>
      <c r="EC33" s="27">
        <f>IF($B$2=Selectors!$M$2,'RCF SOBC data'!DV37,IF($B$2=Selectors!$M$3,'RCF OBC data'!DV37,IF($B$2=Selectors!$M$4,'RCF FBC data'!DV37,IF($B$2=Selectors!$M$5,'RCF CCT data'!DV37,FALSE))))</f>
        <v>-0.18999999999999995</v>
      </c>
      <c r="ED33" s="27">
        <f>IF($B$2=Selectors!$M$2,'RCF SOBC data'!DW37,IF($B$2=Selectors!$M$3,'RCF OBC data'!DW37,IF($B$2=Selectors!$M$4,'RCF FBC data'!DW37,IF($B$2=Selectors!$M$5,'RCF CCT data'!DW37,FALSE))))</f>
        <v>-0.18999999999999995</v>
      </c>
      <c r="EE33" s="27">
        <f>IF($B$2=Selectors!$M$2,'RCF SOBC data'!DX37,IF($B$2=Selectors!$M$3,'RCF OBC data'!DX37,IF($B$2=Selectors!$M$4,'RCF FBC data'!DX37,IF($B$2=Selectors!$M$5,'RCF CCT data'!DX37,FALSE))))</f>
        <v>-0.18999999999999995</v>
      </c>
      <c r="EF33" s="27">
        <f>IF($B$2=Selectors!$M$2,'RCF SOBC data'!DY37,IF($B$2=Selectors!$M$3,'RCF OBC data'!DY37,IF($B$2=Selectors!$M$4,'RCF FBC data'!DY37,IF($B$2=Selectors!$M$5,'RCF CCT data'!DY37,FALSE))))</f>
        <v>-0.18999999999999995</v>
      </c>
      <c r="EG33" s="27">
        <f>IF($B$2=Selectors!$M$2,'RCF SOBC data'!DZ37,IF($B$2=Selectors!$M$3,'RCF OBC data'!DZ37,IF($B$2=Selectors!$M$4,'RCF FBC data'!DZ37,IF($B$2=Selectors!$M$5,'RCF CCT data'!DZ37,FALSE))))</f>
        <v>-0.18999999999999995</v>
      </c>
      <c r="EH33" s="27">
        <f>IF($B$2=Selectors!$M$2,'RCF SOBC data'!EA37,IF($B$2=Selectors!$M$3,'RCF OBC data'!EA37,IF($B$2=Selectors!$M$4,'RCF FBC data'!EA37,IF($B$2=Selectors!$M$5,'RCF CCT data'!EA37,FALSE))))</f>
        <v>-0.18999999999999995</v>
      </c>
      <c r="EI33" s="27">
        <f>IF($B$2=Selectors!$M$2,'RCF SOBC data'!EB37,IF($B$2=Selectors!$M$3,'RCF OBC data'!EB37,IF($B$2=Selectors!$M$4,'RCF FBC data'!EB37,IF($B$2=Selectors!$M$5,'RCF CCT data'!EB37,FALSE))))</f>
        <v>-0.18999999999999995</v>
      </c>
      <c r="EJ33" s="27">
        <f>IF($B$2=Selectors!$M$2,'RCF SOBC data'!EC37,IF($B$2=Selectors!$M$3,'RCF OBC data'!EC37,IF($B$2=Selectors!$M$4,'RCF FBC data'!EC37,IF($B$2=Selectors!$M$5,'RCF CCT data'!EC37,FALSE))))</f>
        <v>-0.18999999999999995</v>
      </c>
      <c r="EK33" s="27">
        <f>IF($B$2=Selectors!$M$2,'RCF SOBC data'!ED37,IF($B$2=Selectors!$M$3,'RCF OBC data'!ED37,IF($B$2=Selectors!$M$4,'RCF FBC data'!ED37,IF($B$2=Selectors!$M$5,'RCF CCT data'!ED37,FALSE))))</f>
        <v>-0.18999999999999995</v>
      </c>
      <c r="EL33" s="27">
        <f>IF($B$2=Selectors!$M$2,'RCF SOBC data'!EE37,IF($B$2=Selectors!$M$3,'RCF OBC data'!EE37,IF($B$2=Selectors!$M$4,'RCF FBC data'!EE37,IF($B$2=Selectors!$M$5,'RCF CCT data'!EE37,FALSE))))</f>
        <v>-0.18999999999999995</v>
      </c>
      <c r="EM33" s="27">
        <f>IF($B$2=Selectors!$M$2,'RCF SOBC data'!EF37,IF($B$2=Selectors!$M$3,'RCF OBC data'!EF37,IF($B$2=Selectors!$M$4,'RCF FBC data'!EF37,IF($B$2=Selectors!$M$5,'RCF CCT data'!EF37,FALSE))))</f>
        <v>-0.18999999999999995</v>
      </c>
      <c r="EN33" s="27">
        <f>IF($B$2=Selectors!$M$2,'RCF SOBC data'!EG37,IF($B$2=Selectors!$M$3,'RCF OBC data'!EG37,IF($B$2=Selectors!$M$4,'RCF FBC data'!EG37,IF($B$2=Selectors!$M$5,'RCF CCT data'!EG37,FALSE))))</f>
        <v>-0.18999999999999995</v>
      </c>
      <c r="EO33" s="27">
        <f>IF($B$2=Selectors!$M$2,'RCF SOBC data'!EH37,IF($B$2=Selectors!$M$3,'RCF OBC data'!EH37,IF($B$2=Selectors!$M$4,'RCF FBC data'!EH37,IF($B$2=Selectors!$M$5,'RCF CCT data'!EH37,FALSE))))</f>
        <v>-0.18999999999999995</v>
      </c>
      <c r="EP33" s="27">
        <f>IF($B$2=Selectors!$M$2,'RCF SOBC data'!EI37,IF($B$2=Selectors!$M$3,'RCF OBC data'!EI37,IF($B$2=Selectors!$M$4,'RCF FBC data'!EI37,IF($B$2=Selectors!$M$5,'RCF CCT data'!EI37,FALSE))))</f>
        <v>-0.18999999999999995</v>
      </c>
      <c r="EQ33" s="27">
        <f>IF($B$2=Selectors!$M$2,'RCF SOBC data'!EJ37,IF($B$2=Selectors!$M$3,'RCF OBC data'!EJ37,IF($B$2=Selectors!$M$4,'RCF FBC data'!EJ37,IF($B$2=Selectors!$M$5,'RCF CCT data'!EJ37,FALSE))))</f>
        <v>-0.18999999999999995</v>
      </c>
      <c r="ER33" s="27">
        <f>IF($B$2=Selectors!$M$2,'RCF SOBC data'!EK37,IF($B$2=Selectors!$M$3,'RCF OBC data'!EK37,IF($B$2=Selectors!$M$4,'RCF FBC data'!EK37,IF($B$2=Selectors!$M$5,'RCF CCT data'!EK37,FALSE))))</f>
        <v>-0.18999999999999995</v>
      </c>
      <c r="ES33" s="27">
        <f>IF($B$2=Selectors!$M$2,'RCF SOBC data'!EL37,IF($B$2=Selectors!$M$3,'RCF OBC data'!EL37,IF($B$2=Selectors!$M$4,'RCF FBC data'!EL37,IF($B$2=Selectors!$M$5,'RCF CCT data'!EL37,FALSE))))</f>
        <v>-5.4319660978172341E-2</v>
      </c>
    </row>
    <row r="34" spans="2:149" x14ac:dyDescent="0.25">
      <c r="B34" s="13" t="s">
        <v>6</v>
      </c>
      <c r="C34" s="3">
        <v>0.15</v>
      </c>
      <c r="D34" s="40" t="e">
        <f t="shared" si="9"/>
        <v>#DIV/0!</v>
      </c>
      <c r="E34" s="40"/>
      <c r="F34" s="40" t="e">
        <f t="shared" si="10"/>
        <v>#DIV/0!</v>
      </c>
      <c r="G34" s="30"/>
      <c r="H34" s="29" t="e">
        <f t="shared" si="11"/>
        <v>#DIV/0!</v>
      </c>
      <c r="I34" s="29" t="e">
        <f t="shared" si="8"/>
        <v>#DIV/0!</v>
      </c>
      <c r="J34" s="29"/>
      <c r="K34" s="27">
        <f>IF($B$2=Selectors!$M$2,'RCF SOBC data'!D38,IF($B$2=Selectors!$M$3,'RCF OBC data'!D38,IF($B$2=Selectors!$M$4,'RCF FBC data'!D38,IF($B$2=Selectors!$M$5,'RCF CCT data'!D38,FALSE))))</f>
        <v>0</v>
      </c>
      <c r="L34" s="27">
        <f>IF($B$2=Selectors!$M$2,'RCF SOBC data'!E38,IF($B$2=Selectors!$M$3,'RCF OBC data'!E38,IF($B$2=Selectors!$M$4,'RCF FBC data'!E38,IF($B$2=Selectors!$M$5,'RCF CCT data'!E38,FALSE))))</f>
        <v>0</v>
      </c>
      <c r="M34" s="27">
        <f>IF($B$2=Selectors!$M$2,'RCF SOBC data'!F38,IF($B$2=Selectors!$M$3,'RCF OBC data'!F38,IF($B$2=Selectors!$M$4,'RCF FBC data'!F38,IF($B$2=Selectors!$M$5,'RCF CCT data'!F38,FALSE))))</f>
        <v>0</v>
      </c>
      <c r="N34" s="27">
        <f>IF($B$2=Selectors!$M$2,'RCF SOBC data'!G38,IF($B$2=Selectors!$M$3,'RCF OBC data'!G38,IF($B$2=Selectors!$M$4,'RCF FBC data'!G38,IF($B$2=Selectors!$M$5,'RCF CCT data'!G38,FALSE))))</f>
        <v>0</v>
      </c>
      <c r="O34" s="27">
        <f>IF($B$2=Selectors!$M$2,'RCF SOBC data'!H38,IF($B$2=Selectors!$M$3,'RCF OBC data'!H38,IF($B$2=Selectors!$M$4,'RCF FBC data'!H38,IF($B$2=Selectors!$M$5,'RCF CCT data'!H38,FALSE))))</f>
        <v>0</v>
      </c>
      <c r="P34" s="27">
        <f>IF($B$2=Selectors!$M$2,'RCF SOBC data'!I38,IF($B$2=Selectors!$M$3,'RCF OBC data'!I38,IF($B$2=Selectors!$M$4,'RCF FBC data'!I38,IF($B$2=Selectors!$M$5,'RCF CCT data'!I38,FALSE))))</f>
        <v>0</v>
      </c>
      <c r="Q34" s="27">
        <f>IF($B$2=Selectors!$M$2,'RCF SOBC data'!J38,IF($B$2=Selectors!$M$3,'RCF OBC data'!J38,IF($B$2=Selectors!$M$4,'RCF FBC data'!J38,IF($B$2=Selectors!$M$5,'RCF CCT data'!J38,FALSE))))</f>
        <v>0</v>
      </c>
      <c r="R34" s="27">
        <f>IF($B$2=Selectors!$M$2,'RCF SOBC data'!K38,IF($B$2=Selectors!$M$3,'RCF OBC data'!K38,IF($B$2=Selectors!$M$4,'RCF FBC data'!K38,IF($B$2=Selectors!$M$5,'RCF CCT data'!K38,FALSE))))</f>
        <v>0</v>
      </c>
      <c r="S34" s="27">
        <f>IF($B$2=Selectors!$M$2,'RCF SOBC data'!L38,IF($B$2=Selectors!$M$3,'RCF OBC data'!L38,IF($B$2=Selectors!$M$4,'RCF FBC data'!L38,IF($B$2=Selectors!$M$5,'RCF CCT data'!L38,FALSE))))</f>
        <v>0</v>
      </c>
      <c r="T34" s="27">
        <f>IF($B$2=Selectors!$M$2,'RCF SOBC data'!M38,IF($B$2=Selectors!$M$3,'RCF OBC data'!M38,IF($B$2=Selectors!$M$4,'RCF FBC data'!M38,IF($B$2=Selectors!$M$5,'RCF CCT data'!M38,FALSE))))</f>
        <v>-0.11910405721881123</v>
      </c>
      <c r="U34" s="27">
        <f>IF($B$2=Selectors!$M$2,'RCF SOBC data'!N38,IF($B$2=Selectors!$M$3,'RCF OBC data'!N38,IF($B$2=Selectors!$M$4,'RCF FBC data'!N38,IF($B$2=Selectors!$M$5,'RCF CCT data'!N38,FALSE))))</f>
        <v>-0.11910405721881123</v>
      </c>
      <c r="V34" s="27">
        <f>IF($B$2=Selectors!$M$2,'RCF SOBC data'!O38,IF($B$2=Selectors!$M$3,'RCF OBC data'!O38,IF($B$2=Selectors!$M$4,'RCF FBC data'!O38,IF($B$2=Selectors!$M$5,'RCF CCT data'!O38,FALSE))))</f>
        <v>-0.11910405721881123</v>
      </c>
      <c r="W34" s="27">
        <f>IF($B$2=Selectors!$M$2,'RCF SOBC data'!P38,IF($B$2=Selectors!$M$3,'RCF OBC data'!P38,IF($B$2=Selectors!$M$4,'RCF FBC data'!P38,IF($B$2=Selectors!$M$5,'RCF CCT data'!P38,FALSE))))</f>
        <v>-0.11910405721881123</v>
      </c>
      <c r="X34" s="27">
        <f>IF($B$2=Selectors!$M$2,'RCF SOBC data'!Q38,IF($B$2=Selectors!$M$3,'RCF OBC data'!Q38,IF($B$2=Selectors!$M$4,'RCF FBC data'!Q38,IF($B$2=Selectors!$M$5,'RCF CCT data'!Q38,FALSE))))</f>
        <v>-6.370757180156672E-3</v>
      </c>
      <c r="Y34" s="27">
        <f>IF($B$2=Selectors!$M$2,'RCF SOBC data'!R38,IF($B$2=Selectors!$M$3,'RCF OBC data'!R38,IF($B$2=Selectors!$M$4,'RCF FBC data'!R38,IF($B$2=Selectors!$M$5,'RCF CCT data'!R38,FALSE))))</f>
        <v>-6.370757180156672E-3</v>
      </c>
      <c r="Z34" s="27">
        <f>IF($B$2=Selectors!$M$2,'RCF SOBC data'!S38,IF($B$2=Selectors!$M$3,'RCF OBC data'!S38,IF($B$2=Selectors!$M$4,'RCF FBC data'!S38,IF($B$2=Selectors!$M$5,'RCF CCT data'!S38,FALSE))))</f>
        <v>-6.370757180156672E-3</v>
      </c>
      <c r="AA34" s="27">
        <f>IF($B$2=Selectors!$M$2,'RCF SOBC data'!T38,IF($B$2=Selectors!$M$3,'RCF OBC data'!T38,IF($B$2=Selectors!$M$4,'RCF FBC data'!T38,IF($B$2=Selectors!$M$5,'RCF CCT data'!T38,FALSE))))</f>
        <v>-6.370757180156672E-3</v>
      </c>
      <c r="AB34" s="27">
        <f>IF($B$2=Selectors!$M$2,'RCF SOBC data'!U38,IF($B$2=Selectors!$M$3,'RCF OBC data'!U38,IF($B$2=Selectors!$M$4,'RCF FBC data'!U38,IF($B$2=Selectors!$M$5,'RCF CCT data'!U38,FALSE))))</f>
        <v>-6.370757180156672E-3</v>
      </c>
      <c r="AC34" s="27">
        <f>IF($B$2=Selectors!$M$2,'RCF SOBC data'!V38,IF($B$2=Selectors!$M$3,'RCF OBC data'!V38,IF($B$2=Selectors!$M$4,'RCF FBC data'!V38,IF($B$2=Selectors!$M$5,'RCF CCT data'!V38,FALSE))))</f>
        <v>0</v>
      </c>
      <c r="AD34" s="27">
        <f>IF($B$2=Selectors!$M$2,'RCF SOBC data'!W38,IF($B$2=Selectors!$M$3,'RCF OBC data'!W38,IF($B$2=Selectors!$M$4,'RCF FBC data'!W38,IF($B$2=Selectors!$M$5,'RCF CCT data'!W38,FALSE))))</f>
        <v>-6.370757180156672E-3</v>
      </c>
      <c r="AE34" s="27">
        <f>IF($B$2=Selectors!$M$2,'RCF SOBC data'!X38,IF($B$2=Selectors!$M$3,'RCF OBC data'!X38,IF($B$2=Selectors!$M$4,'RCF FBC data'!X38,IF($B$2=Selectors!$M$5,'RCF CCT data'!X38,FALSE))))</f>
        <v>-6.370757180156672E-3</v>
      </c>
      <c r="AF34" s="27">
        <f>IF($B$2=Selectors!$M$2,'RCF SOBC data'!Y38,IF($B$2=Selectors!$M$3,'RCF OBC data'!Y38,IF($B$2=Selectors!$M$4,'RCF FBC data'!Y38,IF($B$2=Selectors!$M$5,'RCF CCT data'!Y38,FALSE))))</f>
        <v>-6.370757180156672E-3</v>
      </c>
      <c r="AG34" s="27">
        <f>IF($B$2=Selectors!$M$2,'RCF SOBC data'!Z38,IF($B$2=Selectors!$M$3,'RCF OBC data'!Z38,IF($B$2=Selectors!$M$4,'RCF FBC data'!Z38,IF($B$2=Selectors!$M$5,'RCF CCT data'!Z38,FALSE))))</f>
        <v>-6.370757180156672E-3</v>
      </c>
      <c r="AH34" s="27">
        <f>IF($B$2=Selectors!$M$2,'RCF SOBC data'!AA38,IF($B$2=Selectors!$M$3,'RCF OBC data'!AA38,IF($B$2=Selectors!$M$4,'RCF FBC data'!AA38,IF($B$2=Selectors!$M$5,'RCF CCT data'!AA38,FALSE))))</f>
        <v>-6.370757180156672E-3</v>
      </c>
      <c r="AI34" s="27">
        <f>IF($B$2=Selectors!$M$2,'RCF SOBC data'!AB38,IF($B$2=Selectors!$M$3,'RCF OBC data'!AB38,IF($B$2=Selectors!$M$4,'RCF FBC data'!AB38,IF($B$2=Selectors!$M$5,'RCF CCT data'!AB38,FALSE))))</f>
        <v>0</v>
      </c>
      <c r="AJ34" s="27">
        <f>IF($B$2=Selectors!$M$2,'RCF SOBC data'!AC38,IF($B$2=Selectors!$M$3,'RCF OBC data'!AC38,IF($B$2=Selectors!$M$4,'RCF FBC data'!AC38,IF($B$2=Selectors!$M$5,'RCF CCT data'!AC38,FALSE))))</f>
        <v>0</v>
      </c>
      <c r="AK34" s="27">
        <f>IF($B$2=Selectors!$M$2,'RCF SOBC data'!AD38,IF($B$2=Selectors!$M$3,'RCF OBC data'!AD38,IF($B$2=Selectors!$M$4,'RCF FBC data'!AD38,IF($B$2=Selectors!$M$5,'RCF CCT data'!AD38,FALSE))))</f>
        <v>-0.11910405721881123</v>
      </c>
      <c r="AL34" s="27">
        <f>IF($B$2=Selectors!$M$2,'RCF SOBC data'!AE38,IF($B$2=Selectors!$M$3,'RCF OBC data'!AE38,IF($B$2=Selectors!$M$4,'RCF FBC data'!AE38,IF($B$2=Selectors!$M$5,'RCF CCT data'!AE38,FALSE))))</f>
        <v>-0.11910405721881123</v>
      </c>
      <c r="AM34" s="27">
        <f>IF($B$2=Selectors!$M$2,'RCF SOBC data'!AF38,IF($B$2=Selectors!$M$3,'RCF OBC data'!AF38,IF($B$2=Selectors!$M$4,'RCF FBC data'!AF38,IF($B$2=Selectors!$M$5,'RCF CCT data'!AF38,FALSE))))</f>
        <v>-0.11910405721881123</v>
      </c>
      <c r="AN34" s="27">
        <f>IF($B$2=Selectors!$M$2,'RCF SOBC data'!AG38,IF($B$2=Selectors!$M$3,'RCF OBC data'!AG38,IF($B$2=Selectors!$M$4,'RCF FBC data'!AG38,IF($B$2=Selectors!$M$5,'RCF CCT data'!AG38,FALSE))))</f>
        <v>-0.11910405721881123</v>
      </c>
      <c r="AO34" s="27">
        <f>IF($B$2=Selectors!$M$2,'RCF SOBC data'!AH38,IF($B$2=Selectors!$M$3,'RCF OBC data'!AH38,IF($B$2=Selectors!$M$4,'RCF FBC data'!AH38,IF($B$2=Selectors!$M$5,'RCF CCT data'!AH38,FALSE))))</f>
        <v>3.6000000000000032E-2</v>
      </c>
      <c r="AP34" s="27">
        <f>IF($B$2=Selectors!$M$2,'RCF SOBC data'!AI38,IF($B$2=Selectors!$M$3,'RCF OBC data'!AI38,IF($B$2=Selectors!$M$4,'RCF FBC data'!AI38,IF($B$2=Selectors!$M$5,'RCF CCT data'!AI38,FALSE))))</f>
        <v>0</v>
      </c>
      <c r="AQ34" s="27">
        <f>IF($B$2=Selectors!$M$2,'RCF SOBC data'!AJ38,IF($B$2=Selectors!$M$3,'RCF OBC data'!AJ38,IF($B$2=Selectors!$M$4,'RCF FBC data'!AJ38,IF($B$2=Selectors!$M$5,'RCF CCT data'!AJ38,FALSE))))</f>
        <v>0</v>
      </c>
      <c r="AR34" s="27">
        <f>IF($B$2=Selectors!$M$2,'RCF SOBC data'!AK38,IF($B$2=Selectors!$M$3,'RCF OBC data'!AK38,IF($B$2=Selectors!$M$4,'RCF FBC data'!AK38,IF($B$2=Selectors!$M$5,'RCF CCT data'!AK38,FALSE))))</f>
        <v>1.8000000000000016E-2</v>
      </c>
      <c r="AS34" s="27">
        <f>IF($B$2=Selectors!$M$2,'RCF SOBC data'!AL38,IF($B$2=Selectors!$M$3,'RCF OBC data'!AL38,IF($B$2=Selectors!$M$4,'RCF FBC data'!AL38,IF($B$2=Selectors!$M$5,'RCF CCT data'!AL38,FALSE))))</f>
        <v>3.6000000000000032E-2</v>
      </c>
      <c r="AT34" s="27">
        <f>IF($B$2=Selectors!$M$2,'RCF SOBC data'!AM38,IF($B$2=Selectors!$M$3,'RCF OBC data'!AM38,IF($B$2=Selectors!$M$4,'RCF FBC data'!AM38,IF($B$2=Selectors!$M$5,'RCF CCT data'!AM38,FALSE))))</f>
        <v>0</v>
      </c>
      <c r="AU34" s="27">
        <f>IF($B$2=Selectors!$M$2,'RCF SOBC data'!AN38,IF($B$2=Selectors!$M$3,'RCF OBC data'!AN38,IF($B$2=Selectors!$M$4,'RCF FBC data'!AN38,IF($B$2=Selectors!$M$5,'RCF CCT data'!AN38,FALSE))))</f>
        <v>0</v>
      </c>
      <c r="AV34" s="27">
        <f>IF($B$2=Selectors!$M$2,'RCF SOBC data'!AO38,IF($B$2=Selectors!$M$3,'RCF OBC data'!AO38,IF($B$2=Selectors!$M$4,'RCF FBC data'!AO38,IF($B$2=Selectors!$M$5,'RCF CCT data'!AO38,FALSE))))</f>
        <v>-6.370757180156672E-3</v>
      </c>
      <c r="AW34" s="27">
        <f>IF($B$2=Selectors!$M$2,'RCF SOBC data'!AP38,IF($B$2=Selectors!$M$3,'RCF OBC data'!AP38,IF($B$2=Selectors!$M$4,'RCF FBC data'!AP38,IF($B$2=Selectors!$M$5,'RCF CCT data'!AP38,FALSE))))</f>
        <v>0</v>
      </c>
      <c r="AX34" s="27">
        <f>IF($B$2=Selectors!$M$2,'RCF SOBC data'!AQ38,IF($B$2=Selectors!$M$3,'RCF OBC data'!AQ38,IF($B$2=Selectors!$M$4,'RCF FBC data'!AQ38,IF($B$2=Selectors!$M$5,'RCF CCT data'!AQ38,FALSE))))</f>
        <v>-0.11910405721881123</v>
      </c>
      <c r="AY34" s="27">
        <f>IF($B$2=Selectors!$M$2,'RCF SOBC data'!AR38,IF($B$2=Selectors!$M$3,'RCF OBC data'!AR38,IF($B$2=Selectors!$M$4,'RCF FBC data'!AR38,IF($B$2=Selectors!$M$5,'RCF CCT data'!AR38,FALSE))))</f>
        <v>-0.11910405721881123</v>
      </c>
      <c r="AZ34" s="27">
        <f>IF($B$2=Selectors!$M$2,'RCF SOBC data'!AS38,IF($B$2=Selectors!$M$3,'RCF OBC data'!AS38,IF($B$2=Selectors!$M$4,'RCF FBC data'!AS38,IF($B$2=Selectors!$M$5,'RCF CCT data'!AS38,FALSE))))</f>
        <v>-0.14578494107152051</v>
      </c>
      <c r="BA34" s="27">
        <f>IF($B$2=Selectors!$M$2,'RCF SOBC data'!AT38,IF($B$2=Selectors!$M$3,'RCF OBC data'!AT38,IF($B$2=Selectors!$M$4,'RCF FBC data'!AT38,IF($B$2=Selectors!$M$5,'RCF CCT data'!AT38,FALSE))))</f>
        <v>-0.14578494107152051</v>
      </c>
      <c r="BB34" s="27">
        <f>IF($B$2=Selectors!$M$2,'RCF SOBC data'!AU38,IF($B$2=Selectors!$M$3,'RCF OBC data'!AU38,IF($B$2=Selectors!$M$4,'RCF FBC data'!AU38,IF($B$2=Selectors!$M$5,'RCF CCT data'!AU38,FALSE))))</f>
        <v>-0.13120644696436848</v>
      </c>
      <c r="BC34" s="27">
        <f>IF($B$2=Selectors!$M$2,'RCF SOBC data'!AV38,IF($B$2=Selectors!$M$3,'RCF OBC data'!AV38,IF($B$2=Selectors!$M$4,'RCF FBC data'!AV38,IF($B$2=Selectors!$M$5,'RCF CCT data'!AV38,FALSE))))</f>
        <v>-0.13120644696436848</v>
      </c>
      <c r="BD34" s="27">
        <f>IF($B$2=Selectors!$M$2,'RCF SOBC data'!AW38,IF($B$2=Selectors!$M$3,'RCF OBC data'!AW38,IF($B$2=Selectors!$M$4,'RCF FBC data'!AW38,IF($B$2=Selectors!$M$5,'RCF CCT data'!AW38,FALSE))))</f>
        <v>-0.13120644696436848</v>
      </c>
      <c r="BE34" s="27">
        <f>IF($B$2=Selectors!$M$2,'RCF SOBC data'!AX38,IF($B$2=Selectors!$M$3,'RCF OBC data'!AX38,IF($B$2=Selectors!$M$4,'RCF FBC data'!AX38,IF($B$2=Selectors!$M$5,'RCF CCT data'!AX38,FALSE))))</f>
        <v>-0.14578494107152051</v>
      </c>
      <c r="BF34" s="27">
        <f>IF($B$2=Selectors!$M$2,'RCF SOBC data'!AY38,IF($B$2=Selectors!$M$3,'RCF OBC data'!AY38,IF($B$2=Selectors!$M$4,'RCF FBC data'!AY38,IF($B$2=Selectors!$M$5,'RCF CCT data'!AY38,FALSE))))</f>
        <v>-0.17494192928582461</v>
      </c>
      <c r="BG34" s="27">
        <f>IF($B$2=Selectors!$M$2,'RCF SOBC data'!AZ38,IF($B$2=Selectors!$M$3,'RCF OBC data'!AZ38,IF($B$2=Selectors!$M$4,'RCF FBC data'!AZ38,IF($B$2=Selectors!$M$5,'RCF CCT data'!AZ38,FALSE))))</f>
        <v>-0.14578494107152051</v>
      </c>
      <c r="BH34" s="27">
        <f>IF($B$2=Selectors!$M$2,'RCF SOBC data'!BA38,IF($B$2=Selectors!$M$3,'RCF OBC data'!BA38,IF($B$2=Selectors!$M$4,'RCF FBC data'!BA38,IF($B$2=Selectors!$M$5,'RCF CCT data'!BA38,FALSE))))</f>
        <v>-0.17494192928582461</v>
      </c>
      <c r="BI34" s="27">
        <f>IF($B$2=Selectors!$M$2,'RCF SOBC data'!BB38,IF($B$2=Selectors!$M$3,'RCF OBC data'!BB38,IF($B$2=Selectors!$M$4,'RCF FBC data'!BB38,IF($B$2=Selectors!$M$5,'RCF CCT data'!BB38,FALSE))))</f>
        <v>-0.11897903563941303</v>
      </c>
      <c r="BJ34" s="27">
        <f>IF($B$2=Selectors!$M$2,'RCF SOBC data'!BC38,IF($B$2=Selectors!$M$3,'RCF OBC data'!BC38,IF($B$2=Selectors!$M$4,'RCF FBC data'!BC38,IF($B$2=Selectors!$M$5,'RCF CCT data'!BC38,FALSE))))</f>
        <v>-0.11897903563941303</v>
      </c>
      <c r="BK34" s="27">
        <f>IF($B$2=Selectors!$M$2,'RCF SOBC data'!BD38,IF($B$2=Selectors!$M$3,'RCF OBC data'!BD38,IF($B$2=Selectors!$M$4,'RCF FBC data'!BD38,IF($B$2=Selectors!$M$5,'RCF CCT data'!BD38,FALSE))))</f>
        <v>1.4499999999999957E-2</v>
      </c>
      <c r="BL34" s="27">
        <f>IF($B$2=Selectors!$M$2,'RCF SOBC data'!BE38,IF($B$2=Selectors!$M$3,'RCF OBC data'!BE38,IF($B$2=Selectors!$M$4,'RCF FBC data'!BE38,IF($B$2=Selectors!$M$5,'RCF CCT data'!BE38,FALSE))))</f>
        <v>-0.14578494107152051</v>
      </c>
      <c r="BM34" s="27">
        <f>IF($B$2=Selectors!$M$2,'RCF SOBC data'!BF38,IF($B$2=Selectors!$M$3,'RCF OBC data'!BF38,IF($B$2=Selectors!$M$4,'RCF FBC data'!BF38,IF($B$2=Selectors!$M$5,'RCF CCT data'!BF38,FALSE))))</f>
        <v>-0.14578494107152051</v>
      </c>
      <c r="BN34" s="27">
        <f>IF($B$2=Selectors!$M$2,'RCF SOBC data'!BG38,IF($B$2=Selectors!$M$3,'RCF OBC data'!BG38,IF($B$2=Selectors!$M$4,'RCF FBC data'!BG38,IF($B$2=Selectors!$M$5,'RCF CCT data'!BG38,FALSE))))</f>
        <v>-0.17494192928582461</v>
      </c>
      <c r="BO34" s="27">
        <f>IF($B$2=Selectors!$M$2,'RCF SOBC data'!BH38,IF($B$2=Selectors!$M$3,'RCF OBC data'!BH38,IF($B$2=Selectors!$M$4,'RCF FBC data'!BH38,IF($B$2=Selectors!$M$5,'RCF CCT data'!BH38,FALSE))))</f>
        <v>-0.17494192928582461</v>
      </c>
      <c r="BP34" s="27">
        <f>IF($B$2=Selectors!$M$2,'RCF SOBC data'!BI38,IF($B$2=Selectors!$M$3,'RCF OBC data'!BI38,IF($B$2=Selectors!$M$4,'RCF FBC data'!BI38,IF($B$2=Selectors!$M$5,'RCF CCT data'!BI38,FALSE))))</f>
        <v>0</v>
      </c>
      <c r="BQ34" s="27">
        <f>IF($B$2=Selectors!$M$2,'RCF SOBC data'!BJ38,IF($B$2=Selectors!$M$3,'RCF OBC data'!BJ38,IF($B$2=Selectors!$M$4,'RCF FBC data'!BJ38,IF($B$2=Selectors!$M$5,'RCF CCT data'!BJ38,FALSE))))</f>
        <v>-4.5415120346124604E-2</v>
      </c>
      <c r="BR34" s="27">
        <f>IF($B$2=Selectors!$M$2,'RCF SOBC data'!BK38,IF($B$2=Selectors!$M$3,'RCF OBC data'!BK38,IF($B$2=Selectors!$M$4,'RCF FBC data'!BK38,IF($B$2=Selectors!$M$5,'RCF CCT data'!BK38,FALSE))))</f>
        <v>-4.5415120346124604E-2</v>
      </c>
      <c r="BS34" s="27">
        <f>IF($B$2=Selectors!$M$2,'RCF SOBC data'!BL38,IF($B$2=Selectors!$M$3,'RCF OBC data'!BL38,IF($B$2=Selectors!$M$4,'RCF FBC data'!BL38,IF($B$2=Selectors!$M$5,'RCF CCT data'!BL38,FALSE))))</f>
        <v>-0.13343544857768053</v>
      </c>
      <c r="BT34" s="27">
        <f>IF($B$2=Selectors!$M$2,'RCF SOBC data'!BM38,IF($B$2=Selectors!$M$3,'RCF OBC data'!BM38,IF($B$2=Selectors!$M$4,'RCF FBC data'!BM38,IF($B$2=Selectors!$M$5,'RCF CCT data'!BM38,FALSE))))</f>
        <v>-0.14578494107152051</v>
      </c>
      <c r="BU34" s="27">
        <f>IF($B$2=Selectors!$M$2,'RCF SOBC data'!BN38,IF($B$2=Selectors!$M$3,'RCF OBC data'!BN38,IF($B$2=Selectors!$M$4,'RCF FBC data'!BN38,IF($B$2=Selectors!$M$5,'RCF CCT data'!BN38,FALSE))))</f>
        <v>-4.8037716615698294E-3</v>
      </c>
      <c r="BV34" s="27">
        <f>IF($B$2=Selectors!$M$2,'RCF SOBC data'!BO38,IF($B$2=Selectors!$M$3,'RCF OBC data'!BO38,IF($B$2=Selectors!$M$4,'RCF FBC data'!BO38,IF($B$2=Selectors!$M$5,'RCF CCT data'!BO38,FALSE))))</f>
        <v>0</v>
      </c>
      <c r="BW34" s="27">
        <f>IF($B$2=Selectors!$M$2,'RCF SOBC data'!BP38,IF($B$2=Selectors!$M$3,'RCF OBC data'!BP38,IF($B$2=Selectors!$M$4,'RCF FBC data'!BP38,IF($B$2=Selectors!$M$5,'RCF CCT data'!BP38,FALSE))))</f>
        <v>0</v>
      </c>
      <c r="BX34" s="27">
        <f>IF($B$2=Selectors!$M$2,'RCF SOBC data'!BQ38,IF($B$2=Selectors!$M$3,'RCF OBC data'!BQ38,IF($B$2=Selectors!$M$4,'RCF FBC data'!BQ38,IF($B$2=Selectors!$M$5,'RCF CCT data'!BQ38,FALSE))))</f>
        <v>0</v>
      </c>
      <c r="BY34" s="27">
        <f>IF($B$2=Selectors!$M$2,'RCF SOBC data'!BR38,IF($B$2=Selectors!$M$3,'RCF OBC data'!BR38,IF($B$2=Selectors!$M$4,'RCF FBC data'!BR38,IF($B$2=Selectors!$M$5,'RCF CCT data'!BR38,FALSE))))</f>
        <v>0</v>
      </c>
      <c r="BZ34" s="27">
        <f>IF($B$2=Selectors!$M$2,'RCF SOBC data'!BS38,IF($B$2=Selectors!$M$3,'RCF OBC data'!BS38,IF($B$2=Selectors!$M$4,'RCF FBC data'!BS38,IF($B$2=Selectors!$M$5,'RCF CCT data'!BS38,FALSE))))</f>
        <v>0</v>
      </c>
      <c r="CA34" s="27">
        <f>IF($B$2=Selectors!$M$2,'RCF SOBC data'!BT38,IF($B$2=Selectors!$M$3,'RCF OBC data'!BT38,IF($B$2=Selectors!$M$4,'RCF FBC data'!BT38,IF($B$2=Selectors!$M$5,'RCF CCT data'!BT38,FALSE))))</f>
        <v>0</v>
      </c>
      <c r="CB34" s="27">
        <f>IF($B$2=Selectors!$M$2,'RCF SOBC data'!BU38,IF($B$2=Selectors!$M$3,'RCF OBC data'!BU38,IF($B$2=Selectors!$M$4,'RCF FBC data'!BU38,IF($B$2=Selectors!$M$5,'RCF CCT data'!BU38,FALSE))))</f>
        <v>0</v>
      </c>
      <c r="CC34" s="27">
        <f>IF($B$2=Selectors!$M$2,'RCF SOBC data'!BV38,IF($B$2=Selectors!$M$3,'RCF OBC data'!BV38,IF($B$2=Selectors!$M$4,'RCF FBC data'!BV38,IF($B$2=Selectors!$M$5,'RCF CCT data'!BV38,FALSE))))</f>
        <v>0</v>
      </c>
      <c r="CD34" s="27">
        <f>IF($B$2=Selectors!$M$2,'RCF SOBC data'!BW38,IF($B$2=Selectors!$M$3,'RCF OBC data'!BW38,IF($B$2=Selectors!$M$4,'RCF FBC data'!BW38,IF($B$2=Selectors!$M$5,'RCF CCT data'!BW38,FALSE))))</f>
        <v>0</v>
      </c>
      <c r="CE34" s="27">
        <f>IF($B$2=Selectors!$M$2,'RCF SOBC data'!BX38,IF($B$2=Selectors!$M$3,'RCF OBC data'!BX38,IF($B$2=Selectors!$M$4,'RCF FBC data'!BX38,IF($B$2=Selectors!$M$5,'RCF CCT data'!BX38,FALSE))))</f>
        <v>0</v>
      </c>
      <c r="CF34" s="27">
        <f>IF($B$2=Selectors!$M$2,'RCF SOBC data'!BY38,IF($B$2=Selectors!$M$3,'RCF OBC data'!BY38,IF($B$2=Selectors!$M$4,'RCF FBC data'!BY38,IF($B$2=Selectors!$M$5,'RCF CCT data'!BY38,FALSE))))</f>
        <v>0</v>
      </c>
      <c r="CG34" s="27">
        <f>IF($B$2=Selectors!$M$2,'RCF SOBC data'!BZ38,IF($B$2=Selectors!$M$3,'RCF OBC data'!BZ38,IF($B$2=Selectors!$M$4,'RCF FBC data'!BZ38,IF($B$2=Selectors!$M$5,'RCF CCT data'!BZ38,FALSE))))</f>
        <v>0</v>
      </c>
      <c r="CH34" s="27">
        <f>IF($B$2=Selectors!$M$2,'RCF SOBC data'!CA38,IF($B$2=Selectors!$M$3,'RCF OBC data'!CA38,IF($B$2=Selectors!$M$4,'RCF FBC data'!CA38,IF($B$2=Selectors!$M$5,'RCF CCT data'!CA38,FALSE))))</f>
        <v>0</v>
      </c>
      <c r="CI34" s="27">
        <f>IF($B$2=Selectors!$M$2,'RCF SOBC data'!CB38,IF($B$2=Selectors!$M$3,'RCF OBC data'!CB38,IF($B$2=Selectors!$M$4,'RCF FBC data'!CB38,IF($B$2=Selectors!$M$5,'RCF CCT data'!CB38,FALSE))))</f>
        <v>-1.4411314984709489E-2</v>
      </c>
      <c r="CJ34" s="27">
        <f>IF($B$2=Selectors!$M$2,'RCF SOBC data'!CC38,IF($B$2=Selectors!$M$3,'RCF OBC data'!CC38,IF($B$2=Selectors!$M$4,'RCF FBC data'!CC38,IF($B$2=Selectors!$M$5,'RCF CCT data'!CC38,FALSE))))</f>
        <v>-1.4411314984709489E-2</v>
      </c>
      <c r="CK34" s="27">
        <f>IF($B$2=Selectors!$M$2,'RCF SOBC data'!CD38,IF($B$2=Selectors!$M$3,'RCF OBC data'!CD38,IF($B$2=Selectors!$M$4,'RCF FBC data'!CD38,IF($B$2=Selectors!$M$5,'RCF CCT data'!CD38,FALSE))))</f>
        <v>-1.4411314984709489E-2</v>
      </c>
      <c r="CL34" s="27">
        <f>IF($B$2=Selectors!$M$2,'RCF SOBC data'!CE38,IF($B$2=Selectors!$M$3,'RCF OBC data'!CE38,IF($B$2=Selectors!$M$4,'RCF FBC data'!CE38,IF($B$2=Selectors!$M$5,'RCF CCT data'!CE38,FALSE))))</f>
        <v>-1.4411314984709489E-2</v>
      </c>
      <c r="CM34" s="27">
        <f>IF($B$2=Selectors!$M$2,'RCF SOBC data'!CF38,IF($B$2=Selectors!$M$3,'RCF OBC data'!CF38,IF($B$2=Selectors!$M$4,'RCF FBC data'!CF38,IF($B$2=Selectors!$M$5,'RCF CCT data'!CF38,FALSE))))</f>
        <v>-1.4411314984709489E-2</v>
      </c>
      <c r="CN34" s="27">
        <f>IF($B$2=Selectors!$M$2,'RCF SOBC data'!CG38,IF($B$2=Selectors!$M$3,'RCF OBC data'!CG38,IF($B$2=Selectors!$M$4,'RCF FBC data'!CG38,IF($B$2=Selectors!$M$5,'RCF CCT data'!CG38,FALSE))))</f>
        <v>-1.4411314984709489E-2</v>
      </c>
      <c r="CO34" s="27">
        <f>IF($B$2=Selectors!$M$2,'RCF SOBC data'!CH38,IF($B$2=Selectors!$M$3,'RCF OBC data'!CH38,IF($B$2=Selectors!$M$4,'RCF FBC data'!CH38,IF($B$2=Selectors!$M$5,'RCF CCT data'!CH38,FALSE))))</f>
        <v>-1.4411314984709489E-2</v>
      </c>
      <c r="CP34" s="27">
        <f>IF($B$2=Selectors!$M$2,'RCF SOBC data'!CI38,IF($B$2=Selectors!$M$3,'RCF OBC data'!CI38,IF($B$2=Selectors!$M$4,'RCF FBC data'!CI38,IF($B$2=Selectors!$M$5,'RCF CCT data'!CI38,FALSE))))</f>
        <v>-4.8037716615698294E-3</v>
      </c>
      <c r="CQ34" s="27">
        <f>IF($B$2=Selectors!$M$2,'RCF SOBC data'!CJ38,IF($B$2=Selectors!$M$3,'RCF OBC data'!CJ38,IF($B$2=Selectors!$M$4,'RCF FBC data'!CJ38,IF($B$2=Selectors!$M$5,'RCF CCT data'!CJ38,FALSE))))</f>
        <v>-4.8037716615698294E-3</v>
      </c>
      <c r="CR34" s="27">
        <f>IF($B$2=Selectors!$M$2,'RCF SOBC data'!CK38,IF($B$2=Selectors!$M$3,'RCF OBC data'!CK38,IF($B$2=Selectors!$M$4,'RCF FBC data'!CK38,IF($B$2=Selectors!$M$5,'RCF CCT data'!CK38,FALSE))))</f>
        <v>-4.8037716615698294E-3</v>
      </c>
      <c r="CS34" s="27">
        <f>IF($B$2=Selectors!$M$2,'RCF SOBC data'!CL38,IF($B$2=Selectors!$M$3,'RCF OBC data'!CL38,IF($B$2=Selectors!$M$4,'RCF FBC data'!CL38,IF($B$2=Selectors!$M$5,'RCF CCT data'!CL38,FALSE))))</f>
        <v>-1.4411314984709489E-2</v>
      </c>
      <c r="CT34" s="27">
        <f>IF($B$2=Selectors!$M$2,'RCF SOBC data'!CM38,IF($B$2=Selectors!$M$3,'RCF OBC data'!CM38,IF($B$2=Selectors!$M$4,'RCF FBC data'!CM38,IF($B$2=Selectors!$M$5,'RCF CCT data'!CM38,FALSE))))</f>
        <v>-1.4411314984709489E-2</v>
      </c>
      <c r="CU34" s="27">
        <f>IF($B$2=Selectors!$M$2,'RCF SOBC data'!CN38,IF($B$2=Selectors!$M$3,'RCF OBC data'!CN38,IF($B$2=Selectors!$M$4,'RCF FBC data'!CN38,IF($B$2=Selectors!$M$5,'RCF CCT data'!CN38,FALSE))))</f>
        <v>-1.4411314984709489E-2</v>
      </c>
      <c r="CV34" s="27">
        <f>IF($B$2=Selectors!$M$2,'RCF SOBC data'!CO38,IF($B$2=Selectors!$M$3,'RCF OBC data'!CO38,IF($B$2=Selectors!$M$4,'RCF FBC data'!CO38,IF($B$2=Selectors!$M$5,'RCF CCT data'!CO38,FALSE))))</f>
        <v>-1.4411314984709489E-2</v>
      </c>
      <c r="CW34" s="27">
        <f>IF($B$2=Selectors!$M$2,'RCF SOBC data'!CP38,IF($B$2=Selectors!$M$3,'RCF OBC data'!CP38,IF($B$2=Selectors!$M$4,'RCF FBC data'!CP38,IF($B$2=Selectors!$M$5,'RCF CCT data'!CP38,FALSE))))</f>
        <v>-1.4411314984709489E-2</v>
      </c>
      <c r="CX34" s="27">
        <f>IF($B$2=Selectors!$M$2,'RCF SOBC data'!CQ38,IF($B$2=Selectors!$M$3,'RCF OBC data'!CQ38,IF($B$2=Selectors!$M$4,'RCF FBC data'!CQ38,IF($B$2=Selectors!$M$5,'RCF CCT data'!CQ38,FALSE))))</f>
        <v>-0.13343544857768053</v>
      </c>
      <c r="CY34" s="27">
        <f>IF($B$2=Selectors!$M$2,'RCF SOBC data'!CR38,IF($B$2=Selectors!$M$3,'RCF OBC data'!CR38,IF($B$2=Selectors!$M$4,'RCF FBC data'!CR38,IF($B$2=Selectors!$M$5,'RCF CCT data'!CR38,FALSE))))</f>
        <v>0</v>
      </c>
      <c r="CZ34" s="27">
        <f>IF($B$2=Selectors!$M$2,'RCF SOBC data'!CS38,IF($B$2=Selectors!$M$3,'RCF OBC data'!CS38,IF($B$2=Selectors!$M$4,'RCF FBC data'!CS38,IF($B$2=Selectors!$M$5,'RCF CCT data'!CS38,FALSE))))</f>
        <v>0</v>
      </c>
      <c r="DA34" s="27">
        <f>IF($B$2=Selectors!$M$2,'RCF SOBC data'!CT38,IF($B$2=Selectors!$M$3,'RCF OBC data'!CT38,IF($B$2=Selectors!$M$4,'RCF FBC data'!CT38,IF($B$2=Selectors!$M$5,'RCF CCT data'!CT38,FALSE))))</f>
        <v>0</v>
      </c>
      <c r="DB34" s="27">
        <f>IF($B$2=Selectors!$M$2,'RCF SOBC data'!CU38,IF($B$2=Selectors!$M$3,'RCF OBC data'!CU38,IF($B$2=Selectors!$M$4,'RCF FBC data'!CU38,IF($B$2=Selectors!$M$5,'RCF CCT data'!CU38,FALSE))))</f>
        <v>0</v>
      </c>
      <c r="DC34" s="27">
        <f>IF($B$2=Selectors!$M$2,'RCF SOBC data'!CV38,IF($B$2=Selectors!$M$3,'RCF OBC data'!CV38,IF($B$2=Selectors!$M$4,'RCF FBC data'!CV38,IF($B$2=Selectors!$M$5,'RCF CCT data'!CV38,FALSE))))</f>
        <v>0</v>
      </c>
      <c r="DD34" s="27">
        <f>IF($B$2=Selectors!$M$2,'RCF SOBC data'!CW38,IF($B$2=Selectors!$M$3,'RCF OBC data'!CW38,IF($B$2=Selectors!$M$4,'RCF FBC data'!CW38,IF($B$2=Selectors!$M$5,'RCF CCT data'!CW38,FALSE))))</f>
        <v>0</v>
      </c>
      <c r="DE34" s="27">
        <f>IF($B$2=Selectors!$M$2,'RCF SOBC data'!CX38,IF($B$2=Selectors!$M$3,'RCF OBC data'!CX38,IF($B$2=Selectors!$M$4,'RCF FBC data'!CX38,IF($B$2=Selectors!$M$5,'RCF CCT data'!CX38,FALSE))))</f>
        <v>0</v>
      </c>
      <c r="DF34" s="27">
        <f>IF($B$2=Selectors!$M$2,'RCF SOBC data'!CY38,IF($B$2=Selectors!$M$3,'RCF OBC data'!CY38,IF($B$2=Selectors!$M$4,'RCF FBC data'!CY38,IF($B$2=Selectors!$M$5,'RCF CCT data'!CY38,FALSE))))</f>
        <v>0</v>
      </c>
      <c r="DG34" s="27">
        <f>IF($B$2=Selectors!$M$2,'RCF SOBC data'!CZ38,IF($B$2=Selectors!$M$3,'RCF OBC data'!CZ38,IF($B$2=Selectors!$M$4,'RCF FBC data'!CZ38,IF($B$2=Selectors!$M$5,'RCF CCT data'!CZ38,FALSE))))</f>
        <v>0</v>
      </c>
      <c r="DH34" s="27">
        <f>IF($B$2=Selectors!$M$2,'RCF SOBC data'!DA38,IF($B$2=Selectors!$M$3,'RCF OBC data'!DA38,IF($B$2=Selectors!$M$4,'RCF FBC data'!DA38,IF($B$2=Selectors!$M$5,'RCF CCT data'!DA38,FALSE))))</f>
        <v>0</v>
      </c>
      <c r="DI34" s="27">
        <f>IF($B$2=Selectors!$M$2,'RCF SOBC data'!DB38,IF($B$2=Selectors!$M$3,'RCF OBC data'!DB38,IF($B$2=Selectors!$M$4,'RCF FBC data'!DB38,IF($B$2=Selectors!$M$5,'RCF CCT data'!DB38,FALSE))))</f>
        <v>0</v>
      </c>
      <c r="DJ34" s="27">
        <f>IF($B$2=Selectors!$M$2,'RCF SOBC data'!DC38,IF($B$2=Selectors!$M$3,'RCF OBC data'!DC38,IF($B$2=Selectors!$M$4,'RCF FBC data'!DC38,IF($B$2=Selectors!$M$5,'RCF CCT data'!DC38,FALSE))))</f>
        <v>0</v>
      </c>
      <c r="DK34" s="27">
        <f>IF($B$2=Selectors!$M$2,'RCF SOBC data'!DD38,IF($B$2=Selectors!$M$3,'RCF OBC data'!DD38,IF($B$2=Selectors!$M$4,'RCF FBC data'!DD38,IF($B$2=Selectors!$M$5,'RCF CCT data'!DD38,FALSE))))</f>
        <v>-0.14578494107152051</v>
      </c>
      <c r="DL34" s="27">
        <f>IF($B$2=Selectors!$M$2,'RCF SOBC data'!DE38,IF($B$2=Selectors!$M$3,'RCF OBC data'!DE38,IF($B$2=Selectors!$M$4,'RCF FBC data'!DE38,IF($B$2=Selectors!$M$5,'RCF CCT data'!DE38,FALSE))))</f>
        <v>-0.14578494107152051</v>
      </c>
      <c r="DM34" s="27">
        <f>IF($B$2=Selectors!$M$2,'RCF SOBC data'!DF38,IF($B$2=Selectors!$M$3,'RCF OBC data'!DF38,IF($B$2=Selectors!$M$4,'RCF FBC data'!DF38,IF($B$2=Selectors!$M$5,'RCF CCT data'!DF38,FALSE))))</f>
        <v>-0.14578494107152051</v>
      </c>
      <c r="DN34" s="27">
        <f>IF($B$2=Selectors!$M$2,'RCF SOBC data'!DG38,IF($B$2=Selectors!$M$3,'RCF OBC data'!DG38,IF($B$2=Selectors!$M$4,'RCF FBC data'!DG38,IF($B$2=Selectors!$M$5,'RCF CCT data'!DG38,FALSE))))</f>
        <v>-0.14578494107152051</v>
      </c>
      <c r="DO34" s="27">
        <f>IF($B$2=Selectors!$M$2,'RCF SOBC data'!DH38,IF($B$2=Selectors!$M$3,'RCF OBC data'!DH38,IF($B$2=Selectors!$M$4,'RCF FBC data'!DH38,IF($B$2=Selectors!$M$5,'RCF CCT data'!DH38,FALSE))))</f>
        <v>-0.11910405721881123</v>
      </c>
      <c r="DP34" s="27">
        <f>IF($B$2=Selectors!$M$2,'RCF SOBC data'!DI38,IF($B$2=Selectors!$M$3,'RCF OBC data'!DI38,IF($B$2=Selectors!$M$4,'RCF FBC data'!DI38,IF($B$2=Selectors!$M$5,'RCF CCT data'!DI38,FALSE))))</f>
        <v>-0.11910405721881123</v>
      </c>
      <c r="DQ34" s="27">
        <f>IF($B$2=Selectors!$M$2,'RCF SOBC data'!DJ38,IF($B$2=Selectors!$M$3,'RCF OBC data'!DJ38,IF($B$2=Selectors!$M$4,'RCF FBC data'!DJ38,IF($B$2=Selectors!$M$5,'RCF CCT data'!DJ38,FALSE))))</f>
        <v>-0.11910405721881123</v>
      </c>
      <c r="DR34" s="27">
        <f>IF($B$2=Selectors!$M$2,'RCF SOBC data'!DK38,IF($B$2=Selectors!$M$3,'RCF OBC data'!DK38,IF($B$2=Selectors!$M$4,'RCF FBC data'!DK38,IF($B$2=Selectors!$M$5,'RCF CCT data'!DK38,FALSE))))</f>
        <v>-0.11910405721881123</v>
      </c>
      <c r="DS34" s="27">
        <f>IF($B$2=Selectors!$M$2,'RCF SOBC data'!DL38,IF($B$2=Selectors!$M$3,'RCF OBC data'!DL38,IF($B$2=Selectors!$M$4,'RCF FBC data'!DL38,IF($B$2=Selectors!$M$5,'RCF CCT data'!DL38,FALSE))))</f>
        <v>-0.11910405721881123</v>
      </c>
      <c r="DT34" s="27">
        <f>IF($B$2=Selectors!$M$2,'RCF SOBC data'!DM38,IF($B$2=Selectors!$M$3,'RCF OBC data'!DM38,IF($B$2=Selectors!$M$4,'RCF FBC data'!DM38,IF($B$2=Selectors!$M$5,'RCF CCT data'!DM38,FALSE))))</f>
        <v>-0.11910405721881123</v>
      </c>
      <c r="DU34" s="27">
        <f>IF($B$2=Selectors!$M$2,'RCF SOBC data'!DN38,IF($B$2=Selectors!$M$3,'RCF OBC data'!DN38,IF($B$2=Selectors!$M$4,'RCF FBC data'!DN38,IF($B$2=Selectors!$M$5,'RCF CCT data'!DN38,FALSE))))</f>
        <v>-0.11910405721881123</v>
      </c>
      <c r="DV34" s="27">
        <f>IF($B$2=Selectors!$M$2,'RCF SOBC data'!DO38,IF($B$2=Selectors!$M$3,'RCF OBC data'!DO38,IF($B$2=Selectors!$M$4,'RCF FBC data'!DO38,IF($B$2=Selectors!$M$5,'RCF CCT data'!DO38,FALSE))))</f>
        <v>-0.11910405721881123</v>
      </c>
      <c r="DW34" s="27">
        <f>IF($B$2=Selectors!$M$2,'RCF SOBC data'!DP38,IF($B$2=Selectors!$M$3,'RCF OBC data'!DP38,IF($B$2=Selectors!$M$4,'RCF FBC data'!DP38,IF($B$2=Selectors!$M$5,'RCF CCT data'!DP38,FALSE))))</f>
        <v>-0.11910405721881123</v>
      </c>
      <c r="DX34" s="27">
        <f>IF($B$2=Selectors!$M$2,'RCF SOBC data'!DQ38,IF($B$2=Selectors!$M$3,'RCF OBC data'!DQ38,IF($B$2=Selectors!$M$4,'RCF FBC data'!DQ38,IF($B$2=Selectors!$M$5,'RCF CCT data'!DQ38,FALSE))))</f>
        <v>-0.11910405721881123</v>
      </c>
      <c r="DY34" s="27">
        <f>IF($B$2=Selectors!$M$2,'RCF SOBC data'!DR38,IF($B$2=Selectors!$M$3,'RCF OBC data'!DR38,IF($B$2=Selectors!$M$4,'RCF FBC data'!DR38,IF($B$2=Selectors!$M$5,'RCF CCT data'!DR38,FALSE))))</f>
        <v>-0.11910405721881123</v>
      </c>
      <c r="DZ34" s="27">
        <f>IF($B$2=Selectors!$M$2,'RCF SOBC data'!DS38,IF($B$2=Selectors!$M$3,'RCF OBC data'!DS38,IF($B$2=Selectors!$M$4,'RCF FBC data'!DS38,IF($B$2=Selectors!$M$5,'RCF CCT data'!DS38,FALSE))))</f>
        <v>-0.11910405721881123</v>
      </c>
      <c r="EA34" s="27">
        <f>IF($B$2=Selectors!$M$2,'RCF SOBC data'!DT38,IF($B$2=Selectors!$M$3,'RCF OBC data'!DT38,IF($B$2=Selectors!$M$4,'RCF FBC data'!DT38,IF($B$2=Selectors!$M$5,'RCF CCT data'!DT38,FALSE))))</f>
        <v>-0.11910405721881123</v>
      </c>
      <c r="EB34" s="27">
        <f>IF($B$2=Selectors!$M$2,'RCF SOBC data'!DU38,IF($B$2=Selectors!$M$3,'RCF OBC data'!DU38,IF($B$2=Selectors!$M$4,'RCF FBC data'!DU38,IF($B$2=Selectors!$M$5,'RCF CCT data'!DU38,FALSE))))</f>
        <v>-0.11910405721881123</v>
      </c>
      <c r="EC34" s="27">
        <f>IF($B$2=Selectors!$M$2,'RCF SOBC data'!DV38,IF($B$2=Selectors!$M$3,'RCF OBC data'!DV38,IF($B$2=Selectors!$M$4,'RCF FBC data'!DV38,IF($B$2=Selectors!$M$5,'RCF CCT data'!DV38,FALSE))))</f>
        <v>-0.11910405721881123</v>
      </c>
      <c r="ED34" s="27">
        <f>IF($B$2=Selectors!$M$2,'RCF SOBC data'!DW38,IF($B$2=Selectors!$M$3,'RCF OBC data'!DW38,IF($B$2=Selectors!$M$4,'RCF FBC data'!DW38,IF($B$2=Selectors!$M$5,'RCF CCT data'!DW38,FALSE))))</f>
        <v>-0.11910405721881123</v>
      </c>
      <c r="EE34" s="27">
        <f>IF($B$2=Selectors!$M$2,'RCF SOBC data'!DX38,IF($B$2=Selectors!$M$3,'RCF OBC data'!DX38,IF($B$2=Selectors!$M$4,'RCF FBC data'!DX38,IF($B$2=Selectors!$M$5,'RCF CCT data'!DX38,FALSE))))</f>
        <v>-0.11910405721881123</v>
      </c>
      <c r="EF34" s="27">
        <f>IF($B$2=Selectors!$M$2,'RCF SOBC data'!DY38,IF($B$2=Selectors!$M$3,'RCF OBC data'!DY38,IF($B$2=Selectors!$M$4,'RCF FBC data'!DY38,IF($B$2=Selectors!$M$5,'RCF CCT data'!DY38,FALSE))))</f>
        <v>-0.11910405721881123</v>
      </c>
      <c r="EG34" s="27">
        <f>IF($B$2=Selectors!$M$2,'RCF SOBC data'!DZ38,IF($B$2=Selectors!$M$3,'RCF OBC data'!DZ38,IF($B$2=Selectors!$M$4,'RCF FBC data'!DZ38,IF($B$2=Selectors!$M$5,'RCF CCT data'!DZ38,FALSE))))</f>
        <v>-0.11910405721881123</v>
      </c>
      <c r="EH34" s="27">
        <f>IF($B$2=Selectors!$M$2,'RCF SOBC data'!EA38,IF($B$2=Selectors!$M$3,'RCF OBC data'!EA38,IF($B$2=Selectors!$M$4,'RCF FBC data'!EA38,IF($B$2=Selectors!$M$5,'RCF CCT data'!EA38,FALSE))))</f>
        <v>-0.11910405721881123</v>
      </c>
      <c r="EI34" s="27">
        <f>IF($B$2=Selectors!$M$2,'RCF SOBC data'!EB38,IF($B$2=Selectors!$M$3,'RCF OBC data'!EB38,IF($B$2=Selectors!$M$4,'RCF FBC data'!EB38,IF($B$2=Selectors!$M$5,'RCF CCT data'!EB38,FALSE))))</f>
        <v>-0.11910405721881123</v>
      </c>
      <c r="EJ34" s="27">
        <f>IF($B$2=Selectors!$M$2,'RCF SOBC data'!EC38,IF($B$2=Selectors!$M$3,'RCF OBC data'!EC38,IF($B$2=Selectors!$M$4,'RCF FBC data'!EC38,IF($B$2=Selectors!$M$5,'RCF CCT data'!EC38,FALSE))))</f>
        <v>-0.11910405721881123</v>
      </c>
      <c r="EK34" s="27">
        <f>IF($B$2=Selectors!$M$2,'RCF SOBC data'!ED38,IF($B$2=Selectors!$M$3,'RCF OBC data'!ED38,IF($B$2=Selectors!$M$4,'RCF FBC data'!ED38,IF($B$2=Selectors!$M$5,'RCF CCT data'!ED38,FALSE))))</f>
        <v>-0.11910405721881123</v>
      </c>
      <c r="EL34" s="27">
        <f>IF($B$2=Selectors!$M$2,'RCF SOBC data'!EE38,IF($B$2=Selectors!$M$3,'RCF OBC data'!EE38,IF($B$2=Selectors!$M$4,'RCF FBC data'!EE38,IF($B$2=Selectors!$M$5,'RCF CCT data'!EE38,FALSE))))</f>
        <v>-0.11910405721881123</v>
      </c>
      <c r="EM34" s="27">
        <f>IF($B$2=Selectors!$M$2,'RCF SOBC data'!EF38,IF($B$2=Selectors!$M$3,'RCF OBC data'!EF38,IF($B$2=Selectors!$M$4,'RCF FBC data'!EF38,IF($B$2=Selectors!$M$5,'RCF CCT data'!EF38,FALSE))))</f>
        <v>-0.11910405721881123</v>
      </c>
      <c r="EN34" s="27">
        <f>IF($B$2=Selectors!$M$2,'RCF SOBC data'!EG38,IF($B$2=Selectors!$M$3,'RCF OBC data'!EG38,IF($B$2=Selectors!$M$4,'RCF FBC data'!EG38,IF($B$2=Selectors!$M$5,'RCF CCT data'!EG38,FALSE))))</f>
        <v>-0.11910405721881123</v>
      </c>
      <c r="EO34" s="27">
        <f>IF($B$2=Selectors!$M$2,'RCF SOBC data'!EH38,IF($B$2=Selectors!$M$3,'RCF OBC data'!EH38,IF($B$2=Selectors!$M$4,'RCF FBC data'!EH38,IF($B$2=Selectors!$M$5,'RCF CCT data'!EH38,FALSE))))</f>
        <v>-0.11910405721881123</v>
      </c>
      <c r="EP34" s="27">
        <f>IF($B$2=Selectors!$M$2,'RCF SOBC data'!EI38,IF($B$2=Selectors!$M$3,'RCF OBC data'!EI38,IF($B$2=Selectors!$M$4,'RCF FBC data'!EI38,IF($B$2=Selectors!$M$5,'RCF CCT data'!EI38,FALSE))))</f>
        <v>-0.11910405721881123</v>
      </c>
      <c r="EQ34" s="27">
        <f>IF($B$2=Selectors!$M$2,'RCF SOBC data'!EJ38,IF($B$2=Selectors!$M$3,'RCF OBC data'!EJ38,IF($B$2=Selectors!$M$4,'RCF FBC data'!EJ38,IF($B$2=Selectors!$M$5,'RCF CCT data'!EJ38,FALSE))))</f>
        <v>-0.11910405721881123</v>
      </c>
      <c r="ER34" s="27">
        <f>IF($B$2=Selectors!$M$2,'RCF SOBC data'!EK38,IF($B$2=Selectors!$M$3,'RCF OBC data'!EK38,IF($B$2=Selectors!$M$4,'RCF FBC data'!EK38,IF($B$2=Selectors!$M$5,'RCF CCT data'!EK38,FALSE))))</f>
        <v>-0.11910405721881123</v>
      </c>
      <c r="ES34" s="27">
        <f>IF($B$2=Selectors!$M$2,'RCF SOBC data'!EL38,IF($B$2=Selectors!$M$3,'RCF OBC data'!EL38,IF($B$2=Selectors!$M$4,'RCF FBC data'!EL38,IF($B$2=Selectors!$M$5,'RCF CCT data'!EL38,FALSE))))</f>
        <v>-7.0078328981723398E-3</v>
      </c>
    </row>
    <row r="35" spans="2:149" x14ac:dyDescent="0.25">
      <c r="B35" s="13" t="s">
        <v>7</v>
      </c>
      <c r="C35" s="3">
        <v>0.2</v>
      </c>
      <c r="D35" s="40" t="e">
        <f t="shared" si="9"/>
        <v>#DIV/0!</v>
      </c>
      <c r="E35" s="40"/>
      <c r="F35" s="40" t="e">
        <f t="shared" si="10"/>
        <v>#DIV/0!</v>
      </c>
      <c r="G35" s="2"/>
      <c r="H35" s="29" t="e">
        <f t="shared" si="11"/>
        <v>#DIV/0!</v>
      </c>
      <c r="I35" s="29" t="e">
        <f t="shared" si="8"/>
        <v>#DIV/0!</v>
      </c>
      <c r="J35" s="29"/>
      <c r="K35" s="27">
        <f>IF($B$2=Selectors!$M$2,'RCF SOBC data'!D39,IF($B$2=Selectors!$M$3,'RCF OBC data'!D39,IF($B$2=Selectors!$M$4,'RCF FBC data'!D39,IF($B$2=Selectors!$M$5,'RCF CCT data'!D39,FALSE))))</f>
        <v>0</v>
      </c>
      <c r="L35" s="27">
        <f>IF($B$2=Selectors!$M$2,'RCF SOBC data'!E39,IF($B$2=Selectors!$M$3,'RCF OBC data'!E39,IF($B$2=Selectors!$M$4,'RCF FBC data'!E39,IF($B$2=Selectors!$M$5,'RCF CCT data'!E39,FALSE))))</f>
        <v>0</v>
      </c>
      <c r="M35" s="27">
        <f>IF($B$2=Selectors!$M$2,'RCF SOBC data'!F39,IF($B$2=Selectors!$M$3,'RCF OBC data'!F39,IF($B$2=Selectors!$M$4,'RCF FBC data'!F39,IF($B$2=Selectors!$M$5,'RCF CCT data'!F39,FALSE))))</f>
        <v>0</v>
      </c>
      <c r="N35" s="27">
        <f>IF($B$2=Selectors!$M$2,'RCF SOBC data'!G39,IF($B$2=Selectors!$M$3,'RCF OBC data'!G39,IF($B$2=Selectors!$M$4,'RCF FBC data'!G39,IF($B$2=Selectors!$M$5,'RCF CCT data'!G39,FALSE))))</f>
        <v>0</v>
      </c>
      <c r="O35" s="27">
        <f>IF($B$2=Selectors!$M$2,'RCF SOBC data'!H39,IF($B$2=Selectors!$M$3,'RCF OBC data'!H39,IF($B$2=Selectors!$M$4,'RCF FBC data'!H39,IF($B$2=Selectors!$M$5,'RCF CCT data'!H39,FALSE))))</f>
        <v>0</v>
      </c>
      <c r="P35" s="27">
        <f>IF($B$2=Selectors!$M$2,'RCF SOBC data'!I39,IF($B$2=Selectors!$M$3,'RCF OBC data'!I39,IF($B$2=Selectors!$M$4,'RCF FBC data'!I39,IF($B$2=Selectors!$M$5,'RCF CCT data'!I39,FALSE))))</f>
        <v>0</v>
      </c>
      <c r="Q35" s="27">
        <f>IF($B$2=Selectors!$M$2,'RCF SOBC data'!J39,IF($B$2=Selectors!$M$3,'RCF OBC data'!J39,IF($B$2=Selectors!$M$4,'RCF FBC data'!J39,IF($B$2=Selectors!$M$5,'RCF CCT data'!J39,FALSE))))</f>
        <v>0</v>
      </c>
      <c r="R35" s="27">
        <f>IF($B$2=Selectors!$M$2,'RCF SOBC data'!K39,IF($B$2=Selectors!$M$3,'RCF OBC data'!K39,IF($B$2=Selectors!$M$4,'RCF FBC data'!K39,IF($B$2=Selectors!$M$5,'RCF CCT data'!K39,FALSE))))</f>
        <v>0</v>
      </c>
      <c r="S35" s="27">
        <f>IF($B$2=Selectors!$M$2,'RCF SOBC data'!L39,IF($B$2=Selectors!$M$3,'RCF OBC data'!L39,IF($B$2=Selectors!$M$4,'RCF FBC data'!L39,IF($B$2=Selectors!$M$5,'RCF CCT data'!L39,FALSE))))</f>
        <v>0</v>
      </c>
      <c r="T35" s="27">
        <f>IF($B$2=Selectors!$M$2,'RCF SOBC data'!M39,IF($B$2=Selectors!$M$3,'RCF OBC data'!M39,IF($B$2=Selectors!$M$4,'RCF FBC data'!M39,IF($B$2=Selectors!$M$5,'RCF CCT data'!M39,FALSE))))</f>
        <v>-6.0000000000000053E-2</v>
      </c>
      <c r="U35" s="27">
        <f>IF($B$2=Selectors!$M$2,'RCF SOBC data'!N39,IF($B$2=Selectors!$M$3,'RCF OBC data'!N39,IF($B$2=Selectors!$M$4,'RCF FBC data'!N39,IF($B$2=Selectors!$M$5,'RCF CCT data'!N39,FALSE))))</f>
        <v>-6.0000000000000053E-2</v>
      </c>
      <c r="V35" s="27">
        <f>IF($B$2=Selectors!$M$2,'RCF SOBC data'!O39,IF($B$2=Selectors!$M$3,'RCF OBC data'!O39,IF($B$2=Selectors!$M$4,'RCF FBC data'!O39,IF($B$2=Selectors!$M$5,'RCF CCT data'!O39,FALSE))))</f>
        <v>-6.0000000000000053E-2</v>
      </c>
      <c r="W35" s="27">
        <f>IF($B$2=Selectors!$M$2,'RCF SOBC data'!P39,IF($B$2=Selectors!$M$3,'RCF OBC data'!P39,IF($B$2=Selectors!$M$4,'RCF FBC data'!P39,IF($B$2=Selectors!$M$5,'RCF CCT data'!P39,FALSE))))</f>
        <v>-6.0000000000000053E-2</v>
      </c>
      <c r="X35" s="27">
        <f>IF($B$2=Selectors!$M$2,'RCF SOBC data'!Q39,IF($B$2=Selectors!$M$3,'RCF OBC data'!Q39,IF($B$2=Selectors!$M$4,'RCF FBC data'!Q39,IF($B$2=Selectors!$M$5,'RCF CCT data'!Q39,FALSE))))</f>
        <v>0</v>
      </c>
      <c r="Y35" s="27">
        <f>IF($B$2=Selectors!$M$2,'RCF SOBC data'!R39,IF($B$2=Selectors!$M$3,'RCF OBC data'!R39,IF($B$2=Selectors!$M$4,'RCF FBC data'!R39,IF($B$2=Selectors!$M$5,'RCF CCT data'!R39,FALSE))))</f>
        <v>0</v>
      </c>
      <c r="Z35" s="27">
        <f>IF($B$2=Selectors!$M$2,'RCF SOBC data'!S39,IF($B$2=Selectors!$M$3,'RCF OBC data'!S39,IF($B$2=Selectors!$M$4,'RCF FBC data'!S39,IF($B$2=Selectors!$M$5,'RCF CCT data'!S39,FALSE))))</f>
        <v>0</v>
      </c>
      <c r="AA35" s="27">
        <f>IF($B$2=Selectors!$M$2,'RCF SOBC data'!T39,IF($B$2=Selectors!$M$3,'RCF OBC data'!T39,IF($B$2=Selectors!$M$4,'RCF FBC data'!T39,IF($B$2=Selectors!$M$5,'RCF CCT data'!T39,FALSE))))</f>
        <v>0</v>
      </c>
      <c r="AB35" s="27">
        <f>IF($B$2=Selectors!$M$2,'RCF SOBC data'!U39,IF($B$2=Selectors!$M$3,'RCF OBC data'!U39,IF($B$2=Selectors!$M$4,'RCF FBC data'!U39,IF($B$2=Selectors!$M$5,'RCF CCT data'!U39,FALSE))))</f>
        <v>0</v>
      </c>
      <c r="AC35" s="27">
        <f>IF($B$2=Selectors!$M$2,'RCF SOBC data'!V39,IF($B$2=Selectors!$M$3,'RCF OBC data'!V39,IF($B$2=Selectors!$M$4,'RCF FBC data'!V39,IF($B$2=Selectors!$M$5,'RCF CCT data'!V39,FALSE))))</f>
        <v>0</v>
      </c>
      <c r="AD35" s="27">
        <f>IF($B$2=Selectors!$M$2,'RCF SOBC data'!W39,IF($B$2=Selectors!$M$3,'RCF OBC data'!W39,IF($B$2=Selectors!$M$4,'RCF FBC data'!W39,IF($B$2=Selectors!$M$5,'RCF CCT data'!W39,FALSE))))</f>
        <v>0</v>
      </c>
      <c r="AE35" s="27">
        <f>IF($B$2=Selectors!$M$2,'RCF SOBC data'!X39,IF($B$2=Selectors!$M$3,'RCF OBC data'!X39,IF($B$2=Selectors!$M$4,'RCF FBC data'!X39,IF($B$2=Selectors!$M$5,'RCF CCT data'!X39,FALSE))))</f>
        <v>0</v>
      </c>
      <c r="AF35" s="27">
        <f>IF($B$2=Selectors!$M$2,'RCF SOBC data'!Y39,IF($B$2=Selectors!$M$3,'RCF OBC data'!Y39,IF($B$2=Selectors!$M$4,'RCF FBC data'!Y39,IF($B$2=Selectors!$M$5,'RCF CCT data'!Y39,FALSE))))</f>
        <v>0</v>
      </c>
      <c r="AG35" s="27">
        <f>IF($B$2=Selectors!$M$2,'RCF SOBC data'!Z39,IF($B$2=Selectors!$M$3,'RCF OBC data'!Z39,IF($B$2=Selectors!$M$4,'RCF FBC data'!Z39,IF($B$2=Selectors!$M$5,'RCF CCT data'!Z39,FALSE))))</f>
        <v>0</v>
      </c>
      <c r="AH35" s="27">
        <f>IF($B$2=Selectors!$M$2,'RCF SOBC data'!AA39,IF($B$2=Selectors!$M$3,'RCF OBC data'!AA39,IF($B$2=Selectors!$M$4,'RCF FBC data'!AA39,IF($B$2=Selectors!$M$5,'RCF CCT data'!AA39,FALSE))))</f>
        <v>0</v>
      </c>
      <c r="AI35" s="27">
        <f>IF($B$2=Selectors!$M$2,'RCF SOBC data'!AB39,IF($B$2=Selectors!$M$3,'RCF OBC data'!AB39,IF($B$2=Selectors!$M$4,'RCF FBC data'!AB39,IF($B$2=Selectors!$M$5,'RCF CCT data'!AB39,FALSE))))</f>
        <v>0</v>
      </c>
      <c r="AJ35" s="27">
        <f>IF($B$2=Selectors!$M$2,'RCF SOBC data'!AC39,IF($B$2=Selectors!$M$3,'RCF OBC data'!AC39,IF($B$2=Selectors!$M$4,'RCF FBC data'!AC39,IF($B$2=Selectors!$M$5,'RCF CCT data'!AC39,FALSE))))</f>
        <v>0</v>
      </c>
      <c r="AK35" s="27">
        <f>IF($B$2=Selectors!$M$2,'RCF SOBC data'!AD39,IF($B$2=Selectors!$M$3,'RCF OBC data'!AD39,IF($B$2=Selectors!$M$4,'RCF FBC data'!AD39,IF($B$2=Selectors!$M$5,'RCF CCT data'!AD39,FALSE))))</f>
        <v>-6.0000000000000053E-2</v>
      </c>
      <c r="AL35" s="27">
        <f>IF($B$2=Selectors!$M$2,'RCF SOBC data'!AE39,IF($B$2=Selectors!$M$3,'RCF OBC data'!AE39,IF($B$2=Selectors!$M$4,'RCF FBC data'!AE39,IF($B$2=Selectors!$M$5,'RCF CCT data'!AE39,FALSE))))</f>
        <v>-6.0000000000000053E-2</v>
      </c>
      <c r="AM35" s="27">
        <f>IF($B$2=Selectors!$M$2,'RCF SOBC data'!AF39,IF($B$2=Selectors!$M$3,'RCF OBC data'!AF39,IF($B$2=Selectors!$M$4,'RCF FBC data'!AF39,IF($B$2=Selectors!$M$5,'RCF CCT data'!AF39,FALSE))))</f>
        <v>-6.0000000000000053E-2</v>
      </c>
      <c r="AN35" s="27">
        <f>IF($B$2=Selectors!$M$2,'RCF SOBC data'!AG39,IF($B$2=Selectors!$M$3,'RCF OBC data'!AG39,IF($B$2=Selectors!$M$4,'RCF FBC data'!AG39,IF($B$2=Selectors!$M$5,'RCF CCT data'!AG39,FALSE))))</f>
        <v>-6.0000000000000053E-2</v>
      </c>
      <c r="AO35" s="27">
        <f>IF($B$2=Selectors!$M$2,'RCF SOBC data'!AH39,IF($B$2=Selectors!$M$3,'RCF OBC data'!AH39,IF($B$2=Selectors!$M$4,'RCF FBC data'!AH39,IF($B$2=Selectors!$M$5,'RCF CCT data'!AH39,FALSE))))</f>
        <v>6.800000000000006E-2</v>
      </c>
      <c r="AP35" s="27">
        <f>IF($B$2=Selectors!$M$2,'RCF SOBC data'!AI39,IF($B$2=Selectors!$M$3,'RCF OBC data'!AI39,IF($B$2=Selectors!$M$4,'RCF FBC data'!AI39,IF($B$2=Selectors!$M$5,'RCF CCT data'!AI39,FALSE))))</f>
        <v>0</v>
      </c>
      <c r="AQ35" s="27">
        <f>IF($B$2=Selectors!$M$2,'RCF SOBC data'!AJ39,IF($B$2=Selectors!$M$3,'RCF OBC data'!AJ39,IF($B$2=Selectors!$M$4,'RCF FBC data'!AJ39,IF($B$2=Selectors!$M$5,'RCF CCT data'!AJ39,FALSE))))</f>
        <v>0</v>
      </c>
      <c r="AR35" s="27">
        <f>IF($B$2=Selectors!$M$2,'RCF SOBC data'!AK39,IF($B$2=Selectors!$M$3,'RCF OBC data'!AK39,IF($B$2=Selectors!$M$4,'RCF FBC data'!AK39,IF($B$2=Selectors!$M$5,'RCF CCT data'!AK39,FALSE))))</f>
        <v>3.400000000000003E-2</v>
      </c>
      <c r="AS35" s="27">
        <f>IF($B$2=Selectors!$M$2,'RCF SOBC data'!AL39,IF($B$2=Selectors!$M$3,'RCF OBC data'!AL39,IF($B$2=Selectors!$M$4,'RCF FBC data'!AL39,IF($B$2=Selectors!$M$5,'RCF CCT data'!AL39,FALSE))))</f>
        <v>6.800000000000006E-2</v>
      </c>
      <c r="AT35" s="27">
        <f>IF($B$2=Selectors!$M$2,'RCF SOBC data'!AM39,IF($B$2=Selectors!$M$3,'RCF OBC data'!AM39,IF($B$2=Selectors!$M$4,'RCF FBC data'!AM39,IF($B$2=Selectors!$M$5,'RCF CCT data'!AM39,FALSE))))</f>
        <v>0</v>
      </c>
      <c r="AU35" s="27">
        <f>IF($B$2=Selectors!$M$2,'RCF SOBC data'!AN39,IF($B$2=Selectors!$M$3,'RCF OBC data'!AN39,IF($B$2=Selectors!$M$4,'RCF FBC data'!AN39,IF($B$2=Selectors!$M$5,'RCF CCT data'!AN39,FALSE))))</f>
        <v>0</v>
      </c>
      <c r="AV35" s="27">
        <f>IF($B$2=Selectors!$M$2,'RCF SOBC data'!AO39,IF($B$2=Selectors!$M$3,'RCF OBC data'!AO39,IF($B$2=Selectors!$M$4,'RCF FBC data'!AO39,IF($B$2=Selectors!$M$5,'RCF CCT data'!AO39,FALSE))))</f>
        <v>0</v>
      </c>
      <c r="AW35" s="27">
        <f>IF($B$2=Selectors!$M$2,'RCF SOBC data'!AP39,IF($B$2=Selectors!$M$3,'RCF OBC data'!AP39,IF($B$2=Selectors!$M$4,'RCF FBC data'!AP39,IF($B$2=Selectors!$M$5,'RCF CCT data'!AP39,FALSE))))</f>
        <v>0</v>
      </c>
      <c r="AX35" s="27">
        <f>IF($B$2=Selectors!$M$2,'RCF SOBC data'!AQ39,IF($B$2=Selectors!$M$3,'RCF OBC data'!AQ39,IF($B$2=Selectors!$M$4,'RCF FBC data'!AQ39,IF($B$2=Selectors!$M$5,'RCF CCT data'!AQ39,FALSE))))</f>
        <v>-6.0000000000000053E-2</v>
      </c>
      <c r="AY35" s="27">
        <f>IF($B$2=Selectors!$M$2,'RCF SOBC data'!AR39,IF($B$2=Selectors!$M$3,'RCF OBC data'!AR39,IF($B$2=Selectors!$M$4,'RCF FBC data'!AR39,IF($B$2=Selectors!$M$5,'RCF CCT data'!AR39,FALSE))))</f>
        <v>-6.0000000000000053E-2</v>
      </c>
      <c r="AZ35" s="27">
        <f>IF($B$2=Selectors!$M$2,'RCF SOBC data'!AS39,IF($B$2=Selectors!$M$3,'RCF OBC data'!AS39,IF($B$2=Selectors!$M$4,'RCF FBC data'!AS39,IF($B$2=Selectors!$M$5,'RCF CCT data'!AS39,FALSE))))</f>
        <v>-0.10180242634315428</v>
      </c>
      <c r="BA35" s="27">
        <f>IF($B$2=Selectors!$M$2,'RCF SOBC data'!AT39,IF($B$2=Selectors!$M$3,'RCF OBC data'!AT39,IF($B$2=Selectors!$M$4,'RCF FBC data'!AT39,IF($B$2=Selectors!$M$5,'RCF CCT data'!AT39,FALSE))))</f>
        <v>-0.10180242634315428</v>
      </c>
      <c r="BB35" s="27">
        <f>IF($B$2=Selectors!$M$2,'RCF SOBC data'!AU39,IF($B$2=Selectors!$M$3,'RCF OBC data'!AU39,IF($B$2=Selectors!$M$4,'RCF FBC data'!AU39,IF($B$2=Selectors!$M$5,'RCF CCT data'!AU39,FALSE))))</f>
        <v>-9.1622183708838859E-2</v>
      </c>
      <c r="BC35" s="27">
        <f>IF($B$2=Selectors!$M$2,'RCF SOBC data'!AV39,IF($B$2=Selectors!$M$3,'RCF OBC data'!AV39,IF($B$2=Selectors!$M$4,'RCF FBC data'!AV39,IF($B$2=Selectors!$M$5,'RCF CCT data'!AV39,FALSE))))</f>
        <v>-9.1622183708838859E-2</v>
      </c>
      <c r="BD35" s="27">
        <f>IF($B$2=Selectors!$M$2,'RCF SOBC data'!AW39,IF($B$2=Selectors!$M$3,'RCF OBC data'!AW39,IF($B$2=Selectors!$M$4,'RCF FBC data'!AW39,IF($B$2=Selectors!$M$5,'RCF CCT data'!AW39,FALSE))))</f>
        <v>-9.1622183708838859E-2</v>
      </c>
      <c r="BE35" s="27">
        <f>IF($B$2=Selectors!$M$2,'RCF SOBC data'!AX39,IF($B$2=Selectors!$M$3,'RCF OBC data'!AX39,IF($B$2=Selectors!$M$4,'RCF FBC data'!AX39,IF($B$2=Selectors!$M$5,'RCF CCT data'!AX39,FALSE))))</f>
        <v>-0.10180242634315428</v>
      </c>
      <c r="BF35" s="27">
        <f>IF($B$2=Selectors!$M$2,'RCF SOBC data'!AY39,IF($B$2=Selectors!$M$3,'RCF OBC data'!AY39,IF($B$2=Selectors!$M$4,'RCF FBC data'!AY39,IF($B$2=Selectors!$M$5,'RCF CCT data'!AY39,FALSE))))</f>
        <v>-0.12216291161178514</v>
      </c>
      <c r="BG35" s="27">
        <f>IF($B$2=Selectors!$M$2,'RCF SOBC data'!AZ39,IF($B$2=Selectors!$M$3,'RCF OBC data'!AZ39,IF($B$2=Selectors!$M$4,'RCF FBC data'!AZ39,IF($B$2=Selectors!$M$5,'RCF CCT data'!AZ39,FALSE))))</f>
        <v>-0.10180242634315428</v>
      </c>
      <c r="BH35" s="27">
        <f>IF($B$2=Selectors!$M$2,'RCF SOBC data'!BA39,IF($B$2=Selectors!$M$3,'RCF OBC data'!BA39,IF($B$2=Selectors!$M$4,'RCF FBC data'!BA39,IF($B$2=Selectors!$M$5,'RCF CCT data'!BA39,FALSE))))</f>
        <v>-0.12216291161178514</v>
      </c>
      <c r="BI35" s="27">
        <f>IF($B$2=Selectors!$M$2,'RCF SOBC data'!BB39,IF($B$2=Selectors!$M$3,'RCF OBC data'!BB39,IF($B$2=Selectors!$M$4,'RCF FBC data'!BB39,IF($B$2=Selectors!$M$5,'RCF CCT data'!BB39,FALSE))))</f>
        <v>-6.7999999999999949E-2</v>
      </c>
      <c r="BJ35" s="27">
        <f>IF($B$2=Selectors!$M$2,'RCF SOBC data'!BC39,IF($B$2=Selectors!$M$3,'RCF OBC data'!BC39,IF($B$2=Selectors!$M$4,'RCF FBC data'!BC39,IF($B$2=Selectors!$M$5,'RCF CCT data'!BC39,FALSE))))</f>
        <v>-6.7999999999999949E-2</v>
      </c>
      <c r="BK35" s="27">
        <f>IF($B$2=Selectors!$M$2,'RCF SOBC data'!BD39,IF($B$2=Selectors!$M$3,'RCF OBC data'!BD39,IF($B$2=Selectors!$M$4,'RCF FBC data'!BD39,IF($B$2=Selectors!$M$5,'RCF CCT data'!BD39,FALSE))))</f>
        <v>7.2000000000000064E-2</v>
      </c>
      <c r="BL35" s="27">
        <f>IF($B$2=Selectors!$M$2,'RCF SOBC data'!BE39,IF($B$2=Selectors!$M$3,'RCF OBC data'!BE39,IF($B$2=Selectors!$M$4,'RCF FBC data'!BE39,IF($B$2=Selectors!$M$5,'RCF CCT data'!BE39,FALSE))))</f>
        <v>-0.10180242634315428</v>
      </c>
      <c r="BM35" s="27">
        <f>IF($B$2=Selectors!$M$2,'RCF SOBC data'!BF39,IF($B$2=Selectors!$M$3,'RCF OBC data'!BF39,IF($B$2=Selectors!$M$4,'RCF FBC data'!BF39,IF($B$2=Selectors!$M$5,'RCF CCT data'!BF39,FALSE))))</f>
        <v>-0.10180242634315428</v>
      </c>
      <c r="BN35" s="27">
        <f>IF($B$2=Selectors!$M$2,'RCF SOBC data'!BG39,IF($B$2=Selectors!$M$3,'RCF OBC data'!BG39,IF($B$2=Selectors!$M$4,'RCF FBC data'!BG39,IF($B$2=Selectors!$M$5,'RCF CCT data'!BG39,FALSE))))</f>
        <v>-0.12216291161178514</v>
      </c>
      <c r="BO35" s="27">
        <f>IF($B$2=Selectors!$M$2,'RCF SOBC data'!BH39,IF($B$2=Selectors!$M$3,'RCF OBC data'!BH39,IF($B$2=Selectors!$M$4,'RCF FBC data'!BH39,IF($B$2=Selectors!$M$5,'RCF CCT data'!BH39,FALSE))))</f>
        <v>-0.12216291161178514</v>
      </c>
      <c r="BP35" s="27">
        <f>IF($B$2=Selectors!$M$2,'RCF SOBC data'!BI39,IF($B$2=Selectors!$M$3,'RCF OBC data'!BI39,IF($B$2=Selectors!$M$4,'RCF FBC data'!BI39,IF($B$2=Selectors!$M$5,'RCF CCT data'!BI39,FALSE))))</f>
        <v>0</v>
      </c>
      <c r="BQ35" s="27">
        <f>IF($B$2=Selectors!$M$2,'RCF SOBC data'!BJ39,IF($B$2=Selectors!$M$3,'RCF OBC data'!BJ39,IF($B$2=Selectors!$M$4,'RCF FBC data'!BJ39,IF($B$2=Selectors!$M$5,'RCF CCT data'!BJ39,FALSE))))</f>
        <v>-2.3709902370990243E-2</v>
      </c>
      <c r="BR35" s="27">
        <f>IF($B$2=Selectors!$M$2,'RCF SOBC data'!BK39,IF($B$2=Selectors!$M$3,'RCF OBC data'!BK39,IF($B$2=Selectors!$M$4,'RCF FBC data'!BK39,IF($B$2=Selectors!$M$5,'RCF CCT data'!BK39,FALSE))))</f>
        <v>-2.3709902370990243E-2</v>
      </c>
      <c r="BS35" s="27">
        <f>IF($B$2=Selectors!$M$2,'RCF SOBC data'!BL39,IF($B$2=Selectors!$M$3,'RCF OBC data'!BL39,IF($B$2=Selectors!$M$4,'RCF FBC data'!BL39,IF($B$2=Selectors!$M$5,'RCF CCT data'!BL39,FALSE))))</f>
        <v>-9.2603773440623649E-2</v>
      </c>
      <c r="BT35" s="27">
        <f>IF($B$2=Selectors!$M$2,'RCF SOBC data'!BM39,IF($B$2=Selectors!$M$3,'RCF OBC data'!BM39,IF($B$2=Selectors!$M$4,'RCF FBC data'!BM39,IF($B$2=Selectors!$M$5,'RCF CCT data'!BM39,FALSE))))</f>
        <v>-0.10180242634315428</v>
      </c>
      <c r="BU35" s="27">
        <f>IF($B$2=Selectors!$M$2,'RCF SOBC data'!BN39,IF($B$2=Selectors!$M$3,'RCF OBC data'!BN39,IF($B$2=Selectors!$M$4,'RCF FBC data'!BN39,IF($B$2=Selectors!$M$5,'RCF CCT data'!BN39,FALSE))))</f>
        <v>1.409401498312346E-2</v>
      </c>
      <c r="BV35" s="27">
        <f>IF($B$2=Selectors!$M$2,'RCF SOBC data'!BO39,IF($B$2=Selectors!$M$3,'RCF OBC data'!BO39,IF($B$2=Selectors!$M$4,'RCF FBC data'!BO39,IF($B$2=Selectors!$M$5,'RCF CCT data'!BO39,FALSE))))</f>
        <v>0</v>
      </c>
      <c r="BW35" s="27">
        <f>IF($B$2=Selectors!$M$2,'RCF SOBC data'!BP39,IF($B$2=Selectors!$M$3,'RCF OBC data'!BP39,IF($B$2=Selectors!$M$4,'RCF FBC data'!BP39,IF($B$2=Selectors!$M$5,'RCF CCT data'!BP39,FALSE))))</f>
        <v>0</v>
      </c>
      <c r="BX35" s="27">
        <f>IF($B$2=Selectors!$M$2,'RCF SOBC data'!BQ39,IF($B$2=Selectors!$M$3,'RCF OBC data'!BQ39,IF($B$2=Selectors!$M$4,'RCF FBC data'!BQ39,IF($B$2=Selectors!$M$5,'RCF CCT data'!BQ39,FALSE))))</f>
        <v>0</v>
      </c>
      <c r="BY35" s="27">
        <f>IF($B$2=Selectors!$M$2,'RCF SOBC data'!BR39,IF($B$2=Selectors!$M$3,'RCF OBC data'!BR39,IF($B$2=Selectors!$M$4,'RCF FBC data'!BR39,IF($B$2=Selectors!$M$5,'RCF CCT data'!BR39,FALSE))))</f>
        <v>0</v>
      </c>
      <c r="BZ35" s="27">
        <f>IF($B$2=Selectors!$M$2,'RCF SOBC data'!BS39,IF($B$2=Selectors!$M$3,'RCF OBC data'!BS39,IF($B$2=Selectors!$M$4,'RCF FBC data'!BS39,IF($B$2=Selectors!$M$5,'RCF CCT data'!BS39,FALSE))))</f>
        <v>0</v>
      </c>
      <c r="CA35" s="27">
        <f>IF($B$2=Selectors!$M$2,'RCF SOBC data'!BT39,IF($B$2=Selectors!$M$3,'RCF OBC data'!BT39,IF($B$2=Selectors!$M$4,'RCF FBC data'!BT39,IF($B$2=Selectors!$M$5,'RCF CCT data'!BT39,FALSE))))</f>
        <v>0</v>
      </c>
      <c r="CB35" s="27">
        <f>IF($B$2=Selectors!$M$2,'RCF SOBC data'!BU39,IF($B$2=Selectors!$M$3,'RCF OBC data'!BU39,IF($B$2=Selectors!$M$4,'RCF FBC data'!BU39,IF($B$2=Selectors!$M$5,'RCF CCT data'!BU39,FALSE))))</f>
        <v>0</v>
      </c>
      <c r="CC35" s="27">
        <f>IF($B$2=Selectors!$M$2,'RCF SOBC data'!BV39,IF($B$2=Selectors!$M$3,'RCF OBC data'!BV39,IF($B$2=Selectors!$M$4,'RCF FBC data'!BV39,IF($B$2=Selectors!$M$5,'RCF CCT data'!BV39,FALSE))))</f>
        <v>0</v>
      </c>
      <c r="CD35" s="27">
        <f>IF($B$2=Selectors!$M$2,'RCF SOBC data'!BW39,IF($B$2=Selectors!$M$3,'RCF OBC data'!BW39,IF($B$2=Selectors!$M$4,'RCF FBC data'!BW39,IF($B$2=Selectors!$M$5,'RCF CCT data'!BW39,FALSE))))</f>
        <v>0</v>
      </c>
      <c r="CE35" s="27">
        <f>IF($B$2=Selectors!$M$2,'RCF SOBC data'!BX39,IF($B$2=Selectors!$M$3,'RCF OBC data'!BX39,IF($B$2=Selectors!$M$4,'RCF FBC data'!BX39,IF($B$2=Selectors!$M$5,'RCF CCT data'!BX39,FALSE))))</f>
        <v>0</v>
      </c>
      <c r="CF35" s="27">
        <f>IF($B$2=Selectors!$M$2,'RCF SOBC data'!BY39,IF($B$2=Selectors!$M$3,'RCF OBC data'!BY39,IF($B$2=Selectors!$M$4,'RCF FBC data'!BY39,IF($B$2=Selectors!$M$5,'RCF CCT data'!BY39,FALSE))))</f>
        <v>0</v>
      </c>
      <c r="CG35" s="27">
        <f>IF($B$2=Selectors!$M$2,'RCF SOBC data'!BZ39,IF($B$2=Selectors!$M$3,'RCF OBC data'!BZ39,IF($B$2=Selectors!$M$4,'RCF FBC data'!BZ39,IF($B$2=Selectors!$M$5,'RCF CCT data'!BZ39,FALSE))))</f>
        <v>0</v>
      </c>
      <c r="CH35" s="27">
        <f>IF($B$2=Selectors!$M$2,'RCF SOBC data'!CA39,IF($B$2=Selectors!$M$3,'RCF OBC data'!CA39,IF($B$2=Selectors!$M$4,'RCF FBC data'!CA39,IF($B$2=Selectors!$M$5,'RCF CCT data'!CA39,FALSE))))</f>
        <v>0</v>
      </c>
      <c r="CI35" s="27">
        <f>IF($B$2=Selectors!$M$2,'RCF SOBC data'!CB39,IF($B$2=Selectors!$M$3,'RCF OBC data'!CB39,IF($B$2=Selectors!$M$4,'RCF FBC data'!CB39,IF($B$2=Selectors!$M$5,'RCF CCT data'!CB39,FALSE))))</f>
        <v>4.2282044949370379E-2</v>
      </c>
      <c r="CJ35" s="27">
        <f>IF($B$2=Selectors!$M$2,'RCF SOBC data'!CC39,IF($B$2=Selectors!$M$3,'RCF OBC data'!CC39,IF($B$2=Selectors!$M$4,'RCF FBC data'!CC39,IF($B$2=Selectors!$M$5,'RCF CCT data'!CC39,FALSE))))</f>
        <v>4.2282044949370379E-2</v>
      </c>
      <c r="CK35" s="27">
        <f>IF($B$2=Selectors!$M$2,'RCF SOBC data'!CD39,IF($B$2=Selectors!$M$3,'RCF OBC data'!CD39,IF($B$2=Selectors!$M$4,'RCF FBC data'!CD39,IF($B$2=Selectors!$M$5,'RCF CCT data'!CD39,FALSE))))</f>
        <v>4.2282044949370379E-2</v>
      </c>
      <c r="CL35" s="27">
        <f>IF($B$2=Selectors!$M$2,'RCF SOBC data'!CE39,IF($B$2=Selectors!$M$3,'RCF OBC data'!CE39,IF($B$2=Selectors!$M$4,'RCF FBC data'!CE39,IF($B$2=Selectors!$M$5,'RCF CCT data'!CE39,FALSE))))</f>
        <v>4.2282044949370379E-2</v>
      </c>
      <c r="CM35" s="27">
        <f>IF($B$2=Selectors!$M$2,'RCF SOBC data'!CF39,IF($B$2=Selectors!$M$3,'RCF OBC data'!CF39,IF($B$2=Selectors!$M$4,'RCF FBC data'!CF39,IF($B$2=Selectors!$M$5,'RCF CCT data'!CF39,FALSE))))</f>
        <v>4.2282044949370379E-2</v>
      </c>
      <c r="CN35" s="27">
        <f>IF($B$2=Selectors!$M$2,'RCF SOBC data'!CG39,IF($B$2=Selectors!$M$3,'RCF OBC data'!CG39,IF($B$2=Selectors!$M$4,'RCF FBC data'!CG39,IF($B$2=Selectors!$M$5,'RCF CCT data'!CG39,FALSE))))</f>
        <v>4.2282044949370379E-2</v>
      </c>
      <c r="CO35" s="27">
        <f>IF($B$2=Selectors!$M$2,'RCF SOBC data'!CH39,IF($B$2=Selectors!$M$3,'RCF OBC data'!CH39,IF($B$2=Selectors!$M$4,'RCF FBC data'!CH39,IF($B$2=Selectors!$M$5,'RCF CCT data'!CH39,FALSE))))</f>
        <v>4.2282044949370379E-2</v>
      </c>
      <c r="CP35" s="27">
        <f>IF($B$2=Selectors!$M$2,'RCF SOBC data'!CI39,IF($B$2=Selectors!$M$3,'RCF OBC data'!CI39,IF($B$2=Selectors!$M$4,'RCF FBC data'!CI39,IF($B$2=Selectors!$M$5,'RCF CCT data'!CI39,FALSE))))</f>
        <v>1.409401498312346E-2</v>
      </c>
      <c r="CQ35" s="27">
        <f>IF($B$2=Selectors!$M$2,'RCF SOBC data'!CJ39,IF($B$2=Selectors!$M$3,'RCF OBC data'!CJ39,IF($B$2=Selectors!$M$4,'RCF FBC data'!CJ39,IF($B$2=Selectors!$M$5,'RCF CCT data'!CJ39,FALSE))))</f>
        <v>1.409401498312346E-2</v>
      </c>
      <c r="CR35" s="27">
        <f>IF($B$2=Selectors!$M$2,'RCF SOBC data'!CK39,IF($B$2=Selectors!$M$3,'RCF OBC data'!CK39,IF($B$2=Selectors!$M$4,'RCF FBC data'!CK39,IF($B$2=Selectors!$M$5,'RCF CCT data'!CK39,FALSE))))</f>
        <v>1.409401498312346E-2</v>
      </c>
      <c r="CS35" s="27">
        <f>IF($B$2=Selectors!$M$2,'RCF SOBC data'!CL39,IF($B$2=Selectors!$M$3,'RCF OBC data'!CL39,IF($B$2=Selectors!$M$4,'RCF FBC data'!CL39,IF($B$2=Selectors!$M$5,'RCF CCT data'!CL39,FALSE))))</f>
        <v>4.2282044949370379E-2</v>
      </c>
      <c r="CT35" s="27">
        <f>IF($B$2=Selectors!$M$2,'RCF SOBC data'!CM39,IF($B$2=Selectors!$M$3,'RCF OBC data'!CM39,IF($B$2=Selectors!$M$4,'RCF FBC data'!CM39,IF($B$2=Selectors!$M$5,'RCF CCT data'!CM39,FALSE))))</f>
        <v>4.2282044949370379E-2</v>
      </c>
      <c r="CU35" s="27">
        <f>IF($B$2=Selectors!$M$2,'RCF SOBC data'!CN39,IF($B$2=Selectors!$M$3,'RCF OBC data'!CN39,IF($B$2=Selectors!$M$4,'RCF FBC data'!CN39,IF($B$2=Selectors!$M$5,'RCF CCT data'!CN39,FALSE))))</f>
        <v>4.2282044949370379E-2</v>
      </c>
      <c r="CV35" s="27">
        <f>IF($B$2=Selectors!$M$2,'RCF SOBC data'!CO39,IF($B$2=Selectors!$M$3,'RCF OBC data'!CO39,IF($B$2=Selectors!$M$4,'RCF FBC data'!CO39,IF($B$2=Selectors!$M$5,'RCF CCT data'!CO39,FALSE))))</f>
        <v>4.2282044949370379E-2</v>
      </c>
      <c r="CW35" s="27">
        <f>IF($B$2=Selectors!$M$2,'RCF SOBC data'!CP39,IF($B$2=Selectors!$M$3,'RCF OBC data'!CP39,IF($B$2=Selectors!$M$4,'RCF FBC data'!CP39,IF($B$2=Selectors!$M$5,'RCF CCT data'!CP39,FALSE))))</f>
        <v>4.2282044949370379E-2</v>
      </c>
      <c r="CX35" s="27">
        <f>IF($B$2=Selectors!$M$2,'RCF SOBC data'!CQ39,IF($B$2=Selectors!$M$3,'RCF OBC data'!CQ39,IF($B$2=Selectors!$M$4,'RCF FBC data'!CQ39,IF($B$2=Selectors!$M$5,'RCF CCT data'!CQ39,FALSE))))</f>
        <v>-9.2603773440623649E-2</v>
      </c>
      <c r="CY35" s="27">
        <f>IF($B$2=Selectors!$M$2,'RCF SOBC data'!CR39,IF($B$2=Selectors!$M$3,'RCF OBC data'!CR39,IF($B$2=Selectors!$M$4,'RCF FBC data'!CR39,IF($B$2=Selectors!$M$5,'RCF CCT data'!CR39,FALSE))))</f>
        <v>0</v>
      </c>
      <c r="CZ35" s="27">
        <f>IF($B$2=Selectors!$M$2,'RCF SOBC data'!CS39,IF($B$2=Selectors!$M$3,'RCF OBC data'!CS39,IF($B$2=Selectors!$M$4,'RCF FBC data'!CS39,IF($B$2=Selectors!$M$5,'RCF CCT data'!CS39,FALSE))))</f>
        <v>0</v>
      </c>
      <c r="DA35" s="27">
        <f>IF($B$2=Selectors!$M$2,'RCF SOBC data'!CT39,IF($B$2=Selectors!$M$3,'RCF OBC data'!CT39,IF($B$2=Selectors!$M$4,'RCF FBC data'!CT39,IF($B$2=Selectors!$M$5,'RCF CCT data'!CT39,FALSE))))</f>
        <v>0</v>
      </c>
      <c r="DB35" s="27">
        <f>IF($B$2=Selectors!$M$2,'RCF SOBC data'!CU39,IF($B$2=Selectors!$M$3,'RCF OBC data'!CU39,IF($B$2=Selectors!$M$4,'RCF FBC data'!CU39,IF($B$2=Selectors!$M$5,'RCF CCT data'!CU39,FALSE))))</f>
        <v>0</v>
      </c>
      <c r="DC35" s="27">
        <f>IF($B$2=Selectors!$M$2,'RCF SOBC data'!CV39,IF($B$2=Selectors!$M$3,'RCF OBC data'!CV39,IF($B$2=Selectors!$M$4,'RCF FBC data'!CV39,IF($B$2=Selectors!$M$5,'RCF CCT data'!CV39,FALSE))))</f>
        <v>0</v>
      </c>
      <c r="DD35" s="27">
        <f>IF($B$2=Selectors!$M$2,'RCF SOBC data'!CW39,IF($B$2=Selectors!$M$3,'RCF OBC data'!CW39,IF($B$2=Selectors!$M$4,'RCF FBC data'!CW39,IF($B$2=Selectors!$M$5,'RCF CCT data'!CW39,FALSE))))</f>
        <v>0</v>
      </c>
      <c r="DE35" s="27">
        <f>IF($B$2=Selectors!$M$2,'RCF SOBC data'!CX39,IF($B$2=Selectors!$M$3,'RCF OBC data'!CX39,IF($B$2=Selectors!$M$4,'RCF FBC data'!CX39,IF($B$2=Selectors!$M$5,'RCF CCT data'!CX39,FALSE))))</f>
        <v>0</v>
      </c>
      <c r="DF35" s="27">
        <f>IF($B$2=Selectors!$M$2,'RCF SOBC data'!CY39,IF($B$2=Selectors!$M$3,'RCF OBC data'!CY39,IF($B$2=Selectors!$M$4,'RCF FBC data'!CY39,IF($B$2=Selectors!$M$5,'RCF CCT data'!CY39,FALSE))))</f>
        <v>0</v>
      </c>
      <c r="DG35" s="27">
        <f>IF($B$2=Selectors!$M$2,'RCF SOBC data'!CZ39,IF($B$2=Selectors!$M$3,'RCF OBC data'!CZ39,IF($B$2=Selectors!$M$4,'RCF FBC data'!CZ39,IF($B$2=Selectors!$M$5,'RCF CCT data'!CZ39,FALSE))))</f>
        <v>0</v>
      </c>
      <c r="DH35" s="27">
        <f>IF($B$2=Selectors!$M$2,'RCF SOBC data'!DA39,IF($B$2=Selectors!$M$3,'RCF OBC data'!DA39,IF($B$2=Selectors!$M$4,'RCF FBC data'!DA39,IF($B$2=Selectors!$M$5,'RCF CCT data'!DA39,FALSE))))</f>
        <v>0</v>
      </c>
      <c r="DI35" s="27">
        <f>IF($B$2=Selectors!$M$2,'RCF SOBC data'!DB39,IF($B$2=Selectors!$M$3,'RCF OBC data'!DB39,IF($B$2=Selectors!$M$4,'RCF FBC data'!DB39,IF($B$2=Selectors!$M$5,'RCF CCT data'!DB39,FALSE))))</f>
        <v>0</v>
      </c>
      <c r="DJ35" s="27">
        <f>IF($B$2=Selectors!$M$2,'RCF SOBC data'!DC39,IF($B$2=Selectors!$M$3,'RCF OBC data'!DC39,IF($B$2=Selectors!$M$4,'RCF FBC data'!DC39,IF($B$2=Selectors!$M$5,'RCF CCT data'!DC39,FALSE))))</f>
        <v>0</v>
      </c>
      <c r="DK35" s="27">
        <f>IF($B$2=Selectors!$M$2,'RCF SOBC data'!DD39,IF($B$2=Selectors!$M$3,'RCF OBC data'!DD39,IF($B$2=Selectors!$M$4,'RCF FBC data'!DD39,IF($B$2=Selectors!$M$5,'RCF CCT data'!DD39,FALSE))))</f>
        <v>-0.10180242634315428</v>
      </c>
      <c r="DL35" s="27">
        <f>IF($B$2=Selectors!$M$2,'RCF SOBC data'!DE39,IF($B$2=Selectors!$M$3,'RCF OBC data'!DE39,IF($B$2=Selectors!$M$4,'RCF FBC data'!DE39,IF($B$2=Selectors!$M$5,'RCF CCT data'!DE39,FALSE))))</f>
        <v>-0.10180242634315428</v>
      </c>
      <c r="DM35" s="27">
        <f>IF($B$2=Selectors!$M$2,'RCF SOBC data'!DF39,IF($B$2=Selectors!$M$3,'RCF OBC data'!DF39,IF($B$2=Selectors!$M$4,'RCF FBC data'!DF39,IF($B$2=Selectors!$M$5,'RCF CCT data'!DF39,FALSE))))</f>
        <v>-0.10180242634315428</v>
      </c>
      <c r="DN35" s="27">
        <f>IF($B$2=Selectors!$M$2,'RCF SOBC data'!DG39,IF($B$2=Selectors!$M$3,'RCF OBC data'!DG39,IF($B$2=Selectors!$M$4,'RCF FBC data'!DG39,IF($B$2=Selectors!$M$5,'RCF CCT data'!DG39,FALSE))))</f>
        <v>-0.10180242634315428</v>
      </c>
      <c r="DO35" s="27">
        <f>IF($B$2=Selectors!$M$2,'RCF SOBC data'!DH39,IF($B$2=Selectors!$M$3,'RCF OBC data'!DH39,IF($B$2=Selectors!$M$4,'RCF FBC data'!DH39,IF($B$2=Selectors!$M$5,'RCF CCT data'!DH39,FALSE))))</f>
        <v>-6.0000000000000053E-2</v>
      </c>
      <c r="DP35" s="27">
        <f>IF($B$2=Selectors!$M$2,'RCF SOBC data'!DI39,IF($B$2=Selectors!$M$3,'RCF OBC data'!DI39,IF($B$2=Selectors!$M$4,'RCF FBC data'!DI39,IF($B$2=Selectors!$M$5,'RCF CCT data'!DI39,FALSE))))</f>
        <v>-6.0000000000000053E-2</v>
      </c>
      <c r="DQ35" s="27">
        <f>IF($B$2=Selectors!$M$2,'RCF SOBC data'!DJ39,IF($B$2=Selectors!$M$3,'RCF OBC data'!DJ39,IF($B$2=Selectors!$M$4,'RCF FBC data'!DJ39,IF($B$2=Selectors!$M$5,'RCF CCT data'!DJ39,FALSE))))</f>
        <v>-6.0000000000000053E-2</v>
      </c>
      <c r="DR35" s="27">
        <f>IF($B$2=Selectors!$M$2,'RCF SOBC data'!DK39,IF($B$2=Selectors!$M$3,'RCF OBC data'!DK39,IF($B$2=Selectors!$M$4,'RCF FBC data'!DK39,IF($B$2=Selectors!$M$5,'RCF CCT data'!DK39,FALSE))))</f>
        <v>-6.0000000000000053E-2</v>
      </c>
      <c r="DS35" s="27">
        <f>IF($B$2=Selectors!$M$2,'RCF SOBC data'!DL39,IF($B$2=Selectors!$M$3,'RCF OBC data'!DL39,IF($B$2=Selectors!$M$4,'RCF FBC data'!DL39,IF($B$2=Selectors!$M$5,'RCF CCT data'!DL39,FALSE))))</f>
        <v>-6.0000000000000053E-2</v>
      </c>
      <c r="DT35" s="27">
        <f>IF($B$2=Selectors!$M$2,'RCF SOBC data'!DM39,IF($B$2=Selectors!$M$3,'RCF OBC data'!DM39,IF($B$2=Selectors!$M$4,'RCF FBC data'!DM39,IF($B$2=Selectors!$M$5,'RCF CCT data'!DM39,FALSE))))</f>
        <v>-6.0000000000000053E-2</v>
      </c>
      <c r="DU35" s="27">
        <f>IF($B$2=Selectors!$M$2,'RCF SOBC data'!DN39,IF($B$2=Selectors!$M$3,'RCF OBC data'!DN39,IF($B$2=Selectors!$M$4,'RCF FBC data'!DN39,IF($B$2=Selectors!$M$5,'RCF CCT data'!DN39,FALSE))))</f>
        <v>-6.0000000000000053E-2</v>
      </c>
      <c r="DV35" s="27">
        <f>IF($B$2=Selectors!$M$2,'RCF SOBC data'!DO39,IF($B$2=Selectors!$M$3,'RCF OBC data'!DO39,IF($B$2=Selectors!$M$4,'RCF FBC data'!DO39,IF($B$2=Selectors!$M$5,'RCF CCT data'!DO39,FALSE))))</f>
        <v>-6.0000000000000053E-2</v>
      </c>
      <c r="DW35" s="27">
        <f>IF($B$2=Selectors!$M$2,'RCF SOBC data'!DP39,IF($B$2=Selectors!$M$3,'RCF OBC data'!DP39,IF($B$2=Selectors!$M$4,'RCF FBC data'!DP39,IF($B$2=Selectors!$M$5,'RCF CCT data'!DP39,FALSE))))</f>
        <v>-6.0000000000000053E-2</v>
      </c>
      <c r="DX35" s="27">
        <f>IF($B$2=Selectors!$M$2,'RCF SOBC data'!DQ39,IF($B$2=Selectors!$M$3,'RCF OBC data'!DQ39,IF($B$2=Selectors!$M$4,'RCF FBC data'!DQ39,IF($B$2=Selectors!$M$5,'RCF CCT data'!DQ39,FALSE))))</f>
        <v>-6.0000000000000053E-2</v>
      </c>
      <c r="DY35" s="27">
        <f>IF($B$2=Selectors!$M$2,'RCF SOBC data'!DR39,IF($B$2=Selectors!$M$3,'RCF OBC data'!DR39,IF($B$2=Selectors!$M$4,'RCF FBC data'!DR39,IF($B$2=Selectors!$M$5,'RCF CCT data'!DR39,FALSE))))</f>
        <v>-6.0000000000000053E-2</v>
      </c>
      <c r="DZ35" s="27">
        <f>IF($B$2=Selectors!$M$2,'RCF SOBC data'!DS39,IF($B$2=Selectors!$M$3,'RCF OBC data'!DS39,IF($B$2=Selectors!$M$4,'RCF FBC data'!DS39,IF($B$2=Selectors!$M$5,'RCF CCT data'!DS39,FALSE))))</f>
        <v>-6.0000000000000053E-2</v>
      </c>
      <c r="EA35" s="27">
        <f>IF($B$2=Selectors!$M$2,'RCF SOBC data'!DT39,IF($B$2=Selectors!$M$3,'RCF OBC data'!DT39,IF($B$2=Selectors!$M$4,'RCF FBC data'!DT39,IF($B$2=Selectors!$M$5,'RCF CCT data'!DT39,FALSE))))</f>
        <v>-6.0000000000000053E-2</v>
      </c>
      <c r="EB35" s="27">
        <f>IF($B$2=Selectors!$M$2,'RCF SOBC data'!DU39,IF($B$2=Selectors!$M$3,'RCF OBC data'!DU39,IF($B$2=Selectors!$M$4,'RCF FBC data'!DU39,IF($B$2=Selectors!$M$5,'RCF CCT data'!DU39,FALSE))))</f>
        <v>-6.0000000000000053E-2</v>
      </c>
      <c r="EC35" s="27">
        <f>IF($B$2=Selectors!$M$2,'RCF SOBC data'!DV39,IF($B$2=Selectors!$M$3,'RCF OBC data'!DV39,IF($B$2=Selectors!$M$4,'RCF FBC data'!DV39,IF($B$2=Selectors!$M$5,'RCF CCT data'!DV39,FALSE))))</f>
        <v>-6.0000000000000053E-2</v>
      </c>
      <c r="ED35" s="27">
        <f>IF($B$2=Selectors!$M$2,'RCF SOBC data'!DW39,IF($B$2=Selectors!$M$3,'RCF OBC data'!DW39,IF($B$2=Selectors!$M$4,'RCF FBC data'!DW39,IF($B$2=Selectors!$M$5,'RCF CCT data'!DW39,FALSE))))</f>
        <v>-6.0000000000000053E-2</v>
      </c>
      <c r="EE35" s="27">
        <f>IF($B$2=Selectors!$M$2,'RCF SOBC data'!DX39,IF($B$2=Selectors!$M$3,'RCF OBC data'!DX39,IF($B$2=Selectors!$M$4,'RCF FBC data'!DX39,IF($B$2=Selectors!$M$5,'RCF CCT data'!DX39,FALSE))))</f>
        <v>-6.0000000000000053E-2</v>
      </c>
      <c r="EF35" s="27">
        <f>IF($B$2=Selectors!$M$2,'RCF SOBC data'!DY39,IF($B$2=Selectors!$M$3,'RCF OBC data'!DY39,IF($B$2=Selectors!$M$4,'RCF FBC data'!DY39,IF($B$2=Selectors!$M$5,'RCF CCT data'!DY39,FALSE))))</f>
        <v>-6.0000000000000053E-2</v>
      </c>
      <c r="EG35" s="27">
        <f>IF($B$2=Selectors!$M$2,'RCF SOBC data'!DZ39,IF($B$2=Selectors!$M$3,'RCF OBC data'!DZ39,IF($B$2=Selectors!$M$4,'RCF FBC data'!DZ39,IF($B$2=Selectors!$M$5,'RCF CCT data'!DZ39,FALSE))))</f>
        <v>-6.0000000000000053E-2</v>
      </c>
      <c r="EH35" s="27">
        <f>IF($B$2=Selectors!$M$2,'RCF SOBC data'!EA39,IF($B$2=Selectors!$M$3,'RCF OBC data'!EA39,IF($B$2=Selectors!$M$4,'RCF FBC data'!EA39,IF($B$2=Selectors!$M$5,'RCF CCT data'!EA39,FALSE))))</f>
        <v>-6.0000000000000053E-2</v>
      </c>
      <c r="EI35" s="27">
        <f>IF($B$2=Selectors!$M$2,'RCF SOBC data'!EB39,IF($B$2=Selectors!$M$3,'RCF OBC data'!EB39,IF($B$2=Selectors!$M$4,'RCF FBC data'!EB39,IF($B$2=Selectors!$M$5,'RCF CCT data'!EB39,FALSE))))</f>
        <v>-6.0000000000000053E-2</v>
      </c>
      <c r="EJ35" s="27">
        <f>IF($B$2=Selectors!$M$2,'RCF SOBC data'!EC39,IF($B$2=Selectors!$M$3,'RCF OBC data'!EC39,IF($B$2=Selectors!$M$4,'RCF FBC data'!EC39,IF($B$2=Selectors!$M$5,'RCF CCT data'!EC39,FALSE))))</f>
        <v>-6.0000000000000053E-2</v>
      </c>
      <c r="EK35" s="27">
        <f>IF($B$2=Selectors!$M$2,'RCF SOBC data'!ED39,IF($B$2=Selectors!$M$3,'RCF OBC data'!ED39,IF($B$2=Selectors!$M$4,'RCF FBC data'!ED39,IF($B$2=Selectors!$M$5,'RCF CCT data'!ED39,FALSE))))</f>
        <v>-6.0000000000000053E-2</v>
      </c>
      <c r="EL35" s="27">
        <f>IF($B$2=Selectors!$M$2,'RCF SOBC data'!EE39,IF($B$2=Selectors!$M$3,'RCF OBC data'!EE39,IF($B$2=Selectors!$M$4,'RCF FBC data'!EE39,IF($B$2=Selectors!$M$5,'RCF CCT data'!EE39,FALSE))))</f>
        <v>-6.0000000000000053E-2</v>
      </c>
      <c r="EM35" s="27">
        <f>IF($B$2=Selectors!$M$2,'RCF SOBC data'!EF39,IF($B$2=Selectors!$M$3,'RCF OBC data'!EF39,IF($B$2=Selectors!$M$4,'RCF FBC data'!EF39,IF($B$2=Selectors!$M$5,'RCF CCT data'!EF39,FALSE))))</f>
        <v>-6.0000000000000053E-2</v>
      </c>
      <c r="EN35" s="27">
        <f>IF($B$2=Selectors!$M$2,'RCF SOBC data'!EG39,IF($B$2=Selectors!$M$3,'RCF OBC data'!EG39,IF($B$2=Selectors!$M$4,'RCF FBC data'!EG39,IF($B$2=Selectors!$M$5,'RCF CCT data'!EG39,FALSE))))</f>
        <v>-6.0000000000000053E-2</v>
      </c>
      <c r="EO35" s="27">
        <f>IF($B$2=Selectors!$M$2,'RCF SOBC data'!EH39,IF($B$2=Selectors!$M$3,'RCF OBC data'!EH39,IF($B$2=Selectors!$M$4,'RCF FBC data'!EH39,IF($B$2=Selectors!$M$5,'RCF CCT data'!EH39,FALSE))))</f>
        <v>-6.0000000000000053E-2</v>
      </c>
      <c r="EP35" s="27">
        <f>IF($B$2=Selectors!$M$2,'RCF SOBC data'!EI39,IF($B$2=Selectors!$M$3,'RCF OBC data'!EI39,IF($B$2=Selectors!$M$4,'RCF FBC data'!EI39,IF($B$2=Selectors!$M$5,'RCF CCT data'!EI39,FALSE))))</f>
        <v>-6.0000000000000053E-2</v>
      </c>
      <c r="EQ35" s="27">
        <f>IF($B$2=Selectors!$M$2,'RCF SOBC data'!EJ39,IF($B$2=Selectors!$M$3,'RCF OBC data'!EJ39,IF($B$2=Selectors!$M$4,'RCF FBC data'!EJ39,IF($B$2=Selectors!$M$5,'RCF CCT data'!EJ39,FALSE))))</f>
        <v>-6.0000000000000053E-2</v>
      </c>
      <c r="ER35" s="27">
        <f>IF($B$2=Selectors!$M$2,'RCF SOBC data'!EK39,IF($B$2=Selectors!$M$3,'RCF OBC data'!EK39,IF($B$2=Selectors!$M$4,'RCF FBC data'!EK39,IF($B$2=Selectors!$M$5,'RCF CCT data'!EK39,FALSE))))</f>
        <v>-6.0000000000000053E-2</v>
      </c>
      <c r="ES35" s="27">
        <f>IF($B$2=Selectors!$M$2,'RCF SOBC data'!EL39,IF($B$2=Selectors!$M$3,'RCF OBC data'!EL39,IF($B$2=Selectors!$M$4,'RCF FBC data'!EL39,IF($B$2=Selectors!$M$5,'RCF CCT data'!EL39,FALSE))))</f>
        <v>0</v>
      </c>
    </row>
    <row r="36" spans="2:149" x14ac:dyDescent="0.25">
      <c r="B36" s="13" t="s">
        <v>8</v>
      </c>
      <c r="C36" s="3">
        <v>0.25</v>
      </c>
      <c r="D36" s="40" t="e">
        <f t="shared" si="9"/>
        <v>#DIV/0!</v>
      </c>
      <c r="E36" s="40"/>
      <c r="F36" s="40" t="e">
        <f t="shared" si="10"/>
        <v>#DIV/0!</v>
      </c>
      <c r="G36" s="28"/>
      <c r="H36" s="29" t="e">
        <f t="shared" si="11"/>
        <v>#DIV/0!</v>
      </c>
      <c r="I36" s="29" t="e">
        <f t="shared" si="8"/>
        <v>#DIV/0!</v>
      </c>
      <c r="J36" s="29"/>
      <c r="K36" s="27">
        <f>IF($B$2=Selectors!$M$2,'RCF SOBC data'!D40,IF($B$2=Selectors!$M$3,'RCF OBC data'!D40,IF($B$2=Selectors!$M$4,'RCF FBC data'!D40,IF($B$2=Selectors!$M$5,'RCF CCT data'!D40,FALSE))))</f>
        <v>0</v>
      </c>
      <c r="L36" s="27">
        <f>IF($B$2=Selectors!$M$2,'RCF SOBC data'!E40,IF($B$2=Selectors!$M$3,'RCF OBC data'!E40,IF($B$2=Selectors!$M$4,'RCF FBC data'!E40,IF($B$2=Selectors!$M$5,'RCF CCT data'!E40,FALSE))))</f>
        <v>0</v>
      </c>
      <c r="M36" s="27">
        <f>IF($B$2=Selectors!$M$2,'RCF SOBC data'!F40,IF($B$2=Selectors!$M$3,'RCF OBC data'!F40,IF($B$2=Selectors!$M$4,'RCF FBC data'!F40,IF($B$2=Selectors!$M$5,'RCF CCT data'!F40,FALSE))))</f>
        <v>0</v>
      </c>
      <c r="N36" s="27">
        <f>IF($B$2=Selectors!$M$2,'RCF SOBC data'!G40,IF($B$2=Selectors!$M$3,'RCF OBC data'!G40,IF($B$2=Selectors!$M$4,'RCF FBC data'!G40,IF($B$2=Selectors!$M$5,'RCF CCT data'!G40,FALSE))))</f>
        <v>0</v>
      </c>
      <c r="O36" s="27">
        <f>IF($B$2=Selectors!$M$2,'RCF SOBC data'!H40,IF($B$2=Selectors!$M$3,'RCF OBC data'!H40,IF($B$2=Selectors!$M$4,'RCF FBC data'!H40,IF($B$2=Selectors!$M$5,'RCF CCT data'!H40,FALSE))))</f>
        <v>0</v>
      </c>
      <c r="P36" s="27">
        <f>IF($B$2=Selectors!$M$2,'RCF SOBC data'!I40,IF($B$2=Selectors!$M$3,'RCF OBC data'!I40,IF($B$2=Selectors!$M$4,'RCF FBC data'!I40,IF($B$2=Selectors!$M$5,'RCF CCT data'!I40,FALSE))))</f>
        <v>0</v>
      </c>
      <c r="Q36" s="27">
        <f>IF($B$2=Selectors!$M$2,'RCF SOBC data'!J40,IF($B$2=Selectors!$M$3,'RCF OBC data'!J40,IF($B$2=Selectors!$M$4,'RCF FBC data'!J40,IF($B$2=Selectors!$M$5,'RCF CCT data'!J40,FALSE))))</f>
        <v>0</v>
      </c>
      <c r="R36" s="27">
        <f>IF($B$2=Selectors!$M$2,'RCF SOBC data'!K40,IF($B$2=Selectors!$M$3,'RCF OBC data'!K40,IF($B$2=Selectors!$M$4,'RCF FBC data'!K40,IF($B$2=Selectors!$M$5,'RCF CCT data'!K40,FALSE))))</f>
        <v>0</v>
      </c>
      <c r="S36" s="27">
        <f>IF($B$2=Selectors!$M$2,'RCF SOBC data'!L40,IF($B$2=Selectors!$M$3,'RCF OBC data'!L40,IF($B$2=Selectors!$M$4,'RCF FBC data'!L40,IF($B$2=Selectors!$M$5,'RCF CCT data'!L40,FALSE))))</f>
        <v>0</v>
      </c>
      <c r="T36" s="27">
        <f>IF($B$2=Selectors!$M$2,'RCF SOBC data'!M40,IF($B$2=Selectors!$M$3,'RCF OBC data'!M40,IF($B$2=Selectors!$M$4,'RCF FBC data'!M40,IF($B$2=Selectors!$M$5,'RCF CCT data'!M40,FALSE))))</f>
        <v>-1.4431024369434109E-2</v>
      </c>
      <c r="U36" s="27">
        <f>IF($B$2=Selectors!$M$2,'RCF SOBC data'!N40,IF($B$2=Selectors!$M$3,'RCF OBC data'!N40,IF($B$2=Selectors!$M$4,'RCF FBC data'!N40,IF($B$2=Selectors!$M$5,'RCF CCT data'!N40,FALSE))))</f>
        <v>-1.4431024369434109E-2</v>
      </c>
      <c r="V36" s="27">
        <f>IF($B$2=Selectors!$M$2,'RCF SOBC data'!O40,IF($B$2=Selectors!$M$3,'RCF OBC data'!O40,IF($B$2=Selectors!$M$4,'RCF FBC data'!O40,IF($B$2=Selectors!$M$5,'RCF CCT data'!O40,FALSE))))</f>
        <v>-1.4431024369434109E-2</v>
      </c>
      <c r="W36" s="27">
        <f>IF($B$2=Selectors!$M$2,'RCF SOBC data'!P40,IF($B$2=Selectors!$M$3,'RCF OBC data'!P40,IF($B$2=Selectors!$M$4,'RCF FBC data'!P40,IF($B$2=Selectors!$M$5,'RCF CCT data'!P40,FALSE))))</f>
        <v>-1.4431024369434109E-2</v>
      </c>
      <c r="X36" s="27">
        <f>IF($B$2=Selectors!$M$2,'RCF SOBC data'!Q40,IF($B$2=Selectors!$M$3,'RCF OBC data'!Q40,IF($B$2=Selectors!$M$4,'RCF FBC data'!Q40,IF($B$2=Selectors!$M$5,'RCF CCT data'!Q40,FALSE))))</f>
        <v>0</v>
      </c>
      <c r="Y36" s="27">
        <f>IF($B$2=Selectors!$M$2,'RCF SOBC data'!R40,IF($B$2=Selectors!$M$3,'RCF OBC data'!R40,IF($B$2=Selectors!$M$4,'RCF FBC data'!R40,IF($B$2=Selectors!$M$5,'RCF CCT data'!R40,FALSE))))</f>
        <v>0</v>
      </c>
      <c r="Z36" s="27">
        <f>IF($B$2=Selectors!$M$2,'RCF SOBC data'!S40,IF($B$2=Selectors!$M$3,'RCF OBC data'!S40,IF($B$2=Selectors!$M$4,'RCF FBC data'!S40,IF($B$2=Selectors!$M$5,'RCF CCT data'!S40,FALSE))))</f>
        <v>0</v>
      </c>
      <c r="AA36" s="27">
        <f>IF($B$2=Selectors!$M$2,'RCF SOBC data'!T40,IF($B$2=Selectors!$M$3,'RCF OBC data'!T40,IF($B$2=Selectors!$M$4,'RCF FBC data'!T40,IF($B$2=Selectors!$M$5,'RCF CCT data'!T40,FALSE))))</f>
        <v>0</v>
      </c>
      <c r="AB36" s="27">
        <f>IF($B$2=Selectors!$M$2,'RCF SOBC data'!U40,IF($B$2=Selectors!$M$3,'RCF OBC data'!U40,IF($B$2=Selectors!$M$4,'RCF FBC data'!U40,IF($B$2=Selectors!$M$5,'RCF CCT data'!U40,FALSE))))</f>
        <v>0</v>
      </c>
      <c r="AC36" s="27">
        <f>IF($B$2=Selectors!$M$2,'RCF SOBC data'!V40,IF($B$2=Selectors!$M$3,'RCF OBC data'!V40,IF($B$2=Selectors!$M$4,'RCF FBC data'!V40,IF($B$2=Selectors!$M$5,'RCF CCT data'!V40,FALSE))))</f>
        <v>0</v>
      </c>
      <c r="AD36" s="27">
        <f>IF($B$2=Selectors!$M$2,'RCF SOBC data'!W40,IF($B$2=Selectors!$M$3,'RCF OBC data'!W40,IF($B$2=Selectors!$M$4,'RCF FBC data'!W40,IF($B$2=Selectors!$M$5,'RCF CCT data'!W40,FALSE))))</f>
        <v>0</v>
      </c>
      <c r="AE36" s="27">
        <f>IF($B$2=Selectors!$M$2,'RCF SOBC data'!X40,IF($B$2=Selectors!$M$3,'RCF OBC data'!X40,IF($B$2=Selectors!$M$4,'RCF FBC data'!X40,IF($B$2=Selectors!$M$5,'RCF CCT data'!X40,FALSE))))</f>
        <v>0</v>
      </c>
      <c r="AF36" s="27">
        <f>IF($B$2=Selectors!$M$2,'RCF SOBC data'!Y40,IF($B$2=Selectors!$M$3,'RCF OBC data'!Y40,IF($B$2=Selectors!$M$4,'RCF FBC data'!Y40,IF($B$2=Selectors!$M$5,'RCF CCT data'!Y40,FALSE))))</f>
        <v>0</v>
      </c>
      <c r="AG36" s="27">
        <f>IF($B$2=Selectors!$M$2,'RCF SOBC data'!Z40,IF($B$2=Selectors!$M$3,'RCF OBC data'!Z40,IF($B$2=Selectors!$M$4,'RCF FBC data'!Z40,IF($B$2=Selectors!$M$5,'RCF CCT data'!Z40,FALSE))))</f>
        <v>0</v>
      </c>
      <c r="AH36" s="27">
        <f>IF($B$2=Selectors!$M$2,'RCF SOBC data'!AA40,IF($B$2=Selectors!$M$3,'RCF OBC data'!AA40,IF($B$2=Selectors!$M$4,'RCF FBC data'!AA40,IF($B$2=Selectors!$M$5,'RCF CCT data'!AA40,FALSE))))</f>
        <v>0</v>
      </c>
      <c r="AI36" s="27">
        <f>IF($B$2=Selectors!$M$2,'RCF SOBC data'!AB40,IF($B$2=Selectors!$M$3,'RCF OBC data'!AB40,IF($B$2=Selectors!$M$4,'RCF FBC data'!AB40,IF($B$2=Selectors!$M$5,'RCF CCT data'!AB40,FALSE))))</f>
        <v>0</v>
      </c>
      <c r="AJ36" s="27">
        <f>IF($B$2=Selectors!$M$2,'RCF SOBC data'!AC40,IF($B$2=Selectors!$M$3,'RCF OBC data'!AC40,IF($B$2=Selectors!$M$4,'RCF FBC data'!AC40,IF($B$2=Selectors!$M$5,'RCF CCT data'!AC40,FALSE))))</f>
        <v>0</v>
      </c>
      <c r="AK36" s="27">
        <f>IF($B$2=Selectors!$M$2,'RCF SOBC data'!AD40,IF($B$2=Selectors!$M$3,'RCF OBC data'!AD40,IF($B$2=Selectors!$M$4,'RCF FBC data'!AD40,IF($B$2=Selectors!$M$5,'RCF CCT data'!AD40,FALSE))))</f>
        <v>-1.4431024369434109E-2</v>
      </c>
      <c r="AL36" s="27">
        <f>IF($B$2=Selectors!$M$2,'RCF SOBC data'!AE40,IF($B$2=Selectors!$M$3,'RCF OBC data'!AE40,IF($B$2=Selectors!$M$4,'RCF FBC data'!AE40,IF($B$2=Selectors!$M$5,'RCF CCT data'!AE40,FALSE))))</f>
        <v>-1.4431024369434109E-2</v>
      </c>
      <c r="AM36" s="27">
        <f>IF($B$2=Selectors!$M$2,'RCF SOBC data'!AF40,IF($B$2=Selectors!$M$3,'RCF OBC data'!AF40,IF($B$2=Selectors!$M$4,'RCF FBC data'!AF40,IF($B$2=Selectors!$M$5,'RCF CCT data'!AF40,FALSE))))</f>
        <v>-1.4431024369434109E-2</v>
      </c>
      <c r="AN36" s="27">
        <f>IF($B$2=Selectors!$M$2,'RCF SOBC data'!AG40,IF($B$2=Selectors!$M$3,'RCF OBC data'!AG40,IF($B$2=Selectors!$M$4,'RCF FBC data'!AG40,IF($B$2=Selectors!$M$5,'RCF CCT data'!AG40,FALSE))))</f>
        <v>-1.4431024369434109E-2</v>
      </c>
      <c r="AO36" s="27">
        <f>IF($B$2=Selectors!$M$2,'RCF SOBC data'!AH40,IF($B$2=Selectors!$M$3,'RCF OBC data'!AH40,IF($B$2=Selectors!$M$4,'RCF FBC data'!AH40,IF($B$2=Selectors!$M$5,'RCF CCT data'!AH40,FALSE))))</f>
        <v>0.10000000000000009</v>
      </c>
      <c r="AP36" s="27">
        <f>IF($B$2=Selectors!$M$2,'RCF SOBC data'!AI40,IF($B$2=Selectors!$M$3,'RCF OBC data'!AI40,IF($B$2=Selectors!$M$4,'RCF FBC data'!AI40,IF($B$2=Selectors!$M$5,'RCF CCT data'!AI40,FALSE))))</f>
        <v>0</v>
      </c>
      <c r="AQ36" s="27">
        <f>IF($B$2=Selectors!$M$2,'RCF SOBC data'!AJ40,IF($B$2=Selectors!$M$3,'RCF OBC data'!AJ40,IF($B$2=Selectors!$M$4,'RCF FBC data'!AJ40,IF($B$2=Selectors!$M$5,'RCF CCT data'!AJ40,FALSE))))</f>
        <v>0</v>
      </c>
      <c r="AR36" s="27">
        <f>IF($B$2=Selectors!$M$2,'RCF SOBC data'!AK40,IF($B$2=Selectors!$M$3,'RCF OBC data'!AK40,IF($B$2=Selectors!$M$4,'RCF FBC data'!AK40,IF($B$2=Selectors!$M$5,'RCF CCT data'!AK40,FALSE))))</f>
        <v>5.0000000000000044E-2</v>
      </c>
      <c r="AS36" s="27">
        <f>IF($B$2=Selectors!$M$2,'RCF SOBC data'!AL40,IF($B$2=Selectors!$M$3,'RCF OBC data'!AL40,IF($B$2=Selectors!$M$4,'RCF FBC data'!AL40,IF($B$2=Selectors!$M$5,'RCF CCT data'!AL40,FALSE))))</f>
        <v>0.10000000000000009</v>
      </c>
      <c r="AT36" s="27">
        <f>IF($B$2=Selectors!$M$2,'RCF SOBC data'!AM40,IF($B$2=Selectors!$M$3,'RCF OBC data'!AM40,IF($B$2=Selectors!$M$4,'RCF FBC data'!AM40,IF($B$2=Selectors!$M$5,'RCF CCT data'!AM40,FALSE))))</f>
        <v>0</v>
      </c>
      <c r="AU36" s="27">
        <f>IF($B$2=Selectors!$M$2,'RCF SOBC data'!AN40,IF($B$2=Selectors!$M$3,'RCF OBC data'!AN40,IF($B$2=Selectors!$M$4,'RCF FBC data'!AN40,IF($B$2=Selectors!$M$5,'RCF CCT data'!AN40,FALSE))))</f>
        <v>0</v>
      </c>
      <c r="AV36" s="27">
        <f>IF($B$2=Selectors!$M$2,'RCF SOBC data'!AO40,IF($B$2=Selectors!$M$3,'RCF OBC data'!AO40,IF($B$2=Selectors!$M$4,'RCF FBC data'!AO40,IF($B$2=Selectors!$M$5,'RCF CCT data'!AO40,FALSE))))</f>
        <v>0</v>
      </c>
      <c r="AW36" s="27">
        <f>IF($B$2=Selectors!$M$2,'RCF SOBC data'!AP40,IF($B$2=Selectors!$M$3,'RCF OBC data'!AP40,IF($B$2=Selectors!$M$4,'RCF FBC data'!AP40,IF($B$2=Selectors!$M$5,'RCF CCT data'!AP40,FALSE))))</f>
        <v>0</v>
      </c>
      <c r="AX36" s="27">
        <f>IF($B$2=Selectors!$M$2,'RCF SOBC data'!AQ40,IF($B$2=Selectors!$M$3,'RCF OBC data'!AQ40,IF($B$2=Selectors!$M$4,'RCF FBC data'!AQ40,IF($B$2=Selectors!$M$5,'RCF CCT data'!AQ40,FALSE))))</f>
        <v>-1.4431024369434109E-2</v>
      </c>
      <c r="AY36" s="27">
        <f>IF($B$2=Selectors!$M$2,'RCF SOBC data'!AR40,IF($B$2=Selectors!$M$3,'RCF OBC data'!AR40,IF($B$2=Selectors!$M$4,'RCF FBC data'!AR40,IF($B$2=Selectors!$M$5,'RCF CCT data'!AR40,FALSE))))</f>
        <v>-1.4431024369434109E-2</v>
      </c>
      <c r="AZ36" s="27">
        <f>IF($B$2=Selectors!$M$2,'RCF SOBC data'!AS40,IF($B$2=Selectors!$M$3,'RCF OBC data'!AS40,IF($B$2=Selectors!$M$4,'RCF FBC data'!AS40,IF($B$2=Selectors!$M$5,'RCF CCT data'!AS40,FALSE))))</f>
        <v>-3.5406164426188713E-2</v>
      </c>
      <c r="BA36" s="27">
        <f>IF($B$2=Selectors!$M$2,'RCF SOBC data'!AT40,IF($B$2=Selectors!$M$3,'RCF OBC data'!AT40,IF($B$2=Selectors!$M$4,'RCF FBC data'!AT40,IF($B$2=Selectors!$M$5,'RCF CCT data'!AT40,FALSE))))</f>
        <v>-3.5406164426188713E-2</v>
      </c>
      <c r="BB36" s="27">
        <f>IF($B$2=Selectors!$M$2,'RCF SOBC data'!AU40,IF($B$2=Selectors!$M$3,'RCF OBC data'!AU40,IF($B$2=Selectors!$M$4,'RCF FBC data'!AU40,IF($B$2=Selectors!$M$5,'RCF CCT data'!AU40,FALSE))))</f>
        <v>-3.1865547983569845E-2</v>
      </c>
      <c r="BC36" s="27">
        <f>IF($B$2=Selectors!$M$2,'RCF SOBC data'!AV40,IF($B$2=Selectors!$M$3,'RCF OBC data'!AV40,IF($B$2=Selectors!$M$4,'RCF FBC data'!AV40,IF($B$2=Selectors!$M$5,'RCF CCT data'!AV40,FALSE))))</f>
        <v>-3.1865547983569845E-2</v>
      </c>
      <c r="BD36" s="27">
        <f>IF($B$2=Selectors!$M$2,'RCF SOBC data'!AW40,IF($B$2=Selectors!$M$3,'RCF OBC data'!AW40,IF($B$2=Selectors!$M$4,'RCF FBC data'!AW40,IF($B$2=Selectors!$M$5,'RCF CCT data'!AW40,FALSE))))</f>
        <v>-3.1865547983569845E-2</v>
      </c>
      <c r="BE36" s="27">
        <f>IF($B$2=Selectors!$M$2,'RCF SOBC data'!AX40,IF($B$2=Selectors!$M$3,'RCF OBC data'!AX40,IF($B$2=Selectors!$M$4,'RCF FBC data'!AX40,IF($B$2=Selectors!$M$5,'RCF CCT data'!AX40,FALSE))))</f>
        <v>-3.5406164426188713E-2</v>
      </c>
      <c r="BF36" s="27">
        <f>IF($B$2=Selectors!$M$2,'RCF SOBC data'!AY40,IF($B$2=Selectors!$M$3,'RCF OBC data'!AY40,IF($B$2=Selectors!$M$4,'RCF FBC data'!AY40,IF($B$2=Selectors!$M$5,'RCF CCT data'!AY40,FALSE))))</f>
        <v>-4.2487397311426457E-2</v>
      </c>
      <c r="BG36" s="27">
        <f>IF($B$2=Selectors!$M$2,'RCF SOBC data'!AZ40,IF($B$2=Selectors!$M$3,'RCF OBC data'!AZ40,IF($B$2=Selectors!$M$4,'RCF FBC data'!AZ40,IF($B$2=Selectors!$M$5,'RCF CCT data'!AZ40,FALSE))))</f>
        <v>-3.5406164426188713E-2</v>
      </c>
      <c r="BH36" s="27">
        <f>IF($B$2=Selectors!$M$2,'RCF SOBC data'!BA40,IF($B$2=Selectors!$M$3,'RCF OBC data'!BA40,IF($B$2=Selectors!$M$4,'RCF FBC data'!BA40,IF($B$2=Selectors!$M$5,'RCF CCT data'!BA40,FALSE))))</f>
        <v>-4.2487397311426457E-2</v>
      </c>
      <c r="BI36" s="27">
        <f>IF($B$2=Selectors!$M$2,'RCF SOBC data'!BB40,IF($B$2=Selectors!$M$3,'RCF OBC data'!BB40,IF($B$2=Selectors!$M$4,'RCF FBC data'!BB40,IF($B$2=Selectors!$M$5,'RCF CCT data'!BB40,FALSE))))</f>
        <v>-9.4242655267242625E-3</v>
      </c>
      <c r="BJ36" s="27">
        <f>IF($B$2=Selectors!$M$2,'RCF SOBC data'!BC40,IF($B$2=Selectors!$M$3,'RCF OBC data'!BC40,IF($B$2=Selectors!$M$4,'RCF FBC data'!BC40,IF($B$2=Selectors!$M$5,'RCF CCT data'!BC40,FALSE))))</f>
        <v>-9.4242655267242625E-3</v>
      </c>
      <c r="BK36" s="27">
        <f>IF($B$2=Selectors!$M$2,'RCF SOBC data'!BD40,IF($B$2=Selectors!$M$3,'RCF OBC data'!BD40,IF($B$2=Selectors!$M$4,'RCF FBC data'!BD40,IF($B$2=Selectors!$M$5,'RCF CCT data'!BD40,FALSE))))</f>
        <v>9.2893835616437048E-2</v>
      </c>
      <c r="BL36" s="27">
        <f>IF($B$2=Selectors!$M$2,'RCF SOBC data'!BE40,IF($B$2=Selectors!$M$3,'RCF OBC data'!BE40,IF($B$2=Selectors!$M$4,'RCF FBC data'!BE40,IF($B$2=Selectors!$M$5,'RCF CCT data'!BE40,FALSE))))</f>
        <v>-3.5406164426188713E-2</v>
      </c>
      <c r="BM36" s="27">
        <f>IF($B$2=Selectors!$M$2,'RCF SOBC data'!BF40,IF($B$2=Selectors!$M$3,'RCF OBC data'!BF40,IF($B$2=Selectors!$M$4,'RCF FBC data'!BF40,IF($B$2=Selectors!$M$5,'RCF CCT data'!BF40,FALSE))))</f>
        <v>-3.5406164426188713E-2</v>
      </c>
      <c r="BN36" s="27">
        <f>IF($B$2=Selectors!$M$2,'RCF SOBC data'!BG40,IF($B$2=Selectors!$M$3,'RCF OBC data'!BG40,IF($B$2=Selectors!$M$4,'RCF FBC data'!BG40,IF($B$2=Selectors!$M$5,'RCF CCT data'!BG40,FALSE))))</f>
        <v>-4.2487397311426457E-2</v>
      </c>
      <c r="BO36" s="27">
        <f>IF($B$2=Selectors!$M$2,'RCF SOBC data'!BH40,IF($B$2=Selectors!$M$3,'RCF OBC data'!BH40,IF($B$2=Selectors!$M$4,'RCF FBC data'!BH40,IF($B$2=Selectors!$M$5,'RCF CCT data'!BH40,FALSE))))</f>
        <v>-4.2487397311426457E-2</v>
      </c>
      <c r="BP36" s="27">
        <f>IF($B$2=Selectors!$M$2,'RCF SOBC data'!BI40,IF($B$2=Selectors!$M$3,'RCF OBC data'!BI40,IF($B$2=Selectors!$M$4,'RCF FBC data'!BI40,IF($B$2=Selectors!$M$5,'RCF CCT data'!BI40,FALSE))))</f>
        <v>0</v>
      </c>
      <c r="BQ36" s="27">
        <f>IF($B$2=Selectors!$M$2,'RCF SOBC data'!BJ40,IF($B$2=Selectors!$M$3,'RCF OBC data'!BJ40,IF($B$2=Selectors!$M$4,'RCF FBC data'!BJ40,IF($B$2=Selectors!$M$5,'RCF CCT data'!BJ40,FALSE))))</f>
        <v>0</v>
      </c>
      <c r="BR36" s="27">
        <f>IF($B$2=Selectors!$M$2,'RCF SOBC data'!BK40,IF($B$2=Selectors!$M$3,'RCF OBC data'!BK40,IF($B$2=Selectors!$M$4,'RCF FBC data'!BK40,IF($B$2=Selectors!$M$5,'RCF CCT data'!BK40,FALSE))))</f>
        <v>0</v>
      </c>
      <c r="BS36" s="27">
        <f>IF($B$2=Selectors!$M$2,'RCF SOBC data'!BL40,IF($B$2=Selectors!$M$3,'RCF OBC data'!BL40,IF($B$2=Selectors!$M$4,'RCF FBC data'!BL40,IF($B$2=Selectors!$M$5,'RCF CCT data'!BL40,FALSE))))</f>
        <v>-3.0607886089813796E-2</v>
      </c>
      <c r="BT36" s="27">
        <f>IF($B$2=Selectors!$M$2,'RCF SOBC data'!BM40,IF($B$2=Selectors!$M$3,'RCF OBC data'!BM40,IF($B$2=Selectors!$M$4,'RCF FBC data'!BM40,IF($B$2=Selectors!$M$5,'RCF CCT data'!BM40,FALSE))))</f>
        <v>-3.5406164426188713E-2</v>
      </c>
      <c r="BU36" s="27">
        <f>IF($B$2=Selectors!$M$2,'RCF SOBC data'!BN40,IF($B$2=Selectors!$M$3,'RCF OBC data'!BN40,IF($B$2=Selectors!$M$4,'RCF FBC data'!BN40,IF($B$2=Selectors!$M$5,'RCF CCT data'!BN40,FALSE))))</f>
        <v>3.2922530504498816E-2</v>
      </c>
      <c r="BV36" s="27">
        <f>IF($B$2=Selectors!$M$2,'RCF SOBC data'!BO40,IF($B$2=Selectors!$M$3,'RCF OBC data'!BO40,IF($B$2=Selectors!$M$4,'RCF FBC data'!BO40,IF($B$2=Selectors!$M$5,'RCF CCT data'!BO40,FALSE))))</f>
        <v>0</v>
      </c>
      <c r="BW36" s="27">
        <f>IF($B$2=Selectors!$M$2,'RCF SOBC data'!BP40,IF($B$2=Selectors!$M$3,'RCF OBC data'!BP40,IF($B$2=Selectors!$M$4,'RCF FBC data'!BP40,IF($B$2=Selectors!$M$5,'RCF CCT data'!BP40,FALSE))))</f>
        <v>0</v>
      </c>
      <c r="BX36" s="27">
        <f>IF($B$2=Selectors!$M$2,'RCF SOBC data'!BQ40,IF($B$2=Selectors!$M$3,'RCF OBC data'!BQ40,IF($B$2=Selectors!$M$4,'RCF FBC data'!BQ40,IF($B$2=Selectors!$M$5,'RCF CCT data'!BQ40,FALSE))))</f>
        <v>0</v>
      </c>
      <c r="BY36" s="27">
        <f>IF($B$2=Selectors!$M$2,'RCF SOBC data'!BR40,IF($B$2=Selectors!$M$3,'RCF OBC data'!BR40,IF($B$2=Selectors!$M$4,'RCF FBC data'!BR40,IF($B$2=Selectors!$M$5,'RCF CCT data'!BR40,FALSE))))</f>
        <v>0</v>
      </c>
      <c r="BZ36" s="27">
        <f>IF($B$2=Selectors!$M$2,'RCF SOBC data'!BS40,IF($B$2=Selectors!$M$3,'RCF OBC data'!BS40,IF($B$2=Selectors!$M$4,'RCF FBC data'!BS40,IF($B$2=Selectors!$M$5,'RCF CCT data'!BS40,FALSE))))</f>
        <v>0</v>
      </c>
      <c r="CA36" s="27">
        <f>IF($B$2=Selectors!$M$2,'RCF SOBC data'!BT40,IF($B$2=Selectors!$M$3,'RCF OBC data'!BT40,IF($B$2=Selectors!$M$4,'RCF FBC data'!BT40,IF($B$2=Selectors!$M$5,'RCF CCT data'!BT40,FALSE))))</f>
        <v>0</v>
      </c>
      <c r="CB36" s="27">
        <f>IF($B$2=Selectors!$M$2,'RCF SOBC data'!BU40,IF($B$2=Selectors!$M$3,'RCF OBC data'!BU40,IF($B$2=Selectors!$M$4,'RCF FBC data'!BU40,IF($B$2=Selectors!$M$5,'RCF CCT data'!BU40,FALSE))))</f>
        <v>0</v>
      </c>
      <c r="CC36" s="27">
        <f>IF($B$2=Selectors!$M$2,'RCF SOBC data'!BV40,IF($B$2=Selectors!$M$3,'RCF OBC data'!BV40,IF($B$2=Selectors!$M$4,'RCF FBC data'!BV40,IF($B$2=Selectors!$M$5,'RCF CCT data'!BV40,FALSE))))</f>
        <v>0</v>
      </c>
      <c r="CD36" s="27">
        <f>IF($B$2=Selectors!$M$2,'RCF SOBC data'!BW40,IF($B$2=Selectors!$M$3,'RCF OBC data'!BW40,IF($B$2=Selectors!$M$4,'RCF FBC data'!BW40,IF($B$2=Selectors!$M$5,'RCF CCT data'!BW40,FALSE))))</f>
        <v>0</v>
      </c>
      <c r="CE36" s="27">
        <f>IF($B$2=Selectors!$M$2,'RCF SOBC data'!BX40,IF($B$2=Selectors!$M$3,'RCF OBC data'!BX40,IF($B$2=Selectors!$M$4,'RCF FBC data'!BX40,IF($B$2=Selectors!$M$5,'RCF CCT data'!BX40,FALSE))))</f>
        <v>0</v>
      </c>
      <c r="CF36" s="27">
        <f>IF($B$2=Selectors!$M$2,'RCF SOBC data'!BY40,IF($B$2=Selectors!$M$3,'RCF OBC data'!BY40,IF($B$2=Selectors!$M$4,'RCF FBC data'!BY40,IF($B$2=Selectors!$M$5,'RCF CCT data'!BY40,FALSE))))</f>
        <v>0</v>
      </c>
      <c r="CG36" s="27">
        <f>IF($B$2=Selectors!$M$2,'RCF SOBC data'!BZ40,IF($B$2=Selectors!$M$3,'RCF OBC data'!BZ40,IF($B$2=Selectors!$M$4,'RCF FBC data'!BZ40,IF($B$2=Selectors!$M$5,'RCF CCT data'!BZ40,FALSE))))</f>
        <v>0</v>
      </c>
      <c r="CH36" s="27">
        <f>IF($B$2=Selectors!$M$2,'RCF SOBC data'!CA40,IF($B$2=Selectors!$M$3,'RCF OBC data'!CA40,IF($B$2=Selectors!$M$4,'RCF FBC data'!CA40,IF($B$2=Selectors!$M$5,'RCF CCT data'!CA40,FALSE))))</f>
        <v>0</v>
      </c>
      <c r="CI36" s="27">
        <f>IF($B$2=Selectors!$M$2,'RCF SOBC data'!CB40,IF($B$2=Selectors!$M$3,'RCF OBC data'!CB40,IF($B$2=Selectors!$M$4,'RCF FBC data'!CB40,IF($B$2=Selectors!$M$5,'RCF CCT data'!CB40,FALSE))))</f>
        <v>9.8767591513496455E-2</v>
      </c>
      <c r="CJ36" s="27">
        <f>IF($B$2=Selectors!$M$2,'RCF SOBC data'!CC40,IF($B$2=Selectors!$M$3,'RCF OBC data'!CC40,IF($B$2=Selectors!$M$4,'RCF FBC data'!CC40,IF($B$2=Selectors!$M$5,'RCF CCT data'!CC40,FALSE))))</f>
        <v>9.8767591513496455E-2</v>
      </c>
      <c r="CK36" s="27">
        <f>IF($B$2=Selectors!$M$2,'RCF SOBC data'!CD40,IF($B$2=Selectors!$M$3,'RCF OBC data'!CD40,IF($B$2=Selectors!$M$4,'RCF FBC data'!CD40,IF($B$2=Selectors!$M$5,'RCF CCT data'!CD40,FALSE))))</f>
        <v>9.8767591513496455E-2</v>
      </c>
      <c r="CL36" s="27">
        <f>IF($B$2=Selectors!$M$2,'RCF SOBC data'!CE40,IF($B$2=Selectors!$M$3,'RCF OBC data'!CE40,IF($B$2=Selectors!$M$4,'RCF FBC data'!CE40,IF($B$2=Selectors!$M$5,'RCF CCT data'!CE40,FALSE))))</f>
        <v>9.8767591513496455E-2</v>
      </c>
      <c r="CM36" s="27">
        <f>IF($B$2=Selectors!$M$2,'RCF SOBC data'!CF40,IF($B$2=Selectors!$M$3,'RCF OBC data'!CF40,IF($B$2=Selectors!$M$4,'RCF FBC data'!CF40,IF($B$2=Selectors!$M$5,'RCF CCT data'!CF40,FALSE))))</f>
        <v>9.8767591513496455E-2</v>
      </c>
      <c r="CN36" s="27">
        <f>IF($B$2=Selectors!$M$2,'RCF SOBC data'!CG40,IF($B$2=Selectors!$M$3,'RCF OBC data'!CG40,IF($B$2=Selectors!$M$4,'RCF FBC data'!CG40,IF($B$2=Selectors!$M$5,'RCF CCT data'!CG40,FALSE))))</f>
        <v>9.8767591513496455E-2</v>
      </c>
      <c r="CO36" s="27">
        <f>IF($B$2=Selectors!$M$2,'RCF SOBC data'!CH40,IF($B$2=Selectors!$M$3,'RCF OBC data'!CH40,IF($B$2=Selectors!$M$4,'RCF FBC data'!CH40,IF($B$2=Selectors!$M$5,'RCF CCT data'!CH40,FALSE))))</f>
        <v>9.8767591513496455E-2</v>
      </c>
      <c r="CP36" s="27">
        <f>IF($B$2=Selectors!$M$2,'RCF SOBC data'!CI40,IF($B$2=Selectors!$M$3,'RCF OBC data'!CI40,IF($B$2=Selectors!$M$4,'RCF FBC data'!CI40,IF($B$2=Selectors!$M$5,'RCF CCT data'!CI40,FALSE))))</f>
        <v>3.2922530504498816E-2</v>
      </c>
      <c r="CQ36" s="27">
        <f>IF($B$2=Selectors!$M$2,'RCF SOBC data'!CJ40,IF($B$2=Selectors!$M$3,'RCF OBC data'!CJ40,IF($B$2=Selectors!$M$4,'RCF FBC data'!CJ40,IF($B$2=Selectors!$M$5,'RCF CCT data'!CJ40,FALSE))))</f>
        <v>3.2922530504498816E-2</v>
      </c>
      <c r="CR36" s="27">
        <f>IF($B$2=Selectors!$M$2,'RCF SOBC data'!CK40,IF($B$2=Selectors!$M$3,'RCF OBC data'!CK40,IF($B$2=Selectors!$M$4,'RCF FBC data'!CK40,IF($B$2=Selectors!$M$5,'RCF CCT data'!CK40,FALSE))))</f>
        <v>3.2922530504498816E-2</v>
      </c>
      <c r="CS36" s="27">
        <f>IF($B$2=Selectors!$M$2,'RCF SOBC data'!CL40,IF($B$2=Selectors!$M$3,'RCF OBC data'!CL40,IF($B$2=Selectors!$M$4,'RCF FBC data'!CL40,IF($B$2=Selectors!$M$5,'RCF CCT data'!CL40,FALSE))))</f>
        <v>9.8767591513496455E-2</v>
      </c>
      <c r="CT36" s="27">
        <f>IF($B$2=Selectors!$M$2,'RCF SOBC data'!CM40,IF($B$2=Selectors!$M$3,'RCF OBC data'!CM40,IF($B$2=Selectors!$M$4,'RCF FBC data'!CM40,IF($B$2=Selectors!$M$5,'RCF CCT data'!CM40,FALSE))))</f>
        <v>9.8767591513496455E-2</v>
      </c>
      <c r="CU36" s="27">
        <f>IF($B$2=Selectors!$M$2,'RCF SOBC data'!CN40,IF($B$2=Selectors!$M$3,'RCF OBC data'!CN40,IF($B$2=Selectors!$M$4,'RCF FBC data'!CN40,IF($B$2=Selectors!$M$5,'RCF CCT data'!CN40,FALSE))))</f>
        <v>9.8767591513496455E-2</v>
      </c>
      <c r="CV36" s="27">
        <f>IF($B$2=Selectors!$M$2,'RCF SOBC data'!CO40,IF($B$2=Selectors!$M$3,'RCF OBC data'!CO40,IF($B$2=Selectors!$M$4,'RCF FBC data'!CO40,IF($B$2=Selectors!$M$5,'RCF CCT data'!CO40,FALSE))))</f>
        <v>9.8767591513496455E-2</v>
      </c>
      <c r="CW36" s="27">
        <f>IF($B$2=Selectors!$M$2,'RCF SOBC data'!CP40,IF($B$2=Selectors!$M$3,'RCF OBC data'!CP40,IF($B$2=Selectors!$M$4,'RCF FBC data'!CP40,IF($B$2=Selectors!$M$5,'RCF CCT data'!CP40,FALSE))))</f>
        <v>9.8767591513496455E-2</v>
      </c>
      <c r="CX36" s="27">
        <f>IF($B$2=Selectors!$M$2,'RCF SOBC data'!CQ40,IF($B$2=Selectors!$M$3,'RCF OBC data'!CQ40,IF($B$2=Selectors!$M$4,'RCF FBC data'!CQ40,IF($B$2=Selectors!$M$5,'RCF CCT data'!CQ40,FALSE))))</f>
        <v>-3.0607886089813796E-2</v>
      </c>
      <c r="CY36" s="27">
        <f>IF($B$2=Selectors!$M$2,'RCF SOBC data'!CR40,IF($B$2=Selectors!$M$3,'RCF OBC data'!CR40,IF($B$2=Selectors!$M$4,'RCF FBC data'!CR40,IF($B$2=Selectors!$M$5,'RCF CCT data'!CR40,FALSE))))</f>
        <v>0</v>
      </c>
      <c r="CZ36" s="27">
        <f>IF($B$2=Selectors!$M$2,'RCF SOBC data'!CS40,IF($B$2=Selectors!$M$3,'RCF OBC data'!CS40,IF($B$2=Selectors!$M$4,'RCF FBC data'!CS40,IF($B$2=Selectors!$M$5,'RCF CCT data'!CS40,FALSE))))</f>
        <v>0</v>
      </c>
      <c r="DA36" s="27">
        <f>IF($B$2=Selectors!$M$2,'RCF SOBC data'!CT40,IF($B$2=Selectors!$M$3,'RCF OBC data'!CT40,IF($B$2=Selectors!$M$4,'RCF FBC data'!CT40,IF($B$2=Selectors!$M$5,'RCF CCT data'!CT40,FALSE))))</f>
        <v>0</v>
      </c>
      <c r="DB36" s="27">
        <f>IF($B$2=Selectors!$M$2,'RCF SOBC data'!CU40,IF($B$2=Selectors!$M$3,'RCF OBC data'!CU40,IF($B$2=Selectors!$M$4,'RCF FBC data'!CU40,IF($B$2=Selectors!$M$5,'RCF CCT data'!CU40,FALSE))))</f>
        <v>0</v>
      </c>
      <c r="DC36" s="27">
        <f>IF($B$2=Selectors!$M$2,'RCF SOBC data'!CV40,IF($B$2=Selectors!$M$3,'RCF OBC data'!CV40,IF($B$2=Selectors!$M$4,'RCF FBC data'!CV40,IF($B$2=Selectors!$M$5,'RCF CCT data'!CV40,FALSE))))</f>
        <v>0</v>
      </c>
      <c r="DD36" s="27">
        <f>IF($B$2=Selectors!$M$2,'RCF SOBC data'!CW40,IF($B$2=Selectors!$M$3,'RCF OBC data'!CW40,IF($B$2=Selectors!$M$4,'RCF FBC data'!CW40,IF($B$2=Selectors!$M$5,'RCF CCT data'!CW40,FALSE))))</f>
        <v>0</v>
      </c>
      <c r="DE36" s="27">
        <f>IF($B$2=Selectors!$M$2,'RCF SOBC data'!CX40,IF($B$2=Selectors!$M$3,'RCF OBC data'!CX40,IF($B$2=Selectors!$M$4,'RCF FBC data'!CX40,IF($B$2=Selectors!$M$5,'RCF CCT data'!CX40,FALSE))))</f>
        <v>0</v>
      </c>
      <c r="DF36" s="27">
        <f>IF($B$2=Selectors!$M$2,'RCF SOBC data'!CY40,IF($B$2=Selectors!$M$3,'RCF OBC data'!CY40,IF($B$2=Selectors!$M$4,'RCF FBC data'!CY40,IF($B$2=Selectors!$M$5,'RCF CCT data'!CY40,FALSE))))</f>
        <v>0</v>
      </c>
      <c r="DG36" s="27">
        <f>IF($B$2=Selectors!$M$2,'RCF SOBC data'!CZ40,IF($B$2=Selectors!$M$3,'RCF OBC data'!CZ40,IF($B$2=Selectors!$M$4,'RCF FBC data'!CZ40,IF($B$2=Selectors!$M$5,'RCF CCT data'!CZ40,FALSE))))</f>
        <v>0</v>
      </c>
      <c r="DH36" s="27">
        <f>IF($B$2=Selectors!$M$2,'RCF SOBC data'!DA40,IF($B$2=Selectors!$M$3,'RCF OBC data'!DA40,IF($B$2=Selectors!$M$4,'RCF FBC data'!DA40,IF($B$2=Selectors!$M$5,'RCF CCT data'!DA40,FALSE))))</f>
        <v>0</v>
      </c>
      <c r="DI36" s="27">
        <f>IF($B$2=Selectors!$M$2,'RCF SOBC data'!DB40,IF($B$2=Selectors!$M$3,'RCF OBC data'!DB40,IF($B$2=Selectors!$M$4,'RCF FBC data'!DB40,IF($B$2=Selectors!$M$5,'RCF CCT data'!DB40,FALSE))))</f>
        <v>0</v>
      </c>
      <c r="DJ36" s="27">
        <f>IF($B$2=Selectors!$M$2,'RCF SOBC data'!DC40,IF($B$2=Selectors!$M$3,'RCF OBC data'!DC40,IF($B$2=Selectors!$M$4,'RCF FBC data'!DC40,IF($B$2=Selectors!$M$5,'RCF CCT data'!DC40,FALSE))))</f>
        <v>0</v>
      </c>
      <c r="DK36" s="27">
        <f>IF($B$2=Selectors!$M$2,'RCF SOBC data'!DD40,IF($B$2=Selectors!$M$3,'RCF OBC data'!DD40,IF($B$2=Selectors!$M$4,'RCF FBC data'!DD40,IF($B$2=Selectors!$M$5,'RCF CCT data'!DD40,FALSE))))</f>
        <v>-3.5406164426188713E-2</v>
      </c>
      <c r="DL36" s="27">
        <f>IF($B$2=Selectors!$M$2,'RCF SOBC data'!DE40,IF($B$2=Selectors!$M$3,'RCF OBC data'!DE40,IF($B$2=Selectors!$M$4,'RCF FBC data'!DE40,IF($B$2=Selectors!$M$5,'RCF CCT data'!DE40,FALSE))))</f>
        <v>-3.5406164426188713E-2</v>
      </c>
      <c r="DM36" s="27">
        <f>IF($B$2=Selectors!$M$2,'RCF SOBC data'!DF40,IF($B$2=Selectors!$M$3,'RCF OBC data'!DF40,IF($B$2=Selectors!$M$4,'RCF FBC data'!DF40,IF($B$2=Selectors!$M$5,'RCF CCT data'!DF40,FALSE))))</f>
        <v>-3.5406164426188713E-2</v>
      </c>
      <c r="DN36" s="27">
        <f>IF($B$2=Selectors!$M$2,'RCF SOBC data'!DG40,IF($B$2=Selectors!$M$3,'RCF OBC data'!DG40,IF($B$2=Selectors!$M$4,'RCF FBC data'!DG40,IF($B$2=Selectors!$M$5,'RCF CCT data'!DG40,FALSE))))</f>
        <v>-3.5406164426188713E-2</v>
      </c>
      <c r="DO36" s="27">
        <f>IF($B$2=Selectors!$M$2,'RCF SOBC data'!DH40,IF($B$2=Selectors!$M$3,'RCF OBC data'!DH40,IF($B$2=Selectors!$M$4,'RCF FBC data'!DH40,IF($B$2=Selectors!$M$5,'RCF CCT data'!DH40,FALSE))))</f>
        <v>-1.4431024369434109E-2</v>
      </c>
      <c r="DP36" s="27">
        <f>IF($B$2=Selectors!$M$2,'RCF SOBC data'!DI40,IF($B$2=Selectors!$M$3,'RCF OBC data'!DI40,IF($B$2=Selectors!$M$4,'RCF FBC data'!DI40,IF($B$2=Selectors!$M$5,'RCF CCT data'!DI40,FALSE))))</f>
        <v>-1.4431024369434109E-2</v>
      </c>
      <c r="DQ36" s="27">
        <f>IF($B$2=Selectors!$M$2,'RCF SOBC data'!DJ40,IF($B$2=Selectors!$M$3,'RCF OBC data'!DJ40,IF($B$2=Selectors!$M$4,'RCF FBC data'!DJ40,IF($B$2=Selectors!$M$5,'RCF CCT data'!DJ40,FALSE))))</f>
        <v>-1.4431024369434109E-2</v>
      </c>
      <c r="DR36" s="27">
        <f>IF($B$2=Selectors!$M$2,'RCF SOBC data'!DK40,IF($B$2=Selectors!$M$3,'RCF OBC data'!DK40,IF($B$2=Selectors!$M$4,'RCF FBC data'!DK40,IF($B$2=Selectors!$M$5,'RCF CCT data'!DK40,FALSE))))</f>
        <v>-1.4431024369434109E-2</v>
      </c>
      <c r="DS36" s="27">
        <f>IF($B$2=Selectors!$M$2,'RCF SOBC data'!DL40,IF($B$2=Selectors!$M$3,'RCF OBC data'!DL40,IF($B$2=Selectors!$M$4,'RCF FBC data'!DL40,IF($B$2=Selectors!$M$5,'RCF CCT data'!DL40,FALSE))))</f>
        <v>-1.4431024369434109E-2</v>
      </c>
      <c r="DT36" s="27">
        <f>IF($B$2=Selectors!$M$2,'RCF SOBC data'!DM40,IF($B$2=Selectors!$M$3,'RCF OBC data'!DM40,IF($B$2=Selectors!$M$4,'RCF FBC data'!DM40,IF($B$2=Selectors!$M$5,'RCF CCT data'!DM40,FALSE))))</f>
        <v>-1.4431024369434109E-2</v>
      </c>
      <c r="DU36" s="27">
        <f>IF($B$2=Selectors!$M$2,'RCF SOBC data'!DN40,IF($B$2=Selectors!$M$3,'RCF OBC data'!DN40,IF($B$2=Selectors!$M$4,'RCF FBC data'!DN40,IF($B$2=Selectors!$M$5,'RCF CCT data'!DN40,FALSE))))</f>
        <v>-1.4431024369434109E-2</v>
      </c>
      <c r="DV36" s="27">
        <f>IF($B$2=Selectors!$M$2,'RCF SOBC data'!DO40,IF($B$2=Selectors!$M$3,'RCF OBC data'!DO40,IF($B$2=Selectors!$M$4,'RCF FBC data'!DO40,IF($B$2=Selectors!$M$5,'RCF CCT data'!DO40,FALSE))))</f>
        <v>-1.4431024369434109E-2</v>
      </c>
      <c r="DW36" s="27">
        <f>IF($B$2=Selectors!$M$2,'RCF SOBC data'!DP40,IF($B$2=Selectors!$M$3,'RCF OBC data'!DP40,IF($B$2=Selectors!$M$4,'RCF FBC data'!DP40,IF($B$2=Selectors!$M$5,'RCF CCT data'!DP40,FALSE))))</f>
        <v>-1.4431024369434109E-2</v>
      </c>
      <c r="DX36" s="27">
        <f>IF($B$2=Selectors!$M$2,'RCF SOBC data'!DQ40,IF($B$2=Selectors!$M$3,'RCF OBC data'!DQ40,IF($B$2=Selectors!$M$4,'RCF FBC data'!DQ40,IF($B$2=Selectors!$M$5,'RCF CCT data'!DQ40,FALSE))))</f>
        <v>-1.4431024369434109E-2</v>
      </c>
      <c r="DY36" s="27">
        <f>IF($B$2=Selectors!$M$2,'RCF SOBC data'!DR40,IF($B$2=Selectors!$M$3,'RCF OBC data'!DR40,IF($B$2=Selectors!$M$4,'RCF FBC data'!DR40,IF($B$2=Selectors!$M$5,'RCF CCT data'!DR40,FALSE))))</f>
        <v>-1.4431024369434109E-2</v>
      </c>
      <c r="DZ36" s="27">
        <f>IF($B$2=Selectors!$M$2,'RCF SOBC data'!DS40,IF($B$2=Selectors!$M$3,'RCF OBC data'!DS40,IF($B$2=Selectors!$M$4,'RCF FBC data'!DS40,IF($B$2=Selectors!$M$5,'RCF CCT data'!DS40,FALSE))))</f>
        <v>-1.4431024369434109E-2</v>
      </c>
      <c r="EA36" s="27">
        <f>IF($B$2=Selectors!$M$2,'RCF SOBC data'!DT40,IF($B$2=Selectors!$M$3,'RCF OBC data'!DT40,IF($B$2=Selectors!$M$4,'RCF FBC data'!DT40,IF($B$2=Selectors!$M$5,'RCF CCT data'!DT40,FALSE))))</f>
        <v>-1.4431024369434109E-2</v>
      </c>
      <c r="EB36" s="27">
        <f>IF($B$2=Selectors!$M$2,'RCF SOBC data'!DU40,IF($B$2=Selectors!$M$3,'RCF OBC data'!DU40,IF($B$2=Selectors!$M$4,'RCF FBC data'!DU40,IF($B$2=Selectors!$M$5,'RCF CCT data'!DU40,FALSE))))</f>
        <v>-1.4431024369434109E-2</v>
      </c>
      <c r="EC36" s="27">
        <f>IF($B$2=Selectors!$M$2,'RCF SOBC data'!DV40,IF($B$2=Selectors!$M$3,'RCF OBC data'!DV40,IF($B$2=Selectors!$M$4,'RCF FBC data'!DV40,IF($B$2=Selectors!$M$5,'RCF CCT data'!DV40,FALSE))))</f>
        <v>-1.4431024369434109E-2</v>
      </c>
      <c r="ED36" s="27">
        <f>IF($B$2=Selectors!$M$2,'RCF SOBC data'!DW40,IF($B$2=Selectors!$M$3,'RCF OBC data'!DW40,IF($B$2=Selectors!$M$4,'RCF FBC data'!DW40,IF($B$2=Selectors!$M$5,'RCF CCT data'!DW40,FALSE))))</f>
        <v>-1.4431024369434109E-2</v>
      </c>
      <c r="EE36" s="27">
        <f>IF($B$2=Selectors!$M$2,'RCF SOBC data'!DX40,IF($B$2=Selectors!$M$3,'RCF OBC data'!DX40,IF($B$2=Selectors!$M$4,'RCF FBC data'!DX40,IF($B$2=Selectors!$M$5,'RCF CCT data'!DX40,FALSE))))</f>
        <v>-1.4431024369434109E-2</v>
      </c>
      <c r="EF36" s="27">
        <f>IF($B$2=Selectors!$M$2,'RCF SOBC data'!DY40,IF($B$2=Selectors!$M$3,'RCF OBC data'!DY40,IF($B$2=Selectors!$M$4,'RCF FBC data'!DY40,IF($B$2=Selectors!$M$5,'RCF CCT data'!DY40,FALSE))))</f>
        <v>-1.4431024369434109E-2</v>
      </c>
      <c r="EG36" s="27">
        <f>IF($B$2=Selectors!$M$2,'RCF SOBC data'!DZ40,IF($B$2=Selectors!$M$3,'RCF OBC data'!DZ40,IF($B$2=Selectors!$M$4,'RCF FBC data'!DZ40,IF($B$2=Selectors!$M$5,'RCF CCT data'!DZ40,FALSE))))</f>
        <v>-1.4431024369434109E-2</v>
      </c>
      <c r="EH36" s="27">
        <f>IF($B$2=Selectors!$M$2,'RCF SOBC data'!EA40,IF($B$2=Selectors!$M$3,'RCF OBC data'!EA40,IF($B$2=Selectors!$M$4,'RCF FBC data'!EA40,IF($B$2=Selectors!$M$5,'RCF CCT data'!EA40,FALSE))))</f>
        <v>-1.4431024369434109E-2</v>
      </c>
      <c r="EI36" s="27">
        <f>IF($B$2=Selectors!$M$2,'RCF SOBC data'!EB40,IF($B$2=Selectors!$M$3,'RCF OBC data'!EB40,IF($B$2=Selectors!$M$4,'RCF FBC data'!EB40,IF($B$2=Selectors!$M$5,'RCF CCT data'!EB40,FALSE))))</f>
        <v>-1.4431024369434109E-2</v>
      </c>
      <c r="EJ36" s="27">
        <f>IF($B$2=Selectors!$M$2,'RCF SOBC data'!EC40,IF($B$2=Selectors!$M$3,'RCF OBC data'!EC40,IF($B$2=Selectors!$M$4,'RCF FBC data'!EC40,IF($B$2=Selectors!$M$5,'RCF CCT data'!EC40,FALSE))))</f>
        <v>-1.4431024369434109E-2</v>
      </c>
      <c r="EK36" s="27">
        <f>IF($B$2=Selectors!$M$2,'RCF SOBC data'!ED40,IF($B$2=Selectors!$M$3,'RCF OBC data'!ED40,IF($B$2=Selectors!$M$4,'RCF FBC data'!ED40,IF($B$2=Selectors!$M$5,'RCF CCT data'!ED40,FALSE))))</f>
        <v>-1.4431024369434109E-2</v>
      </c>
      <c r="EL36" s="27">
        <f>IF($B$2=Selectors!$M$2,'RCF SOBC data'!EE40,IF($B$2=Selectors!$M$3,'RCF OBC data'!EE40,IF($B$2=Selectors!$M$4,'RCF FBC data'!EE40,IF($B$2=Selectors!$M$5,'RCF CCT data'!EE40,FALSE))))</f>
        <v>-1.4431024369434109E-2</v>
      </c>
      <c r="EM36" s="27">
        <f>IF($B$2=Selectors!$M$2,'RCF SOBC data'!EF40,IF($B$2=Selectors!$M$3,'RCF OBC data'!EF40,IF($B$2=Selectors!$M$4,'RCF FBC data'!EF40,IF($B$2=Selectors!$M$5,'RCF CCT data'!EF40,FALSE))))</f>
        <v>-1.4431024369434109E-2</v>
      </c>
      <c r="EN36" s="27">
        <f>IF($B$2=Selectors!$M$2,'RCF SOBC data'!EG40,IF($B$2=Selectors!$M$3,'RCF OBC data'!EG40,IF($B$2=Selectors!$M$4,'RCF FBC data'!EG40,IF($B$2=Selectors!$M$5,'RCF CCT data'!EG40,FALSE))))</f>
        <v>-1.4431024369434109E-2</v>
      </c>
      <c r="EO36" s="27">
        <f>IF($B$2=Selectors!$M$2,'RCF SOBC data'!EH40,IF($B$2=Selectors!$M$3,'RCF OBC data'!EH40,IF($B$2=Selectors!$M$4,'RCF FBC data'!EH40,IF($B$2=Selectors!$M$5,'RCF CCT data'!EH40,FALSE))))</f>
        <v>-1.4431024369434109E-2</v>
      </c>
      <c r="EP36" s="27">
        <f>IF($B$2=Selectors!$M$2,'RCF SOBC data'!EI40,IF($B$2=Selectors!$M$3,'RCF OBC data'!EI40,IF($B$2=Selectors!$M$4,'RCF FBC data'!EI40,IF($B$2=Selectors!$M$5,'RCF CCT data'!EI40,FALSE))))</f>
        <v>-1.4431024369434109E-2</v>
      </c>
      <c r="EQ36" s="27">
        <f>IF($B$2=Selectors!$M$2,'RCF SOBC data'!EJ40,IF($B$2=Selectors!$M$3,'RCF OBC data'!EJ40,IF($B$2=Selectors!$M$4,'RCF FBC data'!EJ40,IF($B$2=Selectors!$M$5,'RCF CCT data'!EJ40,FALSE))))</f>
        <v>-1.4431024369434109E-2</v>
      </c>
      <c r="ER36" s="27">
        <f>IF($B$2=Selectors!$M$2,'RCF SOBC data'!EK40,IF($B$2=Selectors!$M$3,'RCF OBC data'!EK40,IF($B$2=Selectors!$M$4,'RCF FBC data'!EK40,IF($B$2=Selectors!$M$5,'RCF CCT data'!EK40,FALSE))))</f>
        <v>-1.4431024369434109E-2</v>
      </c>
      <c r="ES36" s="27">
        <f>IF($B$2=Selectors!$M$2,'RCF SOBC data'!EL40,IF($B$2=Selectors!$M$3,'RCF OBC data'!EL40,IF($B$2=Selectors!$M$4,'RCF FBC data'!EL40,IF($B$2=Selectors!$M$5,'RCF CCT data'!EL40,FALSE))))</f>
        <v>0</v>
      </c>
    </row>
    <row r="37" spans="2:149" x14ac:dyDescent="0.25">
      <c r="B37" s="13" t="s">
        <v>11</v>
      </c>
      <c r="C37" s="3">
        <v>0.3</v>
      </c>
      <c r="D37" s="40" t="e">
        <f t="shared" si="9"/>
        <v>#DIV/0!</v>
      </c>
      <c r="E37" s="40"/>
      <c r="F37" s="40" t="e">
        <f t="shared" si="10"/>
        <v>#DIV/0!</v>
      </c>
      <c r="G37" s="2"/>
      <c r="H37" s="29" t="e">
        <f t="shared" si="11"/>
        <v>#DIV/0!</v>
      </c>
      <c r="I37" s="29" t="e">
        <f t="shared" si="8"/>
        <v>#DIV/0!</v>
      </c>
      <c r="J37" s="29"/>
      <c r="K37" s="27">
        <f>IF($B$2=Selectors!$M$2,'RCF SOBC data'!D41,IF($B$2=Selectors!$M$3,'RCF OBC data'!D41,IF($B$2=Selectors!$M$4,'RCF FBC data'!D41,IF($B$2=Selectors!$M$5,'RCF CCT data'!D41,FALSE))))</f>
        <v>0</v>
      </c>
      <c r="L37" s="27">
        <f>IF($B$2=Selectors!$M$2,'RCF SOBC data'!E41,IF($B$2=Selectors!$M$3,'RCF OBC data'!E41,IF($B$2=Selectors!$M$4,'RCF FBC data'!E41,IF($B$2=Selectors!$M$5,'RCF CCT data'!E41,FALSE))))</f>
        <v>0</v>
      </c>
      <c r="M37" s="27">
        <f>IF($B$2=Selectors!$M$2,'RCF SOBC data'!F41,IF($B$2=Selectors!$M$3,'RCF OBC data'!F41,IF($B$2=Selectors!$M$4,'RCF FBC data'!F41,IF($B$2=Selectors!$M$5,'RCF CCT data'!F41,FALSE))))</f>
        <v>0</v>
      </c>
      <c r="N37" s="27">
        <f>IF($B$2=Selectors!$M$2,'RCF SOBC data'!G41,IF($B$2=Selectors!$M$3,'RCF OBC data'!G41,IF($B$2=Selectors!$M$4,'RCF FBC data'!G41,IF($B$2=Selectors!$M$5,'RCF CCT data'!G41,FALSE))))</f>
        <v>0</v>
      </c>
      <c r="O37" s="27">
        <f>IF($B$2=Selectors!$M$2,'RCF SOBC data'!H41,IF($B$2=Selectors!$M$3,'RCF OBC data'!H41,IF($B$2=Selectors!$M$4,'RCF FBC data'!H41,IF($B$2=Selectors!$M$5,'RCF CCT data'!H41,FALSE))))</f>
        <v>0</v>
      </c>
      <c r="P37" s="27">
        <f>IF($B$2=Selectors!$M$2,'RCF SOBC data'!I41,IF($B$2=Selectors!$M$3,'RCF OBC data'!I41,IF($B$2=Selectors!$M$4,'RCF FBC data'!I41,IF($B$2=Selectors!$M$5,'RCF CCT data'!I41,FALSE))))</f>
        <v>0</v>
      </c>
      <c r="Q37" s="27">
        <f>IF($B$2=Selectors!$M$2,'RCF SOBC data'!J41,IF($B$2=Selectors!$M$3,'RCF OBC data'!J41,IF($B$2=Selectors!$M$4,'RCF FBC data'!J41,IF($B$2=Selectors!$M$5,'RCF CCT data'!J41,FALSE))))</f>
        <v>0</v>
      </c>
      <c r="R37" s="27">
        <f>IF($B$2=Selectors!$M$2,'RCF SOBC data'!K41,IF($B$2=Selectors!$M$3,'RCF OBC data'!K41,IF($B$2=Selectors!$M$4,'RCF FBC data'!K41,IF($B$2=Selectors!$M$5,'RCF CCT data'!K41,FALSE))))</f>
        <v>0</v>
      </c>
      <c r="S37" s="27">
        <f>IF($B$2=Selectors!$M$2,'RCF SOBC data'!L41,IF($B$2=Selectors!$M$3,'RCF OBC data'!L41,IF($B$2=Selectors!$M$4,'RCF FBC data'!L41,IF($B$2=Selectors!$M$5,'RCF CCT data'!L41,FALSE))))</f>
        <v>0</v>
      </c>
      <c r="T37" s="27">
        <f>IF($B$2=Selectors!$M$2,'RCF SOBC data'!M41,IF($B$2=Selectors!$M$3,'RCF OBC data'!M41,IF($B$2=Selectors!$M$4,'RCF FBC data'!M41,IF($B$2=Selectors!$M$5,'RCF CCT data'!M41,FALSE))))</f>
        <v>0</v>
      </c>
      <c r="U37" s="27">
        <f>IF($B$2=Selectors!$M$2,'RCF SOBC data'!N41,IF($B$2=Selectors!$M$3,'RCF OBC data'!N41,IF($B$2=Selectors!$M$4,'RCF FBC data'!N41,IF($B$2=Selectors!$M$5,'RCF CCT data'!N41,FALSE))))</f>
        <v>0</v>
      </c>
      <c r="V37" s="27">
        <f>IF($B$2=Selectors!$M$2,'RCF SOBC data'!O41,IF($B$2=Selectors!$M$3,'RCF OBC data'!O41,IF($B$2=Selectors!$M$4,'RCF FBC data'!O41,IF($B$2=Selectors!$M$5,'RCF CCT data'!O41,FALSE))))</f>
        <v>0</v>
      </c>
      <c r="W37" s="27">
        <f>IF($B$2=Selectors!$M$2,'RCF SOBC data'!P41,IF($B$2=Selectors!$M$3,'RCF OBC data'!P41,IF($B$2=Selectors!$M$4,'RCF FBC data'!P41,IF($B$2=Selectors!$M$5,'RCF CCT data'!P41,FALSE))))</f>
        <v>0</v>
      </c>
      <c r="X37" s="27">
        <f>IF($B$2=Selectors!$M$2,'RCF SOBC data'!Q41,IF($B$2=Selectors!$M$3,'RCF OBC data'!Q41,IF($B$2=Selectors!$M$4,'RCF FBC data'!Q41,IF($B$2=Selectors!$M$5,'RCF CCT data'!Q41,FALSE))))</f>
        <v>0</v>
      </c>
      <c r="Y37" s="27">
        <f>IF($B$2=Selectors!$M$2,'RCF SOBC data'!R41,IF($B$2=Selectors!$M$3,'RCF OBC data'!R41,IF($B$2=Selectors!$M$4,'RCF FBC data'!R41,IF($B$2=Selectors!$M$5,'RCF CCT data'!R41,FALSE))))</f>
        <v>0</v>
      </c>
      <c r="Z37" s="27">
        <f>IF($B$2=Selectors!$M$2,'RCF SOBC data'!S41,IF($B$2=Selectors!$M$3,'RCF OBC data'!S41,IF($B$2=Selectors!$M$4,'RCF FBC data'!S41,IF($B$2=Selectors!$M$5,'RCF CCT data'!S41,FALSE))))</f>
        <v>0</v>
      </c>
      <c r="AA37" s="27">
        <f>IF($B$2=Selectors!$M$2,'RCF SOBC data'!T41,IF($B$2=Selectors!$M$3,'RCF OBC data'!T41,IF($B$2=Selectors!$M$4,'RCF FBC data'!T41,IF($B$2=Selectors!$M$5,'RCF CCT data'!T41,FALSE))))</f>
        <v>0</v>
      </c>
      <c r="AB37" s="27">
        <f>IF($B$2=Selectors!$M$2,'RCF SOBC data'!U41,IF($B$2=Selectors!$M$3,'RCF OBC data'!U41,IF($B$2=Selectors!$M$4,'RCF FBC data'!U41,IF($B$2=Selectors!$M$5,'RCF CCT data'!U41,FALSE))))</f>
        <v>0</v>
      </c>
      <c r="AC37" s="27">
        <f>IF($B$2=Selectors!$M$2,'RCF SOBC data'!V41,IF($B$2=Selectors!$M$3,'RCF OBC data'!V41,IF($B$2=Selectors!$M$4,'RCF FBC data'!V41,IF($B$2=Selectors!$M$5,'RCF CCT data'!V41,FALSE))))</f>
        <v>0</v>
      </c>
      <c r="AD37" s="27">
        <f>IF($B$2=Selectors!$M$2,'RCF SOBC data'!W41,IF($B$2=Selectors!$M$3,'RCF OBC data'!W41,IF($B$2=Selectors!$M$4,'RCF FBC data'!W41,IF($B$2=Selectors!$M$5,'RCF CCT data'!W41,FALSE))))</f>
        <v>0</v>
      </c>
      <c r="AE37" s="27">
        <f>IF($B$2=Selectors!$M$2,'RCF SOBC data'!X41,IF($B$2=Selectors!$M$3,'RCF OBC data'!X41,IF($B$2=Selectors!$M$4,'RCF FBC data'!X41,IF($B$2=Selectors!$M$5,'RCF CCT data'!X41,FALSE))))</f>
        <v>0</v>
      </c>
      <c r="AF37" s="27">
        <f>IF($B$2=Selectors!$M$2,'RCF SOBC data'!Y41,IF($B$2=Selectors!$M$3,'RCF OBC data'!Y41,IF($B$2=Selectors!$M$4,'RCF FBC data'!Y41,IF($B$2=Selectors!$M$5,'RCF CCT data'!Y41,FALSE))))</f>
        <v>0</v>
      </c>
      <c r="AG37" s="27">
        <f>IF($B$2=Selectors!$M$2,'RCF SOBC data'!Z41,IF($B$2=Selectors!$M$3,'RCF OBC data'!Z41,IF($B$2=Selectors!$M$4,'RCF FBC data'!Z41,IF($B$2=Selectors!$M$5,'RCF CCT data'!Z41,FALSE))))</f>
        <v>0</v>
      </c>
      <c r="AH37" s="27">
        <f>IF($B$2=Selectors!$M$2,'RCF SOBC data'!AA41,IF($B$2=Selectors!$M$3,'RCF OBC data'!AA41,IF($B$2=Selectors!$M$4,'RCF FBC data'!AA41,IF($B$2=Selectors!$M$5,'RCF CCT data'!AA41,FALSE))))</f>
        <v>0</v>
      </c>
      <c r="AI37" s="27">
        <f>IF($B$2=Selectors!$M$2,'RCF SOBC data'!AB41,IF($B$2=Selectors!$M$3,'RCF OBC data'!AB41,IF($B$2=Selectors!$M$4,'RCF FBC data'!AB41,IF($B$2=Selectors!$M$5,'RCF CCT data'!AB41,FALSE))))</f>
        <v>0</v>
      </c>
      <c r="AJ37" s="27">
        <f>IF($B$2=Selectors!$M$2,'RCF SOBC data'!AC41,IF($B$2=Selectors!$M$3,'RCF OBC data'!AC41,IF($B$2=Selectors!$M$4,'RCF FBC data'!AC41,IF($B$2=Selectors!$M$5,'RCF CCT data'!AC41,FALSE))))</f>
        <v>0</v>
      </c>
      <c r="AK37" s="27">
        <f>IF($B$2=Selectors!$M$2,'RCF SOBC data'!AD41,IF($B$2=Selectors!$M$3,'RCF OBC data'!AD41,IF($B$2=Selectors!$M$4,'RCF FBC data'!AD41,IF($B$2=Selectors!$M$5,'RCF CCT data'!AD41,FALSE))))</f>
        <v>0</v>
      </c>
      <c r="AL37" s="27">
        <f>IF($B$2=Selectors!$M$2,'RCF SOBC data'!AE41,IF($B$2=Selectors!$M$3,'RCF OBC data'!AE41,IF($B$2=Selectors!$M$4,'RCF FBC data'!AE41,IF($B$2=Selectors!$M$5,'RCF CCT data'!AE41,FALSE))))</f>
        <v>0</v>
      </c>
      <c r="AM37" s="27">
        <f>IF($B$2=Selectors!$M$2,'RCF SOBC data'!AF41,IF($B$2=Selectors!$M$3,'RCF OBC data'!AF41,IF($B$2=Selectors!$M$4,'RCF FBC data'!AF41,IF($B$2=Selectors!$M$5,'RCF CCT data'!AF41,FALSE))))</f>
        <v>0</v>
      </c>
      <c r="AN37" s="27">
        <f>IF($B$2=Selectors!$M$2,'RCF SOBC data'!AG41,IF($B$2=Selectors!$M$3,'RCF OBC data'!AG41,IF($B$2=Selectors!$M$4,'RCF FBC data'!AG41,IF($B$2=Selectors!$M$5,'RCF CCT data'!AG41,FALSE))))</f>
        <v>0</v>
      </c>
      <c r="AO37" s="27">
        <f>IF($B$2=Selectors!$M$2,'RCF SOBC data'!AH41,IF($B$2=Selectors!$M$3,'RCF OBC data'!AH41,IF($B$2=Selectors!$M$4,'RCF FBC data'!AH41,IF($B$2=Selectors!$M$5,'RCF CCT data'!AH41,FALSE))))</f>
        <v>0.12666666666666671</v>
      </c>
      <c r="AP37" s="27">
        <f>IF($B$2=Selectors!$M$2,'RCF SOBC data'!AI41,IF($B$2=Selectors!$M$3,'RCF OBC data'!AI41,IF($B$2=Selectors!$M$4,'RCF FBC data'!AI41,IF($B$2=Selectors!$M$5,'RCF CCT data'!AI41,FALSE))))</f>
        <v>0</v>
      </c>
      <c r="AQ37" s="27">
        <f>IF($B$2=Selectors!$M$2,'RCF SOBC data'!AJ41,IF($B$2=Selectors!$M$3,'RCF OBC data'!AJ41,IF($B$2=Selectors!$M$4,'RCF FBC data'!AJ41,IF($B$2=Selectors!$M$5,'RCF CCT data'!AJ41,FALSE))))</f>
        <v>0</v>
      </c>
      <c r="AR37" s="27">
        <f>IF($B$2=Selectors!$M$2,'RCF SOBC data'!AK41,IF($B$2=Selectors!$M$3,'RCF OBC data'!AK41,IF($B$2=Selectors!$M$4,'RCF FBC data'!AK41,IF($B$2=Selectors!$M$5,'RCF CCT data'!AK41,FALSE))))</f>
        <v>6.3333333333333353E-2</v>
      </c>
      <c r="AS37" s="27">
        <f>IF($B$2=Selectors!$M$2,'RCF SOBC data'!AL41,IF($B$2=Selectors!$M$3,'RCF OBC data'!AL41,IF($B$2=Selectors!$M$4,'RCF FBC data'!AL41,IF($B$2=Selectors!$M$5,'RCF CCT data'!AL41,FALSE))))</f>
        <v>0.12666666666666671</v>
      </c>
      <c r="AT37" s="27">
        <f>IF($B$2=Selectors!$M$2,'RCF SOBC data'!AM41,IF($B$2=Selectors!$M$3,'RCF OBC data'!AM41,IF($B$2=Selectors!$M$4,'RCF FBC data'!AM41,IF($B$2=Selectors!$M$5,'RCF CCT data'!AM41,FALSE))))</f>
        <v>0</v>
      </c>
      <c r="AU37" s="27">
        <f>IF($B$2=Selectors!$M$2,'RCF SOBC data'!AN41,IF($B$2=Selectors!$M$3,'RCF OBC data'!AN41,IF($B$2=Selectors!$M$4,'RCF FBC data'!AN41,IF($B$2=Selectors!$M$5,'RCF CCT data'!AN41,FALSE))))</f>
        <v>0</v>
      </c>
      <c r="AV37" s="27">
        <f>IF($B$2=Selectors!$M$2,'RCF SOBC data'!AO41,IF($B$2=Selectors!$M$3,'RCF OBC data'!AO41,IF($B$2=Selectors!$M$4,'RCF FBC data'!AO41,IF($B$2=Selectors!$M$5,'RCF CCT data'!AO41,FALSE))))</f>
        <v>0</v>
      </c>
      <c r="AW37" s="27">
        <f>IF($B$2=Selectors!$M$2,'RCF SOBC data'!AP41,IF($B$2=Selectors!$M$3,'RCF OBC data'!AP41,IF($B$2=Selectors!$M$4,'RCF FBC data'!AP41,IF($B$2=Selectors!$M$5,'RCF CCT data'!AP41,FALSE))))</f>
        <v>0</v>
      </c>
      <c r="AX37" s="27">
        <f>IF($B$2=Selectors!$M$2,'RCF SOBC data'!AQ41,IF($B$2=Selectors!$M$3,'RCF OBC data'!AQ41,IF($B$2=Selectors!$M$4,'RCF FBC data'!AQ41,IF($B$2=Selectors!$M$5,'RCF CCT data'!AQ41,FALSE))))</f>
        <v>0</v>
      </c>
      <c r="AY37" s="27">
        <f>IF($B$2=Selectors!$M$2,'RCF SOBC data'!AR41,IF($B$2=Selectors!$M$3,'RCF OBC data'!AR41,IF($B$2=Selectors!$M$4,'RCF FBC data'!AR41,IF($B$2=Selectors!$M$5,'RCF CCT data'!AR41,FALSE))))</f>
        <v>0</v>
      </c>
      <c r="AZ37" s="27">
        <f>IF($B$2=Selectors!$M$2,'RCF SOBC data'!AS41,IF($B$2=Selectors!$M$3,'RCF OBC data'!AS41,IF($B$2=Selectors!$M$4,'RCF FBC data'!AS41,IF($B$2=Selectors!$M$5,'RCF CCT data'!AS41,FALSE))))</f>
        <v>0</v>
      </c>
      <c r="BA37" s="27">
        <f>IF($B$2=Selectors!$M$2,'RCF SOBC data'!AT41,IF($B$2=Selectors!$M$3,'RCF OBC data'!AT41,IF($B$2=Selectors!$M$4,'RCF FBC data'!AT41,IF($B$2=Selectors!$M$5,'RCF CCT data'!AT41,FALSE))))</f>
        <v>0</v>
      </c>
      <c r="BB37" s="27">
        <f>IF($B$2=Selectors!$M$2,'RCF SOBC data'!AU41,IF($B$2=Selectors!$M$3,'RCF OBC data'!AU41,IF($B$2=Selectors!$M$4,'RCF FBC data'!AU41,IF($B$2=Selectors!$M$5,'RCF CCT data'!AU41,FALSE))))</f>
        <v>0</v>
      </c>
      <c r="BC37" s="27">
        <f>IF($B$2=Selectors!$M$2,'RCF SOBC data'!AV41,IF($B$2=Selectors!$M$3,'RCF OBC data'!AV41,IF($B$2=Selectors!$M$4,'RCF FBC data'!AV41,IF($B$2=Selectors!$M$5,'RCF CCT data'!AV41,FALSE))))</f>
        <v>0</v>
      </c>
      <c r="BD37" s="27">
        <f>IF($B$2=Selectors!$M$2,'RCF SOBC data'!AW41,IF($B$2=Selectors!$M$3,'RCF OBC data'!AW41,IF($B$2=Selectors!$M$4,'RCF FBC data'!AW41,IF($B$2=Selectors!$M$5,'RCF CCT data'!AW41,FALSE))))</f>
        <v>0</v>
      </c>
      <c r="BE37" s="27">
        <f>IF($B$2=Selectors!$M$2,'RCF SOBC data'!AX41,IF($B$2=Selectors!$M$3,'RCF OBC data'!AX41,IF($B$2=Selectors!$M$4,'RCF FBC data'!AX41,IF($B$2=Selectors!$M$5,'RCF CCT data'!AX41,FALSE))))</f>
        <v>0</v>
      </c>
      <c r="BF37" s="27">
        <f>IF($B$2=Selectors!$M$2,'RCF SOBC data'!AY41,IF($B$2=Selectors!$M$3,'RCF OBC data'!AY41,IF($B$2=Selectors!$M$4,'RCF FBC data'!AY41,IF($B$2=Selectors!$M$5,'RCF CCT data'!AY41,FALSE))))</f>
        <v>0</v>
      </c>
      <c r="BG37" s="27">
        <f>IF($B$2=Selectors!$M$2,'RCF SOBC data'!AZ41,IF($B$2=Selectors!$M$3,'RCF OBC data'!AZ41,IF($B$2=Selectors!$M$4,'RCF FBC data'!AZ41,IF($B$2=Selectors!$M$5,'RCF CCT data'!AZ41,FALSE))))</f>
        <v>0</v>
      </c>
      <c r="BH37" s="27">
        <f>IF($B$2=Selectors!$M$2,'RCF SOBC data'!BA41,IF($B$2=Selectors!$M$3,'RCF OBC data'!BA41,IF($B$2=Selectors!$M$4,'RCF FBC data'!BA41,IF($B$2=Selectors!$M$5,'RCF CCT data'!BA41,FALSE))))</f>
        <v>0</v>
      </c>
      <c r="BI37" s="27">
        <f>IF($B$2=Selectors!$M$2,'RCF SOBC data'!BB41,IF($B$2=Selectors!$M$3,'RCF OBC data'!BB41,IF($B$2=Selectors!$M$4,'RCF FBC data'!BB41,IF($B$2=Selectors!$M$5,'RCF CCT data'!BB41,FALSE))))</f>
        <v>0</v>
      </c>
      <c r="BJ37" s="27">
        <f>IF($B$2=Selectors!$M$2,'RCF SOBC data'!BC41,IF($B$2=Selectors!$M$3,'RCF OBC data'!BC41,IF($B$2=Selectors!$M$4,'RCF FBC data'!BC41,IF($B$2=Selectors!$M$5,'RCF CCT data'!BC41,FALSE))))</f>
        <v>0</v>
      </c>
      <c r="BK37" s="27">
        <f>IF($B$2=Selectors!$M$2,'RCF SOBC data'!BD41,IF($B$2=Selectors!$M$3,'RCF OBC data'!BD41,IF($B$2=Selectors!$M$4,'RCF FBC data'!BD41,IF($B$2=Selectors!$M$5,'RCF CCT data'!BD41,FALSE))))</f>
        <v>0.12650000000000006</v>
      </c>
      <c r="BL37" s="27">
        <f>IF($B$2=Selectors!$M$2,'RCF SOBC data'!BE41,IF($B$2=Selectors!$M$3,'RCF OBC data'!BE41,IF($B$2=Selectors!$M$4,'RCF FBC data'!BE41,IF($B$2=Selectors!$M$5,'RCF CCT data'!BE41,FALSE))))</f>
        <v>0</v>
      </c>
      <c r="BM37" s="27">
        <f>IF($B$2=Selectors!$M$2,'RCF SOBC data'!BF41,IF($B$2=Selectors!$M$3,'RCF OBC data'!BF41,IF($B$2=Selectors!$M$4,'RCF FBC data'!BF41,IF($B$2=Selectors!$M$5,'RCF CCT data'!BF41,FALSE))))</f>
        <v>0</v>
      </c>
      <c r="BN37" s="27">
        <f>IF($B$2=Selectors!$M$2,'RCF SOBC data'!BG41,IF($B$2=Selectors!$M$3,'RCF OBC data'!BG41,IF($B$2=Selectors!$M$4,'RCF FBC data'!BG41,IF($B$2=Selectors!$M$5,'RCF CCT data'!BG41,FALSE))))</f>
        <v>0</v>
      </c>
      <c r="BO37" s="27">
        <f>IF($B$2=Selectors!$M$2,'RCF SOBC data'!BH41,IF($B$2=Selectors!$M$3,'RCF OBC data'!BH41,IF($B$2=Selectors!$M$4,'RCF FBC data'!BH41,IF($B$2=Selectors!$M$5,'RCF CCT data'!BH41,FALSE))))</f>
        <v>0</v>
      </c>
      <c r="BP37" s="27">
        <f>IF($B$2=Selectors!$M$2,'RCF SOBC data'!BI41,IF($B$2=Selectors!$M$3,'RCF OBC data'!BI41,IF($B$2=Selectors!$M$4,'RCF FBC data'!BI41,IF($B$2=Selectors!$M$5,'RCF CCT data'!BI41,FALSE))))</f>
        <v>0</v>
      </c>
      <c r="BQ37" s="27">
        <f>IF($B$2=Selectors!$M$2,'RCF SOBC data'!BJ41,IF($B$2=Selectors!$M$3,'RCF OBC data'!BJ41,IF($B$2=Selectors!$M$4,'RCF FBC data'!BJ41,IF($B$2=Selectors!$M$5,'RCF CCT data'!BJ41,FALSE))))</f>
        <v>0</v>
      </c>
      <c r="BR37" s="27">
        <f>IF($B$2=Selectors!$M$2,'RCF SOBC data'!BK41,IF($B$2=Selectors!$M$3,'RCF OBC data'!BK41,IF($B$2=Selectors!$M$4,'RCF FBC data'!BK41,IF($B$2=Selectors!$M$5,'RCF CCT data'!BK41,FALSE))))</f>
        <v>0</v>
      </c>
      <c r="BS37" s="27">
        <f>IF($B$2=Selectors!$M$2,'RCF SOBC data'!BL41,IF($B$2=Selectors!$M$3,'RCF OBC data'!BL41,IF($B$2=Selectors!$M$4,'RCF FBC data'!BL41,IF($B$2=Selectors!$M$5,'RCF CCT data'!BL41,FALSE))))</f>
        <v>0</v>
      </c>
      <c r="BT37" s="27">
        <f>IF($B$2=Selectors!$M$2,'RCF SOBC data'!BM41,IF($B$2=Selectors!$M$3,'RCF OBC data'!BM41,IF($B$2=Selectors!$M$4,'RCF FBC data'!BM41,IF($B$2=Selectors!$M$5,'RCF CCT data'!BM41,FALSE))))</f>
        <v>0</v>
      </c>
      <c r="BU37" s="27">
        <f>IF($B$2=Selectors!$M$2,'RCF SOBC data'!BN41,IF($B$2=Selectors!$M$3,'RCF OBC data'!BN41,IF($B$2=Selectors!$M$4,'RCF FBC data'!BN41,IF($B$2=Selectors!$M$5,'RCF CCT data'!BN41,FALSE))))</f>
        <v>6.1387948451261463E-2</v>
      </c>
      <c r="BV37" s="27">
        <f>IF($B$2=Selectors!$M$2,'RCF SOBC data'!BO41,IF($B$2=Selectors!$M$3,'RCF OBC data'!BO41,IF($B$2=Selectors!$M$4,'RCF FBC data'!BO41,IF($B$2=Selectors!$M$5,'RCF CCT data'!BO41,FALSE))))</f>
        <v>0</v>
      </c>
      <c r="BW37" s="27">
        <f>IF($B$2=Selectors!$M$2,'RCF SOBC data'!BP41,IF($B$2=Selectors!$M$3,'RCF OBC data'!BP41,IF($B$2=Selectors!$M$4,'RCF FBC data'!BP41,IF($B$2=Selectors!$M$5,'RCF CCT data'!BP41,FALSE))))</f>
        <v>0</v>
      </c>
      <c r="BX37" s="27">
        <f>IF($B$2=Selectors!$M$2,'RCF SOBC data'!BQ41,IF($B$2=Selectors!$M$3,'RCF OBC data'!BQ41,IF($B$2=Selectors!$M$4,'RCF FBC data'!BQ41,IF($B$2=Selectors!$M$5,'RCF CCT data'!BQ41,FALSE))))</f>
        <v>0</v>
      </c>
      <c r="BY37" s="27">
        <f>IF($B$2=Selectors!$M$2,'RCF SOBC data'!BR41,IF($B$2=Selectors!$M$3,'RCF OBC data'!BR41,IF($B$2=Selectors!$M$4,'RCF FBC data'!BR41,IF($B$2=Selectors!$M$5,'RCF CCT data'!BR41,FALSE))))</f>
        <v>0</v>
      </c>
      <c r="BZ37" s="27">
        <f>IF($B$2=Selectors!$M$2,'RCF SOBC data'!BS41,IF($B$2=Selectors!$M$3,'RCF OBC data'!BS41,IF($B$2=Selectors!$M$4,'RCF FBC data'!BS41,IF($B$2=Selectors!$M$5,'RCF CCT data'!BS41,FALSE))))</f>
        <v>0</v>
      </c>
      <c r="CA37" s="27">
        <f>IF($B$2=Selectors!$M$2,'RCF SOBC data'!BT41,IF($B$2=Selectors!$M$3,'RCF OBC data'!BT41,IF($B$2=Selectors!$M$4,'RCF FBC data'!BT41,IF($B$2=Selectors!$M$5,'RCF CCT data'!BT41,FALSE))))</f>
        <v>0</v>
      </c>
      <c r="CB37" s="27">
        <f>IF($B$2=Selectors!$M$2,'RCF SOBC data'!BU41,IF($B$2=Selectors!$M$3,'RCF OBC data'!BU41,IF($B$2=Selectors!$M$4,'RCF FBC data'!BU41,IF($B$2=Selectors!$M$5,'RCF CCT data'!BU41,FALSE))))</f>
        <v>0</v>
      </c>
      <c r="CC37" s="27">
        <f>IF($B$2=Selectors!$M$2,'RCF SOBC data'!BV41,IF($B$2=Selectors!$M$3,'RCF OBC data'!BV41,IF($B$2=Selectors!$M$4,'RCF FBC data'!BV41,IF($B$2=Selectors!$M$5,'RCF CCT data'!BV41,FALSE))))</f>
        <v>0</v>
      </c>
      <c r="CD37" s="27">
        <f>IF($B$2=Selectors!$M$2,'RCF SOBC data'!BW41,IF($B$2=Selectors!$M$3,'RCF OBC data'!BW41,IF($B$2=Selectors!$M$4,'RCF FBC data'!BW41,IF($B$2=Selectors!$M$5,'RCF CCT data'!BW41,FALSE))))</f>
        <v>0</v>
      </c>
      <c r="CE37" s="27">
        <f>IF($B$2=Selectors!$M$2,'RCF SOBC data'!BX41,IF($B$2=Selectors!$M$3,'RCF OBC data'!BX41,IF($B$2=Selectors!$M$4,'RCF FBC data'!BX41,IF($B$2=Selectors!$M$5,'RCF CCT data'!BX41,FALSE))))</f>
        <v>0</v>
      </c>
      <c r="CF37" s="27">
        <f>IF($B$2=Selectors!$M$2,'RCF SOBC data'!BY41,IF($B$2=Selectors!$M$3,'RCF OBC data'!BY41,IF($B$2=Selectors!$M$4,'RCF FBC data'!BY41,IF($B$2=Selectors!$M$5,'RCF CCT data'!BY41,FALSE))))</f>
        <v>0</v>
      </c>
      <c r="CG37" s="27">
        <f>IF($B$2=Selectors!$M$2,'RCF SOBC data'!BZ41,IF($B$2=Selectors!$M$3,'RCF OBC data'!BZ41,IF($B$2=Selectors!$M$4,'RCF FBC data'!BZ41,IF($B$2=Selectors!$M$5,'RCF CCT data'!BZ41,FALSE))))</f>
        <v>0</v>
      </c>
      <c r="CH37" s="27">
        <f>IF($B$2=Selectors!$M$2,'RCF SOBC data'!CA41,IF($B$2=Selectors!$M$3,'RCF OBC data'!CA41,IF($B$2=Selectors!$M$4,'RCF FBC data'!CA41,IF($B$2=Selectors!$M$5,'RCF CCT data'!CA41,FALSE))))</f>
        <v>0</v>
      </c>
      <c r="CI37" s="27">
        <f>IF($B$2=Selectors!$M$2,'RCF SOBC data'!CB41,IF($B$2=Selectors!$M$3,'RCF OBC data'!CB41,IF($B$2=Selectors!$M$4,'RCF FBC data'!CB41,IF($B$2=Selectors!$M$5,'RCF CCT data'!CB41,FALSE))))</f>
        <v>0.18416384535378438</v>
      </c>
      <c r="CJ37" s="27">
        <f>IF($B$2=Selectors!$M$2,'RCF SOBC data'!CC41,IF($B$2=Selectors!$M$3,'RCF OBC data'!CC41,IF($B$2=Selectors!$M$4,'RCF FBC data'!CC41,IF($B$2=Selectors!$M$5,'RCF CCT data'!CC41,FALSE))))</f>
        <v>0.18416384535378438</v>
      </c>
      <c r="CK37" s="27">
        <f>IF($B$2=Selectors!$M$2,'RCF SOBC data'!CD41,IF($B$2=Selectors!$M$3,'RCF OBC data'!CD41,IF($B$2=Selectors!$M$4,'RCF FBC data'!CD41,IF($B$2=Selectors!$M$5,'RCF CCT data'!CD41,FALSE))))</f>
        <v>0.18416384535378438</v>
      </c>
      <c r="CL37" s="27">
        <f>IF($B$2=Selectors!$M$2,'RCF SOBC data'!CE41,IF($B$2=Selectors!$M$3,'RCF OBC data'!CE41,IF($B$2=Selectors!$M$4,'RCF FBC data'!CE41,IF($B$2=Selectors!$M$5,'RCF CCT data'!CE41,FALSE))))</f>
        <v>0.18416384535378438</v>
      </c>
      <c r="CM37" s="27">
        <f>IF($B$2=Selectors!$M$2,'RCF SOBC data'!CF41,IF($B$2=Selectors!$M$3,'RCF OBC data'!CF41,IF($B$2=Selectors!$M$4,'RCF FBC data'!CF41,IF($B$2=Selectors!$M$5,'RCF CCT data'!CF41,FALSE))))</f>
        <v>0.18416384535378438</v>
      </c>
      <c r="CN37" s="27">
        <f>IF($B$2=Selectors!$M$2,'RCF SOBC data'!CG41,IF($B$2=Selectors!$M$3,'RCF OBC data'!CG41,IF($B$2=Selectors!$M$4,'RCF FBC data'!CG41,IF($B$2=Selectors!$M$5,'RCF CCT data'!CG41,FALSE))))</f>
        <v>0.18416384535378438</v>
      </c>
      <c r="CO37" s="27">
        <f>IF($B$2=Selectors!$M$2,'RCF SOBC data'!CH41,IF($B$2=Selectors!$M$3,'RCF OBC data'!CH41,IF($B$2=Selectors!$M$4,'RCF FBC data'!CH41,IF($B$2=Selectors!$M$5,'RCF CCT data'!CH41,FALSE))))</f>
        <v>0.18416384535378438</v>
      </c>
      <c r="CP37" s="27">
        <f>IF($B$2=Selectors!$M$2,'RCF SOBC data'!CI41,IF($B$2=Selectors!$M$3,'RCF OBC data'!CI41,IF($B$2=Selectors!$M$4,'RCF FBC data'!CI41,IF($B$2=Selectors!$M$5,'RCF CCT data'!CI41,FALSE))))</f>
        <v>6.1387948451261463E-2</v>
      </c>
      <c r="CQ37" s="27">
        <f>IF($B$2=Selectors!$M$2,'RCF SOBC data'!CJ41,IF($B$2=Selectors!$M$3,'RCF OBC data'!CJ41,IF($B$2=Selectors!$M$4,'RCF FBC data'!CJ41,IF($B$2=Selectors!$M$5,'RCF CCT data'!CJ41,FALSE))))</f>
        <v>6.1387948451261463E-2</v>
      </c>
      <c r="CR37" s="27">
        <f>IF($B$2=Selectors!$M$2,'RCF SOBC data'!CK41,IF($B$2=Selectors!$M$3,'RCF OBC data'!CK41,IF($B$2=Selectors!$M$4,'RCF FBC data'!CK41,IF($B$2=Selectors!$M$5,'RCF CCT data'!CK41,FALSE))))</f>
        <v>6.1387948451261463E-2</v>
      </c>
      <c r="CS37" s="27">
        <f>IF($B$2=Selectors!$M$2,'RCF SOBC data'!CL41,IF($B$2=Selectors!$M$3,'RCF OBC data'!CL41,IF($B$2=Selectors!$M$4,'RCF FBC data'!CL41,IF($B$2=Selectors!$M$5,'RCF CCT data'!CL41,FALSE))))</f>
        <v>0.18416384535378438</v>
      </c>
      <c r="CT37" s="27">
        <f>IF($B$2=Selectors!$M$2,'RCF SOBC data'!CM41,IF($B$2=Selectors!$M$3,'RCF OBC data'!CM41,IF($B$2=Selectors!$M$4,'RCF FBC data'!CM41,IF($B$2=Selectors!$M$5,'RCF CCT data'!CM41,FALSE))))</f>
        <v>0.18416384535378438</v>
      </c>
      <c r="CU37" s="27">
        <f>IF($B$2=Selectors!$M$2,'RCF SOBC data'!CN41,IF($B$2=Selectors!$M$3,'RCF OBC data'!CN41,IF($B$2=Selectors!$M$4,'RCF FBC data'!CN41,IF($B$2=Selectors!$M$5,'RCF CCT data'!CN41,FALSE))))</f>
        <v>0.18416384535378438</v>
      </c>
      <c r="CV37" s="27">
        <f>IF($B$2=Selectors!$M$2,'RCF SOBC data'!CO41,IF($B$2=Selectors!$M$3,'RCF OBC data'!CO41,IF($B$2=Selectors!$M$4,'RCF FBC data'!CO41,IF($B$2=Selectors!$M$5,'RCF CCT data'!CO41,FALSE))))</f>
        <v>0.18416384535378438</v>
      </c>
      <c r="CW37" s="27">
        <f>IF($B$2=Selectors!$M$2,'RCF SOBC data'!CP41,IF($B$2=Selectors!$M$3,'RCF OBC data'!CP41,IF($B$2=Selectors!$M$4,'RCF FBC data'!CP41,IF($B$2=Selectors!$M$5,'RCF CCT data'!CP41,FALSE))))</f>
        <v>0.18416384535378438</v>
      </c>
      <c r="CX37" s="27">
        <f>IF($B$2=Selectors!$M$2,'RCF SOBC data'!CQ41,IF($B$2=Selectors!$M$3,'RCF OBC data'!CQ41,IF($B$2=Selectors!$M$4,'RCF FBC data'!CQ41,IF($B$2=Selectors!$M$5,'RCF CCT data'!CQ41,FALSE))))</f>
        <v>0</v>
      </c>
      <c r="CY37" s="27">
        <f>IF($B$2=Selectors!$M$2,'RCF SOBC data'!CR41,IF($B$2=Selectors!$M$3,'RCF OBC data'!CR41,IF($B$2=Selectors!$M$4,'RCF FBC data'!CR41,IF($B$2=Selectors!$M$5,'RCF CCT data'!CR41,FALSE))))</f>
        <v>0</v>
      </c>
      <c r="CZ37" s="27">
        <f>IF($B$2=Selectors!$M$2,'RCF SOBC data'!CS41,IF($B$2=Selectors!$M$3,'RCF OBC data'!CS41,IF($B$2=Selectors!$M$4,'RCF FBC data'!CS41,IF($B$2=Selectors!$M$5,'RCF CCT data'!CS41,FALSE))))</f>
        <v>0</v>
      </c>
      <c r="DA37" s="27">
        <f>IF($B$2=Selectors!$M$2,'RCF SOBC data'!CT41,IF($B$2=Selectors!$M$3,'RCF OBC data'!CT41,IF($B$2=Selectors!$M$4,'RCF FBC data'!CT41,IF($B$2=Selectors!$M$5,'RCF CCT data'!CT41,FALSE))))</f>
        <v>0</v>
      </c>
      <c r="DB37" s="27">
        <f>IF($B$2=Selectors!$M$2,'RCF SOBC data'!CU41,IF($B$2=Selectors!$M$3,'RCF OBC data'!CU41,IF($B$2=Selectors!$M$4,'RCF FBC data'!CU41,IF($B$2=Selectors!$M$5,'RCF CCT data'!CU41,FALSE))))</f>
        <v>0</v>
      </c>
      <c r="DC37" s="27">
        <f>IF($B$2=Selectors!$M$2,'RCF SOBC data'!CV41,IF($B$2=Selectors!$M$3,'RCF OBC data'!CV41,IF($B$2=Selectors!$M$4,'RCF FBC data'!CV41,IF($B$2=Selectors!$M$5,'RCF CCT data'!CV41,FALSE))))</f>
        <v>0</v>
      </c>
      <c r="DD37" s="27">
        <f>IF($B$2=Selectors!$M$2,'RCF SOBC data'!CW41,IF($B$2=Selectors!$M$3,'RCF OBC data'!CW41,IF($B$2=Selectors!$M$4,'RCF FBC data'!CW41,IF($B$2=Selectors!$M$5,'RCF CCT data'!CW41,FALSE))))</f>
        <v>0</v>
      </c>
      <c r="DE37" s="27">
        <f>IF($B$2=Selectors!$M$2,'RCF SOBC data'!CX41,IF($B$2=Selectors!$M$3,'RCF OBC data'!CX41,IF($B$2=Selectors!$M$4,'RCF FBC data'!CX41,IF($B$2=Selectors!$M$5,'RCF CCT data'!CX41,FALSE))))</f>
        <v>0</v>
      </c>
      <c r="DF37" s="27">
        <f>IF($B$2=Selectors!$M$2,'RCF SOBC data'!CY41,IF($B$2=Selectors!$M$3,'RCF OBC data'!CY41,IF($B$2=Selectors!$M$4,'RCF FBC data'!CY41,IF($B$2=Selectors!$M$5,'RCF CCT data'!CY41,FALSE))))</f>
        <v>0</v>
      </c>
      <c r="DG37" s="27">
        <f>IF($B$2=Selectors!$M$2,'RCF SOBC data'!CZ41,IF($B$2=Selectors!$M$3,'RCF OBC data'!CZ41,IF($B$2=Selectors!$M$4,'RCF FBC data'!CZ41,IF($B$2=Selectors!$M$5,'RCF CCT data'!CZ41,FALSE))))</f>
        <v>0</v>
      </c>
      <c r="DH37" s="27">
        <f>IF($B$2=Selectors!$M$2,'RCF SOBC data'!DA41,IF($B$2=Selectors!$M$3,'RCF OBC data'!DA41,IF($B$2=Selectors!$M$4,'RCF FBC data'!DA41,IF($B$2=Selectors!$M$5,'RCF CCT data'!DA41,FALSE))))</f>
        <v>0</v>
      </c>
      <c r="DI37" s="27">
        <f>IF($B$2=Selectors!$M$2,'RCF SOBC data'!DB41,IF($B$2=Selectors!$M$3,'RCF OBC data'!DB41,IF($B$2=Selectors!$M$4,'RCF FBC data'!DB41,IF($B$2=Selectors!$M$5,'RCF CCT data'!DB41,FALSE))))</f>
        <v>0</v>
      </c>
      <c r="DJ37" s="27">
        <f>IF($B$2=Selectors!$M$2,'RCF SOBC data'!DC41,IF($B$2=Selectors!$M$3,'RCF OBC data'!DC41,IF($B$2=Selectors!$M$4,'RCF FBC data'!DC41,IF($B$2=Selectors!$M$5,'RCF CCT data'!DC41,FALSE))))</f>
        <v>0</v>
      </c>
      <c r="DK37" s="27">
        <f>IF($B$2=Selectors!$M$2,'RCF SOBC data'!DD41,IF($B$2=Selectors!$M$3,'RCF OBC data'!DD41,IF($B$2=Selectors!$M$4,'RCF FBC data'!DD41,IF($B$2=Selectors!$M$5,'RCF CCT data'!DD41,FALSE))))</f>
        <v>0</v>
      </c>
      <c r="DL37" s="27">
        <f>IF($B$2=Selectors!$M$2,'RCF SOBC data'!DE41,IF($B$2=Selectors!$M$3,'RCF OBC data'!DE41,IF($B$2=Selectors!$M$4,'RCF FBC data'!DE41,IF($B$2=Selectors!$M$5,'RCF CCT data'!DE41,FALSE))))</f>
        <v>0</v>
      </c>
      <c r="DM37" s="27">
        <f>IF($B$2=Selectors!$M$2,'RCF SOBC data'!DF41,IF($B$2=Selectors!$M$3,'RCF OBC data'!DF41,IF($B$2=Selectors!$M$4,'RCF FBC data'!DF41,IF($B$2=Selectors!$M$5,'RCF CCT data'!DF41,FALSE))))</f>
        <v>0</v>
      </c>
      <c r="DN37" s="27">
        <f>IF($B$2=Selectors!$M$2,'RCF SOBC data'!DG41,IF($B$2=Selectors!$M$3,'RCF OBC data'!DG41,IF($B$2=Selectors!$M$4,'RCF FBC data'!DG41,IF($B$2=Selectors!$M$5,'RCF CCT data'!DG41,FALSE))))</f>
        <v>0</v>
      </c>
      <c r="DO37" s="27">
        <f>IF($B$2=Selectors!$M$2,'RCF SOBC data'!DH41,IF($B$2=Selectors!$M$3,'RCF OBC data'!DH41,IF($B$2=Selectors!$M$4,'RCF FBC data'!DH41,IF($B$2=Selectors!$M$5,'RCF CCT data'!DH41,FALSE))))</f>
        <v>0</v>
      </c>
      <c r="DP37" s="27">
        <f>IF($B$2=Selectors!$M$2,'RCF SOBC data'!DI41,IF($B$2=Selectors!$M$3,'RCF OBC data'!DI41,IF($B$2=Selectors!$M$4,'RCF FBC data'!DI41,IF($B$2=Selectors!$M$5,'RCF CCT data'!DI41,FALSE))))</f>
        <v>0</v>
      </c>
      <c r="DQ37" s="27">
        <f>IF($B$2=Selectors!$M$2,'RCF SOBC data'!DJ41,IF($B$2=Selectors!$M$3,'RCF OBC data'!DJ41,IF($B$2=Selectors!$M$4,'RCF FBC data'!DJ41,IF($B$2=Selectors!$M$5,'RCF CCT data'!DJ41,FALSE))))</f>
        <v>0</v>
      </c>
      <c r="DR37" s="27">
        <f>IF($B$2=Selectors!$M$2,'RCF SOBC data'!DK41,IF($B$2=Selectors!$M$3,'RCF OBC data'!DK41,IF($B$2=Selectors!$M$4,'RCF FBC data'!DK41,IF($B$2=Selectors!$M$5,'RCF CCT data'!DK41,FALSE))))</f>
        <v>0</v>
      </c>
      <c r="DS37" s="27">
        <f>IF($B$2=Selectors!$M$2,'RCF SOBC data'!DL41,IF($B$2=Selectors!$M$3,'RCF OBC data'!DL41,IF($B$2=Selectors!$M$4,'RCF FBC data'!DL41,IF($B$2=Selectors!$M$5,'RCF CCT data'!DL41,FALSE))))</f>
        <v>0</v>
      </c>
      <c r="DT37" s="27">
        <f>IF($B$2=Selectors!$M$2,'RCF SOBC data'!DM41,IF($B$2=Selectors!$M$3,'RCF OBC data'!DM41,IF($B$2=Selectors!$M$4,'RCF FBC data'!DM41,IF($B$2=Selectors!$M$5,'RCF CCT data'!DM41,FALSE))))</f>
        <v>0</v>
      </c>
      <c r="DU37" s="27">
        <f>IF($B$2=Selectors!$M$2,'RCF SOBC data'!DN41,IF($B$2=Selectors!$M$3,'RCF OBC data'!DN41,IF($B$2=Selectors!$M$4,'RCF FBC data'!DN41,IF($B$2=Selectors!$M$5,'RCF CCT data'!DN41,FALSE))))</f>
        <v>0</v>
      </c>
      <c r="DV37" s="27">
        <f>IF($B$2=Selectors!$M$2,'RCF SOBC data'!DO41,IF($B$2=Selectors!$M$3,'RCF OBC data'!DO41,IF($B$2=Selectors!$M$4,'RCF FBC data'!DO41,IF($B$2=Selectors!$M$5,'RCF CCT data'!DO41,FALSE))))</f>
        <v>0</v>
      </c>
      <c r="DW37" s="27">
        <f>IF($B$2=Selectors!$M$2,'RCF SOBC data'!DP41,IF($B$2=Selectors!$M$3,'RCF OBC data'!DP41,IF($B$2=Selectors!$M$4,'RCF FBC data'!DP41,IF($B$2=Selectors!$M$5,'RCF CCT data'!DP41,FALSE))))</f>
        <v>0</v>
      </c>
      <c r="DX37" s="27">
        <f>IF($B$2=Selectors!$M$2,'RCF SOBC data'!DQ41,IF($B$2=Selectors!$M$3,'RCF OBC data'!DQ41,IF($B$2=Selectors!$M$4,'RCF FBC data'!DQ41,IF($B$2=Selectors!$M$5,'RCF CCT data'!DQ41,FALSE))))</f>
        <v>0</v>
      </c>
      <c r="DY37" s="27">
        <f>IF($B$2=Selectors!$M$2,'RCF SOBC data'!DR41,IF($B$2=Selectors!$M$3,'RCF OBC data'!DR41,IF($B$2=Selectors!$M$4,'RCF FBC data'!DR41,IF($B$2=Selectors!$M$5,'RCF CCT data'!DR41,FALSE))))</f>
        <v>0</v>
      </c>
      <c r="DZ37" s="27">
        <f>IF($B$2=Selectors!$M$2,'RCF SOBC data'!DS41,IF($B$2=Selectors!$M$3,'RCF OBC data'!DS41,IF($B$2=Selectors!$M$4,'RCF FBC data'!DS41,IF($B$2=Selectors!$M$5,'RCF CCT data'!DS41,FALSE))))</f>
        <v>0</v>
      </c>
      <c r="EA37" s="27">
        <f>IF($B$2=Selectors!$M$2,'RCF SOBC data'!DT41,IF($B$2=Selectors!$M$3,'RCF OBC data'!DT41,IF($B$2=Selectors!$M$4,'RCF FBC data'!DT41,IF($B$2=Selectors!$M$5,'RCF CCT data'!DT41,FALSE))))</f>
        <v>0</v>
      </c>
      <c r="EB37" s="27">
        <f>IF($B$2=Selectors!$M$2,'RCF SOBC data'!DU41,IF($B$2=Selectors!$M$3,'RCF OBC data'!DU41,IF($B$2=Selectors!$M$4,'RCF FBC data'!DU41,IF($B$2=Selectors!$M$5,'RCF CCT data'!DU41,FALSE))))</f>
        <v>0</v>
      </c>
      <c r="EC37" s="27">
        <f>IF($B$2=Selectors!$M$2,'RCF SOBC data'!DV41,IF($B$2=Selectors!$M$3,'RCF OBC data'!DV41,IF($B$2=Selectors!$M$4,'RCF FBC data'!DV41,IF($B$2=Selectors!$M$5,'RCF CCT data'!DV41,FALSE))))</f>
        <v>0</v>
      </c>
      <c r="ED37" s="27">
        <f>IF($B$2=Selectors!$M$2,'RCF SOBC data'!DW41,IF($B$2=Selectors!$M$3,'RCF OBC data'!DW41,IF($B$2=Selectors!$M$4,'RCF FBC data'!DW41,IF($B$2=Selectors!$M$5,'RCF CCT data'!DW41,FALSE))))</f>
        <v>0</v>
      </c>
      <c r="EE37" s="27">
        <f>IF($B$2=Selectors!$M$2,'RCF SOBC data'!DX41,IF($B$2=Selectors!$M$3,'RCF OBC data'!DX41,IF($B$2=Selectors!$M$4,'RCF FBC data'!DX41,IF($B$2=Selectors!$M$5,'RCF CCT data'!DX41,FALSE))))</f>
        <v>0</v>
      </c>
      <c r="EF37" s="27">
        <f>IF($B$2=Selectors!$M$2,'RCF SOBC data'!DY41,IF($B$2=Selectors!$M$3,'RCF OBC data'!DY41,IF($B$2=Selectors!$M$4,'RCF FBC data'!DY41,IF($B$2=Selectors!$M$5,'RCF CCT data'!DY41,FALSE))))</f>
        <v>0</v>
      </c>
      <c r="EG37" s="27">
        <f>IF($B$2=Selectors!$M$2,'RCF SOBC data'!DZ41,IF($B$2=Selectors!$M$3,'RCF OBC data'!DZ41,IF($B$2=Selectors!$M$4,'RCF FBC data'!DZ41,IF($B$2=Selectors!$M$5,'RCF CCT data'!DZ41,FALSE))))</f>
        <v>0</v>
      </c>
      <c r="EH37" s="27">
        <f>IF($B$2=Selectors!$M$2,'RCF SOBC data'!EA41,IF($B$2=Selectors!$M$3,'RCF OBC data'!EA41,IF($B$2=Selectors!$M$4,'RCF FBC data'!EA41,IF($B$2=Selectors!$M$5,'RCF CCT data'!EA41,FALSE))))</f>
        <v>0</v>
      </c>
      <c r="EI37" s="27">
        <f>IF($B$2=Selectors!$M$2,'RCF SOBC data'!EB41,IF($B$2=Selectors!$M$3,'RCF OBC data'!EB41,IF($B$2=Selectors!$M$4,'RCF FBC data'!EB41,IF($B$2=Selectors!$M$5,'RCF CCT data'!EB41,FALSE))))</f>
        <v>0</v>
      </c>
      <c r="EJ37" s="27">
        <f>IF($B$2=Selectors!$M$2,'RCF SOBC data'!EC41,IF($B$2=Selectors!$M$3,'RCF OBC data'!EC41,IF($B$2=Selectors!$M$4,'RCF FBC data'!EC41,IF($B$2=Selectors!$M$5,'RCF CCT data'!EC41,FALSE))))</f>
        <v>0</v>
      </c>
      <c r="EK37" s="27">
        <f>IF($B$2=Selectors!$M$2,'RCF SOBC data'!ED41,IF($B$2=Selectors!$M$3,'RCF OBC data'!ED41,IF($B$2=Selectors!$M$4,'RCF FBC data'!ED41,IF($B$2=Selectors!$M$5,'RCF CCT data'!ED41,FALSE))))</f>
        <v>0</v>
      </c>
      <c r="EL37" s="27">
        <f>IF($B$2=Selectors!$M$2,'RCF SOBC data'!EE41,IF($B$2=Selectors!$M$3,'RCF OBC data'!EE41,IF($B$2=Selectors!$M$4,'RCF FBC data'!EE41,IF($B$2=Selectors!$M$5,'RCF CCT data'!EE41,FALSE))))</f>
        <v>0</v>
      </c>
      <c r="EM37" s="27">
        <f>IF($B$2=Selectors!$M$2,'RCF SOBC data'!EF41,IF($B$2=Selectors!$M$3,'RCF OBC data'!EF41,IF($B$2=Selectors!$M$4,'RCF FBC data'!EF41,IF($B$2=Selectors!$M$5,'RCF CCT data'!EF41,FALSE))))</f>
        <v>0</v>
      </c>
      <c r="EN37" s="27">
        <f>IF($B$2=Selectors!$M$2,'RCF SOBC data'!EG41,IF($B$2=Selectors!$M$3,'RCF OBC data'!EG41,IF($B$2=Selectors!$M$4,'RCF FBC data'!EG41,IF($B$2=Selectors!$M$5,'RCF CCT data'!EG41,FALSE))))</f>
        <v>0</v>
      </c>
      <c r="EO37" s="27">
        <f>IF($B$2=Selectors!$M$2,'RCF SOBC data'!EH41,IF($B$2=Selectors!$M$3,'RCF OBC data'!EH41,IF($B$2=Selectors!$M$4,'RCF FBC data'!EH41,IF($B$2=Selectors!$M$5,'RCF CCT data'!EH41,FALSE))))</f>
        <v>0</v>
      </c>
      <c r="EP37" s="27">
        <f>IF($B$2=Selectors!$M$2,'RCF SOBC data'!EI41,IF($B$2=Selectors!$M$3,'RCF OBC data'!EI41,IF($B$2=Selectors!$M$4,'RCF FBC data'!EI41,IF($B$2=Selectors!$M$5,'RCF CCT data'!EI41,FALSE))))</f>
        <v>0</v>
      </c>
      <c r="EQ37" s="27">
        <f>IF($B$2=Selectors!$M$2,'RCF SOBC data'!EJ41,IF($B$2=Selectors!$M$3,'RCF OBC data'!EJ41,IF($B$2=Selectors!$M$4,'RCF FBC data'!EJ41,IF($B$2=Selectors!$M$5,'RCF CCT data'!EJ41,FALSE))))</f>
        <v>0</v>
      </c>
      <c r="ER37" s="27">
        <f>IF($B$2=Selectors!$M$2,'RCF SOBC data'!EK41,IF($B$2=Selectors!$M$3,'RCF OBC data'!EK41,IF($B$2=Selectors!$M$4,'RCF FBC data'!EK41,IF($B$2=Selectors!$M$5,'RCF CCT data'!EK41,FALSE))))</f>
        <v>0</v>
      </c>
      <c r="ES37" s="27">
        <f>IF($B$2=Selectors!$M$2,'RCF SOBC data'!EL41,IF($B$2=Selectors!$M$3,'RCF OBC data'!EL41,IF($B$2=Selectors!$M$4,'RCF FBC data'!EL41,IF($B$2=Selectors!$M$5,'RCF CCT data'!EL41,FALSE))))</f>
        <v>0</v>
      </c>
    </row>
    <row r="38" spans="2:149" x14ac:dyDescent="0.25">
      <c r="B38" s="13" t="s">
        <v>12</v>
      </c>
      <c r="C38" s="3">
        <v>0.35</v>
      </c>
      <c r="D38" s="40" t="e">
        <f t="shared" si="9"/>
        <v>#DIV/0!</v>
      </c>
      <c r="E38" s="40"/>
      <c r="F38" s="40" t="e">
        <f t="shared" si="10"/>
        <v>#DIV/0!</v>
      </c>
      <c r="G38" s="2"/>
      <c r="H38" s="29" t="e">
        <f t="shared" si="11"/>
        <v>#DIV/0!</v>
      </c>
      <c r="I38" s="29" t="e">
        <f t="shared" si="8"/>
        <v>#DIV/0!</v>
      </c>
      <c r="J38" s="29"/>
      <c r="K38" s="27">
        <f>IF($B$2=Selectors!$M$2,'RCF SOBC data'!D42,IF($B$2=Selectors!$M$3,'RCF OBC data'!D42,IF($B$2=Selectors!$M$4,'RCF FBC data'!D42,IF($B$2=Selectors!$M$5,'RCF CCT data'!D42,FALSE))))</f>
        <v>1.1690045461952313E-2</v>
      </c>
      <c r="L38" s="27">
        <f>IF($B$2=Selectors!$M$2,'RCF SOBC data'!E42,IF($B$2=Selectors!$M$3,'RCF OBC data'!E42,IF($B$2=Selectors!$M$4,'RCF FBC data'!E42,IF($B$2=Selectors!$M$5,'RCF CCT data'!E42,FALSE))))</f>
        <v>1.1690045461952313E-2</v>
      </c>
      <c r="M38" s="27">
        <f>IF($B$2=Selectors!$M$2,'RCF SOBC data'!F42,IF($B$2=Selectors!$M$3,'RCF OBC data'!F42,IF($B$2=Selectors!$M$4,'RCF FBC data'!F42,IF($B$2=Selectors!$M$5,'RCF CCT data'!F42,FALSE))))</f>
        <v>1.1690045461952313E-2</v>
      </c>
      <c r="N38" s="27">
        <f>IF($B$2=Selectors!$M$2,'RCF SOBC data'!G42,IF($B$2=Selectors!$M$3,'RCF OBC data'!G42,IF($B$2=Selectors!$M$4,'RCF FBC data'!G42,IF($B$2=Selectors!$M$5,'RCF CCT data'!G42,FALSE))))</f>
        <v>1.1690045461952313E-2</v>
      </c>
      <c r="O38" s="27">
        <f>IF($B$2=Selectors!$M$2,'RCF SOBC data'!H42,IF($B$2=Selectors!$M$3,'RCF OBC data'!H42,IF($B$2=Selectors!$M$4,'RCF FBC data'!H42,IF($B$2=Selectors!$M$5,'RCF CCT data'!H42,FALSE))))</f>
        <v>1.1690045461952313E-2</v>
      </c>
      <c r="P38" s="27">
        <f>IF($B$2=Selectors!$M$2,'RCF SOBC data'!I42,IF($B$2=Selectors!$M$3,'RCF OBC data'!I42,IF($B$2=Selectors!$M$4,'RCF FBC data'!I42,IF($B$2=Selectors!$M$5,'RCF CCT data'!I42,FALSE))))</f>
        <v>1.1690045461952313E-2</v>
      </c>
      <c r="Q38" s="27">
        <f>IF($B$2=Selectors!$M$2,'RCF SOBC data'!J42,IF($B$2=Selectors!$M$3,'RCF OBC data'!J42,IF($B$2=Selectors!$M$4,'RCF FBC data'!J42,IF($B$2=Selectors!$M$5,'RCF CCT data'!J42,FALSE))))</f>
        <v>1.1690045461952313E-2</v>
      </c>
      <c r="R38" s="27">
        <f>IF($B$2=Selectors!$M$2,'RCF SOBC data'!K42,IF($B$2=Selectors!$M$3,'RCF OBC data'!K42,IF($B$2=Selectors!$M$4,'RCF FBC data'!K42,IF($B$2=Selectors!$M$5,'RCF CCT data'!K42,FALSE))))</f>
        <v>1.1690045461952313E-2</v>
      </c>
      <c r="S38" s="27">
        <f>IF($B$2=Selectors!$M$2,'RCF SOBC data'!L42,IF($B$2=Selectors!$M$3,'RCF OBC data'!L42,IF($B$2=Selectors!$M$4,'RCF FBC data'!L42,IF($B$2=Selectors!$M$5,'RCF CCT data'!L42,FALSE))))</f>
        <v>1.1690045461952313E-2</v>
      </c>
      <c r="T38" s="27">
        <f>IF($B$2=Selectors!$M$2,'RCF SOBC data'!M42,IF($B$2=Selectors!$M$3,'RCF OBC data'!M42,IF($B$2=Selectors!$M$4,'RCF FBC data'!M42,IF($B$2=Selectors!$M$5,'RCF CCT data'!M42,FALSE))))</f>
        <v>0</v>
      </c>
      <c r="U38" s="27">
        <f>IF($B$2=Selectors!$M$2,'RCF SOBC data'!N42,IF($B$2=Selectors!$M$3,'RCF OBC data'!N42,IF($B$2=Selectors!$M$4,'RCF FBC data'!N42,IF($B$2=Selectors!$M$5,'RCF CCT data'!N42,FALSE))))</f>
        <v>0</v>
      </c>
      <c r="V38" s="27">
        <f>IF($B$2=Selectors!$M$2,'RCF SOBC data'!O42,IF($B$2=Selectors!$M$3,'RCF OBC data'!O42,IF($B$2=Selectors!$M$4,'RCF FBC data'!O42,IF($B$2=Selectors!$M$5,'RCF CCT data'!O42,FALSE))))</f>
        <v>0</v>
      </c>
      <c r="W38" s="27">
        <f>IF($B$2=Selectors!$M$2,'RCF SOBC data'!P42,IF($B$2=Selectors!$M$3,'RCF OBC data'!P42,IF($B$2=Selectors!$M$4,'RCF FBC data'!P42,IF($B$2=Selectors!$M$5,'RCF CCT data'!P42,FALSE))))</f>
        <v>0</v>
      </c>
      <c r="X38" s="27">
        <f>IF($B$2=Selectors!$M$2,'RCF SOBC data'!Q42,IF($B$2=Selectors!$M$3,'RCF OBC data'!Q42,IF($B$2=Selectors!$M$4,'RCF FBC data'!Q42,IF($B$2=Selectors!$M$5,'RCF CCT data'!Q42,FALSE))))</f>
        <v>0</v>
      </c>
      <c r="Y38" s="27">
        <f>IF($B$2=Selectors!$M$2,'RCF SOBC data'!R42,IF($B$2=Selectors!$M$3,'RCF OBC data'!R42,IF($B$2=Selectors!$M$4,'RCF FBC data'!R42,IF($B$2=Selectors!$M$5,'RCF CCT data'!R42,FALSE))))</f>
        <v>0</v>
      </c>
      <c r="Z38" s="27">
        <f>IF($B$2=Selectors!$M$2,'RCF SOBC data'!S42,IF($B$2=Selectors!$M$3,'RCF OBC data'!S42,IF($B$2=Selectors!$M$4,'RCF FBC data'!S42,IF($B$2=Selectors!$M$5,'RCF CCT data'!S42,FALSE))))</f>
        <v>0</v>
      </c>
      <c r="AA38" s="27">
        <f>IF($B$2=Selectors!$M$2,'RCF SOBC data'!T42,IF($B$2=Selectors!$M$3,'RCF OBC data'!T42,IF($B$2=Selectors!$M$4,'RCF FBC data'!T42,IF($B$2=Selectors!$M$5,'RCF CCT data'!T42,FALSE))))</f>
        <v>0</v>
      </c>
      <c r="AB38" s="27">
        <f>IF($B$2=Selectors!$M$2,'RCF SOBC data'!U42,IF($B$2=Selectors!$M$3,'RCF OBC data'!U42,IF($B$2=Selectors!$M$4,'RCF FBC data'!U42,IF($B$2=Selectors!$M$5,'RCF CCT data'!U42,FALSE))))</f>
        <v>0</v>
      </c>
      <c r="AC38" s="27">
        <f>IF($B$2=Selectors!$M$2,'RCF SOBC data'!V42,IF($B$2=Selectors!$M$3,'RCF OBC data'!V42,IF($B$2=Selectors!$M$4,'RCF FBC data'!V42,IF($B$2=Selectors!$M$5,'RCF CCT data'!V42,FALSE))))</f>
        <v>0</v>
      </c>
      <c r="AD38" s="27">
        <f>IF($B$2=Selectors!$M$2,'RCF SOBC data'!W42,IF($B$2=Selectors!$M$3,'RCF OBC data'!W42,IF($B$2=Selectors!$M$4,'RCF FBC data'!W42,IF($B$2=Selectors!$M$5,'RCF CCT data'!W42,FALSE))))</f>
        <v>0</v>
      </c>
      <c r="AE38" s="27">
        <f>IF($B$2=Selectors!$M$2,'RCF SOBC data'!X42,IF($B$2=Selectors!$M$3,'RCF OBC data'!X42,IF($B$2=Selectors!$M$4,'RCF FBC data'!X42,IF($B$2=Selectors!$M$5,'RCF CCT data'!X42,FALSE))))</f>
        <v>0</v>
      </c>
      <c r="AF38" s="27">
        <f>IF($B$2=Selectors!$M$2,'RCF SOBC data'!Y42,IF($B$2=Selectors!$M$3,'RCF OBC data'!Y42,IF($B$2=Selectors!$M$4,'RCF FBC data'!Y42,IF($B$2=Selectors!$M$5,'RCF CCT data'!Y42,FALSE))))</f>
        <v>0</v>
      </c>
      <c r="AG38" s="27">
        <f>IF($B$2=Selectors!$M$2,'RCF SOBC data'!Z42,IF($B$2=Selectors!$M$3,'RCF OBC data'!Z42,IF($B$2=Selectors!$M$4,'RCF FBC data'!Z42,IF($B$2=Selectors!$M$5,'RCF CCT data'!Z42,FALSE))))</f>
        <v>0</v>
      </c>
      <c r="AH38" s="27">
        <f>IF($B$2=Selectors!$M$2,'RCF SOBC data'!AA42,IF($B$2=Selectors!$M$3,'RCF OBC data'!AA42,IF($B$2=Selectors!$M$4,'RCF FBC data'!AA42,IF($B$2=Selectors!$M$5,'RCF CCT data'!AA42,FALSE))))</f>
        <v>0</v>
      </c>
      <c r="AI38" s="27">
        <f>IF($B$2=Selectors!$M$2,'RCF SOBC data'!AB42,IF($B$2=Selectors!$M$3,'RCF OBC data'!AB42,IF($B$2=Selectors!$M$4,'RCF FBC data'!AB42,IF($B$2=Selectors!$M$5,'RCF CCT data'!AB42,FALSE))))</f>
        <v>0</v>
      </c>
      <c r="AJ38" s="27">
        <f>IF($B$2=Selectors!$M$2,'RCF SOBC data'!AC42,IF($B$2=Selectors!$M$3,'RCF OBC data'!AC42,IF($B$2=Selectors!$M$4,'RCF FBC data'!AC42,IF($B$2=Selectors!$M$5,'RCF CCT data'!AC42,FALSE))))</f>
        <v>0</v>
      </c>
      <c r="AK38" s="27">
        <f>IF($B$2=Selectors!$M$2,'RCF SOBC data'!AD42,IF($B$2=Selectors!$M$3,'RCF OBC data'!AD42,IF($B$2=Selectors!$M$4,'RCF FBC data'!AD42,IF($B$2=Selectors!$M$5,'RCF CCT data'!AD42,FALSE))))</f>
        <v>0</v>
      </c>
      <c r="AL38" s="27">
        <f>IF($B$2=Selectors!$M$2,'RCF SOBC data'!AE42,IF($B$2=Selectors!$M$3,'RCF OBC data'!AE42,IF($B$2=Selectors!$M$4,'RCF FBC data'!AE42,IF($B$2=Selectors!$M$5,'RCF CCT data'!AE42,FALSE))))</f>
        <v>0</v>
      </c>
      <c r="AM38" s="27">
        <f>IF($B$2=Selectors!$M$2,'RCF SOBC data'!AF42,IF($B$2=Selectors!$M$3,'RCF OBC data'!AF42,IF($B$2=Selectors!$M$4,'RCF FBC data'!AF42,IF($B$2=Selectors!$M$5,'RCF CCT data'!AF42,FALSE))))</f>
        <v>0</v>
      </c>
      <c r="AN38" s="27">
        <f>IF($B$2=Selectors!$M$2,'RCF SOBC data'!AG42,IF($B$2=Selectors!$M$3,'RCF OBC data'!AG42,IF($B$2=Selectors!$M$4,'RCF FBC data'!AG42,IF($B$2=Selectors!$M$5,'RCF CCT data'!AG42,FALSE))))</f>
        <v>0</v>
      </c>
      <c r="AO38" s="27">
        <f>IF($B$2=Selectors!$M$2,'RCF SOBC data'!AH42,IF($B$2=Selectors!$M$3,'RCF OBC data'!AH42,IF($B$2=Selectors!$M$4,'RCF FBC data'!AH42,IF($B$2=Selectors!$M$5,'RCF CCT data'!AH42,FALSE))))</f>
        <v>0.15333333333333332</v>
      </c>
      <c r="AP38" s="27">
        <f>IF($B$2=Selectors!$M$2,'RCF SOBC data'!AI42,IF($B$2=Selectors!$M$3,'RCF OBC data'!AI42,IF($B$2=Selectors!$M$4,'RCF FBC data'!AI42,IF($B$2=Selectors!$M$5,'RCF CCT data'!AI42,FALSE))))</f>
        <v>0</v>
      </c>
      <c r="AQ38" s="27">
        <f>IF($B$2=Selectors!$M$2,'RCF SOBC data'!AJ42,IF($B$2=Selectors!$M$3,'RCF OBC data'!AJ42,IF($B$2=Selectors!$M$4,'RCF FBC data'!AJ42,IF($B$2=Selectors!$M$5,'RCF CCT data'!AJ42,FALSE))))</f>
        <v>0</v>
      </c>
      <c r="AR38" s="27">
        <f>IF($B$2=Selectors!$M$2,'RCF SOBC data'!AK42,IF($B$2=Selectors!$M$3,'RCF OBC data'!AK42,IF($B$2=Selectors!$M$4,'RCF FBC data'!AK42,IF($B$2=Selectors!$M$5,'RCF CCT data'!AK42,FALSE))))</f>
        <v>7.6666666666666661E-2</v>
      </c>
      <c r="AS38" s="27">
        <f>IF($B$2=Selectors!$M$2,'RCF SOBC data'!AL42,IF($B$2=Selectors!$M$3,'RCF OBC data'!AL42,IF($B$2=Selectors!$M$4,'RCF FBC data'!AL42,IF($B$2=Selectors!$M$5,'RCF CCT data'!AL42,FALSE))))</f>
        <v>0.15333333333333332</v>
      </c>
      <c r="AT38" s="27">
        <f>IF($B$2=Selectors!$M$2,'RCF SOBC data'!AM42,IF($B$2=Selectors!$M$3,'RCF OBC data'!AM42,IF($B$2=Selectors!$M$4,'RCF FBC data'!AM42,IF($B$2=Selectors!$M$5,'RCF CCT data'!AM42,FALSE))))</f>
        <v>0</v>
      </c>
      <c r="AU38" s="27">
        <f>IF($B$2=Selectors!$M$2,'RCF SOBC data'!AN42,IF($B$2=Selectors!$M$3,'RCF OBC data'!AN42,IF($B$2=Selectors!$M$4,'RCF FBC data'!AN42,IF($B$2=Selectors!$M$5,'RCF CCT data'!AN42,FALSE))))</f>
        <v>0</v>
      </c>
      <c r="AV38" s="27">
        <f>IF($B$2=Selectors!$M$2,'RCF SOBC data'!AO42,IF($B$2=Selectors!$M$3,'RCF OBC data'!AO42,IF($B$2=Selectors!$M$4,'RCF FBC data'!AO42,IF($B$2=Selectors!$M$5,'RCF CCT data'!AO42,FALSE))))</f>
        <v>0</v>
      </c>
      <c r="AW38" s="27">
        <f>IF($B$2=Selectors!$M$2,'RCF SOBC data'!AP42,IF($B$2=Selectors!$M$3,'RCF OBC data'!AP42,IF($B$2=Selectors!$M$4,'RCF FBC data'!AP42,IF($B$2=Selectors!$M$5,'RCF CCT data'!AP42,FALSE))))</f>
        <v>0</v>
      </c>
      <c r="AX38" s="27">
        <f>IF($B$2=Selectors!$M$2,'RCF SOBC data'!AQ42,IF($B$2=Selectors!$M$3,'RCF OBC data'!AQ42,IF($B$2=Selectors!$M$4,'RCF FBC data'!AQ42,IF($B$2=Selectors!$M$5,'RCF CCT data'!AQ42,FALSE))))</f>
        <v>0</v>
      </c>
      <c r="AY38" s="27">
        <f>IF($B$2=Selectors!$M$2,'RCF SOBC data'!AR42,IF($B$2=Selectors!$M$3,'RCF OBC data'!AR42,IF($B$2=Selectors!$M$4,'RCF FBC data'!AR42,IF($B$2=Selectors!$M$5,'RCF CCT data'!AR42,FALSE))))</f>
        <v>0</v>
      </c>
      <c r="AZ38" s="27">
        <f>IF($B$2=Selectors!$M$2,'RCF SOBC data'!AS42,IF($B$2=Selectors!$M$3,'RCF OBC data'!AS42,IF($B$2=Selectors!$M$4,'RCF FBC data'!AS42,IF($B$2=Selectors!$M$5,'RCF CCT data'!AS42,FALSE))))</f>
        <v>0</v>
      </c>
      <c r="BA38" s="27">
        <f>IF($B$2=Selectors!$M$2,'RCF SOBC data'!AT42,IF($B$2=Selectors!$M$3,'RCF OBC data'!AT42,IF($B$2=Selectors!$M$4,'RCF FBC data'!AT42,IF($B$2=Selectors!$M$5,'RCF CCT data'!AT42,FALSE))))</f>
        <v>0</v>
      </c>
      <c r="BB38" s="27">
        <f>IF($B$2=Selectors!$M$2,'RCF SOBC data'!AU42,IF($B$2=Selectors!$M$3,'RCF OBC data'!AU42,IF($B$2=Selectors!$M$4,'RCF FBC data'!AU42,IF($B$2=Selectors!$M$5,'RCF CCT data'!AU42,FALSE))))</f>
        <v>0</v>
      </c>
      <c r="BC38" s="27">
        <f>IF($B$2=Selectors!$M$2,'RCF SOBC data'!AV42,IF($B$2=Selectors!$M$3,'RCF OBC data'!AV42,IF($B$2=Selectors!$M$4,'RCF FBC data'!AV42,IF($B$2=Selectors!$M$5,'RCF CCT data'!AV42,FALSE))))</f>
        <v>0</v>
      </c>
      <c r="BD38" s="27">
        <f>IF($B$2=Selectors!$M$2,'RCF SOBC data'!AW42,IF($B$2=Selectors!$M$3,'RCF OBC data'!AW42,IF($B$2=Selectors!$M$4,'RCF FBC data'!AW42,IF($B$2=Selectors!$M$5,'RCF CCT data'!AW42,FALSE))))</f>
        <v>0</v>
      </c>
      <c r="BE38" s="27">
        <f>IF($B$2=Selectors!$M$2,'RCF SOBC data'!AX42,IF($B$2=Selectors!$M$3,'RCF OBC data'!AX42,IF($B$2=Selectors!$M$4,'RCF FBC data'!AX42,IF($B$2=Selectors!$M$5,'RCF CCT data'!AX42,FALSE))))</f>
        <v>0</v>
      </c>
      <c r="BF38" s="27">
        <f>IF($B$2=Selectors!$M$2,'RCF SOBC data'!AY42,IF($B$2=Selectors!$M$3,'RCF OBC data'!AY42,IF($B$2=Selectors!$M$4,'RCF FBC data'!AY42,IF($B$2=Selectors!$M$5,'RCF CCT data'!AY42,FALSE))))</f>
        <v>0</v>
      </c>
      <c r="BG38" s="27">
        <f>IF($B$2=Selectors!$M$2,'RCF SOBC data'!AZ42,IF($B$2=Selectors!$M$3,'RCF OBC data'!AZ42,IF($B$2=Selectors!$M$4,'RCF FBC data'!AZ42,IF($B$2=Selectors!$M$5,'RCF CCT data'!AZ42,FALSE))))</f>
        <v>0</v>
      </c>
      <c r="BH38" s="27">
        <f>IF($B$2=Selectors!$M$2,'RCF SOBC data'!BA42,IF($B$2=Selectors!$M$3,'RCF OBC data'!BA42,IF($B$2=Selectors!$M$4,'RCF FBC data'!BA42,IF($B$2=Selectors!$M$5,'RCF CCT data'!BA42,FALSE))))</f>
        <v>0</v>
      </c>
      <c r="BI38" s="27">
        <f>IF($B$2=Selectors!$M$2,'RCF SOBC data'!BB42,IF($B$2=Selectors!$M$3,'RCF OBC data'!BB42,IF($B$2=Selectors!$M$4,'RCF FBC data'!BB42,IF($B$2=Selectors!$M$5,'RCF CCT data'!BB42,FALSE))))</f>
        <v>0</v>
      </c>
      <c r="BJ38" s="27">
        <f>IF($B$2=Selectors!$M$2,'RCF SOBC data'!BC42,IF($B$2=Selectors!$M$3,'RCF OBC data'!BC42,IF($B$2=Selectors!$M$4,'RCF FBC data'!BC42,IF($B$2=Selectors!$M$5,'RCF CCT data'!BC42,FALSE))))</f>
        <v>0</v>
      </c>
      <c r="BK38" s="27">
        <f>IF($B$2=Selectors!$M$2,'RCF SOBC data'!BD42,IF($B$2=Selectors!$M$3,'RCF OBC data'!BD42,IF($B$2=Selectors!$M$4,'RCF FBC data'!BD42,IF($B$2=Selectors!$M$5,'RCF CCT data'!BD42,FALSE))))</f>
        <v>0.14000000000000012</v>
      </c>
      <c r="BL38" s="27">
        <f>IF($B$2=Selectors!$M$2,'RCF SOBC data'!BE42,IF($B$2=Selectors!$M$3,'RCF OBC data'!BE42,IF($B$2=Selectors!$M$4,'RCF FBC data'!BE42,IF($B$2=Selectors!$M$5,'RCF CCT data'!BE42,FALSE))))</f>
        <v>0</v>
      </c>
      <c r="BM38" s="27">
        <f>IF($B$2=Selectors!$M$2,'RCF SOBC data'!BF42,IF($B$2=Selectors!$M$3,'RCF OBC data'!BF42,IF($B$2=Selectors!$M$4,'RCF FBC data'!BF42,IF($B$2=Selectors!$M$5,'RCF CCT data'!BF42,FALSE))))</f>
        <v>0</v>
      </c>
      <c r="BN38" s="27">
        <f>IF($B$2=Selectors!$M$2,'RCF SOBC data'!BG42,IF($B$2=Selectors!$M$3,'RCF OBC data'!BG42,IF($B$2=Selectors!$M$4,'RCF FBC data'!BG42,IF($B$2=Selectors!$M$5,'RCF CCT data'!BG42,FALSE))))</f>
        <v>0</v>
      </c>
      <c r="BO38" s="27">
        <f>IF($B$2=Selectors!$M$2,'RCF SOBC data'!BH42,IF($B$2=Selectors!$M$3,'RCF OBC data'!BH42,IF($B$2=Selectors!$M$4,'RCF FBC data'!BH42,IF($B$2=Selectors!$M$5,'RCF CCT data'!BH42,FALSE))))</f>
        <v>0</v>
      </c>
      <c r="BP38" s="27">
        <f>IF($B$2=Selectors!$M$2,'RCF SOBC data'!BI42,IF($B$2=Selectors!$M$3,'RCF OBC data'!BI42,IF($B$2=Selectors!$M$4,'RCF FBC data'!BI42,IF($B$2=Selectors!$M$5,'RCF CCT data'!BI42,FALSE))))</f>
        <v>0</v>
      </c>
      <c r="BQ38" s="27">
        <f>IF($B$2=Selectors!$M$2,'RCF SOBC data'!BJ42,IF($B$2=Selectors!$M$3,'RCF OBC data'!BJ42,IF($B$2=Selectors!$M$4,'RCF FBC data'!BJ42,IF($B$2=Selectors!$M$5,'RCF CCT data'!BJ42,FALSE))))</f>
        <v>0</v>
      </c>
      <c r="BR38" s="27">
        <f>IF($B$2=Selectors!$M$2,'RCF SOBC data'!BK42,IF($B$2=Selectors!$M$3,'RCF OBC data'!BK42,IF($B$2=Selectors!$M$4,'RCF FBC data'!BK42,IF($B$2=Selectors!$M$5,'RCF CCT data'!BK42,FALSE))))</f>
        <v>0</v>
      </c>
      <c r="BS38" s="27">
        <f>IF($B$2=Selectors!$M$2,'RCF SOBC data'!BL42,IF($B$2=Selectors!$M$3,'RCF OBC data'!BL42,IF($B$2=Selectors!$M$4,'RCF FBC data'!BL42,IF($B$2=Selectors!$M$5,'RCF CCT data'!BL42,FALSE))))</f>
        <v>0</v>
      </c>
      <c r="BT38" s="27">
        <f>IF($B$2=Selectors!$M$2,'RCF SOBC data'!BM42,IF($B$2=Selectors!$M$3,'RCF OBC data'!BM42,IF($B$2=Selectors!$M$4,'RCF FBC data'!BM42,IF($B$2=Selectors!$M$5,'RCF CCT data'!BM42,FALSE))))</f>
        <v>0</v>
      </c>
      <c r="BU38" s="27">
        <f>IF($B$2=Selectors!$M$2,'RCF SOBC data'!BN42,IF($B$2=Selectors!$M$3,'RCF OBC data'!BN42,IF($B$2=Selectors!$M$4,'RCF FBC data'!BN42,IF($B$2=Selectors!$M$5,'RCF CCT data'!BN42,FALSE))))</f>
        <v>7.0887214202756413E-2</v>
      </c>
      <c r="BV38" s="27">
        <f>IF($B$2=Selectors!$M$2,'RCF SOBC data'!BO42,IF($B$2=Selectors!$M$3,'RCF OBC data'!BO42,IF($B$2=Selectors!$M$4,'RCF FBC data'!BO42,IF($B$2=Selectors!$M$5,'RCF CCT data'!BO42,FALSE))))</f>
        <v>0</v>
      </c>
      <c r="BW38" s="27">
        <f>IF($B$2=Selectors!$M$2,'RCF SOBC data'!BP42,IF($B$2=Selectors!$M$3,'RCF OBC data'!BP42,IF($B$2=Selectors!$M$4,'RCF FBC data'!BP42,IF($B$2=Selectors!$M$5,'RCF CCT data'!BP42,FALSE))))</f>
        <v>0</v>
      </c>
      <c r="BX38" s="27">
        <f>IF($B$2=Selectors!$M$2,'RCF SOBC data'!BQ42,IF($B$2=Selectors!$M$3,'RCF OBC data'!BQ42,IF($B$2=Selectors!$M$4,'RCF FBC data'!BQ42,IF($B$2=Selectors!$M$5,'RCF CCT data'!BQ42,FALSE))))</f>
        <v>0</v>
      </c>
      <c r="BY38" s="27">
        <f>IF($B$2=Selectors!$M$2,'RCF SOBC data'!BR42,IF($B$2=Selectors!$M$3,'RCF OBC data'!BR42,IF($B$2=Selectors!$M$4,'RCF FBC data'!BR42,IF($B$2=Selectors!$M$5,'RCF CCT data'!BR42,FALSE))))</f>
        <v>0</v>
      </c>
      <c r="BZ38" s="27">
        <f>IF($B$2=Selectors!$M$2,'RCF SOBC data'!BS42,IF($B$2=Selectors!$M$3,'RCF OBC data'!BS42,IF($B$2=Selectors!$M$4,'RCF FBC data'!BS42,IF($B$2=Selectors!$M$5,'RCF CCT data'!BS42,FALSE))))</f>
        <v>0</v>
      </c>
      <c r="CA38" s="27">
        <f>IF($B$2=Selectors!$M$2,'RCF SOBC data'!BT42,IF($B$2=Selectors!$M$3,'RCF OBC data'!BT42,IF($B$2=Selectors!$M$4,'RCF FBC data'!BT42,IF($B$2=Selectors!$M$5,'RCF CCT data'!BT42,FALSE))))</f>
        <v>0</v>
      </c>
      <c r="CB38" s="27">
        <f>IF($B$2=Selectors!$M$2,'RCF SOBC data'!BU42,IF($B$2=Selectors!$M$3,'RCF OBC data'!BU42,IF($B$2=Selectors!$M$4,'RCF FBC data'!BU42,IF($B$2=Selectors!$M$5,'RCF CCT data'!BU42,FALSE))))</f>
        <v>0</v>
      </c>
      <c r="CC38" s="27">
        <f>IF($B$2=Selectors!$M$2,'RCF SOBC data'!BV42,IF($B$2=Selectors!$M$3,'RCF OBC data'!BV42,IF($B$2=Selectors!$M$4,'RCF FBC data'!BV42,IF($B$2=Selectors!$M$5,'RCF CCT data'!BV42,FALSE))))</f>
        <v>0</v>
      </c>
      <c r="CD38" s="27">
        <f>IF($B$2=Selectors!$M$2,'RCF SOBC data'!BW42,IF($B$2=Selectors!$M$3,'RCF OBC data'!BW42,IF($B$2=Selectors!$M$4,'RCF FBC data'!BW42,IF($B$2=Selectors!$M$5,'RCF CCT data'!BW42,FALSE))))</f>
        <v>0</v>
      </c>
      <c r="CE38" s="27">
        <f>IF($B$2=Selectors!$M$2,'RCF SOBC data'!BX42,IF($B$2=Selectors!$M$3,'RCF OBC data'!BX42,IF($B$2=Selectors!$M$4,'RCF FBC data'!BX42,IF($B$2=Selectors!$M$5,'RCF CCT data'!BX42,FALSE))))</f>
        <v>0</v>
      </c>
      <c r="CF38" s="27">
        <f>IF($B$2=Selectors!$M$2,'RCF SOBC data'!BY42,IF($B$2=Selectors!$M$3,'RCF OBC data'!BY42,IF($B$2=Selectors!$M$4,'RCF FBC data'!BY42,IF($B$2=Selectors!$M$5,'RCF CCT data'!BY42,FALSE))))</f>
        <v>0</v>
      </c>
      <c r="CG38" s="27">
        <f>IF($B$2=Selectors!$M$2,'RCF SOBC data'!BZ42,IF($B$2=Selectors!$M$3,'RCF OBC data'!BZ42,IF($B$2=Selectors!$M$4,'RCF FBC data'!BZ42,IF($B$2=Selectors!$M$5,'RCF CCT data'!BZ42,FALSE))))</f>
        <v>0</v>
      </c>
      <c r="CH38" s="27">
        <f>IF($B$2=Selectors!$M$2,'RCF SOBC data'!CA42,IF($B$2=Selectors!$M$3,'RCF OBC data'!CA42,IF($B$2=Selectors!$M$4,'RCF FBC data'!CA42,IF($B$2=Selectors!$M$5,'RCF CCT data'!CA42,FALSE))))</f>
        <v>0</v>
      </c>
      <c r="CI38" s="27">
        <f>IF($B$2=Selectors!$M$2,'RCF SOBC data'!CB42,IF($B$2=Selectors!$M$3,'RCF OBC data'!CB42,IF($B$2=Selectors!$M$4,'RCF FBC data'!CB42,IF($B$2=Selectors!$M$5,'RCF CCT data'!CB42,FALSE))))</f>
        <v>0.21266164260826925</v>
      </c>
      <c r="CJ38" s="27">
        <f>IF($B$2=Selectors!$M$2,'RCF SOBC data'!CC42,IF($B$2=Selectors!$M$3,'RCF OBC data'!CC42,IF($B$2=Selectors!$M$4,'RCF FBC data'!CC42,IF($B$2=Selectors!$M$5,'RCF CCT data'!CC42,FALSE))))</f>
        <v>0.21266164260826925</v>
      </c>
      <c r="CK38" s="27">
        <f>IF($B$2=Selectors!$M$2,'RCF SOBC data'!CD42,IF($B$2=Selectors!$M$3,'RCF OBC data'!CD42,IF($B$2=Selectors!$M$4,'RCF FBC data'!CD42,IF($B$2=Selectors!$M$5,'RCF CCT data'!CD42,FALSE))))</f>
        <v>0.21266164260826925</v>
      </c>
      <c r="CL38" s="27">
        <f>IF($B$2=Selectors!$M$2,'RCF SOBC data'!CE42,IF($B$2=Selectors!$M$3,'RCF OBC data'!CE42,IF($B$2=Selectors!$M$4,'RCF FBC data'!CE42,IF($B$2=Selectors!$M$5,'RCF CCT data'!CE42,FALSE))))</f>
        <v>0.21266164260826925</v>
      </c>
      <c r="CM38" s="27">
        <f>IF($B$2=Selectors!$M$2,'RCF SOBC data'!CF42,IF($B$2=Selectors!$M$3,'RCF OBC data'!CF42,IF($B$2=Selectors!$M$4,'RCF FBC data'!CF42,IF($B$2=Selectors!$M$5,'RCF CCT data'!CF42,FALSE))))</f>
        <v>0.21266164260826925</v>
      </c>
      <c r="CN38" s="27">
        <f>IF($B$2=Selectors!$M$2,'RCF SOBC data'!CG42,IF($B$2=Selectors!$M$3,'RCF OBC data'!CG42,IF($B$2=Selectors!$M$4,'RCF FBC data'!CG42,IF($B$2=Selectors!$M$5,'RCF CCT data'!CG42,FALSE))))</f>
        <v>0.21266164260826925</v>
      </c>
      <c r="CO38" s="27">
        <f>IF($B$2=Selectors!$M$2,'RCF SOBC data'!CH42,IF($B$2=Selectors!$M$3,'RCF OBC data'!CH42,IF($B$2=Selectors!$M$4,'RCF FBC data'!CH42,IF($B$2=Selectors!$M$5,'RCF CCT data'!CH42,FALSE))))</f>
        <v>0.21266164260826925</v>
      </c>
      <c r="CP38" s="27">
        <f>IF($B$2=Selectors!$M$2,'RCF SOBC data'!CI42,IF($B$2=Selectors!$M$3,'RCF OBC data'!CI42,IF($B$2=Selectors!$M$4,'RCF FBC data'!CI42,IF($B$2=Selectors!$M$5,'RCF CCT data'!CI42,FALSE))))</f>
        <v>7.0887214202756413E-2</v>
      </c>
      <c r="CQ38" s="27">
        <f>IF($B$2=Selectors!$M$2,'RCF SOBC data'!CJ42,IF($B$2=Selectors!$M$3,'RCF OBC data'!CJ42,IF($B$2=Selectors!$M$4,'RCF FBC data'!CJ42,IF($B$2=Selectors!$M$5,'RCF CCT data'!CJ42,FALSE))))</f>
        <v>7.0887214202756413E-2</v>
      </c>
      <c r="CR38" s="27">
        <f>IF($B$2=Selectors!$M$2,'RCF SOBC data'!CK42,IF($B$2=Selectors!$M$3,'RCF OBC data'!CK42,IF($B$2=Selectors!$M$4,'RCF FBC data'!CK42,IF($B$2=Selectors!$M$5,'RCF CCT data'!CK42,FALSE))))</f>
        <v>7.0887214202756413E-2</v>
      </c>
      <c r="CS38" s="27">
        <f>IF($B$2=Selectors!$M$2,'RCF SOBC data'!CL42,IF($B$2=Selectors!$M$3,'RCF OBC data'!CL42,IF($B$2=Selectors!$M$4,'RCF FBC data'!CL42,IF($B$2=Selectors!$M$5,'RCF CCT data'!CL42,FALSE))))</f>
        <v>0.21266164260826925</v>
      </c>
      <c r="CT38" s="27">
        <f>IF($B$2=Selectors!$M$2,'RCF SOBC data'!CM42,IF($B$2=Selectors!$M$3,'RCF OBC data'!CM42,IF($B$2=Selectors!$M$4,'RCF FBC data'!CM42,IF($B$2=Selectors!$M$5,'RCF CCT data'!CM42,FALSE))))</f>
        <v>0.21266164260826925</v>
      </c>
      <c r="CU38" s="27">
        <f>IF($B$2=Selectors!$M$2,'RCF SOBC data'!CN42,IF($B$2=Selectors!$M$3,'RCF OBC data'!CN42,IF($B$2=Selectors!$M$4,'RCF FBC data'!CN42,IF($B$2=Selectors!$M$5,'RCF CCT data'!CN42,FALSE))))</f>
        <v>0.21266164260826925</v>
      </c>
      <c r="CV38" s="27">
        <f>IF($B$2=Selectors!$M$2,'RCF SOBC data'!CO42,IF($B$2=Selectors!$M$3,'RCF OBC data'!CO42,IF($B$2=Selectors!$M$4,'RCF FBC data'!CO42,IF($B$2=Selectors!$M$5,'RCF CCT data'!CO42,FALSE))))</f>
        <v>0.21266164260826925</v>
      </c>
      <c r="CW38" s="27">
        <f>IF($B$2=Selectors!$M$2,'RCF SOBC data'!CP42,IF($B$2=Selectors!$M$3,'RCF OBC data'!CP42,IF($B$2=Selectors!$M$4,'RCF FBC data'!CP42,IF($B$2=Selectors!$M$5,'RCF CCT data'!CP42,FALSE))))</f>
        <v>0.21266164260826925</v>
      </c>
      <c r="CX38" s="27">
        <f>IF($B$2=Selectors!$M$2,'RCF SOBC data'!CQ42,IF($B$2=Selectors!$M$3,'RCF OBC data'!CQ42,IF($B$2=Selectors!$M$4,'RCF FBC data'!CQ42,IF($B$2=Selectors!$M$5,'RCF CCT data'!CQ42,FALSE))))</f>
        <v>0</v>
      </c>
      <c r="CY38" s="27">
        <f>IF($B$2=Selectors!$M$2,'RCF SOBC data'!CR42,IF($B$2=Selectors!$M$3,'RCF OBC data'!CR42,IF($B$2=Selectors!$M$4,'RCF FBC data'!CR42,IF($B$2=Selectors!$M$5,'RCF CCT data'!CR42,FALSE))))</f>
        <v>0</v>
      </c>
      <c r="CZ38" s="27">
        <f>IF($B$2=Selectors!$M$2,'RCF SOBC data'!CS42,IF($B$2=Selectors!$M$3,'RCF OBC data'!CS42,IF($B$2=Selectors!$M$4,'RCF FBC data'!CS42,IF($B$2=Selectors!$M$5,'RCF CCT data'!CS42,FALSE))))</f>
        <v>0</v>
      </c>
      <c r="DA38" s="27">
        <f>IF($B$2=Selectors!$M$2,'RCF SOBC data'!CT42,IF($B$2=Selectors!$M$3,'RCF OBC data'!CT42,IF($B$2=Selectors!$M$4,'RCF FBC data'!CT42,IF($B$2=Selectors!$M$5,'RCF CCT data'!CT42,FALSE))))</f>
        <v>0</v>
      </c>
      <c r="DB38" s="27">
        <f>IF($B$2=Selectors!$M$2,'RCF SOBC data'!CU42,IF($B$2=Selectors!$M$3,'RCF OBC data'!CU42,IF($B$2=Selectors!$M$4,'RCF FBC data'!CU42,IF($B$2=Selectors!$M$5,'RCF CCT data'!CU42,FALSE))))</f>
        <v>0</v>
      </c>
      <c r="DC38" s="27">
        <f>IF($B$2=Selectors!$M$2,'RCF SOBC data'!CV42,IF($B$2=Selectors!$M$3,'RCF OBC data'!CV42,IF($B$2=Selectors!$M$4,'RCF FBC data'!CV42,IF($B$2=Selectors!$M$5,'RCF CCT data'!CV42,FALSE))))</f>
        <v>0</v>
      </c>
      <c r="DD38" s="27">
        <f>IF($B$2=Selectors!$M$2,'RCF SOBC data'!CW42,IF($B$2=Selectors!$M$3,'RCF OBC data'!CW42,IF($B$2=Selectors!$M$4,'RCF FBC data'!CW42,IF($B$2=Selectors!$M$5,'RCF CCT data'!CW42,FALSE))))</f>
        <v>0</v>
      </c>
      <c r="DE38" s="27">
        <f>IF($B$2=Selectors!$M$2,'RCF SOBC data'!CX42,IF($B$2=Selectors!$M$3,'RCF OBC data'!CX42,IF($B$2=Selectors!$M$4,'RCF FBC data'!CX42,IF($B$2=Selectors!$M$5,'RCF CCT data'!CX42,FALSE))))</f>
        <v>0</v>
      </c>
      <c r="DF38" s="27">
        <f>IF($B$2=Selectors!$M$2,'RCF SOBC data'!CY42,IF($B$2=Selectors!$M$3,'RCF OBC data'!CY42,IF($B$2=Selectors!$M$4,'RCF FBC data'!CY42,IF($B$2=Selectors!$M$5,'RCF CCT data'!CY42,FALSE))))</f>
        <v>0</v>
      </c>
      <c r="DG38" s="27">
        <f>IF($B$2=Selectors!$M$2,'RCF SOBC data'!CZ42,IF($B$2=Selectors!$M$3,'RCF OBC data'!CZ42,IF($B$2=Selectors!$M$4,'RCF FBC data'!CZ42,IF($B$2=Selectors!$M$5,'RCF CCT data'!CZ42,FALSE))))</f>
        <v>0</v>
      </c>
      <c r="DH38" s="27">
        <f>IF($B$2=Selectors!$M$2,'RCF SOBC data'!DA42,IF($B$2=Selectors!$M$3,'RCF OBC data'!DA42,IF($B$2=Selectors!$M$4,'RCF FBC data'!DA42,IF($B$2=Selectors!$M$5,'RCF CCT data'!DA42,FALSE))))</f>
        <v>0</v>
      </c>
      <c r="DI38" s="27">
        <f>IF($B$2=Selectors!$M$2,'RCF SOBC data'!DB42,IF($B$2=Selectors!$M$3,'RCF OBC data'!DB42,IF($B$2=Selectors!$M$4,'RCF FBC data'!DB42,IF($B$2=Selectors!$M$5,'RCF CCT data'!DB42,FALSE))))</f>
        <v>0</v>
      </c>
      <c r="DJ38" s="27">
        <f>IF($B$2=Selectors!$M$2,'RCF SOBC data'!DC42,IF($B$2=Selectors!$M$3,'RCF OBC data'!DC42,IF($B$2=Selectors!$M$4,'RCF FBC data'!DC42,IF($B$2=Selectors!$M$5,'RCF CCT data'!DC42,FALSE))))</f>
        <v>0</v>
      </c>
      <c r="DK38" s="27">
        <f>IF($B$2=Selectors!$M$2,'RCF SOBC data'!DD42,IF($B$2=Selectors!$M$3,'RCF OBC data'!DD42,IF($B$2=Selectors!$M$4,'RCF FBC data'!DD42,IF($B$2=Selectors!$M$5,'RCF CCT data'!DD42,FALSE))))</f>
        <v>0</v>
      </c>
      <c r="DL38" s="27">
        <f>IF($B$2=Selectors!$M$2,'RCF SOBC data'!DE42,IF($B$2=Selectors!$M$3,'RCF OBC data'!DE42,IF($B$2=Selectors!$M$4,'RCF FBC data'!DE42,IF($B$2=Selectors!$M$5,'RCF CCT data'!DE42,FALSE))))</f>
        <v>0</v>
      </c>
      <c r="DM38" s="27">
        <f>IF($B$2=Selectors!$M$2,'RCF SOBC data'!DF42,IF($B$2=Selectors!$M$3,'RCF OBC data'!DF42,IF($B$2=Selectors!$M$4,'RCF FBC data'!DF42,IF($B$2=Selectors!$M$5,'RCF CCT data'!DF42,FALSE))))</f>
        <v>0</v>
      </c>
      <c r="DN38" s="27">
        <f>IF($B$2=Selectors!$M$2,'RCF SOBC data'!DG42,IF($B$2=Selectors!$M$3,'RCF OBC data'!DG42,IF($B$2=Selectors!$M$4,'RCF FBC data'!DG42,IF($B$2=Selectors!$M$5,'RCF CCT data'!DG42,FALSE))))</f>
        <v>0</v>
      </c>
      <c r="DO38" s="27">
        <f>IF($B$2=Selectors!$M$2,'RCF SOBC data'!DH42,IF($B$2=Selectors!$M$3,'RCF OBC data'!DH42,IF($B$2=Selectors!$M$4,'RCF FBC data'!DH42,IF($B$2=Selectors!$M$5,'RCF CCT data'!DH42,FALSE))))</f>
        <v>0</v>
      </c>
      <c r="DP38" s="27">
        <f>IF($B$2=Selectors!$M$2,'RCF SOBC data'!DI42,IF($B$2=Selectors!$M$3,'RCF OBC data'!DI42,IF($B$2=Selectors!$M$4,'RCF FBC data'!DI42,IF($B$2=Selectors!$M$5,'RCF CCT data'!DI42,FALSE))))</f>
        <v>0</v>
      </c>
      <c r="DQ38" s="27">
        <f>IF($B$2=Selectors!$M$2,'RCF SOBC data'!DJ42,IF($B$2=Selectors!$M$3,'RCF OBC data'!DJ42,IF($B$2=Selectors!$M$4,'RCF FBC data'!DJ42,IF($B$2=Selectors!$M$5,'RCF CCT data'!DJ42,FALSE))))</f>
        <v>0</v>
      </c>
      <c r="DR38" s="27">
        <f>IF($B$2=Selectors!$M$2,'RCF SOBC data'!DK42,IF($B$2=Selectors!$M$3,'RCF OBC data'!DK42,IF($B$2=Selectors!$M$4,'RCF FBC data'!DK42,IF($B$2=Selectors!$M$5,'RCF CCT data'!DK42,FALSE))))</f>
        <v>0</v>
      </c>
      <c r="DS38" s="27">
        <f>IF($B$2=Selectors!$M$2,'RCF SOBC data'!DL42,IF($B$2=Selectors!$M$3,'RCF OBC data'!DL42,IF($B$2=Selectors!$M$4,'RCF FBC data'!DL42,IF($B$2=Selectors!$M$5,'RCF CCT data'!DL42,FALSE))))</f>
        <v>0</v>
      </c>
      <c r="DT38" s="27">
        <f>IF($B$2=Selectors!$M$2,'RCF SOBC data'!DM42,IF($B$2=Selectors!$M$3,'RCF OBC data'!DM42,IF($B$2=Selectors!$M$4,'RCF FBC data'!DM42,IF($B$2=Selectors!$M$5,'RCF CCT data'!DM42,FALSE))))</f>
        <v>0</v>
      </c>
      <c r="DU38" s="27">
        <f>IF($B$2=Selectors!$M$2,'RCF SOBC data'!DN42,IF($B$2=Selectors!$M$3,'RCF OBC data'!DN42,IF($B$2=Selectors!$M$4,'RCF FBC data'!DN42,IF($B$2=Selectors!$M$5,'RCF CCT data'!DN42,FALSE))))</f>
        <v>0</v>
      </c>
      <c r="DV38" s="27">
        <f>IF($B$2=Selectors!$M$2,'RCF SOBC data'!DO42,IF($B$2=Selectors!$M$3,'RCF OBC data'!DO42,IF($B$2=Selectors!$M$4,'RCF FBC data'!DO42,IF($B$2=Selectors!$M$5,'RCF CCT data'!DO42,FALSE))))</f>
        <v>0</v>
      </c>
      <c r="DW38" s="27">
        <f>IF($B$2=Selectors!$M$2,'RCF SOBC data'!DP42,IF($B$2=Selectors!$M$3,'RCF OBC data'!DP42,IF($B$2=Selectors!$M$4,'RCF FBC data'!DP42,IF($B$2=Selectors!$M$5,'RCF CCT data'!DP42,FALSE))))</f>
        <v>0</v>
      </c>
      <c r="DX38" s="27">
        <f>IF($B$2=Selectors!$M$2,'RCF SOBC data'!DQ42,IF($B$2=Selectors!$M$3,'RCF OBC data'!DQ42,IF($B$2=Selectors!$M$4,'RCF FBC data'!DQ42,IF($B$2=Selectors!$M$5,'RCF CCT data'!DQ42,FALSE))))</f>
        <v>0</v>
      </c>
      <c r="DY38" s="27">
        <f>IF($B$2=Selectors!$M$2,'RCF SOBC data'!DR42,IF($B$2=Selectors!$M$3,'RCF OBC data'!DR42,IF($B$2=Selectors!$M$4,'RCF FBC data'!DR42,IF($B$2=Selectors!$M$5,'RCF CCT data'!DR42,FALSE))))</f>
        <v>0</v>
      </c>
      <c r="DZ38" s="27">
        <f>IF($B$2=Selectors!$M$2,'RCF SOBC data'!DS42,IF($B$2=Selectors!$M$3,'RCF OBC data'!DS42,IF($B$2=Selectors!$M$4,'RCF FBC data'!DS42,IF($B$2=Selectors!$M$5,'RCF CCT data'!DS42,FALSE))))</f>
        <v>0</v>
      </c>
      <c r="EA38" s="27">
        <f>IF($B$2=Selectors!$M$2,'RCF SOBC data'!DT42,IF($B$2=Selectors!$M$3,'RCF OBC data'!DT42,IF($B$2=Selectors!$M$4,'RCF FBC data'!DT42,IF($B$2=Selectors!$M$5,'RCF CCT data'!DT42,FALSE))))</f>
        <v>0</v>
      </c>
      <c r="EB38" s="27">
        <f>IF($B$2=Selectors!$M$2,'RCF SOBC data'!DU42,IF($B$2=Selectors!$M$3,'RCF OBC data'!DU42,IF($B$2=Selectors!$M$4,'RCF FBC data'!DU42,IF($B$2=Selectors!$M$5,'RCF CCT data'!DU42,FALSE))))</f>
        <v>0</v>
      </c>
      <c r="EC38" s="27">
        <f>IF($B$2=Selectors!$M$2,'RCF SOBC data'!DV42,IF($B$2=Selectors!$M$3,'RCF OBC data'!DV42,IF($B$2=Selectors!$M$4,'RCF FBC data'!DV42,IF($B$2=Selectors!$M$5,'RCF CCT data'!DV42,FALSE))))</f>
        <v>0</v>
      </c>
      <c r="ED38" s="27">
        <f>IF($B$2=Selectors!$M$2,'RCF SOBC data'!DW42,IF($B$2=Selectors!$M$3,'RCF OBC data'!DW42,IF($B$2=Selectors!$M$4,'RCF FBC data'!DW42,IF($B$2=Selectors!$M$5,'RCF CCT data'!DW42,FALSE))))</f>
        <v>0</v>
      </c>
      <c r="EE38" s="27">
        <f>IF($B$2=Selectors!$M$2,'RCF SOBC data'!DX42,IF($B$2=Selectors!$M$3,'RCF OBC data'!DX42,IF($B$2=Selectors!$M$4,'RCF FBC data'!DX42,IF($B$2=Selectors!$M$5,'RCF CCT data'!DX42,FALSE))))</f>
        <v>0</v>
      </c>
      <c r="EF38" s="27">
        <f>IF($B$2=Selectors!$M$2,'RCF SOBC data'!DY42,IF($B$2=Selectors!$M$3,'RCF OBC data'!DY42,IF($B$2=Selectors!$M$4,'RCF FBC data'!DY42,IF($B$2=Selectors!$M$5,'RCF CCT data'!DY42,FALSE))))</f>
        <v>0</v>
      </c>
      <c r="EG38" s="27">
        <f>IF($B$2=Selectors!$M$2,'RCF SOBC data'!DZ42,IF($B$2=Selectors!$M$3,'RCF OBC data'!DZ42,IF($B$2=Selectors!$M$4,'RCF FBC data'!DZ42,IF($B$2=Selectors!$M$5,'RCF CCT data'!DZ42,FALSE))))</f>
        <v>0</v>
      </c>
      <c r="EH38" s="27">
        <f>IF($B$2=Selectors!$M$2,'RCF SOBC data'!EA42,IF($B$2=Selectors!$M$3,'RCF OBC data'!EA42,IF($B$2=Selectors!$M$4,'RCF FBC data'!EA42,IF($B$2=Selectors!$M$5,'RCF CCT data'!EA42,FALSE))))</f>
        <v>0</v>
      </c>
      <c r="EI38" s="27">
        <f>IF($B$2=Selectors!$M$2,'RCF SOBC data'!EB42,IF($B$2=Selectors!$M$3,'RCF OBC data'!EB42,IF($B$2=Selectors!$M$4,'RCF FBC data'!EB42,IF($B$2=Selectors!$M$5,'RCF CCT data'!EB42,FALSE))))</f>
        <v>0</v>
      </c>
      <c r="EJ38" s="27">
        <f>IF($B$2=Selectors!$M$2,'RCF SOBC data'!EC42,IF($B$2=Selectors!$M$3,'RCF OBC data'!EC42,IF($B$2=Selectors!$M$4,'RCF FBC data'!EC42,IF($B$2=Selectors!$M$5,'RCF CCT data'!EC42,FALSE))))</f>
        <v>0</v>
      </c>
      <c r="EK38" s="27">
        <f>IF($B$2=Selectors!$M$2,'RCF SOBC data'!ED42,IF($B$2=Selectors!$M$3,'RCF OBC data'!ED42,IF($B$2=Selectors!$M$4,'RCF FBC data'!ED42,IF($B$2=Selectors!$M$5,'RCF CCT data'!ED42,FALSE))))</f>
        <v>0</v>
      </c>
      <c r="EL38" s="27">
        <f>IF($B$2=Selectors!$M$2,'RCF SOBC data'!EE42,IF($B$2=Selectors!$M$3,'RCF OBC data'!EE42,IF($B$2=Selectors!$M$4,'RCF FBC data'!EE42,IF($B$2=Selectors!$M$5,'RCF CCT data'!EE42,FALSE))))</f>
        <v>0</v>
      </c>
      <c r="EM38" s="27">
        <f>IF($B$2=Selectors!$M$2,'RCF SOBC data'!EF42,IF($B$2=Selectors!$M$3,'RCF OBC data'!EF42,IF($B$2=Selectors!$M$4,'RCF FBC data'!EF42,IF($B$2=Selectors!$M$5,'RCF CCT data'!EF42,FALSE))))</f>
        <v>0</v>
      </c>
      <c r="EN38" s="27">
        <f>IF($B$2=Selectors!$M$2,'RCF SOBC data'!EG42,IF($B$2=Selectors!$M$3,'RCF OBC data'!EG42,IF($B$2=Selectors!$M$4,'RCF FBC data'!EG42,IF($B$2=Selectors!$M$5,'RCF CCT data'!EG42,FALSE))))</f>
        <v>0</v>
      </c>
      <c r="EO38" s="27">
        <f>IF($B$2=Selectors!$M$2,'RCF SOBC data'!EH42,IF($B$2=Selectors!$M$3,'RCF OBC data'!EH42,IF($B$2=Selectors!$M$4,'RCF FBC data'!EH42,IF($B$2=Selectors!$M$5,'RCF CCT data'!EH42,FALSE))))</f>
        <v>0</v>
      </c>
      <c r="EP38" s="27">
        <f>IF($B$2=Selectors!$M$2,'RCF SOBC data'!EI42,IF($B$2=Selectors!$M$3,'RCF OBC data'!EI42,IF($B$2=Selectors!$M$4,'RCF FBC data'!EI42,IF($B$2=Selectors!$M$5,'RCF CCT data'!EI42,FALSE))))</f>
        <v>0</v>
      </c>
      <c r="EQ38" s="27">
        <f>IF($B$2=Selectors!$M$2,'RCF SOBC data'!EJ42,IF($B$2=Selectors!$M$3,'RCF OBC data'!EJ42,IF($B$2=Selectors!$M$4,'RCF FBC data'!EJ42,IF($B$2=Selectors!$M$5,'RCF CCT data'!EJ42,FALSE))))</f>
        <v>0</v>
      </c>
      <c r="ER38" s="27">
        <f>IF($B$2=Selectors!$M$2,'RCF SOBC data'!EK42,IF($B$2=Selectors!$M$3,'RCF OBC data'!EK42,IF($B$2=Selectors!$M$4,'RCF FBC data'!EK42,IF($B$2=Selectors!$M$5,'RCF CCT data'!EK42,FALSE))))</f>
        <v>0</v>
      </c>
      <c r="ES38" s="27">
        <f>IF($B$2=Selectors!$M$2,'RCF SOBC data'!EL42,IF($B$2=Selectors!$M$3,'RCF OBC data'!EL42,IF($B$2=Selectors!$M$4,'RCF FBC data'!EL42,IF($B$2=Selectors!$M$5,'RCF CCT data'!EL42,FALSE))))</f>
        <v>0</v>
      </c>
    </row>
    <row r="39" spans="2:149" x14ac:dyDescent="0.25">
      <c r="B39" s="13" t="s">
        <v>15</v>
      </c>
      <c r="C39" s="3">
        <v>0.4</v>
      </c>
      <c r="D39" s="40" t="e">
        <f t="shared" si="9"/>
        <v>#DIV/0!</v>
      </c>
      <c r="E39" s="40"/>
      <c r="F39" s="40" t="e">
        <f t="shared" si="10"/>
        <v>#DIV/0!</v>
      </c>
      <c r="G39" s="2"/>
      <c r="H39" s="29" t="e">
        <f t="shared" si="11"/>
        <v>#DIV/0!</v>
      </c>
      <c r="I39" s="29" t="e">
        <f t="shared" si="8"/>
        <v>#DIV/0!</v>
      </c>
      <c r="J39" s="29"/>
      <c r="K39" s="27">
        <f>IF($B$2=Selectors!$M$2,'RCF SOBC data'!D43,IF($B$2=Selectors!$M$3,'RCF OBC data'!D43,IF($B$2=Selectors!$M$4,'RCF FBC data'!D43,IF($B$2=Selectors!$M$5,'RCF CCT data'!D43,FALSE))))</f>
        <v>2.5568134703652934E-2</v>
      </c>
      <c r="L39" s="27">
        <f>IF($B$2=Selectors!$M$2,'RCF SOBC data'!E43,IF($B$2=Selectors!$M$3,'RCF OBC data'!E43,IF($B$2=Selectors!$M$4,'RCF FBC data'!E43,IF($B$2=Selectors!$M$5,'RCF CCT data'!E43,FALSE))))</f>
        <v>2.5568134703652934E-2</v>
      </c>
      <c r="M39" s="27">
        <f>IF($B$2=Selectors!$M$2,'RCF SOBC data'!F43,IF($B$2=Selectors!$M$3,'RCF OBC data'!F43,IF($B$2=Selectors!$M$4,'RCF FBC data'!F43,IF($B$2=Selectors!$M$5,'RCF CCT data'!F43,FALSE))))</f>
        <v>2.5568134703652934E-2</v>
      </c>
      <c r="N39" s="27">
        <f>IF($B$2=Selectors!$M$2,'RCF SOBC data'!G43,IF($B$2=Selectors!$M$3,'RCF OBC data'!G43,IF($B$2=Selectors!$M$4,'RCF FBC data'!G43,IF($B$2=Selectors!$M$5,'RCF CCT data'!G43,FALSE))))</f>
        <v>2.5568134703652934E-2</v>
      </c>
      <c r="O39" s="27">
        <f>IF($B$2=Selectors!$M$2,'RCF SOBC data'!H43,IF($B$2=Selectors!$M$3,'RCF OBC data'!H43,IF($B$2=Selectors!$M$4,'RCF FBC data'!H43,IF($B$2=Selectors!$M$5,'RCF CCT data'!H43,FALSE))))</f>
        <v>2.5568134703652934E-2</v>
      </c>
      <c r="P39" s="27">
        <f>IF($B$2=Selectors!$M$2,'RCF SOBC data'!I43,IF($B$2=Selectors!$M$3,'RCF OBC data'!I43,IF($B$2=Selectors!$M$4,'RCF FBC data'!I43,IF($B$2=Selectors!$M$5,'RCF CCT data'!I43,FALSE))))</f>
        <v>2.5568134703652934E-2</v>
      </c>
      <c r="Q39" s="27">
        <f>IF($B$2=Selectors!$M$2,'RCF SOBC data'!J43,IF($B$2=Selectors!$M$3,'RCF OBC data'!J43,IF($B$2=Selectors!$M$4,'RCF FBC data'!J43,IF($B$2=Selectors!$M$5,'RCF CCT data'!J43,FALSE))))</f>
        <v>2.5568134703652934E-2</v>
      </c>
      <c r="R39" s="27">
        <f>IF($B$2=Selectors!$M$2,'RCF SOBC data'!K43,IF($B$2=Selectors!$M$3,'RCF OBC data'!K43,IF($B$2=Selectors!$M$4,'RCF FBC data'!K43,IF($B$2=Selectors!$M$5,'RCF CCT data'!K43,FALSE))))</f>
        <v>2.5568134703652934E-2</v>
      </c>
      <c r="S39" s="27">
        <f>IF($B$2=Selectors!$M$2,'RCF SOBC data'!L43,IF($B$2=Selectors!$M$3,'RCF OBC data'!L43,IF($B$2=Selectors!$M$4,'RCF FBC data'!L43,IF($B$2=Selectors!$M$5,'RCF CCT data'!L43,FALSE))))</f>
        <v>2.5568134703652934E-2</v>
      </c>
      <c r="T39" s="27">
        <f>IF($B$2=Selectors!$M$2,'RCF SOBC data'!M43,IF($B$2=Selectors!$M$3,'RCF OBC data'!M43,IF($B$2=Selectors!$M$4,'RCF FBC data'!M43,IF($B$2=Selectors!$M$5,'RCF CCT data'!M43,FALSE))))</f>
        <v>3.5732383558471081E-3</v>
      </c>
      <c r="U39" s="27">
        <f>IF($B$2=Selectors!$M$2,'RCF SOBC data'!N43,IF($B$2=Selectors!$M$3,'RCF OBC data'!N43,IF($B$2=Selectors!$M$4,'RCF FBC data'!N43,IF($B$2=Selectors!$M$5,'RCF CCT data'!N43,FALSE))))</f>
        <v>3.5732383558471081E-3</v>
      </c>
      <c r="V39" s="27">
        <f>IF($B$2=Selectors!$M$2,'RCF SOBC data'!O43,IF($B$2=Selectors!$M$3,'RCF OBC data'!O43,IF($B$2=Selectors!$M$4,'RCF FBC data'!O43,IF($B$2=Selectors!$M$5,'RCF CCT data'!O43,FALSE))))</f>
        <v>3.5732383558471081E-3</v>
      </c>
      <c r="W39" s="27">
        <f>IF($B$2=Selectors!$M$2,'RCF SOBC data'!P43,IF($B$2=Selectors!$M$3,'RCF OBC data'!P43,IF($B$2=Selectors!$M$4,'RCF FBC data'!P43,IF($B$2=Selectors!$M$5,'RCF CCT data'!P43,FALSE))))</f>
        <v>3.5732383558471081E-3</v>
      </c>
      <c r="X39" s="27">
        <f>IF($B$2=Selectors!$M$2,'RCF SOBC data'!Q43,IF($B$2=Selectors!$M$3,'RCF OBC data'!Q43,IF($B$2=Selectors!$M$4,'RCF FBC data'!Q43,IF($B$2=Selectors!$M$5,'RCF CCT data'!Q43,FALSE))))</f>
        <v>0</v>
      </c>
      <c r="Y39" s="27">
        <f>IF($B$2=Selectors!$M$2,'RCF SOBC data'!R43,IF($B$2=Selectors!$M$3,'RCF OBC data'!R43,IF($B$2=Selectors!$M$4,'RCF FBC data'!R43,IF($B$2=Selectors!$M$5,'RCF CCT data'!R43,FALSE))))</f>
        <v>0</v>
      </c>
      <c r="Z39" s="27">
        <f>IF($B$2=Selectors!$M$2,'RCF SOBC data'!S43,IF($B$2=Selectors!$M$3,'RCF OBC data'!S43,IF($B$2=Selectors!$M$4,'RCF FBC data'!S43,IF($B$2=Selectors!$M$5,'RCF CCT data'!S43,FALSE))))</f>
        <v>0</v>
      </c>
      <c r="AA39" s="27">
        <f>IF($B$2=Selectors!$M$2,'RCF SOBC data'!T43,IF($B$2=Selectors!$M$3,'RCF OBC data'!T43,IF($B$2=Selectors!$M$4,'RCF FBC data'!T43,IF($B$2=Selectors!$M$5,'RCF CCT data'!T43,FALSE))))</f>
        <v>0</v>
      </c>
      <c r="AB39" s="27">
        <f>IF($B$2=Selectors!$M$2,'RCF SOBC data'!U43,IF($B$2=Selectors!$M$3,'RCF OBC data'!U43,IF($B$2=Selectors!$M$4,'RCF FBC data'!U43,IF($B$2=Selectors!$M$5,'RCF CCT data'!U43,FALSE))))</f>
        <v>0</v>
      </c>
      <c r="AC39" s="27">
        <f>IF($B$2=Selectors!$M$2,'RCF SOBC data'!V43,IF($B$2=Selectors!$M$3,'RCF OBC data'!V43,IF($B$2=Selectors!$M$4,'RCF FBC data'!V43,IF($B$2=Selectors!$M$5,'RCF CCT data'!V43,FALSE))))</f>
        <v>9.6239231103434353E-3</v>
      </c>
      <c r="AD39" s="27">
        <f>IF($B$2=Selectors!$M$2,'RCF SOBC data'!W43,IF($B$2=Selectors!$M$3,'RCF OBC data'!W43,IF($B$2=Selectors!$M$4,'RCF FBC data'!W43,IF($B$2=Selectors!$M$5,'RCF CCT data'!W43,FALSE))))</f>
        <v>0</v>
      </c>
      <c r="AE39" s="27">
        <f>IF($B$2=Selectors!$M$2,'RCF SOBC data'!X43,IF($B$2=Selectors!$M$3,'RCF OBC data'!X43,IF($B$2=Selectors!$M$4,'RCF FBC data'!X43,IF($B$2=Selectors!$M$5,'RCF CCT data'!X43,FALSE))))</f>
        <v>0</v>
      </c>
      <c r="AF39" s="27">
        <f>IF($B$2=Selectors!$M$2,'RCF SOBC data'!Y43,IF($B$2=Selectors!$M$3,'RCF OBC data'!Y43,IF($B$2=Selectors!$M$4,'RCF FBC data'!Y43,IF($B$2=Selectors!$M$5,'RCF CCT data'!Y43,FALSE))))</f>
        <v>0</v>
      </c>
      <c r="AG39" s="27">
        <f>IF($B$2=Selectors!$M$2,'RCF SOBC data'!Z43,IF($B$2=Selectors!$M$3,'RCF OBC data'!Z43,IF($B$2=Selectors!$M$4,'RCF FBC data'!Z43,IF($B$2=Selectors!$M$5,'RCF CCT data'!Z43,FALSE))))</f>
        <v>0</v>
      </c>
      <c r="AH39" s="27">
        <f>IF($B$2=Selectors!$M$2,'RCF SOBC data'!AA43,IF($B$2=Selectors!$M$3,'RCF OBC data'!AA43,IF($B$2=Selectors!$M$4,'RCF FBC data'!AA43,IF($B$2=Selectors!$M$5,'RCF CCT data'!AA43,FALSE))))</f>
        <v>0</v>
      </c>
      <c r="AI39" s="27">
        <f>IF($B$2=Selectors!$M$2,'RCF SOBC data'!AB43,IF($B$2=Selectors!$M$3,'RCF OBC data'!AB43,IF($B$2=Selectors!$M$4,'RCF FBC data'!AB43,IF($B$2=Selectors!$M$5,'RCF CCT data'!AB43,FALSE))))</f>
        <v>0</v>
      </c>
      <c r="AJ39" s="27">
        <f>IF($B$2=Selectors!$M$2,'RCF SOBC data'!AC43,IF($B$2=Selectors!$M$3,'RCF OBC data'!AC43,IF($B$2=Selectors!$M$4,'RCF FBC data'!AC43,IF($B$2=Selectors!$M$5,'RCF CCT data'!AC43,FALSE))))</f>
        <v>0</v>
      </c>
      <c r="AK39" s="27">
        <f>IF($B$2=Selectors!$M$2,'RCF SOBC data'!AD43,IF($B$2=Selectors!$M$3,'RCF OBC data'!AD43,IF($B$2=Selectors!$M$4,'RCF FBC data'!AD43,IF($B$2=Selectors!$M$5,'RCF CCT data'!AD43,FALSE))))</f>
        <v>3.5732383558471081E-3</v>
      </c>
      <c r="AL39" s="27">
        <f>IF($B$2=Selectors!$M$2,'RCF SOBC data'!AE43,IF($B$2=Selectors!$M$3,'RCF OBC data'!AE43,IF($B$2=Selectors!$M$4,'RCF FBC data'!AE43,IF($B$2=Selectors!$M$5,'RCF CCT data'!AE43,FALSE))))</f>
        <v>3.5732383558471081E-3</v>
      </c>
      <c r="AM39" s="27">
        <f>IF($B$2=Selectors!$M$2,'RCF SOBC data'!AF43,IF($B$2=Selectors!$M$3,'RCF OBC data'!AF43,IF($B$2=Selectors!$M$4,'RCF FBC data'!AF43,IF($B$2=Selectors!$M$5,'RCF CCT data'!AF43,FALSE))))</f>
        <v>3.5732383558471081E-3</v>
      </c>
      <c r="AN39" s="27">
        <f>IF($B$2=Selectors!$M$2,'RCF SOBC data'!AG43,IF($B$2=Selectors!$M$3,'RCF OBC data'!AG43,IF($B$2=Selectors!$M$4,'RCF FBC data'!AG43,IF($B$2=Selectors!$M$5,'RCF CCT data'!AG43,FALSE))))</f>
        <v>3.5732383558471081E-3</v>
      </c>
      <c r="AO39" s="27">
        <f>IF($B$2=Selectors!$M$2,'RCF SOBC data'!AH43,IF($B$2=Selectors!$M$3,'RCF OBC data'!AH43,IF($B$2=Selectors!$M$4,'RCF FBC data'!AH43,IF($B$2=Selectors!$M$5,'RCF CCT data'!AH43,FALSE))))</f>
        <v>0.18933333333333335</v>
      </c>
      <c r="AP39" s="27">
        <f>IF($B$2=Selectors!$M$2,'RCF SOBC data'!AI43,IF($B$2=Selectors!$M$3,'RCF OBC data'!AI43,IF($B$2=Selectors!$M$4,'RCF FBC data'!AI43,IF($B$2=Selectors!$M$5,'RCF CCT data'!AI43,FALSE))))</f>
        <v>0</v>
      </c>
      <c r="AQ39" s="27">
        <f>IF($B$2=Selectors!$M$2,'RCF SOBC data'!AJ43,IF($B$2=Selectors!$M$3,'RCF OBC data'!AJ43,IF($B$2=Selectors!$M$4,'RCF FBC data'!AJ43,IF($B$2=Selectors!$M$5,'RCF CCT data'!AJ43,FALSE))))</f>
        <v>0</v>
      </c>
      <c r="AR39" s="27">
        <f>IF($B$2=Selectors!$M$2,'RCF SOBC data'!AK43,IF($B$2=Selectors!$M$3,'RCF OBC data'!AK43,IF($B$2=Selectors!$M$4,'RCF FBC data'!AK43,IF($B$2=Selectors!$M$5,'RCF CCT data'!AK43,FALSE))))</f>
        <v>9.4666666666666677E-2</v>
      </c>
      <c r="AS39" s="27">
        <f>IF($B$2=Selectors!$M$2,'RCF SOBC data'!AL43,IF($B$2=Selectors!$M$3,'RCF OBC data'!AL43,IF($B$2=Selectors!$M$4,'RCF FBC data'!AL43,IF($B$2=Selectors!$M$5,'RCF CCT data'!AL43,FALSE))))</f>
        <v>0.18933333333333335</v>
      </c>
      <c r="AT39" s="27">
        <f>IF($B$2=Selectors!$M$2,'RCF SOBC data'!AM43,IF($B$2=Selectors!$M$3,'RCF OBC data'!AM43,IF($B$2=Selectors!$M$4,'RCF FBC data'!AM43,IF($B$2=Selectors!$M$5,'RCF CCT data'!AM43,FALSE))))</f>
        <v>0</v>
      </c>
      <c r="AU39" s="27">
        <f>IF($B$2=Selectors!$M$2,'RCF SOBC data'!AN43,IF($B$2=Selectors!$M$3,'RCF OBC data'!AN43,IF($B$2=Selectors!$M$4,'RCF FBC data'!AN43,IF($B$2=Selectors!$M$5,'RCF CCT data'!AN43,FALSE))))</f>
        <v>0</v>
      </c>
      <c r="AV39" s="27">
        <f>IF($B$2=Selectors!$M$2,'RCF SOBC data'!AO43,IF($B$2=Selectors!$M$3,'RCF OBC data'!AO43,IF($B$2=Selectors!$M$4,'RCF FBC data'!AO43,IF($B$2=Selectors!$M$5,'RCF CCT data'!AO43,FALSE))))</f>
        <v>0</v>
      </c>
      <c r="AW39" s="27">
        <f>IF($B$2=Selectors!$M$2,'RCF SOBC data'!AP43,IF($B$2=Selectors!$M$3,'RCF OBC data'!AP43,IF($B$2=Selectors!$M$4,'RCF FBC data'!AP43,IF($B$2=Selectors!$M$5,'RCF CCT data'!AP43,FALSE))))</f>
        <v>9.6239231103434353E-3</v>
      </c>
      <c r="AX39" s="27">
        <f>IF($B$2=Selectors!$M$2,'RCF SOBC data'!AQ43,IF($B$2=Selectors!$M$3,'RCF OBC data'!AQ43,IF($B$2=Selectors!$M$4,'RCF FBC data'!AQ43,IF($B$2=Selectors!$M$5,'RCF CCT data'!AQ43,FALSE))))</f>
        <v>3.5732383558471081E-3</v>
      </c>
      <c r="AY39" s="27">
        <f>IF($B$2=Selectors!$M$2,'RCF SOBC data'!AR43,IF($B$2=Selectors!$M$3,'RCF OBC data'!AR43,IF($B$2=Selectors!$M$4,'RCF FBC data'!AR43,IF($B$2=Selectors!$M$5,'RCF CCT data'!AR43,FALSE))))</f>
        <v>3.5732383558471081E-3</v>
      </c>
      <c r="AZ39" s="27">
        <f>IF($B$2=Selectors!$M$2,'RCF SOBC data'!AS43,IF($B$2=Selectors!$M$3,'RCF OBC data'!AS43,IF($B$2=Selectors!$M$4,'RCF FBC data'!AS43,IF($B$2=Selectors!$M$5,'RCF CCT data'!AS43,FALSE))))</f>
        <v>3.2592622618565104E-2</v>
      </c>
      <c r="BA39" s="27">
        <f>IF($B$2=Selectors!$M$2,'RCF SOBC data'!AT43,IF($B$2=Selectors!$M$3,'RCF OBC data'!AT43,IF($B$2=Selectors!$M$4,'RCF FBC data'!AT43,IF($B$2=Selectors!$M$5,'RCF CCT data'!AT43,FALSE))))</f>
        <v>3.2592622618565104E-2</v>
      </c>
      <c r="BB39" s="27">
        <f>IF($B$2=Selectors!$M$2,'RCF SOBC data'!AU43,IF($B$2=Selectors!$M$3,'RCF OBC data'!AU43,IF($B$2=Selectors!$M$4,'RCF FBC data'!AU43,IF($B$2=Selectors!$M$5,'RCF CCT data'!AU43,FALSE))))</f>
        <v>2.9333360356708593E-2</v>
      </c>
      <c r="BC39" s="27">
        <f>IF($B$2=Selectors!$M$2,'RCF SOBC data'!AV43,IF($B$2=Selectors!$M$3,'RCF OBC data'!AV43,IF($B$2=Selectors!$M$4,'RCF FBC data'!AV43,IF($B$2=Selectors!$M$5,'RCF CCT data'!AV43,FALSE))))</f>
        <v>2.9333360356708593E-2</v>
      </c>
      <c r="BD39" s="27">
        <f>IF($B$2=Selectors!$M$2,'RCF SOBC data'!AW43,IF($B$2=Selectors!$M$3,'RCF OBC data'!AW43,IF($B$2=Selectors!$M$4,'RCF FBC data'!AW43,IF($B$2=Selectors!$M$5,'RCF CCT data'!AW43,FALSE))))</f>
        <v>2.9333360356708593E-2</v>
      </c>
      <c r="BE39" s="27">
        <f>IF($B$2=Selectors!$M$2,'RCF SOBC data'!AX43,IF($B$2=Selectors!$M$3,'RCF OBC data'!AX43,IF($B$2=Selectors!$M$4,'RCF FBC data'!AX43,IF($B$2=Selectors!$M$5,'RCF CCT data'!AX43,FALSE))))</f>
        <v>3.2592622618565104E-2</v>
      </c>
      <c r="BF39" s="27">
        <f>IF($B$2=Selectors!$M$2,'RCF SOBC data'!AY43,IF($B$2=Selectors!$M$3,'RCF OBC data'!AY43,IF($B$2=Selectors!$M$4,'RCF FBC data'!AY43,IF($B$2=Selectors!$M$5,'RCF CCT data'!AY43,FALSE))))</f>
        <v>3.9111147142278126E-2</v>
      </c>
      <c r="BG39" s="27">
        <f>IF($B$2=Selectors!$M$2,'RCF SOBC data'!AZ43,IF($B$2=Selectors!$M$3,'RCF OBC data'!AZ43,IF($B$2=Selectors!$M$4,'RCF FBC data'!AZ43,IF($B$2=Selectors!$M$5,'RCF CCT data'!AZ43,FALSE))))</f>
        <v>3.2592622618565104E-2</v>
      </c>
      <c r="BH39" s="27">
        <f>IF($B$2=Selectors!$M$2,'RCF SOBC data'!BA43,IF($B$2=Selectors!$M$3,'RCF OBC data'!BA43,IF($B$2=Selectors!$M$4,'RCF FBC data'!BA43,IF($B$2=Selectors!$M$5,'RCF CCT data'!BA43,FALSE))))</f>
        <v>3.9111147142278126E-2</v>
      </c>
      <c r="BI39" s="27">
        <f>IF($B$2=Selectors!$M$2,'RCF SOBC data'!BB43,IF($B$2=Selectors!$M$3,'RCF OBC data'!BB43,IF($B$2=Selectors!$M$4,'RCF FBC data'!BB43,IF($B$2=Selectors!$M$5,'RCF CCT data'!BB43,FALSE))))</f>
        <v>7.3968124968037952E-2</v>
      </c>
      <c r="BJ39" s="27">
        <f>IF($B$2=Selectors!$M$2,'RCF SOBC data'!BC43,IF($B$2=Selectors!$M$3,'RCF OBC data'!BC43,IF($B$2=Selectors!$M$4,'RCF FBC data'!BC43,IF($B$2=Selectors!$M$5,'RCF CCT data'!BC43,FALSE))))</f>
        <v>7.3968124968037952E-2</v>
      </c>
      <c r="BK39" s="27">
        <f>IF($B$2=Selectors!$M$2,'RCF SOBC data'!BD43,IF($B$2=Selectors!$M$3,'RCF OBC data'!BD43,IF($B$2=Selectors!$M$4,'RCF FBC data'!BD43,IF($B$2=Selectors!$M$5,'RCF CCT data'!BD43,FALSE))))</f>
        <v>0.14999999999999991</v>
      </c>
      <c r="BL39" s="27">
        <f>IF($B$2=Selectors!$M$2,'RCF SOBC data'!BE43,IF($B$2=Selectors!$M$3,'RCF OBC data'!BE43,IF($B$2=Selectors!$M$4,'RCF FBC data'!BE43,IF($B$2=Selectors!$M$5,'RCF CCT data'!BE43,FALSE))))</f>
        <v>3.2592622618565104E-2</v>
      </c>
      <c r="BM39" s="27">
        <f>IF($B$2=Selectors!$M$2,'RCF SOBC data'!BF43,IF($B$2=Selectors!$M$3,'RCF OBC data'!BF43,IF($B$2=Selectors!$M$4,'RCF FBC data'!BF43,IF($B$2=Selectors!$M$5,'RCF CCT data'!BF43,FALSE))))</f>
        <v>3.2592622618565104E-2</v>
      </c>
      <c r="BN39" s="27">
        <f>IF($B$2=Selectors!$M$2,'RCF SOBC data'!BG43,IF($B$2=Selectors!$M$3,'RCF OBC data'!BG43,IF($B$2=Selectors!$M$4,'RCF FBC data'!BG43,IF($B$2=Selectors!$M$5,'RCF CCT data'!BG43,FALSE))))</f>
        <v>3.9111147142278126E-2</v>
      </c>
      <c r="BO39" s="27">
        <f>IF($B$2=Selectors!$M$2,'RCF SOBC data'!BH43,IF($B$2=Selectors!$M$3,'RCF OBC data'!BH43,IF($B$2=Selectors!$M$4,'RCF FBC data'!BH43,IF($B$2=Selectors!$M$5,'RCF CCT data'!BH43,FALSE))))</f>
        <v>3.9111147142278126E-2</v>
      </c>
      <c r="BP39" s="27">
        <f>IF($B$2=Selectors!$M$2,'RCF SOBC data'!BI43,IF($B$2=Selectors!$M$3,'RCF OBC data'!BI43,IF($B$2=Selectors!$M$4,'RCF FBC data'!BI43,IF($B$2=Selectors!$M$5,'RCF CCT data'!BI43,FALSE))))</f>
        <v>0</v>
      </c>
      <c r="BQ39" s="27">
        <f>IF($B$2=Selectors!$M$2,'RCF SOBC data'!BJ43,IF($B$2=Selectors!$M$3,'RCF OBC data'!BJ43,IF($B$2=Selectors!$M$4,'RCF FBC data'!BJ43,IF($B$2=Selectors!$M$5,'RCF CCT data'!BJ43,FALSE))))</f>
        <v>0</v>
      </c>
      <c r="BR39" s="27">
        <f>IF($B$2=Selectors!$M$2,'RCF SOBC data'!BK43,IF($B$2=Selectors!$M$3,'RCF OBC data'!BK43,IF($B$2=Selectors!$M$4,'RCF FBC data'!BK43,IF($B$2=Selectors!$M$5,'RCF CCT data'!BK43,FALSE))))</f>
        <v>0</v>
      </c>
      <c r="BS39" s="27">
        <f>IF($B$2=Selectors!$M$2,'RCF SOBC data'!BL43,IF($B$2=Selectors!$M$3,'RCF OBC data'!BL43,IF($B$2=Selectors!$M$4,'RCF FBC data'!BL43,IF($B$2=Selectors!$M$5,'RCF CCT data'!BL43,FALSE))))</f>
        <v>2.0000000000000018E-2</v>
      </c>
      <c r="BT39" s="27">
        <f>IF($B$2=Selectors!$M$2,'RCF SOBC data'!BM43,IF($B$2=Selectors!$M$3,'RCF OBC data'!BM43,IF($B$2=Selectors!$M$4,'RCF FBC data'!BM43,IF($B$2=Selectors!$M$5,'RCF CCT data'!BM43,FALSE))))</f>
        <v>3.2592622618565104E-2</v>
      </c>
      <c r="BU39" s="27">
        <f>IF($B$2=Selectors!$M$2,'RCF SOBC data'!BN43,IF($B$2=Selectors!$M$3,'RCF OBC data'!BN43,IF($B$2=Selectors!$M$4,'RCF FBC data'!BN43,IF($B$2=Selectors!$M$5,'RCF CCT data'!BN43,FALSE))))</f>
        <v>7.8215874229561624E-2</v>
      </c>
      <c r="BV39" s="27">
        <f>IF($B$2=Selectors!$M$2,'RCF SOBC data'!BO43,IF($B$2=Selectors!$M$3,'RCF OBC data'!BO43,IF($B$2=Selectors!$M$4,'RCF FBC data'!BO43,IF($B$2=Selectors!$M$5,'RCF CCT data'!BO43,FALSE))))</f>
        <v>0</v>
      </c>
      <c r="BW39" s="27">
        <f>IF($B$2=Selectors!$M$2,'RCF SOBC data'!BP43,IF($B$2=Selectors!$M$3,'RCF OBC data'!BP43,IF($B$2=Selectors!$M$4,'RCF FBC data'!BP43,IF($B$2=Selectors!$M$5,'RCF CCT data'!BP43,FALSE))))</f>
        <v>0</v>
      </c>
      <c r="BX39" s="27">
        <f>IF($B$2=Selectors!$M$2,'RCF SOBC data'!BQ43,IF($B$2=Selectors!$M$3,'RCF OBC data'!BQ43,IF($B$2=Selectors!$M$4,'RCF FBC data'!BQ43,IF($B$2=Selectors!$M$5,'RCF CCT data'!BQ43,FALSE))))</f>
        <v>0</v>
      </c>
      <c r="BY39" s="27">
        <f>IF($B$2=Selectors!$M$2,'RCF SOBC data'!BR43,IF($B$2=Selectors!$M$3,'RCF OBC data'!BR43,IF($B$2=Selectors!$M$4,'RCF FBC data'!BR43,IF($B$2=Selectors!$M$5,'RCF CCT data'!BR43,FALSE))))</f>
        <v>0</v>
      </c>
      <c r="BZ39" s="27">
        <f>IF($B$2=Selectors!$M$2,'RCF SOBC data'!BS43,IF($B$2=Selectors!$M$3,'RCF OBC data'!BS43,IF($B$2=Selectors!$M$4,'RCF FBC data'!BS43,IF($B$2=Selectors!$M$5,'RCF CCT data'!BS43,FALSE))))</f>
        <v>0</v>
      </c>
      <c r="CA39" s="27">
        <f>IF($B$2=Selectors!$M$2,'RCF SOBC data'!BT43,IF($B$2=Selectors!$M$3,'RCF OBC data'!BT43,IF($B$2=Selectors!$M$4,'RCF FBC data'!BT43,IF($B$2=Selectors!$M$5,'RCF CCT data'!BT43,FALSE))))</f>
        <v>0</v>
      </c>
      <c r="CB39" s="27">
        <f>IF($B$2=Selectors!$M$2,'RCF SOBC data'!BU43,IF($B$2=Selectors!$M$3,'RCF OBC data'!BU43,IF($B$2=Selectors!$M$4,'RCF FBC data'!BU43,IF($B$2=Selectors!$M$5,'RCF CCT data'!BU43,FALSE))))</f>
        <v>0</v>
      </c>
      <c r="CC39" s="27">
        <f>IF($B$2=Selectors!$M$2,'RCF SOBC data'!BV43,IF($B$2=Selectors!$M$3,'RCF OBC data'!BV43,IF($B$2=Selectors!$M$4,'RCF FBC data'!BV43,IF($B$2=Selectors!$M$5,'RCF CCT data'!BV43,FALSE))))</f>
        <v>0</v>
      </c>
      <c r="CD39" s="27">
        <f>IF($B$2=Selectors!$M$2,'RCF SOBC data'!BW43,IF($B$2=Selectors!$M$3,'RCF OBC data'!BW43,IF($B$2=Selectors!$M$4,'RCF FBC data'!BW43,IF($B$2=Selectors!$M$5,'RCF CCT data'!BW43,FALSE))))</f>
        <v>0</v>
      </c>
      <c r="CE39" s="27">
        <f>IF($B$2=Selectors!$M$2,'RCF SOBC data'!BX43,IF($B$2=Selectors!$M$3,'RCF OBC data'!BX43,IF($B$2=Selectors!$M$4,'RCF FBC data'!BX43,IF($B$2=Selectors!$M$5,'RCF CCT data'!BX43,FALSE))))</f>
        <v>0</v>
      </c>
      <c r="CF39" s="27">
        <f>IF($B$2=Selectors!$M$2,'RCF SOBC data'!BY43,IF($B$2=Selectors!$M$3,'RCF OBC data'!BY43,IF($B$2=Selectors!$M$4,'RCF FBC data'!BY43,IF($B$2=Selectors!$M$5,'RCF CCT data'!BY43,FALSE))))</f>
        <v>0</v>
      </c>
      <c r="CG39" s="27">
        <f>IF($B$2=Selectors!$M$2,'RCF SOBC data'!BZ43,IF($B$2=Selectors!$M$3,'RCF OBC data'!BZ43,IF($B$2=Selectors!$M$4,'RCF FBC data'!BZ43,IF($B$2=Selectors!$M$5,'RCF CCT data'!BZ43,FALSE))))</f>
        <v>0</v>
      </c>
      <c r="CH39" s="27">
        <f>IF($B$2=Selectors!$M$2,'RCF SOBC data'!CA43,IF($B$2=Selectors!$M$3,'RCF OBC data'!CA43,IF($B$2=Selectors!$M$4,'RCF FBC data'!CA43,IF($B$2=Selectors!$M$5,'RCF CCT data'!CA43,FALSE))))</f>
        <v>0</v>
      </c>
      <c r="CI39" s="27">
        <f>IF($B$2=Selectors!$M$2,'RCF SOBC data'!CB43,IF($B$2=Selectors!$M$3,'RCF OBC data'!CB43,IF($B$2=Selectors!$M$4,'RCF FBC data'!CB43,IF($B$2=Selectors!$M$5,'RCF CCT data'!CB43,FALSE))))</f>
        <v>0.23464762268868489</v>
      </c>
      <c r="CJ39" s="27">
        <f>IF($B$2=Selectors!$M$2,'RCF SOBC data'!CC43,IF($B$2=Selectors!$M$3,'RCF OBC data'!CC43,IF($B$2=Selectors!$M$4,'RCF FBC data'!CC43,IF($B$2=Selectors!$M$5,'RCF CCT data'!CC43,FALSE))))</f>
        <v>0.23464762268868489</v>
      </c>
      <c r="CK39" s="27">
        <f>IF($B$2=Selectors!$M$2,'RCF SOBC data'!CD43,IF($B$2=Selectors!$M$3,'RCF OBC data'!CD43,IF($B$2=Selectors!$M$4,'RCF FBC data'!CD43,IF($B$2=Selectors!$M$5,'RCF CCT data'!CD43,FALSE))))</f>
        <v>0.23464762268868489</v>
      </c>
      <c r="CL39" s="27">
        <f>IF($B$2=Selectors!$M$2,'RCF SOBC data'!CE43,IF($B$2=Selectors!$M$3,'RCF OBC data'!CE43,IF($B$2=Selectors!$M$4,'RCF FBC data'!CE43,IF($B$2=Selectors!$M$5,'RCF CCT data'!CE43,FALSE))))</f>
        <v>0.23464762268868489</v>
      </c>
      <c r="CM39" s="27">
        <f>IF($B$2=Selectors!$M$2,'RCF SOBC data'!CF43,IF($B$2=Selectors!$M$3,'RCF OBC data'!CF43,IF($B$2=Selectors!$M$4,'RCF FBC data'!CF43,IF($B$2=Selectors!$M$5,'RCF CCT data'!CF43,FALSE))))</f>
        <v>0.23464762268868489</v>
      </c>
      <c r="CN39" s="27">
        <f>IF($B$2=Selectors!$M$2,'RCF SOBC data'!CG43,IF($B$2=Selectors!$M$3,'RCF OBC data'!CG43,IF($B$2=Selectors!$M$4,'RCF FBC data'!CG43,IF($B$2=Selectors!$M$5,'RCF CCT data'!CG43,FALSE))))</f>
        <v>0.23464762268868489</v>
      </c>
      <c r="CO39" s="27">
        <f>IF($B$2=Selectors!$M$2,'RCF SOBC data'!CH43,IF($B$2=Selectors!$M$3,'RCF OBC data'!CH43,IF($B$2=Selectors!$M$4,'RCF FBC data'!CH43,IF($B$2=Selectors!$M$5,'RCF CCT data'!CH43,FALSE))))</f>
        <v>0.23464762268868489</v>
      </c>
      <c r="CP39" s="27">
        <f>IF($B$2=Selectors!$M$2,'RCF SOBC data'!CI43,IF($B$2=Selectors!$M$3,'RCF OBC data'!CI43,IF($B$2=Selectors!$M$4,'RCF FBC data'!CI43,IF($B$2=Selectors!$M$5,'RCF CCT data'!CI43,FALSE))))</f>
        <v>7.8215874229561624E-2</v>
      </c>
      <c r="CQ39" s="27">
        <f>IF($B$2=Selectors!$M$2,'RCF SOBC data'!CJ43,IF($B$2=Selectors!$M$3,'RCF OBC data'!CJ43,IF($B$2=Selectors!$M$4,'RCF FBC data'!CJ43,IF($B$2=Selectors!$M$5,'RCF CCT data'!CJ43,FALSE))))</f>
        <v>7.8215874229561624E-2</v>
      </c>
      <c r="CR39" s="27">
        <f>IF($B$2=Selectors!$M$2,'RCF SOBC data'!CK43,IF($B$2=Selectors!$M$3,'RCF OBC data'!CK43,IF($B$2=Selectors!$M$4,'RCF FBC data'!CK43,IF($B$2=Selectors!$M$5,'RCF CCT data'!CK43,FALSE))))</f>
        <v>7.8215874229561624E-2</v>
      </c>
      <c r="CS39" s="27">
        <f>IF($B$2=Selectors!$M$2,'RCF SOBC data'!CL43,IF($B$2=Selectors!$M$3,'RCF OBC data'!CL43,IF($B$2=Selectors!$M$4,'RCF FBC data'!CL43,IF($B$2=Selectors!$M$5,'RCF CCT data'!CL43,FALSE))))</f>
        <v>0.23464762268868489</v>
      </c>
      <c r="CT39" s="27">
        <f>IF($B$2=Selectors!$M$2,'RCF SOBC data'!CM43,IF($B$2=Selectors!$M$3,'RCF OBC data'!CM43,IF($B$2=Selectors!$M$4,'RCF FBC data'!CM43,IF($B$2=Selectors!$M$5,'RCF CCT data'!CM43,FALSE))))</f>
        <v>0.23464762268868489</v>
      </c>
      <c r="CU39" s="27">
        <f>IF($B$2=Selectors!$M$2,'RCF SOBC data'!CN43,IF($B$2=Selectors!$M$3,'RCF OBC data'!CN43,IF($B$2=Selectors!$M$4,'RCF FBC data'!CN43,IF($B$2=Selectors!$M$5,'RCF CCT data'!CN43,FALSE))))</f>
        <v>0.23464762268868489</v>
      </c>
      <c r="CV39" s="27">
        <f>IF($B$2=Selectors!$M$2,'RCF SOBC data'!CO43,IF($B$2=Selectors!$M$3,'RCF OBC data'!CO43,IF($B$2=Selectors!$M$4,'RCF FBC data'!CO43,IF($B$2=Selectors!$M$5,'RCF CCT data'!CO43,FALSE))))</f>
        <v>0.23464762268868489</v>
      </c>
      <c r="CW39" s="27">
        <f>IF($B$2=Selectors!$M$2,'RCF SOBC data'!CP43,IF($B$2=Selectors!$M$3,'RCF OBC data'!CP43,IF($B$2=Selectors!$M$4,'RCF FBC data'!CP43,IF($B$2=Selectors!$M$5,'RCF CCT data'!CP43,FALSE))))</f>
        <v>0.23464762268868489</v>
      </c>
      <c r="CX39" s="27">
        <f>IF($B$2=Selectors!$M$2,'RCF SOBC data'!CQ43,IF($B$2=Selectors!$M$3,'RCF OBC data'!CQ43,IF($B$2=Selectors!$M$4,'RCF FBC data'!CQ43,IF($B$2=Selectors!$M$5,'RCF CCT data'!CQ43,FALSE))))</f>
        <v>2.0000000000000018E-2</v>
      </c>
      <c r="CY39" s="27">
        <f>IF($B$2=Selectors!$M$2,'RCF SOBC data'!CR43,IF($B$2=Selectors!$M$3,'RCF OBC data'!CR43,IF($B$2=Selectors!$M$4,'RCF FBC data'!CR43,IF($B$2=Selectors!$M$5,'RCF CCT data'!CR43,FALSE))))</f>
        <v>0</v>
      </c>
      <c r="CZ39" s="27">
        <f>IF($B$2=Selectors!$M$2,'RCF SOBC data'!CS43,IF($B$2=Selectors!$M$3,'RCF OBC data'!CS43,IF($B$2=Selectors!$M$4,'RCF FBC data'!CS43,IF($B$2=Selectors!$M$5,'RCF CCT data'!CS43,FALSE))))</f>
        <v>0</v>
      </c>
      <c r="DA39" s="27">
        <f>IF($B$2=Selectors!$M$2,'RCF SOBC data'!CT43,IF($B$2=Selectors!$M$3,'RCF OBC data'!CT43,IF($B$2=Selectors!$M$4,'RCF FBC data'!CT43,IF($B$2=Selectors!$M$5,'RCF CCT data'!CT43,FALSE))))</f>
        <v>0</v>
      </c>
      <c r="DB39" s="27">
        <f>IF($B$2=Selectors!$M$2,'RCF SOBC data'!CU43,IF($B$2=Selectors!$M$3,'RCF OBC data'!CU43,IF($B$2=Selectors!$M$4,'RCF FBC data'!CU43,IF($B$2=Selectors!$M$5,'RCF CCT data'!CU43,FALSE))))</f>
        <v>0</v>
      </c>
      <c r="DC39" s="27">
        <f>IF($B$2=Selectors!$M$2,'RCF SOBC data'!CV43,IF($B$2=Selectors!$M$3,'RCF OBC data'!CV43,IF($B$2=Selectors!$M$4,'RCF FBC data'!CV43,IF($B$2=Selectors!$M$5,'RCF CCT data'!CV43,FALSE))))</f>
        <v>0</v>
      </c>
      <c r="DD39" s="27">
        <f>IF($B$2=Selectors!$M$2,'RCF SOBC data'!CW43,IF($B$2=Selectors!$M$3,'RCF OBC data'!CW43,IF($B$2=Selectors!$M$4,'RCF FBC data'!CW43,IF($B$2=Selectors!$M$5,'RCF CCT data'!CW43,FALSE))))</f>
        <v>0</v>
      </c>
      <c r="DE39" s="27">
        <f>IF($B$2=Selectors!$M$2,'RCF SOBC data'!CX43,IF($B$2=Selectors!$M$3,'RCF OBC data'!CX43,IF($B$2=Selectors!$M$4,'RCF FBC data'!CX43,IF($B$2=Selectors!$M$5,'RCF CCT data'!CX43,FALSE))))</f>
        <v>0</v>
      </c>
      <c r="DF39" s="27">
        <f>IF($B$2=Selectors!$M$2,'RCF SOBC data'!CY43,IF($B$2=Selectors!$M$3,'RCF OBC data'!CY43,IF($B$2=Selectors!$M$4,'RCF FBC data'!CY43,IF($B$2=Selectors!$M$5,'RCF CCT data'!CY43,FALSE))))</f>
        <v>0</v>
      </c>
      <c r="DG39" s="27">
        <f>IF($B$2=Selectors!$M$2,'RCF SOBC data'!CZ43,IF($B$2=Selectors!$M$3,'RCF OBC data'!CZ43,IF($B$2=Selectors!$M$4,'RCF FBC data'!CZ43,IF($B$2=Selectors!$M$5,'RCF CCT data'!CZ43,FALSE))))</f>
        <v>0</v>
      </c>
      <c r="DH39" s="27">
        <f>IF($B$2=Selectors!$M$2,'RCF SOBC data'!DA43,IF($B$2=Selectors!$M$3,'RCF OBC data'!DA43,IF($B$2=Selectors!$M$4,'RCF FBC data'!DA43,IF($B$2=Selectors!$M$5,'RCF CCT data'!DA43,FALSE))))</f>
        <v>0</v>
      </c>
      <c r="DI39" s="27">
        <f>IF($B$2=Selectors!$M$2,'RCF SOBC data'!DB43,IF($B$2=Selectors!$M$3,'RCF OBC data'!DB43,IF($B$2=Selectors!$M$4,'RCF FBC data'!DB43,IF($B$2=Selectors!$M$5,'RCF CCT data'!DB43,FALSE))))</f>
        <v>0</v>
      </c>
      <c r="DJ39" s="27">
        <f>IF($B$2=Selectors!$M$2,'RCF SOBC data'!DC43,IF($B$2=Selectors!$M$3,'RCF OBC data'!DC43,IF($B$2=Selectors!$M$4,'RCF FBC data'!DC43,IF($B$2=Selectors!$M$5,'RCF CCT data'!DC43,FALSE))))</f>
        <v>0</v>
      </c>
      <c r="DK39" s="27">
        <f>IF($B$2=Selectors!$M$2,'RCF SOBC data'!DD43,IF($B$2=Selectors!$M$3,'RCF OBC data'!DD43,IF($B$2=Selectors!$M$4,'RCF FBC data'!DD43,IF($B$2=Selectors!$M$5,'RCF CCT data'!DD43,FALSE))))</f>
        <v>3.2592622618565104E-2</v>
      </c>
      <c r="DL39" s="27">
        <f>IF($B$2=Selectors!$M$2,'RCF SOBC data'!DE43,IF($B$2=Selectors!$M$3,'RCF OBC data'!DE43,IF($B$2=Selectors!$M$4,'RCF FBC data'!DE43,IF($B$2=Selectors!$M$5,'RCF CCT data'!DE43,FALSE))))</f>
        <v>3.2592622618565104E-2</v>
      </c>
      <c r="DM39" s="27">
        <f>IF($B$2=Selectors!$M$2,'RCF SOBC data'!DF43,IF($B$2=Selectors!$M$3,'RCF OBC data'!DF43,IF($B$2=Selectors!$M$4,'RCF FBC data'!DF43,IF($B$2=Selectors!$M$5,'RCF CCT data'!DF43,FALSE))))</f>
        <v>3.2592622618565104E-2</v>
      </c>
      <c r="DN39" s="27">
        <f>IF($B$2=Selectors!$M$2,'RCF SOBC data'!DG43,IF($B$2=Selectors!$M$3,'RCF OBC data'!DG43,IF($B$2=Selectors!$M$4,'RCF FBC data'!DG43,IF($B$2=Selectors!$M$5,'RCF CCT data'!DG43,FALSE))))</f>
        <v>3.2592622618565104E-2</v>
      </c>
      <c r="DO39" s="27">
        <f>IF($B$2=Selectors!$M$2,'RCF SOBC data'!DH43,IF($B$2=Selectors!$M$3,'RCF OBC data'!DH43,IF($B$2=Selectors!$M$4,'RCF FBC data'!DH43,IF($B$2=Selectors!$M$5,'RCF CCT data'!DH43,FALSE))))</f>
        <v>3.5732383558471081E-3</v>
      </c>
      <c r="DP39" s="27">
        <f>IF($B$2=Selectors!$M$2,'RCF SOBC data'!DI43,IF($B$2=Selectors!$M$3,'RCF OBC data'!DI43,IF($B$2=Selectors!$M$4,'RCF FBC data'!DI43,IF($B$2=Selectors!$M$5,'RCF CCT data'!DI43,FALSE))))</f>
        <v>3.5732383558471081E-3</v>
      </c>
      <c r="DQ39" s="27">
        <f>IF($B$2=Selectors!$M$2,'RCF SOBC data'!DJ43,IF($B$2=Selectors!$M$3,'RCF OBC data'!DJ43,IF($B$2=Selectors!$M$4,'RCF FBC data'!DJ43,IF($B$2=Selectors!$M$5,'RCF CCT data'!DJ43,FALSE))))</f>
        <v>3.5732383558471081E-3</v>
      </c>
      <c r="DR39" s="27">
        <f>IF($B$2=Selectors!$M$2,'RCF SOBC data'!DK43,IF($B$2=Selectors!$M$3,'RCF OBC data'!DK43,IF($B$2=Selectors!$M$4,'RCF FBC data'!DK43,IF($B$2=Selectors!$M$5,'RCF CCT data'!DK43,FALSE))))</f>
        <v>3.5732383558471081E-3</v>
      </c>
      <c r="DS39" s="27">
        <f>IF($B$2=Selectors!$M$2,'RCF SOBC data'!DL43,IF($B$2=Selectors!$M$3,'RCF OBC data'!DL43,IF($B$2=Selectors!$M$4,'RCF FBC data'!DL43,IF($B$2=Selectors!$M$5,'RCF CCT data'!DL43,FALSE))))</f>
        <v>3.5732383558471081E-3</v>
      </c>
      <c r="DT39" s="27">
        <f>IF($B$2=Selectors!$M$2,'RCF SOBC data'!DM43,IF($B$2=Selectors!$M$3,'RCF OBC data'!DM43,IF($B$2=Selectors!$M$4,'RCF FBC data'!DM43,IF($B$2=Selectors!$M$5,'RCF CCT data'!DM43,FALSE))))</f>
        <v>3.5732383558471081E-3</v>
      </c>
      <c r="DU39" s="27">
        <f>IF($B$2=Selectors!$M$2,'RCF SOBC data'!DN43,IF($B$2=Selectors!$M$3,'RCF OBC data'!DN43,IF($B$2=Selectors!$M$4,'RCF FBC data'!DN43,IF($B$2=Selectors!$M$5,'RCF CCT data'!DN43,FALSE))))</f>
        <v>3.5732383558471081E-3</v>
      </c>
      <c r="DV39" s="27">
        <f>IF($B$2=Selectors!$M$2,'RCF SOBC data'!DO43,IF($B$2=Selectors!$M$3,'RCF OBC data'!DO43,IF($B$2=Selectors!$M$4,'RCF FBC data'!DO43,IF($B$2=Selectors!$M$5,'RCF CCT data'!DO43,FALSE))))</f>
        <v>3.5732383558471081E-3</v>
      </c>
      <c r="DW39" s="27">
        <f>IF($B$2=Selectors!$M$2,'RCF SOBC data'!DP43,IF($B$2=Selectors!$M$3,'RCF OBC data'!DP43,IF($B$2=Selectors!$M$4,'RCF FBC data'!DP43,IF($B$2=Selectors!$M$5,'RCF CCT data'!DP43,FALSE))))</f>
        <v>3.5732383558471081E-3</v>
      </c>
      <c r="DX39" s="27">
        <f>IF($B$2=Selectors!$M$2,'RCF SOBC data'!DQ43,IF($B$2=Selectors!$M$3,'RCF OBC data'!DQ43,IF($B$2=Selectors!$M$4,'RCF FBC data'!DQ43,IF($B$2=Selectors!$M$5,'RCF CCT data'!DQ43,FALSE))))</f>
        <v>3.5732383558471081E-3</v>
      </c>
      <c r="DY39" s="27">
        <f>IF($B$2=Selectors!$M$2,'RCF SOBC data'!DR43,IF($B$2=Selectors!$M$3,'RCF OBC data'!DR43,IF($B$2=Selectors!$M$4,'RCF FBC data'!DR43,IF($B$2=Selectors!$M$5,'RCF CCT data'!DR43,FALSE))))</f>
        <v>3.5732383558471081E-3</v>
      </c>
      <c r="DZ39" s="27">
        <f>IF($B$2=Selectors!$M$2,'RCF SOBC data'!DS43,IF($B$2=Selectors!$M$3,'RCF OBC data'!DS43,IF($B$2=Selectors!$M$4,'RCF FBC data'!DS43,IF($B$2=Selectors!$M$5,'RCF CCT data'!DS43,FALSE))))</f>
        <v>3.5732383558471081E-3</v>
      </c>
      <c r="EA39" s="27">
        <f>IF($B$2=Selectors!$M$2,'RCF SOBC data'!DT43,IF($B$2=Selectors!$M$3,'RCF OBC data'!DT43,IF($B$2=Selectors!$M$4,'RCF FBC data'!DT43,IF($B$2=Selectors!$M$5,'RCF CCT data'!DT43,FALSE))))</f>
        <v>3.5732383558471081E-3</v>
      </c>
      <c r="EB39" s="27">
        <f>IF($B$2=Selectors!$M$2,'RCF SOBC data'!DU43,IF($B$2=Selectors!$M$3,'RCF OBC data'!DU43,IF($B$2=Selectors!$M$4,'RCF FBC data'!DU43,IF($B$2=Selectors!$M$5,'RCF CCT data'!DU43,FALSE))))</f>
        <v>3.5732383558471081E-3</v>
      </c>
      <c r="EC39" s="27">
        <f>IF($B$2=Selectors!$M$2,'RCF SOBC data'!DV43,IF($B$2=Selectors!$M$3,'RCF OBC data'!DV43,IF($B$2=Selectors!$M$4,'RCF FBC data'!DV43,IF($B$2=Selectors!$M$5,'RCF CCT data'!DV43,FALSE))))</f>
        <v>3.5732383558471081E-3</v>
      </c>
      <c r="ED39" s="27">
        <f>IF($B$2=Selectors!$M$2,'RCF SOBC data'!DW43,IF($B$2=Selectors!$M$3,'RCF OBC data'!DW43,IF($B$2=Selectors!$M$4,'RCF FBC data'!DW43,IF($B$2=Selectors!$M$5,'RCF CCT data'!DW43,FALSE))))</f>
        <v>3.5732383558471081E-3</v>
      </c>
      <c r="EE39" s="27">
        <f>IF($B$2=Selectors!$M$2,'RCF SOBC data'!DX43,IF($B$2=Selectors!$M$3,'RCF OBC data'!DX43,IF($B$2=Selectors!$M$4,'RCF FBC data'!DX43,IF($B$2=Selectors!$M$5,'RCF CCT data'!DX43,FALSE))))</f>
        <v>3.5732383558471081E-3</v>
      </c>
      <c r="EF39" s="27">
        <f>IF($B$2=Selectors!$M$2,'RCF SOBC data'!DY43,IF($B$2=Selectors!$M$3,'RCF OBC data'!DY43,IF($B$2=Selectors!$M$4,'RCF FBC data'!DY43,IF($B$2=Selectors!$M$5,'RCF CCT data'!DY43,FALSE))))</f>
        <v>3.5732383558471081E-3</v>
      </c>
      <c r="EG39" s="27">
        <f>IF($B$2=Selectors!$M$2,'RCF SOBC data'!DZ43,IF($B$2=Selectors!$M$3,'RCF OBC data'!DZ43,IF($B$2=Selectors!$M$4,'RCF FBC data'!DZ43,IF($B$2=Selectors!$M$5,'RCF CCT data'!DZ43,FALSE))))</f>
        <v>3.5732383558471081E-3</v>
      </c>
      <c r="EH39" s="27">
        <f>IF($B$2=Selectors!$M$2,'RCF SOBC data'!EA43,IF($B$2=Selectors!$M$3,'RCF OBC data'!EA43,IF($B$2=Selectors!$M$4,'RCF FBC data'!EA43,IF($B$2=Selectors!$M$5,'RCF CCT data'!EA43,FALSE))))</f>
        <v>3.5732383558471081E-3</v>
      </c>
      <c r="EI39" s="27">
        <f>IF($B$2=Selectors!$M$2,'RCF SOBC data'!EB43,IF($B$2=Selectors!$M$3,'RCF OBC data'!EB43,IF($B$2=Selectors!$M$4,'RCF FBC data'!EB43,IF($B$2=Selectors!$M$5,'RCF CCT data'!EB43,FALSE))))</f>
        <v>3.5732383558471081E-3</v>
      </c>
      <c r="EJ39" s="27">
        <f>IF($B$2=Selectors!$M$2,'RCF SOBC data'!EC43,IF($B$2=Selectors!$M$3,'RCF OBC data'!EC43,IF($B$2=Selectors!$M$4,'RCF FBC data'!EC43,IF($B$2=Selectors!$M$5,'RCF CCT data'!EC43,FALSE))))</f>
        <v>3.5732383558471081E-3</v>
      </c>
      <c r="EK39" s="27">
        <f>IF($B$2=Selectors!$M$2,'RCF SOBC data'!ED43,IF($B$2=Selectors!$M$3,'RCF OBC data'!ED43,IF($B$2=Selectors!$M$4,'RCF FBC data'!ED43,IF($B$2=Selectors!$M$5,'RCF CCT data'!ED43,FALSE))))</f>
        <v>3.5732383558471081E-3</v>
      </c>
      <c r="EL39" s="27">
        <f>IF($B$2=Selectors!$M$2,'RCF SOBC data'!EE43,IF($B$2=Selectors!$M$3,'RCF OBC data'!EE43,IF($B$2=Selectors!$M$4,'RCF FBC data'!EE43,IF($B$2=Selectors!$M$5,'RCF CCT data'!EE43,FALSE))))</f>
        <v>3.5732383558471081E-3</v>
      </c>
      <c r="EM39" s="27">
        <f>IF($B$2=Selectors!$M$2,'RCF SOBC data'!EF43,IF($B$2=Selectors!$M$3,'RCF OBC data'!EF43,IF($B$2=Selectors!$M$4,'RCF FBC data'!EF43,IF($B$2=Selectors!$M$5,'RCF CCT data'!EF43,FALSE))))</f>
        <v>3.5732383558471081E-3</v>
      </c>
      <c r="EN39" s="27">
        <f>IF($B$2=Selectors!$M$2,'RCF SOBC data'!EG43,IF($B$2=Selectors!$M$3,'RCF OBC data'!EG43,IF($B$2=Selectors!$M$4,'RCF FBC data'!EG43,IF($B$2=Selectors!$M$5,'RCF CCT data'!EG43,FALSE))))</f>
        <v>3.5732383558471081E-3</v>
      </c>
      <c r="EO39" s="27">
        <f>IF($B$2=Selectors!$M$2,'RCF SOBC data'!EH43,IF($B$2=Selectors!$M$3,'RCF OBC data'!EH43,IF($B$2=Selectors!$M$4,'RCF FBC data'!EH43,IF($B$2=Selectors!$M$5,'RCF CCT data'!EH43,FALSE))))</f>
        <v>3.5732383558471081E-3</v>
      </c>
      <c r="EP39" s="27">
        <f>IF($B$2=Selectors!$M$2,'RCF SOBC data'!EI43,IF($B$2=Selectors!$M$3,'RCF OBC data'!EI43,IF($B$2=Selectors!$M$4,'RCF FBC data'!EI43,IF($B$2=Selectors!$M$5,'RCF CCT data'!EI43,FALSE))))</f>
        <v>3.5732383558471081E-3</v>
      </c>
      <c r="EQ39" s="27">
        <f>IF($B$2=Selectors!$M$2,'RCF SOBC data'!EJ43,IF($B$2=Selectors!$M$3,'RCF OBC data'!EJ43,IF($B$2=Selectors!$M$4,'RCF FBC data'!EJ43,IF($B$2=Selectors!$M$5,'RCF CCT data'!EJ43,FALSE))))</f>
        <v>3.5732383558471081E-3</v>
      </c>
      <c r="ER39" s="27">
        <f>IF($B$2=Selectors!$M$2,'RCF SOBC data'!EK43,IF($B$2=Selectors!$M$3,'RCF OBC data'!EK43,IF($B$2=Selectors!$M$4,'RCF FBC data'!EK43,IF($B$2=Selectors!$M$5,'RCF CCT data'!EK43,FALSE))))</f>
        <v>3.5732383558471081E-3</v>
      </c>
      <c r="ES39" s="27">
        <f>IF($B$2=Selectors!$M$2,'RCF SOBC data'!EL43,IF($B$2=Selectors!$M$3,'RCF OBC data'!EL43,IF($B$2=Selectors!$M$4,'RCF FBC data'!EL43,IF($B$2=Selectors!$M$5,'RCF CCT data'!EL43,FALSE))))</f>
        <v>0</v>
      </c>
    </row>
    <row r="40" spans="2:149" x14ac:dyDescent="0.25">
      <c r="B40" s="13" t="s">
        <v>16</v>
      </c>
      <c r="C40" s="3">
        <v>0.45</v>
      </c>
      <c r="D40" s="40" t="e">
        <f t="shared" si="9"/>
        <v>#DIV/0!</v>
      </c>
      <c r="E40" s="40"/>
      <c r="F40" s="40" t="e">
        <f t="shared" si="10"/>
        <v>#DIV/0!</v>
      </c>
      <c r="G40" s="2"/>
      <c r="H40" s="29" t="e">
        <f t="shared" si="11"/>
        <v>#DIV/0!</v>
      </c>
      <c r="I40" s="29" t="e">
        <f t="shared" si="8"/>
        <v>#DIV/0!</v>
      </c>
      <c r="J40" s="29"/>
      <c r="K40" s="27">
        <f>IF($B$2=Selectors!$M$2,'RCF SOBC data'!D44,IF($B$2=Selectors!$M$3,'RCF OBC data'!D44,IF($B$2=Selectors!$M$4,'RCF FBC data'!D44,IF($B$2=Selectors!$M$5,'RCF CCT data'!D44,FALSE))))</f>
        <v>4.6454885009768646E-2</v>
      </c>
      <c r="L40" s="27">
        <f>IF($B$2=Selectors!$M$2,'RCF SOBC data'!E44,IF($B$2=Selectors!$M$3,'RCF OBC data'!E44,IF($B$2=Selectors!$M$4,'RCF FBC data'!E44,IF($B$2=Selectors!$M$5,'RCF CCT data'!E44,FALSE))))</f>
        <v>4.6454885009768646E-2</v>
      </c>
      <c r="M40" s="27">
        <f>IF($B$2=Selectors!$M$2,'RCF SOBC data'!F44,IF($B$2=Selectors!$M$3,'RCF OBC data'!F44,IF($B$2=Selectors!$M$4,'RCF FBC data'!F44,IF($B$2=Selectors!$M$5,'RCF CCT data'!F44,FALSE))))</f>
        <v>4.6454885009768646E-2</v>
      </c>
      <c r="N40" s="27">
        <f>IF($B$2=Selectors!$M$2,'RCF SOBC data'!G44,IF($B$2=Selectors!$M$3,'RCF OBC data'!G44,IF($B$2=Selectors!$M$4,'RCF FBC data'!G44,IF($B$2=Selectors!$M$5,'RCF CCT data'!G44,FALSE))))</f>
        <v>4.6454885009768646E-2</v>
      </c>
      <c r="O40" s="27">
        <f>IF($B$2=Selectors!$M$2,'RCF SOBC data'!H44,IF($B$2=Selectors!$M$3,'RCF OBC data'!H44,IF($B$2=Selectors!$M$4,'RCF FBC data'!H44,IF($B$2=Selectors!$M$5,'RCF CCT data'!H44,FALSE))))</f>
        <v>4.6454885009768646E-2</v>
      </c>
      <c r="P40" s="27">
        <f>IF($B$2=Selectors!$M$2,'RCF SOBC data'!I44,IF($B$2=Selectors!$M$3,'RCF OBC data'!I44,IF($B$2=Selectors!$M$4,'RCF FBC data'!I44,IF($B$2=Selectors!$M$5,'RCF CCT data'!I44,FALSE))))</f>
        <v>4.6454885009768646E-2</v>
      </c>
      <c r="Q40" s="27">
        <f>IF($B$2=Selectors!$M$2,'RCF SOBC data'!J44,IF($B$2=Selectors!$M$3,'RCF OBC data'!J44,IF($B$2=Selectors!$M$4,'RCF FBC data'!J44,IF($B$2=Selectors!$M$5,'RCF CCT data'!J44,FALSE))))</f>
        <v>4.6454885009768646E-2</v>
      </c>
      <c r="R40" s="27">
        <f>IF($B$2=Selectors!$M$2,'RCF SOBC data'!K44,IF($B$2=Selectors!$M$3,'RCF OBC data'!K44,IF($B$2=Selectors!$M$4,'RCF FBC data'!K44,IF($B$2=Selectors!$M$5,'RCF CCT data'!K44,FALSE))))</f>
        <v>4.6454885009768646E-2</v>
      </c>
      <c r="S40" s="27">
        <f>IF($B$2=Selectors!$M$2,'RCF SOBC data'!L44,IF($B$2=Selectors!$M$3,'RCF OBC data'!L44,IF($B$2=Selectors!$M$4,'RCF FBC data'!L44,IF($B$2=Selectors!$M$5,'RCF CCT data'!L44,FALSE))))</f>
        <v>4.6454885009768646E-2</v>
      </c>
      <c r="T40" s="27">
        <f>IF($B$2=Selectors!$M$2,'RCF SOBC data'!M44,IF($B$2=Selectors!$M$3,'RCF OBC data'!M44,IF($B$2=Selectors!$M$4,'RCF FBC data'!M44,IF($B$2=Selectors!$M$5,'RCF CCT data'!M44,FALSE))))</f>
        <v>6.0134600000000038E-2</v>
      </c>
      <c r="U40" s="27">
        <f>IF($B$2=Selectors!$M$2,'RCF SOBC data'!N44,IF($B$2=Selectors!$M$3,'RCF OBC data'!N44,IF($B$2=Selectors!$M$4,'RCF FBC data'!N44,IF($B$2=Selectors!$M$5,'RCF CCT data'!N44,FALSE))))</f>
        <v>6.0134600000000038E-2</v>
      </c>
      <c r="V40" s="27">
        <f>IF($B$2=Selectors!$M$2,'RCF SOBC data'!O44,IF($B$2=Selectors!$M$3,'RCF OBC data'!O44,IF($B$2=Selectors!$M$4,'RCF FBC data'!O44,IF($B$2=Selectors!$M$5,'RCF CCT data'!O44,FALSE))))</f>
        <v>6.0134600000000038E-2</v>
      </c>
      <c r="W40" s="27">
        <f>IF($B$2=Selectors!$M$2,'RCF SOBC data'!P44,IF($B$2=Selectors!$M$3,'RCF OBC data'!P44,IF($B$2=Selectors!$M$4,'RCF FBC data'!P44,IF($B$2=Selectors!$M$5,'RCF CCT data'!P44,FALSE))))</f>
        <v>6.0134600000000038E-2</v>
      </c>
      <c r="X40" s="27">
        <f>IF($B$2=Selectors!$M$2,'RCF SOBC data'!Q44,IF($B$2=Selectors!$M$3,'RCF OBC data'!Q44,IF($B$2=Selectors!$M$4,'RCF FBC data'!Q44,IF($B$2=Selectors!$M$5,'RCF CCT data'!Q44,FALSE))))</f>
        <v>0</v>
      </c>
      <c r="Y40" s="27">
        <f>IF($B$2=Selectors!$M$2,'RCF SOBC data'!R44,IF($B$2=Selectors!$M$3,'RCF OBC data'!R44,IF($B$2=Selectors!$M$4,'RCF FBC data'!R44,IF($B$2=Selectors!$M$5,'RCF CCT data'!R44,FALSE))))</f>
        <v>0</v>
      </c>
      <c r="Z40" s="27">
        <f>IF($B$2=Selectors!$M$2,'RCF SOBC data'!S44,IF($B$2=Selectors!$M$3,'RCF OBC data'!S44,IF($B$2=Selectors!$M$4,'RCF FBC data'!S44,IF($B$2=Selectors!$M$5,'RCF CCT data'!S44,FALSE))))</f>
        <v>0</v>
      </c>
      <c r="AA40" s="27">
        <f>IF($B$2=Selectors!$M$2,'RCF SOBC data'!T44,IF($B$2=Selectors!$M$3,'RCF OBC data'!T44,IF($B$2=Selectors!$M$4,'RCF FBC data'!T44,IF($B$2=Selectors!$M$5,'RCF CCT data'!T44,FALSE))))</f>
        <v>0</v>
      </c>
      <c r="AB40" s="27">
        <f>IF($B$2=Selectors!$M$2,'RCF SOBC data'!U44,IF($B$2=Selectors!$M$3,'RCF OBC data'!U44,IF($B$2=Selectors!$M$4,'RCF FBC data'!U44,IF($B$2=Selectors!$M$5,'RCF CCT data'!U44,FALSE))))</f>
        <v>0</v>
      </c>
      <c r="AC40" s="27">
        <f>IF($B$2=Selectors!$M$2,'RCF SOBC data'!V44,IF($B$2=Selectors!$M$3,'RCF OBC data'!V44,IF($B$2=Selectors!$M$4,'RCF FBC data'!V44,IF($B$2=Selectors!$M$5,'RCF CCT data'!V44,FALSE))))</f>
        <v>3.0800821355236208E-2</v>
      </c>
      <c r="AD40" s="27">
        <f>IF($B$2=Selectors!$M$2,'RCF SOBC data'!W44,IF($B$2=Selectors!$M$3,'RCF OBC data'!W44,IF($B$2=Selectors!$M$4,'RCF FBC data'!W44,IF($B$2=Selectors!$M$5,'RCF CCT data'!W44,FALSE))))</f>
        <v>0</v>
      </c>
      <c r="AE40" s="27">
        <f>IF($B$2=Selectors!$M$2,'RCF SOBC data'!X44,IF($B$2=Selectors!$M$3,'RCF OBC data'!X44,IF($B$2=Selectors!$M$4,'RCF FBC data'!X44,IF($B$2=Selectors!$M$5,'RCF CCT data'!X44,FALSE))))</f>
        <v>0</v>
      </c>
      <c r="AF40" s="27">
        <f>IF($B$2=Selectors!$M$2,'RCF SOBC data'!Y44,IF($B$2=Selectors!$M$3,'RCF OBC data'!Y44,IF($B$2=Selectors!$M$4,'RCF FBC data'!Y44,IF($B$2=Selectors!$M$5,'RCF CCT data'!Y44,FALSE))))</f>
        <v>0</v>
      </c>
      <c r="AG40" s="27">
        <f>IF($B$2=Selectors!$M$2,'RCF SOBC data'!Z44,IF($B$2=Selectors!$M$3,'RCF OBC data'!Z44,IF($B$2=Selectors!$M$4,'RCF FBC data'!Z44,IF($B$2=Selectors!$M$5,'RCF CCT data'!Z44,FALSE))))</f>
        <v>0</v>
      </c>
      <c r="AH40" s="27">
        <f>IF($B$2=Selectors!$M$2,'RCF SOBC data'!AA44,IF($B$2=Selectors!$M$3,'RCF OBC data'!AA44,IF($B$2=Selectors!$M$4,'RCF FBC data'!AA44,IF($B$2=Selectors!$M$5,'RCF CCT data'!AA44,FALSE))))</f>
        <v>0</v>
      </c>
      <c r="AI40" s="27">
        <f>IF($B$2=Selectors!$M$2,'RCF SOBC data'!AB44,IF($B$2=Selectors!$M$3,'RCF OBC data'!AB44,IF($B$2=Selectors!$M$4,'RCF FBC data'!AB44,IF($B$2=Selectors!$M$5,'RCF CCT data'!AB44,FALSE))))</f>
        <v>9.6317523056652643E-3</v>
      </c>
      <c r="AJ40" s="27">
        <f>IF($B$2=Selectors!$M$2,'RCF SOBC data'!AC44,IF($B$2=Selectors!$M$3,'RCF OBC data'!AC44,IF($B$2=Selectors!$M$4,'RCF FBC data'!AC44,IF($B$2=Selectors!$M$5,'RCF CCT data'!AC44,FALSE))))</f>
        <v>9.6317523056652643E-3</v>
      </c>
      <c r="AK40" s="27">
        <f>IF($B$2=Selectors!$M$2,'RCF SOBC data'!AD44,IF($B$2=Selectors!$M$3,'RCF OBC data'!AD44,IF($B$2=Selectors!$M$4,'RCF FBC data'!AD44,IF($B$2=Selectors!$M$5,'RCF CCT data'!AD44,FALSE))))</f>
        <v>6.0134600000000038E-2</v>
      </c>
      <c r="AL40" s="27">
        <f>IF($B$2=Selectors!$M$2,'RCF SOBC data'!AE44,IF($B$2=Selectors!$M$3,'RCF OBC data'!AE44,IF($B$2=Selectors!$M$4,'RCF FBC data'!AE44,IF($B$2=Selectors!$M$5,'RCF CCT data'!AE44,FALSE))))</f>
        <v>6.0134600000000038E-2</v>
      </c>
      <c r="AM40" s="27">
        <f>IF($B$2=Selectors!$M$2,'RCF SOBC data'!AF44,IF($B$2=Selectors!$M$3,'RCF OBC data'!AF44,IF($B$2=Selectors!$M$4,'RCF FBC data'!AF44,IF($B$2=Selectors!$M$5,'RCF CCT data'!AF44,FALSE))))</f>
        <v>6.0134600000000038E-2</v>
      </c>
      <c r="AN40" s="27">
        <f>IF($B$2=Selectors!$M$2,'RCF SOBC data'!AG44,IF($B$2=Selectors!$M$3,'RCF OBC data'!AG44,IF($B$2=Selectors!$M$4,'RCF FBC data'!AG44,IF($B$2=Selectors!$M$5,'RCF CCT data'!AG44,FALSE))))</f>
        <v>6.0134600000000038E-2</v>
      </c>
      <c r="AO40" s="27">
        <f>IF($B$2=Selectors!$M$2,'RCF SOBC data'!AH44,IF($B$2=Selectors!$M$3,'RCF OBC data'!AH44,IF($B$2=Selectors!$M$4,'RCF FBC data'!AH44,IF($B$2=Selectors!$M$5,'RCF CCT data'!AH44,FALSE))))</f>
        <v>0.23466666666666658</v>
      </c>
      <c r="AP40" s="27">
        <f>IF($B$2=Selectors!$M$2,'RCF SOBC data'!AI44,IF($B$2=Selectors!$M$3,'RCF OBC data'!AI44,IF($B$2=Selectors!$M$4,'RCF FBC data'!AI44,IF($B$2=Selectors!$M$5,'RCF CCT data'!AI44,FALSE))))</f>
        <v>9.6317523056652643E-3</v>
      </c>
      <c r="AQ40" s="27">
        <f>IF($B$2=Selectors!$M$2,'RCF SOBC data'!AJ44,IF($B$2=Selectors!$M$3,'RCF OBC data'!AJ44,IF($B$2=Selectors!$M$4,'RCF FBC data'!AJ44,IF($B$2=Selectors!$M$5,'RCF CCT data'!AJ44,FALSE))))</f>
        <v>9.6317523056652643E-3</v>
      </c>
      <c r="AR40" s="27">
        <f>IF($B$2=Selectors!$M$2,'RCF SOBC data'!AK44,IF($B$2=Selectors!$M$3,'RCF OBC data'!AK44,IF($B$2=Selectors!$M$4,'RCF FBC data'!AK44,IF($B$2=Selectors!$M$5,'RCF CCT data'!AK44,FALSE))))</f>
        <v>0.12214920948616592</v>
      </c>
      <c r="AS40" s="27">
        <f>IF($B$2=Selectors!$M$2,'RCF SOBC data'!AL44,IF($B$2=Selectors!$M$3,'RCF OBC data'!AL44,IF($B$2=Selectors!$M$4,'RCF FBC data'!AL44,IF($B$2=Selectors!$M$5,'RCF CCT data'!AL44,FALSE))))</f>
        <v>0.23466666666666658</v>
      </c>
      <c r="AT40" s="27">
        <f>IF($B$2=Selectors!$M$2,'RCF SOBC data'!AM44,IF($B$2=Selectors!$M$3,'RCF OBC data'!AM44,IF($B$2=Selectors!$M$4,'RCF FBC data'!AM44,IF($B$2=Selectors!$M$5,'RCF CCT data'!AM44,FALSE))))</f>
        <v>9.6317523056652643E-3</v>
      </c>
      <c r="AU40" s="27">
        <f>IF($B$2=Selectors!$M$2,'RCF SOBC data'!AN44,IF($B$2=Selectors!$M$3,'RCF OBC data'!AN44,IF($B$2=Selectors!$M$4,'RCF FBC data'!AN44,IF($B$2=Selectors!$M$5,'RCF CCT data'!AN44,FALSE))))</f>
        <v>9.6317523056652643E-3</v>
      </c>
      <c r="AV40" s="27">
        <f>IF($B$2=Selectors!$M$2,'RCF SOBC data'!AO44,IF($B$2=Selectors!$M$3,'RCF OBC data'!AO44,IF($B$2=Selectors!$M$4,'RCF FBC data'!AO44,IF($B$2=Selectors!$M$5,'RCF CCT data'!AO44,FALSE))))</f>
        <v>0</v>
      </c>
      <c r="AW40" s="27">
        <f>IF($B$2=Selectors!$M$2,'RCF SOBC data'!AP44,IF($B$2=Selectors!$M$3,'RCF OBC data'!AP44,IF($B$2=Selectors!$M$4,'RCF FBC data'!AP44,IF($B$2=Selectors!$M$5,'RCF CCT data'!AP44,FALSE))))</f>
        <v>3.0800821355236208E-2</v>
      </c>
      <c r="AX40" s="27">
        <f>IF($B$2=Selectors!$M$2,'RCF SOBC data'!AQ44,IF($B$2=Selectors!$M$3,'RCF OBC data'!AQ44,IF($B$2=Selectors!$M$4,'RCF FBC data'!AQ44,IF($B$2=Selectors!$M$5,'RCF CCT data'!AQ44,FALSE))))</f>
        <v>6.0134600000000038E-2</v>
      </c>
      <c r="AY40" s="27">
        <f>IF($B$2=Selectors!$M$2,'RCF SOBC data'!AR44,IF($B$2=Selectors!$M$3,'RCF OBC data'!AR44,IF($B$2=Selectors!$M$4,'RCF FBC data'!AR44,IF($B$2=Selectors!$M$5,'RCF CCT data'!AR44,FALSE))))</f>
        <v>6.0134600000000038E-2</v>
      </c>
      <c r="AZ40" s="27">
        <f>IF($B$2=Selectors!$M$2,'RCF SOBC data'!AS44,IF($B$2=Selectors!$M$3,'RCF OBC data'!AS44,IF($B$2=Selectors!$M$4,'RCF FBC data'!AS44,IF($B$2=Selectors!$M$5,'RCF CCT data'!AS44,FALSE))))</f>
        <v>8.063129973474803E-2</v>
      </c>
      <c r="BA40" s="27">
        <f>IF($B$2=Selectors!$M$2,'RCF SOBC data'!AT44,IF($B$2=Selectors!$M$3,'RCF OBC data'!AT44,IF($B$2=Selectors!$M$4,'RCF FBC data'!AT44,IF($B$2=Selectors!$M$5,'RCF CCT data'!AT44,FALSE))))</f>
        <v>8.063129973474803E-2</v>
      </c>
      <c r="BB40" s="27">
        <f>IF($B$2=Selectors!$M$2,'RCF SOBC data'!AU44,IF($B$2=Selectors!$M$3,'RCF OBC data'!AU44,IF($B$2=Selectors!$M$4,'RCF FBC data'!AU44,IF($B$2=Selectors!$M$5,'RCF CCT data'!AU44,FALSE))))</f>
        <v>7.2568169761273227E-2</v>
      </c>
      <c r="BC40" s="27">
        <f>IF($B$2=Selectors!$M$2,'RCF SOBC data'!AV44,IF($B$2=Selectors!$M$3,'RCF OBC data'!AV44,IF($B$2=Selectors!$M$4,'RCF FBC data'!AV44,IF($B$2=Selectors!$M$5,'RCF CCT data'!AV44,FALSE))))</f>
        <v>7.2568169761273227E-2</v>
      </c>
      <c r="BD40" s="27">
        <f>IF($B$2=Selectors!$M$2,'RCF SOBC data'!AW44,IF($B$2=Selectors!$M$3,'RCF OBC data'!AW44,IF($B$2=Selectors!$M$4,'RCF FBC data'!AW44,IF($B$2=Selectors!$M$5,'RCF CCT data'!AW44,FALSE))))</f>
        <v>7.2568169761273227E-2</v>
      </c>
      <c r="BE40" s="27">
        <f>IF($B$2=Selectors!$M$2,'RCF SOBC data'!AX44,IF($B$2=Selectors!$M$3,'RCF OBC data'!AX44,IF($B$2=Selectors!$M$4,'RCF FBC data'!AX44,IF($B$2=Selectors!$M$5,'RCF CCT data'!AX44,FALSE))))</f>
        <v>8.063129973474803E-2</v>
      </c>
      <c r="BF40" s="27">
        <f>IF($B$2=Selectors!$M$2,'RCF SOBC data'!AY44,IF($B$2=Selectors!$M$3,'RCF OBC data'!AY44,IF($B$2=Selectors!$M$4,'RCF FBC data'!AY44,IF($B$2=Selectors!$M$5,'RCF CCT data'!AY44,FALSE))))</f>
        <v>9.6757559681697636E-2</v>
      </c>
      <c r="BG40" s="27">
        <f>IF($B$2=Selectors!$M$2,'RCF SOBC data'!AZ44,IF($B$2=Selectors!$M$3,'RCF OBC data'!AZ44,IF($B$2=Selectors!$M$4,'RCF FBC data'!AZ44,IF($B$2=Selectors!$M$5,'RCF CCT data'!AZ44,FALSE))))</f>
        <v>8.063129973474803E-2</v>
      </c>
      <c r="BH40" s="27">
        <f>IF($B$2=Selectors!$M$2,'RCF SOBC data'!BA44,IF($B$2=Selectors!$M$3,'RCF OBC data'!BA44,IF($B$2=Selectors!$M$4,'RCF FBC data'!BA44,IF($B$2=Selectors!$M$5,'RCF CCT data'!BA44,FALSE))))</f>
        <v>9.6757559681697636E-2</v>
      </c>
      <c r="BI40" s="27">
        <f>IF($B$2=Selectors!$M$2,'RCF SOBC data'!BB44,IF($B$2=Selectors!$M$3,'RCF OBC data'!BB44,IF($B$2=Selectors!$M$4,'RCF FBC data'!BB44,IF($B$2=Selectors!$M$5,'RCF CCT data'!BB44,FALSE))))</f>
        <v>0.14100000000000001</v>
      </c>
      <c r="BJ40" s="27">
        <f>IF($B$2=Selectors!$M$2,'RCF SOBC data'!BC44,IF($B$2=Selectors!$M$3,'RCF OBC data'!BC44,IF($B$2=Selectors!$M$4,'RCF FBC data'!BC44,IF($B$2=Selectors!$M$5,'RCF CCT data'!BC44,FALSE))))</f>
        <v>0.14100000000000001</v>
      </c>
      <c r="BK40" s="27">
        <f>IF($B$2=Selectors!$M$2,'RCF SOBC data'!BD44,IF($B$2=Selectors!$M$3,'RCF OBC data'!BD44,IF($B$2=Selectors!$M$4,'RCF FBC data'!BD44,IF($B$2=Selectors!$M$5,'RCF CCT data'!BD44,FALSE))))</f>
        <v>0.18899999999999983</v>
      </c>
      <c r="BL40" s="27">
        <f>IF($B$2=Selectors!$M$2,'RCF SOBC data'!BE44,IF($B$2=Selectors!$M$3,'RCF OBC data'!BE44,IF($B$2=Selectors!$M$4,'RCF FBC data'!BE44,IF($B$2=Selectors!$M$5,'RCF CCT data'!BE44,FALSE))))</f>
        <v>8.063129973474803E-2</v>
      </c>
      <c r="BM40" s="27">
        <f>IF($B$2=Selectors!$M$2,'RCF SOBC data'!BF44,IF($B$2=Selectors!$M$3,'RCF OBC data'!BF44,IF($B$2=Selectors!$M$4,'RCF FBC data'!BF44,IF($B$2=Selectors!$M$5,'RCF CCT data'!BF44,FALSE))))</f>
        <v>8.063129973474803E-2</v>
      </c>
      <c r="BN40" s="27">
        <f>IF($B$2=Selectors!$M$2,'RCF SOBC data'!BG44,IF($B$2=Selectors!$M$3,'RCF OBC data'!BG44,IF($B$2=Selectors!$M$4,'RCF FBC data'!BG44,IF($B$2=Selectors!$M$5,'RCF CCT data'!BG44,FALSE))))</f>
        <v>9.6757559681697636E-2</v>
      </c>
      <c r="BO40" s="27">
        <f>IF($B$2=Selectors!$M$2,'RCF SOBC data'!BH44,IF($B$2=Selectors!$M$3,'RCF OBC data'!BH44,IF($B$2=Selectors!$M$4,'RCF FBC data'!BH44,IF($B$2=Selectors!$M$5,'RCF CCT data'!BH44,FALSE))))</f>
        <v>9.6757559681697636E-2</v>
      </c>
      <c r="BP40" s="27">
        <f>IF($B$2=Selectors!$M$2,'RCF SOBC data'!BI44,IF($B$2=Selectors!$M$3,'RCF OBC data'!BI44,IF($B$2=Selectors!$M$4,'RCF FBC data'!BI44,IF($B$2=Selectors!$M$5,'RCF CCT data'!BI44,FALSE))))</f>
        <v>0</v>
      </c>
      <c r="BQ40" s="27">
        <f>IF($B$2=Selectors!$M$2,'RCF SOBC data'!BJ44,IF($B$2=Selectors!$M$3,'RCF OBC data'!BJ44,IF($B$2=Selectors!$M$4,'RCF FBC data'!BJ44,IF($B$2=Selectors!$M$5,'RCF CCT data'!BJ44,FALSE))))</f>
        <v>1.8289473684210522E-2</v>
      </c>
      <c r="BR40" s="27">
        <f>IF($B$2=Selectors!$M$2,'RCF SOBC data'!BK44,IF($B$2=Selectors!$M$3,'RCF OBC data'!BK44,IF($B$2=Selectors!$M$4,'RCF FBC data'!BK44,IF($B$2=Selectors!$M$5,'RCF CCT data'!BK44,FALSE))))</f>
        <v>1.8289473684210522E-2</v>
      </c>
      <c r="BS40" s="27">
        <f>IF($B$2=Selectors!$M$2,'RCF SOBC data'!BL44,IF($B$2=Selectors!$M$3,'RCF OBC data'!BL44,IF($B$2=Selectors!$M$4,'RCF FBC data'!BL44,IF($B$2=Selectors!$M$5,'RCF CCT data'!BL44,FALSE))))</f>
        <v>7.1830985915492862E-2</v>
      </c>
      <c r="BT40" s="27">
        <f>IF($B$2=Selectors!$M$2,'RCF SOBC data'!BM44,IF($B$2=Selectors!$M$3,'RCF OBC data'!BM44,IF($B$2=Selectors!$M$4,'RCF FBC data'!BM44,IF($B$2=Selectors!$M$5,'RCF CCT data'!BM44,FALSE))))</f>
        <v>8.063129973474803E-2</v>
      </c>
      <c r="BU40" s="27">
        <f>IF($B$2=Selectors!$M$2,'RCF SOBC data'!BN44,IF($B$2=Selectors!$M$3,'RCF OBC data'!BN44,IF($B$2=Selectors!$M$4,'RCF FBC data'!BN44,IF($B$2=Selectors!$M$5,'RCF CCT data'!BN44,FALSE))))</f>
        <v>0.10019968366943455</v>
      </c>
      <c r="BV40" s="27">
        <f>IF($B$2=Selectors!$M$2,'RCF SOBC data'!BO44,IF($B$2=Selectors!$M$3,'RCF OBC data'!BO44,IF($B$2=Selectors!$M$4,'RCF FBC data'!BO44,IF($B$2=Selectors!$M$5,'RCF CCT data'!BO44,FALSE))))</f>
        <v>0</v>
      </c>
      <c r="BW40" s="27">
        <f>IF($B$2=Selectors!$M$2,'RCF SOBC data'!BP44,IF($B$2=Selectors!$M$3,'RCF OBC data'!BP44,IF($B$2=Selectors!$M$4,'RCF FBC data'!BP44,IF($B$2=Selectors!$M$5,'RCF CCT data'!BP44,FALSE))))</f>
        <v>0</v>
      </c>
      <c r="BX40" s="27">
        <f>IF($B$2=Selectors!$M$2,'RCF SOBC data'!BQ44,IF($B$2=Selectors!$M$3,'RCF OBC data'!BQ44,IF($B$2=Selectors!$M$4,'RCF FBC data'!BQ44,IF($B$2=Selectors!$M$5,'RCF CCT data'!BQ44,FALSE))))</f>
        <v>0</v>
      </c>
      <c r="BY40" s="27">
        <f>IF($B$2=Selectors!$M$2,'RCF SOBC data'!BR44,IF($B$2=Selectors!$M$3,'RCF OBC data'!BR44,IF($B$2=Selectors!$M$4,'RCF FBC data'!BR44,IF($B$2=Selectors!$M$5,'RCF CCT data'!BR44,FALSE))))</f>
        <v>0</v>
      </c>
      <c r="BZ40" s="27">
        <f>IF($B$2=Selectors!$M$2,'RCF SOBC data'!BS44,IF($B$2=Selectors!$M$3,'RCF OBC data'!BS44,IF($B$2=Selectors!$M$4,'RCF FBC data'!BS44,IF($B$2=Selectors!$M$5,'RCF CCT data'!BS44,FALSE))))</f>
        <v>0</v>
      </c>
      <c r="CA40" s="27">
        <f>IF($B$2=Selectors!$M$2,'RCF SOBC data'!BT44,IF($B$2=Selectors!$M$3,'RCF OBC data'!BT44,IF($B$2=Selectors!$M$4,'RCF FBC data'!BT44,IF($B$2=Selectors!$M$5,'RCF CCT data'!BT44,FALSE))))</f>
        <v>0</v>
      </c>
      <c r="CB40" s="27">
        <f>IF($B$2=Selectors!$M$2,'RCF SOBC data'!BU44,IF($B$2=Selectors!$M$3,'RCF OBC data'!BU44,IF($B$2=Selectors!$M$4,'RCF FBC data'!BU44,IF($B$2=Selectors!$M$5,'RCF CCT data'!BU44,FALSE))))</f>
        <v>0</v>
      </c>
      <c r="CC40" s="27">
        <f>IF($B$2=Selectors!$M$2,'RCF SOBC data'!BV44,IF($B$2=Selectors!$M$3,'RCF OBC data'!BV44,IF($B$2=Selectors!$M$4,'RCF FBC data'!BV44,IF($B$2=Selectors!$M$5,'RCF CCT data'!BV44,FALSE))))</f>
        <v>0</v>
      </c>
      <c r="CD40" s="27">
        <f>IF($B$2=Selectors!$M$2,'RCF SOBC data'!BW44,IF($B$2=Selectors!$M$3,'RCF OBC data'!BW44,IF($B$2=Selectors!$M$4,'RCF FBC data'!BW44,IF($B$2=Selectors!$M$5,'RCF CCT data'!BW44,FALSE))))</f>
        <v>0</v>
      </c>
      <c r="CE40" s="27">
        <f>IF($B$2=Selectors!$M$2,'RCF SOBC data'!BX44,IF($B$2=Selectors!$M$3,'RCF OBC data'!BX44,IF($B$2=Selectors!$M$4,'RCF FBC data'!BX44,IF($B$2=Selectors!$M$5,'RCF CCT data'!BX44,FALSE))))</f>
        <v>0</v>
      </c>
      <c r="CF40" s="27">
        <f>IF($B$2=Selectors!$M$2,'RCF SOBC data'!BY44,IF($B$2=Selectors!$M$3,'RCF OBC data'!BY44,IF($B$2=Selectors!$M$4,'RCF FBC data'!BY44,IF($B$2=Selectors!$M$5,'RCF CCT data'!BY44,FALSE))))</f>
        <v>0</v>
      </c>
      <c r="CG40" s="27">
        <f>IF($B$2=Selectors!$M$2,'RCF SOBC data'!BZ44,IF($B$2=Selectors!$M$3,'RCF OBC data'!BZ44,IF($B$2=Selectors!$M$4,'RCF FBC data'!BZ44,IF($B$2=Selectors!$M$5,'RCF CCT data'!BZ44,FALSE))))</f>
        <v>0</v>
      </c>
      <c r="CH40" s="27">
        <f>IF($B$2=Selectors!$M$2,'RCF SOBC data'!CA44,IF($B$2=Selectors!$M$3,'RCF OBC data'!CA44,IF($B$2=Selectors!$M$4,'RCF FBC data'!CA44,IF($B$2=Selectors!$M$5,'RCF CCT data'!CA44,FALSE))))</f>
        <v>0</v>
      </c>
      <c r="CI40" s="27">
        <f>IF($B$2=Selectors!$M$2,'RCF SOBC data'!CB44,IF($B$2=Selectors!$M$3,'RCF OBC data'!CB44,IF($B$2=Selectors!$M$4,'RCF FBC data'!CB44,IF($B$2=Selectors!$M$5,'RCF CCT data'!CB44,FALSE))))</f>
        <v>0.30059905100830364</v>
      </c>
      <c r="CJ40" s="27">
        <f>IF($B$2=Selectors!$M$2,'RCF SOBC data'!CC44,IF($B$2=Selectors!$M$3,'RCF OBC data'!CC44,IF($B$2=Selectors!$M$4,'RCF FBC data'!CC44,IF($B$2=Selectors!$M$5,'RCF CCT data'!CC44,FALSE))))</f>
        <v>0.30059905100830364</v>
      </c>
      <c r="CK40" s="27">
        <f>IF($B$2=Selectors!$M$2,'RCF SOBC data'!CD44,IF($B$2=Selectors!$M$3,'RCF OBC data'!CD44,IF($B$2=Selectors!$M$4,'RCF FBC data'!CD44,IF($B$2=Selectors!$M$5,'RCF CCT data'!CD44,FALSE))))</f>
        <v>0.30059905100830364</v>
      </c>
      <c r="CL40" s="27">
        <f>IF($B$2=Selectors!$M$2,'RCF SOBC data'!CE44,IF($B$2=Selectors!$M$3,'RCF OBC data'!CE44,IF($B$2=Selectors!$M$4,'RCF FBC data'!CE44,IF($B$2=Selectors!$M$5,'RCF CCT data'!CE44,FALSE))))</f>
        <v>0.30059905100830364</v>
      </c>
      <c r="CM40" s="27">
        <f>IF($B$2=Selectors!$M$2,'RCF SOBC data'!CF44,IF($B$2=Selectors!$M$3,'RCF OBC data'!CF44,IF($B$2=Selectors!$M$4,'RCF FBC data'!CF44,IF($B$2=Selectors!$M$5,'RCF CCT data'!CF44,FALSE))))</f>
        <v>0.30059905100830364</v>
      </c>
      <c r="CN40" s="27">
        <f>IF($B$2=Selectors!$M$2,'RCF SOBC data'!CG44,IF($B$2=Selectors!$M$3,'RCF OBC data'!CG44,IF($B$2=Selectors!$M$4,'RCF FBC data'!CG44,IF($B$2=Selectors!$M$5,'RCF CCT data'!CG44,FALSE))))</f>
        <v>0.30059905100830364</v>
      </c>
      <c r="CO40" s="27">
        <f>IF($B$2=Selectors!$M$2,'RCF SOBC data'!CH44,IF($B$2=Selectors!$M$3,'RCF OBC data'!CH44,IF($B$2=Selectors!$M$4,'RCF FBC data'!CH44,IF($B$2=Selectors!$M$5,'RCF CCT data'!CH44,FALSE))))</f>
        <v>0.30059905100830364</v>
      </c>
      <c r="CP40" s="27">
        <f>IF($B$2=Selectors!$M$2,'RCF SOBC data'!CI44,IF($B$2=Selectors!$M$3,'RCF OBC data'!CI44,IF($B$2=Selectors!$M$4,'RCF FBC data'!CI44,IF($B$2=Selectors!$M$5,'RCF CCT data'!CI44,FALSE))))</f>
        <v>0.10019968366943455</v>
      </c>
      <c r="CQ40" s="27">
        <f>IF($B$2=Selectors!$M$2,'RCF SOBC data'!CJ44,IF($B$2=Selectors!$M$3,'RCF OBC data'!CJ44,IF($B$2=Selectors!$M$4,'RCF FBC data'!CJ44,IF($B$2=Selectors!$M$5,'RCF CCT data'!CJ44,FALSE))))</f>
        <v>0.10019968366943455</v>
      </c>
      <c r="CR40" s="27">
        <f>IF($B$2=Selectors!$M$2,'RCF SOBC data'!CK44,IF($B$2=Selectors!$M$3,'RCF OBC data'!CK44,IF($B$2=Selectors!$M$4,'RCF FBC data'!CK44,IF($B$2=Selectors!$M$5,'RCF CCT data'!CK44,FALSE))))</f>
        <v>0.10019968366943455</v>
      </c>
      <c r="CS40" s="27">
        <f>IF($B$2=Selectors!$M$2,'RCF SOBC data'!CL44,IF($B$2=Selectors!$M$3,'RCF OBC data'!CL44,IF($B$2=Selectors!$M$4,'RCF FBC data'!CL44,IF($B$2=Selectors!$M$5,'RCF CCT data'!CL44,FALSE))))</f>
        <v>0.30059905100830364</v>
      </c>
      <c r="CT40" s="27">
        <f>IF($B$2=Selectors!$M$2,'RCF SOBC data'!CM44,IF($B$2=Selectors!$M$3,'RCF OBC data'!CM44,IF($B$2=Selectors!$M$4,'RCF FBC data'!CM44,IF($B$2=Selectors!$M$5,'RCF CCT data'!CM44,FALSE))))</f>
        <v>0.30059905100830364</v>
      </c>
      <c r="CU40" s="27">
        <f>IF($B$2=Selectors!$M$2,'RCF SOBC data'!CN44,IF($B$2=Selectors!$M$3,'RCF OBC data'!CN44,IF($B$2=Selectors!$M$4,'RCF FBC data'!CN44,IF($B$2=Selectors!$M$5,'RCF CCT data'!CN44,FALSE))))</f>
        <v>0.30059905100830364</v>
      </c>
      <c r="CV40" s="27">
        <f>IF($B$2=Selectors!$M$2,'RCF SOBC data'!CO44,IF($B$2=Selectors!$M$3,'RCF OBC data'!CO44,IF($B$2=Selectors!$M$4,'RCF FBC data'!CO44,IF($B$2=Selectors!$M$5,'RCF CCT data'!CO44,FALSE))))</f>
        <v>0.30059905100830364</v>
      </c>
      <c r="CW40" s="27">
        <f>IF($B$2=Selectors!$M$2,'RCF SOBC data'!CP44,IF($B$2=Selectors!$M$3,'RCF OBC data'!CP44,IF($B$2=Selectors!$M$4,'RCF FBC data'!CP44,IF($B$2=Selectors!$M$5,'RCF CCT data'!CP44,FALSE))))</f>
        <v>0.30059905100830364</v>
      </c>
      <c r="CX40" s="27">
        <f>IF($B$2=Selectors!$M$2,'RCF SOBC data'!CQ44,IF($B$2=Selectors!$M$3,'RCF OBC data'!CQ44,IF($B$2=Selectors!$M$4,'RCF FBC data'!CQ44,IF($B$2=Selectors!$M$5,'RCF CCT data'!CQ44,FALSE))))</f>
        <v>7.1830985915492862E-2</v>
      </c>
      <c r="CY40" s="27">
        <f>IF($B$2=Selectors!$M$2,'RCF SOBC data'!CR44,IF($B$2=Selectors!$M$3,'RCF OBC data'!CR44,IF($B$2=Selectors!$M$4,'RCF FBC data'!CR44,IF($B$2=Selectors!$M$5,'RCF CCT data'!CR44,FALSE))))</f>
        <v>9.6317523056652643E-3</v>
      </c>
      <c r="CZ40" s="27">
        <f>IF($B$2=Selectors!$M$2,'RCF SOBC data'!CS44,IF($B$2=Selectors!$M$3,'RCF OBC data'!CS44,IF($B$2=Selectors!$M$4,'RCF FBC data'!CS44,IF($B$2=Selectors!$M$5,'RCF CCT data'!CS44,FALSE))))</f>
        <v>9.6317523056652643E-3</v>
      </c>
      <c r="DA40" s="27">
        <f>IF($B$2=Selectors!$M$2,'RCF SOBC data'!CT44,IF($B$2=Selectors!$M$3,'RCF OBC data'!CT44,IF($B$2=Selectors!$M$4,'RCF FBC data'!CT44,IF($B$2=Selectors!$M$5,'RCF CCT data'!CT44,FALSE))))</f>
        <v>9.6317523056652643E-3</v>
      </c>
      <c r="DB40" s="27">
        <f>IF($B$2=Selectors!$M$2,'RCF SOBC data'!CU44,IF($B$2=Selectors!$M$3,'RCF OBC data'!CU44,IF($B$2=Selectors!$M$4,'RCF FBC data'!CU44,IF($B$2=Selectors!$M$5,'RCF CCT data'!CU44,FALSE))))</f>
        <v>9.6317523056652643E-3</v>
      </c>
      <c r="DC40" s="27">
        <f>IF($B$2=Selectors!$M$2,'RCF SOBC data'!CV44,IF($B$2=Selectors!$M$3,'RCF OBC data'!CV44,IF($B$2=Selectors!$M$4,'RCF FBC data'!CV44,IF($B$2=Selectors!$M$5,'RCF CCT data'!CV44,FALSE))))</f>
        <v>9.6317523056652643E-3</v>
      </c>
      <c r="DD40" s="27">
        <f>IF($B$2=Selectors!$M$2,'RCF SOBC data'!CW44,IF($B$2=Selectors!$M$3,'RCF OBC data'!CW44,IF($B$2=Selectors!$M$4,'RCF FBC data'!CW44,IF($B$2=Selectors!$M$5,'RCF CCT data'!CW44,FALSE))))</f>
        <v>9.6317523056652643E-3</v>
      </c>
      <c r="DE40" s="27">
        <f>IF($B$2=Selectors!$M$2,'RCF SOBC data'!CX44,IF($B$2=Selectors!$M$3,'RCF OBC data'!CX44,IF($B$2=Selectors!$M$4,'RCF FBC data'!CX44,IF($B$2=Selectors!$M$5,'RCF CCT data'!CX44,FALSE))))</f>
        <v>9.6317523056652643E-3</v>
      </c>
      <c r="DF40" s="27">
        <f>IF($B$2=Selectors!$M$2,'RCF SOBC data'!CY44,IF($B$2=Selectors!$M$3,'RCF OBC data'!CY44,IF($B$2=Selectors!$M$4,'RCF FBC data'!CY44,IF($B$2=Selectors!$M$5,'RCF CCT data'!CY44,FALSE))))</f>
        <v>9.6317523056652643E-3</v>
      </c>
      <c r="DG40" s="27">
        <f>IF($B$2=Selectors!$M$2,'RCF SOBC data'!CZ44,IF($B$2=Selectors!$M$3,'RCF OBC data'!CZ44,IF($B$2=Selectors!$M$4,'RCF FBC data'!CZ44,IF($B$2=Selectors!$M$5,'RCF CCT data'!CZ44,FALSE))))</f>
        <v>9.6317523056652643E-3</v>
      </c>
      <c r="DH40" s="27">
        <f>IF($B$2=Selectors!$M$2,'RCF SOBC data'!DA44,IF($B$2=Selectors!$M$3,'RCF OBC data'!DA44,IF($B$2=Selectors!$M$4,'RCF FBC data'!DA44,IF($B$2=Selectors!$M$5,'RCF CCT data'!DA44,FALSE))))</f>
        <v>9.6317523056652643E-3</v>
      </c>
      <c r="DI40" s="27">
        <f>IF($B$2=Selectors!$M$2,'RCF SOBC data'!DB44,IF($B$2=Selectors!$M$3,'RCF OBC data'!DB44,IF($B$2=Selectors!$M$4,'RCF FBC data'!DB44,IF($B$2=Selectors!$M$5,'RCF CCT data'!DB44,FALSE))))</f>
        <v>9.6317523056652643E-3</v>
      </c>
      <c r="DJ40" s="27">
        <f>IF($B$2=Selectors!$M$2,'RCF SOBC data'!DC44,IF($B$2=Selectors!$M$3,'RCF OBC data'!DC44,IF($B$2=Selectors!$M$4,'RCF FBC data'!DC44,IF($B$2=Selectors!$M$5,'RCF CCT data'!DC44,FALSE))))</f>
        <v>9.6317523056652643E-3</v>
      </c>
      <c r="DK40" s="27">
        <f>IF($B$2=Selectors!$M$2,'RCF SOBC data'!DD44,IF($B$2=Selectors!$M$3,'RCF OBC data'!DD44,IF($B$2=Selectors!$M$4,'RCF FBC data'!DD44,IF($B$2=Selectors!$M$5,'RCF CCT data'!DD44,FALSE))))</f>
        <v>8.063129973474803E-2</v>
      </c>
      <c r="DL40" s="27">
        <f>IF($B$2=Selectors!$M$2,'RCF SOBC data'!DE44,IF($B$2=Selectors!$M$3,'RCF OBC data'!DE44,IF($B$2=Selectors!$M$4,'RCF FBC data'!DE44,IF($B$2=Selectors!$M$5,'RCF CCT data'!DE44,FALSE))))</f>
        <v>8.063129973474803E-2</v>
      </c>
      <c r="DM40" s="27">
        <f>IF($B$2=Selectors!$M$2,'RCF SOBC data'!DF44,IF($B$2=Selectors!$M$3,'RCF OBC data'!DF44,IF($B$2=Selectors!$M$4,'RCF FBC data'!DF44,IF($B$2=Selectors!$M$5,'RCF CCT data'!DF44,FALSE))))</f>
        <v>8.063129973474803E-2</v>
      </c>
      <c r="DN40" s="27">
        <f>IF($B$2=Selectors!$M$2,'RCF SOBC data'!DG44,IF($B$2=Selectors!$M$3,'RCF OBC data'!DG44,IF($B$2=Selectors!$M$4,'RCF FBC data'!DG44,IF($B$2=Selectors!$M$5,'RCF CCT data'!DG44,FALSE))))</f>
        <v>8.063129973474803E-2</v>
      </c>
      <c r="DO40" s="27">
        <f>IF($B$2=Selectors!$M$2,'RCF SOBC data'!DH44,IF($B$2=Selectors!$M$3,'RCF OBC data'!DH44,IF($B$2=Selectors!$M$4,'RCF FBC data'!DH44,IF($B$2=Selectors!$M$5,'RCF CCT data'!DH44,FALSE))))</f>
        <v>6.0134600000000038E-2</v>
      </c>
      <c r="DP40" s="27">
        <f>IF($B$2=Selectors!$M$2,'RCF SOBC data'!DI44,IF($B$2=Selectors!$M$3,'RCF OBC data'!DI44,IF($B$2=Selectors!$M$4,'RCF FBC data'!DI44,IF($B$2=Selectors!$M$5,'RCF CCT data'!DI44,FALSE))))</f>
        <v>6.0134600000000038E-2</v>
      </c>
      <c r="DQ40" s="27">
        <f>IF($B$2=Selectors!$M$2,'RCF SOBC data'!DJ44,IF($B$2=Selectors!$M$3,'RCF OBC data'!DJ44,IF($B$2=Selectors!$M$4,'RCF FBC data'!DJ44,IF($B$2=Selectors!$M$5,'RCF CCT data'!DJ44,FALSE))))</f>
        <v>6.0134600000000038E-2</v>
      </c>
      <c r="DR40" s="27">
        <f>IF($B$2=Selectors!$M$2,'RCF SOBC data'!DK44,IF($B$2=Selectors!$M$3,'RCF OBC data'!DK44,IF($B$2=Selectors!$M$4,'RCF FBC data'!DK44,IF($B$2=Selectors!$M$5,'RCF CCT data'!DK44,FALSE))))</f>
        <v>6.0134600000000038E-2</v>
      </c>
      <c r="DS40" s="27">
        <f>IF($B$2=Selectors!$M$2,'RCF SOBC data'!DL44,IF($B$2=Selectors!$M$3,'RCF OBC data'!DL44,IF($B$2=Selectors!$M$4,'RCF FBC data'!DL44,IF($B$2=Selectors!$M$5,'RCF CCT data'!DL44,FALSE))))</f>
        <v>6.0134600000000038E-2</v>
      </c>
      <c r="DT40" s="27">
        <f>IF($B$2=Selectors!$M$2,'RCF SOBC data'!DM44,IF($B$2=Selectors!$M$3,'RCF OBC data'!DM44,IF($B$2=Selectors!$M$4,'RCF FBC data'!DM44,IF($B$2=Selectors!$M$5,'RCF CCT data'!DM44,FALSE))))</f>
        <v>6.0134600000000038E-2</v>
      </c>
      <c r="DU40" s="27">
        <f>IF($B$2=Selectors!$M$2,'RCF SOBC data'!DN44,IF($B$2=Selectors!$M$3,'RCF OBC data'!DN44,IF($B$2=Selectors!$M$4,'RCF FBC data'!DN44,IF($B$2=Selectors!$M$5,'RCF CCT data'!DN44,FALSE))))</f>
        <v>6.0134600000000038E-2</v>
      </c>
      <c r="DV40" s="27">
        <f>IF($B$2=Selectors!$M$2,'RCF SOBC data'!DO44,IF($B$2=Selectors!$M$3,'RCF OBC data'!DO44,IF($B$2=Selectors!$M$4,'RCF FBC data'!DO44,IF($B$2=Selectors!$M$5,'RCF CCT data'!DO44,FALSE))))</f>
        <v>6.0134600000000038E-2</v>
      </c>
      <c r="DW40" s="27">
        <f>IF($B$2=Selectors!$M$2,'RCF SOBC data'!DP44,IF($B$2=Selectors!$M$3,'RCF OBC data'!DP44,IF($B$2=Selectors!$M$4,'RCF FBC data'!DP44,IF($B$2=Selectors!$M$5,'RCF CCT data'!DP44,FALSE))))</f>
        <v>6.0134600000000038E-2</v>
      </c>
      <c r="DX40" s="27">
        <f>IF($B$2=Selectors!$M$2,'RCF SOBC data'!DQ44,IF($B$2=Selectors!$M$3,'RCF OBC data'!DQ44,IF($B$2=Selectors!$M$4,'RCF FBC data'!DQ44,IF($B$2=Selectors!$M$5,'RCF CCT data'!DQ44,FALSE))))</f>
        <v>6.0134600000000038E-2</v>
      </c>
      <c r="DY40" s="27">
        <f>IF($B$2=Selectors!$M$2,'RCF SOBC data'!DR44,IF($B$2=Selectors!$M$3,'RCF OBC data'!DR44,IF($B$2=Selectors!$M$4,'RCF FBC data'!DR44,IF($B$2=Selectors!$M$5,'RCF CCT data'!DR44,FALSE))))</f>
        <v>6.0134600000000038E-2</v>
      </c>
      <c r="DZ40" s="27">
        <f>IF($B$2=Selectors!$M$2,'RCF SOBC data'!DS44,IF($B$2=Selectors!$M$3,'RCF OBC data'!DS44,IF($B$2=Selectors!$M$4,'RCF FBC data'!DS44,IF($B$2=Selectors!$M$5,'RCF CCT data'!DS44,FALSE))))</f>
        <v>6.0134600000000038E-2</v>
      </c>
      <c r="EA40" s="27">
        <f>IF($B$2=Selectors!$M$2,'RCF SOBC data'!DT44,IF($B$2=Selectors!$M$3,'RCF OBC data'!DT44,IF($B$2=Selectors!$M$4,'RCF FBC data'!DT44,IF($B$2=Selectors!$M$5,'RCF CCT data'!DT44,FALSE))))</f>
        <v>6.0134600000000038E-2</v>
      </c>
      <c r="EB40" s="27">
        <f>IF($B$2=Selectors!$M$2,'RCF SOBC data'!DU44,IF($B$2=Selectors!$M$3,'RCF OBC data'!DU44,IF($B$2=Selectors!$M$4,'RCF FBC data'!DU44,IF($B$2=Selectors!$M$5,'RCF CCT data'!DU44,FALSE))))</f>
        <v>6.0134600000000038E-2</v>
      </c>
      <c r="EC40" s="27">
        <f>IF($B$2=Selectors!$M$2,'RCF SOBC data'!DV44,IF($B$2=Selectors!$M$3,'RCF OBC data'!DV44,IF($B$2=Selectors!$M$4,'RCF FBC data'!DV44,IF($B$2=Selectors!$M$5,'RCF CCT data'!DV44,FALSE))))</f>
        <v>6.0134600000000038E-2</v>
      </c>
      <c r="ED40" s="27">
        <f>IF($B$2=Selectors!$M$2,'RCF SOBC data'!DW44,IF($B$2=Selectors!$M$3,'RCF OBC data'!DW44,IF($B$2=Selectors!$M$4,'RCF FBC data'!DW44,IF($B$2=Selectors!$M$5,'RCF CCT data'!DW44,FALSE))))</f>
        <v>6.0134600000000038E-2</v>
      </c>
      <c r="EE40" s="27">
        <f>IF($B$2=Selectors!$M$2,'RCF SOBC data'!DX44,IF($B$2=Selectors!$M$3,'RCF OBC data'!DX44,IF($B$2=Selectors!$M$4,'RCF FBC data'!DX44,IF($B$2=Selectors!$M$5,'RCF CCT data'!DX44,FALSE))))</f>
        <v>6.0134600000000038E-2</v>
      </c>
      <c r="EF40" s="27">
        <f>IF($B$2=Selectors!$M$2,'RCF SOBC data'!DY44,IF($B$2=Selectors!$M$3,'RCF OBC data'!DY44,IF($B$2=Selectors!$M$4,'RCF FBC data'!DY44,IF($B$2=Selectors!$M$5,'RCF CCT data'!DY44,FALSE))))</f>
        <v>6.0134600000000038E-2</v>
      </c>
      <c r="EG40" s="27">
        <f>IF($B$2=Selectors!$M$2,'RCF SOBC data'!DZ44,IF($B$2=Selectors!$M$3,'RCF OBC data'!DZ44,IF($B$2=Selectors!$M$4,'RCF FBC data'!DZ44,IF($B$2=Selectors!$M$5,'RCF CCT data'!DZ44,FALSE))))</f>
        <v>6.0134600000000038E-2</v>
      </c>
      <c r="EH40" s="27">
        <f>IF($B$2=Selectors!$M$2,'RCF SOBC data'!EA44,IF($B$2=Selectors!$M$3,'RCF OBC data'!EA44,IF($B$2=Selectors!$M$4,'RCF FBC data'!EA44,IF($B$2=Selectors!$M$5,'RCF CCT data'!EA44,FALSE))))</f>
        <v>6.0134600000000038E-2</v>
      </c>
      <c r="EI40" s="27">
        <f>IF($B$2=Selectors!$M$2,'RCF SOBC data'!EB44,IF($B$2=Selectors!$M$3,'RCF OBC data'!EB44,IF($B$2=Selectors!$M$4,'RCF FBC data'!EB44,IF($B$2=Selectors!$M$5,'RCF CCT data'!EB44,FALSE))))</f>
        <v>6.0134600000000038E-2</v>
      </c>
      <c r="EJ40" s="27">
        <f>IF($B$2=Selectors!$M$2,'RCF SOBC data'!EC44,IF($B$2=Selectors!$M$3,'RCF OBC data'!EC44,IF($B$2=Selectors!$M$4,'RCF FBC data'!EC44,IF($B$2=Selectors!$M$5,'RCF CCT data'!EC44,FALSE))))</f>
        <v>6.0134600000000038E-2</v>
      </c>
      <c r="EK40" s="27">
        <f>IF($B$2=Selectors!$M$2,'RCF SOBC data'!ED44,IF($B$2=Selectors!$M$3,'RCF OBC data'!ED44,IF($B$2=Selectors!$M$4,'RCF FBC data'!ED44,IF($B$2=Selectors!$M$5,'RCF CCT data'!ED44,FALSE))))</f>
        <v>6.0134600000000038E-2</v>
      </c>
      <c r="EL40" s="27">
        <f>IF($B$2=Selectors!$M$2,'RCF SOBC data'!EE44,IF($B$2=Selectors!$M$3,'RCF OBC data'!EE44,IF($B$2=Selectors!$M$4,'RCF FBC data'!EE44,IF($B$2=Selectors!$M$5,'RCF CCT data'!EE44,FALSE))))</f>
        <v>6.0134600000000038E-2</v>
      </c>
      <c r="EM40" s="27">
        <f>IF($B$2=Selectors!$M$2,'RCF SOBC data'!EF44,IF($B$2=Selectors!$M$3,'RCF OBC data'!EF44,IF($B$2=Selectors!$M$4,'RCF FBC data'!EF44,IF($B$2=Selectors!$M$5,'RCF CCT data'!EF44,FALSE))))</f>
        <v>6.0134600000000038E-2</v>
      </c>
      <c r="EN40" s="27">
        <f>IF($B$2=Selectors!$M$2,'RCF SOBC data'!EG44,IF($B$2=Selectors!$M$3,'RCF OBC data'!EG44,IF($B$2=Selectors!$M$4,'RCF FBC data'!EG44,IF($B$2=Selectors!$M$5,'RCF CCT data'!EG44,FALSE))))</f>
        <v>6.0134600000000038E-2</v>
      </c>
      <c r="EO40" s="27">
        <f>IF($B$2=Selectors!$M$2,'RCF SOBC data'!EH44,IF($B$2=Selectors!$M$3,'RCF OBC data'!EH44,IF($B$2=Selectors!$M$4,'RCF FBC data'!EH44,IF($B$2=Selectors!$M$5,'RCF CCT data'!EH44,FALSE))))</f>
        <v>6.0134600000000038E-2</v>
      </c>
      <c r="EP40" s="27">
        <f>IF($B$2=Selectors!$M$2,'RCF SOBC data'!EI44,IF($B$2=Selectors!$M$3,'RCF OBC data'!EI44,IF($B$2=Selectors!$M$4,'RCF FBC data'!EI44,IF($B$2=Selectors!$M$5,'RCF CCT data'!EI44,FALSE))))</f>
        <v>6.0134600000000038E-2</v>
      </c>
      <c r="EQ40" s="27">
        <f>IF($B$2=Selectors!$M$2,'RCF SOBC data'!EJ44,IF($B$2=Selectors!$M$3,'RCF OBC data'!EJ44,IF($B$2=Selectors!$M$4,'RCF FBC data'!EJ44,IF($B$2=Selectors!$M$5,'RCF CCT data'!EJ44,FALSE))))</f>
        <v>6.0134600000000038E-2</v>
      </c>
      <c r="ER40" s="27">
        <f>IF($B$2=Selectors!$M$2,'RCF SOBC data'!EK44,IF($B$2=Selectors!$M$3,'RCF OBC data'!EK44,IF($B$2=Selectors!$M$4,'RCF FBC data'!EK44,IF($B$2=Selectors!$M$5,'RCF CCT data'!EK44,FALSE))))</f>
        <v>6.0134600000000038E-2</v>
      </c>
      <c r="ES40" s="27">
        <f>IF($B$2=Selectors!$M$2,'RCF SOBC data'!EL44,IF($B$2=Selectors!$M$3,'RCF OBC data'!EL44,IF($B$2=Selectors!$M$4,'RCF FBC data'!EL44,IF($B$2=Selectors!$M$5,'RCF CCT data'!EL44,FALSE))))</f>
        <v>0</v>
      </c>
    </row>
    <row r="41" spans="2:149" x14ac:dyDescent="0.25">
      <c r="B41" s="54" t="s">
        <v>17</v>
      </c>
      <c r="C41" s="55">
        <v>0.5</v>
      </c>
      <c r="D41" s="40" t="e">
        <f t="shared" si="9"/>
        <v>#DIV/0!</v>
      </c>
      <c r="E41" s="40"/>
      <c r="F41" s="40" t="e">
        <f t="shared" si="10"/>
        <v>#DIV/0!</v>
      </c>
      <c r="G41" s="56"/>
      <c r="H41" s="57" t="e">
        <f t="shared" si="11"/>
        <v>#DIV/0!</v>
      </c>
      <c r="I41" s="57" t="e">
        <f t="shared" si="8"/>
        <v>#DIV/0!</v>
      </c>
      <c r="J41" s="57"/>
      <c r="K41" s="27">
        <f>IF($B$2=Selectors!$M$2,'RCF SOBC data'!D45,IF($B$2=Selectors!$M$3,'RCF OBC data'!D45,IF($B$2=Selectors!$M$4,'RCF FBC data'!D45,IF($B$2=Selectors!$M$5,'RCF CCT data'!D45,FALSE))))</f>
        <v>7.2876697778780808E-2</v>
      </c>
      <c r="L41" s="27">
        <f>IF($B$2=Selectors!$M$2,'RCF SOBC data'!E45,IF($B$2=Selectors!$M$3,'RCF OBC data'!E45,IF($B$2=Selectors!$M$4,'RCF FBC data'!E45,IF($B$2=Selectors!$M$5,'RCF CCT data'!E45,FALSE))))</f>
        <v>7.2876697778780808E-2</v>
      </c>
      <c r="M41" s="27">
        <f>IF($B$2=Selectors!$M$2,'RCF SOBC data'!F45,IF($B$2=Selectors!$M$3,'RCF OBC data'!F45,IF($B$2=Selectors!$M$4,'RCF FBC data'!F45,IF($B$2=Selectors!$M$5,'RCF CCT data'!F45,FALSE))))</f>
        <v>7.2876697778780808E-2</v>
      </c>
      <c r="N41" s="27">
        <f>IF($B$2=Selectors!$M$2,'RCF SOBC data'!G45,IF($B$2=Selectors!$M$3,'RCF OBC data'!G45,IF($B$2=Selectors!$M$4,'RCF FBC data'!G45,IF($B$2=Selectors!$M$5,'RCF CCT data'!G45,FALSE))))</f>
        <v>7.2876697778780808E-2</v>
      </c>
      <c r="O41" s="27">
        <f>IF($B$2=Selectors!$M$2,'RCF SOBC data'!H45,IF($B$2=Selectors!$M$3,'RCF OBC data'!H45,IF($B$2=Selectors!$M$4,'RCF FBC data'!H45,IF($B$2=Selectors!$M$5,'RCF CCT data'!H45,FALSE))))</f>
        <v>7.2876697778780808E-2</v>
      </c>
      <c r="P41" s="27">
        <f>IF($B$2=Selectors!$M$2,'RCF SOBC data'!I45,IF($B$2=Selectors!$M$3,'RCF OBC data'!I45,IF($B$2=Selectors!$M$4,'RCF FBC data'!I45,IF($B$2=Selectors!$M$5,'RCF CCT data'!I45,FALSE))))</f>
        <v>7.2876697778780808E-2</v>
      </c>
      <c r="Q41" s="27">
        <f>IF($B$2=Selectors!$M$2,'RCF SOBC data'!J45,IF($B$2=Selectors!$M$3,'RCF OBC data'!J45,IF($B$2=Selectors!$M$4,'RCF FBC data'!J45,IF($B$2=Selectors!$M$5,'RCF CCT data'!J45,FALSE))))</f>
        <v>7.2876697778780808E-2</v>
      </c>
      <c r="R41" s="27">
        <f>IF($B$2=Selectors!$M$2,'RCF SOBC data'!K45,IF($B$2=Selectors!$M$3,'RCF OBC data'!K45,IF($B$2=Selectors!$M$4,'RCF FBC data'!K45,IF($B$2=Selectors!$M$5,'RCF CCT data'!K45,FALSE))))</f>
        <v>7.2876697778780808E-2</v>
      </c>
      <c r="S41" s="27">
        <f>IF($B$2=Selectors!$M$2,'RCF SOBC data'!L45,IF($B$2=Selectors!$M$3,'RCF OBC data'!L45,IF($B$2=Selectors!$M$4,'RCF FBC data'!L45,IF($B$2=Selectors!$M$5,'RCF CCT data'!L45,FALSE))))</f>
        <v>7.2876697778780808E-2</v>
      </c>
      <c r="T41" s="27">
        <f>IF($B$2=Selectors!$M$2,'RCF SOBC data'!M45,IF($B$2=Selectors!$M$3,'RCF OBC data'!M45,IF($B$2=Selectors!$M$4,'RCF FBC data'!M45,IF($B$2=Selectors!$M$5,'RCF CCT data'!M45,FALSE))))</f>
        <v>0.12267657992565062</v>
      </c>
      <c r="U41" s="27">
        <f>IF($B$2=Selectors!$M$2,'RCF SOBC data'!N45,IF($B$2=Selectors!$M$3,'RCF OBC data'!N45,IF($B$2=Selectors!$M$4,'RCF FBC data'!N45,IF($B$2=Selectors!$M$5,'RCF CCT data'!N45,FALSE))))</f>
        <v>0.12267657992565062</v>
      </c>
      <c r="V41" s="27">
        <f>IF($B$2=Selectors!$M$2,'RCF SOBC data'!O45,IF($B$2=Selectors!$M$3,'RCF OBC data'!O45,IF($B$2=Selectors!$M$4,'RCF FBC data'!O45,IF($B$2=Selectors!$M$5,'RCF CCT data'!O45,FALSE))))</f>
        <v>0.12267657992565062</v>
      </c>
      <c r="W41" s="27">
        <f>IF($B$2=Selectors!$M$2,'RCF SOBC data'!P45,IF($B$2=Selectors!$M$3,'RCF OBC data'!P45,IF($B$2=Selectors!$M$4,'RCF FBC data'!P45,IF($B$2=Selectors!$M$5,'RCF CCT data'!P45,FALSE))))</f>
        <v>0.12267657992565062</v>
      </c>
      <c r="X41" s="27">
        <f>IF($B$2=Selectors!$M$2,'RCF SOBC data'!Q45,IF($B$2=Selectors!$M$3,'RCF OBC data'!Q45,IF($B$2=Selectors!$M$4,'RCF FBC data'!Q45,IF($B$2=Selectors!$M$5,'RCF CCT data'!Q45,FALSE))))</f>
        <v>2.6350461133068936E-3</v>
      </c>
      <c r="Y41" s="27">
        <f>IF($B$2=Selectors!$M$2,'RCF SOBC data'!R45,IF($B$2=Selectors!$M$3,'RCF OBC data'!R45,IF($B$2=Selectors!$M$4,'RCF FBC data'!R45,IF($B$2=Selectors!$M$5,'RCF CCT data'!R45,FALSE))))</f>
        <v>2.6350461133068936E-3</v>
      </c>
      <c r="Z41" s="27">
        <f>IF($B$2=Selectors!$M$2,'RCF SOBC data'!S45,IF($B$2=Selectors!$M$3,'RCF OBC data'!S45,IF($B$2=Selectors!$M$4,'RCF FBC data'!S45,IF($B$2=Selectors!$M$5,'RCF CCT data'!S45,FALSE))))</f>
        <v>2.6350461133068936E-3</v>
      </c>
      <c r="AA41" s="27">
        <f>IF($B$2=Selectors!$M$2,'RCF SOBC data'!T45,IF($B$2=Selectors!$M$3,'RCF OBC data'!T45,IF($B$2=Selectors!$M$4,'RCF FBC data'!T45,IF($B$2=Selectors!$M$5,'RCF CCT data'!T45,FALSE))))</f>
        <v>2.6350461133068936E-3</v>
      </c>
      <c r="AB41" s="27">
        <f>IF($B$2=Selectors!$M$2,'RCF SOBC data'!U45,IF($B$2=Selectors!$M$3,'RCF OBC data'!U45,IF($B$2=Selectors!$M$4,'RCF FBC data'!U45,IF($B$2=Selectors!$M$5,'RCF CCT data'!U45,FALSE))))</f>
        <v>2.6350461133068936E-3</v>
      </c>
      <c r="AC41" s="27">
        <f>IF($B$2=Selectors!$M$2,'RCF SOBC data'!V45,IF($B$2=Selectors!$M$3,'RCF OBC data'!V45,IF($B$2=Selectors!$M$4,'RCF FBC data'!V45,IF($B$2=Selectors!$M$5,'RCF CCT data'!V45,FALSE))))</f>
        <v>0.17499999999999982</v>
      </c>
      <c r="AD41" s="27">
        <f>IF($B$2=Selectors!$M$2,'RCF SOBC data'!W45,IF($B$2=Selectors!$M$3,'RCF OBC data'!W45,IF($B$2=Selectors!$M$4,'RCF FBC data'!W45,IF($B$2=Selectors!$M$5,'RCF CCT data'!W45,FALSE))))</f>
        <v>2.6350461133068936E-3</v>
      </c>
      <c r="AE41" s="27">
        <f>IF($B$2=Selectors!$M$2,'RCF SOBC data'!X45,IF($B$2=Selectors!$M$3,'RCF OBC data'!X45,IF($B$2=Selectors!$M$4,'RCF FBC data'!X45,IF($B$2=Selectors!$M$5,'RCF CCT data'!X45,FALSE))))</f>
        <v>2.6350461133068936E-3</v>
      </c>
      <c r="AF41" s="27">
        <f>IF($B$2=Selectors!$M$2,'RCF SOBC data'!Y45,IF($B$2=Selectors!$M$3,'RCF OBC data'!Y45,IF($B$2=Selectors!$M$4,'RCF FBC data'!Y45,IF($B$2=Selectors!$M$5,'RCF CCT data'!Y45,FALSE))))</f>
        <v>2.6350461133068936E-3</v>
      </c>
      <c r="AG41" s="27">
        <f>IF($B$2=Selectors!$M$2,'RCF SOBC data'!Z45,IF($B$2=Selectors!$M$3,'RCF OBC data'!Z45,IF($B$2=Selectors!$M$4,'RCF FBC data'!Z45,IF($B$2=Selectors!$M$5,'RCF CCT data'!Z45,FALSE))))</f>
        <v>2.6350461133068936E-3</v>
      </c>
      <c r="AH41" s="27">
        <f>IF($B$2=Selectors!$M$2,'RCF SOBC data'!AA45,IF($B$2=Selectors!$M$3,'RCF OBC data'!AA45,IF($B$2=Selectors!$M$4,'RCF FBC data'!AA45,IF($B$2=Selectors!$M$5,'RCF CCT data'!AA45,FALSE))))</f>
        <v>2.6350461133068936E-3</v>
      </c>
      <c r="AI41" s="27">
        <f>IF($B$2=Selectors!$M$2,'RCF SOBC data'!AB45,IF($B$2=Selectors!$M$3,'RCF OBC data'!AB45,IF($B$2=Selectors!$M$4,'RCF FBC data'!AB45,IF($B$2=Selectors!$M$5,'RCF CCT data'!AB45,FALSE))))</f>
        <v>4.6916058394160576E-2</v>
      </c>
      <c r="AJ41" s="27">
        <f>IF($B$2=Selectors!$M$2,'RCF SOBC data'!AC45,IF($B$2=Selectors!$M$3,'RCF OBC data'!AC45,IF($B$2=Selectors!$M$4,'RCF FBC data'!AC45,IF($B$2=Selectors!$M$5,'RCF CCT data'!AC45,FALSE))))</f>
        <v>4.6916058394160576E-2</v>
      </c>
      <c r="AK41" s="27">
        <f>IF($B$2=Selectors!$M$2,'RCF SOBC data'!AD45,IF($B$2=Selectors!$M$3,'RCF OBC data'!AD45,IF($B$2=Selectors!$M$4,'RCF FBC data'!AD45,IF($B$2=Selectors!$M$5,'RCF CCT data'!AD45,FALSE))))</f>
        <v>0.12267657992565062</v>
      </c>
      <c r="AL41" s="27">
        <f>IF($B$2=Selectors!$M$2,'RCF SOBC data'!AE45,IF($B$2=Selectors!$M$3,'RCF OBC data'!AE45,IF($B$2=Selectors!$M$4,'RCF FBC data'!AE45,IF($B$2=Selectors!$M$5,'RCF CCT data'!AE45,FALSE))))</f>
        <v>0.12267657992565062</v>
      </c>
      <c r="AM41" s="27">
        <f>IF($B$2=Selectors!$M$2,'RCF SOBC data'!AF45,IF($B$2=Selectors!$M$3,'RCF OBC data'!AF45,IF($B$2=Selectors!$M$4,'RCF FBC data'!AF45,IF($B$2=Selectors!$M$5,'RCF CCT data'!AF45,FALSE))))</f>
        <v>0.12267657992565062</v>
      </c>
      <c r="AN41" s="27">
        <f>IF($B$2=Selectors!$M$2,'RCF SOBC data'!AG45,IF($B$2=Selectors!$M$3,'RCF OBC data'!AG45,IF($B$2=Selectors!$M$4,'RCF FBC data'!AG45,IF($B$2=Selectors!$M$5,'RCF CCT data'!AG45,FALSE))))</f>
        <v>0.12267657992565062</v>
      </c>
      <c r="AO41" s="27">
        <f>IF($B$2=Selectors!$M$2,'RCF SOBC data'!AH45,IF($B$2=Selectors!$M$3,'RCF OBC data'!AH45,IF($B$2=Selectors!$M$4,'RCF FBC data'!AH45,IF($B$2=Selectors!$M$5,'RCF CCT data'!AH45,FALSE))))</f>
        <v>0.28000000000000003</v>
      </c>
      <c r="AP41" s="27">
        <f>IF($B$2=Selectors!$M$2,'RCF SOBC data'!AI45,IF($B$2=Selectors!$M$3,'RCF OBC data'!AI45,IF($B$2=Selectors!$M$4,'RCF FBC data'!AI45,IF($B$2=Selectors!$M$5,'RCF CCT data'!AI45,FALSE))))</f>
        <v>4.6916058394160576E-2</v>
      </c>
      <c r="AQ41" s="27">
        <f>IF($B$2=Selectors!$M$2,'RCF SOBC data'!AJ45,IF($B$2=Selectors!$M$3,'RCF OBC data'!AJ45,IF($B$2=Selectors!$M$4,'RCF FBC data'!AJ45,IF($B$2=Selectors!$M$5,'RCF CCT data'!AJ45,FALSE))))</f>
        <v>4.6916058394160576E-2</v>
      </c>
      <c r="AR41" s="27">
        <f>IF($B$2=Selectors!$M$2,'RCF SOBC data'!AK45,IF($B$2=Selectors!$M$3,'RCF OBC data'!AK45,IF($B$2=Selectors!$M$4,'RCF FBC data'!AK45,IF($B$2=Selectors!$M$5,'RCF CCT data'!AK45,FALSE))))</f>
        <v>0.1634580291970803</v>
      </c>
      <c r="AS41" s="27">
        <f>IF($B$2=Selectors!$M$2,'RCF SOBC data'!AL45,IF($B$2=Selectors!$M$3,'RCF OBC data'!AL45,IF($B$2=Selectors!$M$4,'RCF FBC data'!AL45,IF($B$2=Selectors!$M$5,'RCF CCT data'!AL45,FALSE))))</f>
        <v>0.28000000000000003</v>
      </c>
      <c r="AT41" s="27">
        <f>IF($B$2=Selectors!$M$2,'RCF SOBC data'!AM45,IF($B$2=Selectors!$M$3,'RCF OBC data'!AM45,IF($B$2=Selectors!$M$4,'RCF FBC data'!AM45,IF($B$2=Selectors!$M$5,'RCF CCT data'!AM45,FALSE))))</f>
        <v>4.6916058394160576E-2</v>
      </c>
      <c r="AU41" s="27">
        <f>IF($B$2=Selectors!$M$2,'RCF SOBC data'!AN45,IF($B$2=Selectors!$M$3,'RCF OBC data'!AN45,IF($B$2=Selectors!$M$4,'RCF FBC data'!AN45,IF($B$2=Selectors!$M$5,'RCF CCT data'!AN45,FALSE))))</f>
        <v>4.6916058394160576E-2</v>
      </c>
      <c r="AV41" s="27">
        <f>IF($B$2=Selectors!$M$2,'RCF SOBC data'!AO45,IF($B$2=Selectors!$M$3,'RCF OBC data'!AO45,IF($B$2=Selectors!$M$4,'RCF FBC data'!AO45,IF($B$2=Selectors!$M$5,'RCF CCT data'!AO45,FALSE))))</f>
        <v>2.6350461133068936E-3</v>
      </c>
      <c r="AW41" s="27">
        <f>IF($B$2=Selectors!$M$2,'RCF SOBC data'!AP45,IF($B$2=Selectors!$M$3,'RCF OBC data'!AP45,IF($B$2=Selectors!$M$4,'RCF FBC data'!AP45,IF($B$2=Selectors!$M$5,'RCF CCT data'!AP45,FALSE))))</f>
        <v>0.17499999999999982</v>
      </c>
      <c r="AX41" s="27">
        <f>IF($B$2=Selectors!$M$2,'RCF SOBC data'!AQ45,IF($B$2=Selectors!$M$3,'RCF OBC data'!AQ45,IF($B$2=Selectors!$M$4,'RCF FBC data'!AQ45,IF($B$2=Selectors!$M$5,'RCF CCT data'!AQ45,FALSE))))</f>
        <v>0.12267657992565062</v>
      </c>
      <c r="AY41" s="27">
        <f>IF($B$2=Selectors!$M$2,'RCF SOBC data'!AR45,IF($B$2=Selectors!$M$3,'RCF OBC data'!AR45,IF($B$2=Selectors!$M$4,'RCF FBC data'!AR45,IF($B$2=Selectors!$M$5,'RCF CCT data'!AR45,FALSE))))</f>
        <v>0.12267657992565062</v>
      </c>
      <c r="AZ41" s="27">
        <f>IF($B$2=Selectors!$M$2,'RCF SOBC data'!AS45,IF($B$2=Selectors!$M$3,'RCF OBC data'!AS45,IF($B$2=Selectors!$M$4,'RCF FBC data'!AS45,IF($B$2=Selectors!$M$5,'RCF CCT data'!AS45,FALSE))))</f>
        <v>0.12999999999999989</v>
      </c>
      <c r="BA41" s="27">
        <f>IF($B$2=Selectors!$M$2,'RCF SOBC data'!AT45,IF($B$2=Selectors!$M$3,'RCF OBC data'!AT45,IF($B$2=Selectors!$M$4,'RCF FBC data'!AT45,IF($B$2=Selectors!$M$5,'RCF CCT data'!AT45,FALSE))))</f>
        <v>0.12999999999999989</v>
      </c>
      <c r="BB41" s="27">
        <f>IF($B$2=Selectors!$M$2,'RCF SOBC data'!AU45,IF($B$2=Selectors!$M$3,'RCF OBC data'!AU45,IF($B$2=Selectors!$M$4,'RCF FBC data'!AU45,IF($B$2=Selectors!$M$5,'RCF CCT data'!AU45,FALSE))))</f>
        <v>0.11699999999999991</v>
      </c>
      <c r="BC41" s="27">
        <f>IF($B$2=Selectors!$M$2,'RCF SOBC data'!AV45,IF($B$2=Selectors!$M$3,'RCF OBC data'!AV45,IF($B$2=Selectors!$M$4,'RCF FBC data'!AV45,IF($B$2=Selectors!$M$5,'RCF CCT data'!AV45,FALSE))))</f>
        <v>0.11699999999999991</v>
      </c>
      <c r="BD41" s="27">
        <f>IF($B$2=Selectors!$M$2,'RCF SOBC data'!AW45,IF($B$2=Selectors!$M$3,'RCF OBC data'!AW45,IF($B$2=Selectors!$M$4,'RCF FBC data'!AW45,IF($B$2=Selectors!$M$5,'RCF CCT data'!AW45,FALSE))))</f>
        <v>0.11699999999999991</v>
      </c>
      <c r="BE41" s="27">
        <f>IF($B$2=Selectors!$M$2,'RCF SOBC data'!AX45,IF($B$2=Selectors!$M$3,'RCF OBC data'!AX45,IF($B$2=Selectors!$M$4,'RCF FBC data'!AX45,IF($B$2=Selectors!$M$5,'RCF CCT data'!AX45,FALSE))))</f>
        <v>0.12999999999999989</v>
      </c>
      <c r="BF41" s="27">
        <f>IF($B$2=Selectors!$M$2,'RCF SOBC data'!AY45,IF($B$2=Selectors!$M$3,'RCF OBC data'!AY45,IF($B$2=Selectors!$M$4,'RCF FBC data'!AY45,IF($B$2=Selectors!$M$5,'RCF CCT data'!AY45,FALSE))))</f>
        <v>0.15599999999999986</v>
      </c>
      <c r="BG41" s="27">
        <f>IF($B$2=Selectors!$M$2,'RCF SOBC data'!AZ45,IF($B$2=Selectors!$M$3,'RCF OBC data'!AZ45,IF($B$2=Selectors!$M$4,'RCF FBC data'!AZ45,IF($B$2=Selectors!$M$5,'RCF CCT data'!AZ45,FALSE))))</f>
        <v>0.12999999999999989</v>
      </c>
      <c r="BH41" s="27">
        <f>IF($B$2=Selectors!$M$2,'RCF SOBC data'!BA45,IF($B$2=Selectors!$M$3,'RCF OBC data'!BA45,IF($B$2=Selectors!$M$4,'RCF FBC data'!BA45,IF($B$2=Selectors!$M$5,'RCF CCT data'!BA45,FALSE))))</f>
        <v>0.15599999999999986</v>
      </c>
      <c r="BI41" s="27">
        <f>IF($B$2=Selectors!$M$2,'RCF SOBC data'!BB45,IF($B$2=Selectors!$M$3,'RCF OBC data'!BB45,IF($B$2=Selectors!$M$4,'RCF FBC data'!BB45,IF($B$2=Selectors!$M$5,'RCF CCT data'!BB45,FALSE))))</f>
        <v>0.19087032856784547</v>
      </c>
      <c r="BJ41" s="27">
        <f>IF($B$2=Selectors!$M$2,'RCF SOBC data'!BC45,IF($B$2=Selectors!$M$3,'RCF OBC data'!BC45,IF($B$2=Selectors!$M$4,'RCF FBC data'!BC45,IF($B$2=Selectors!$M$5,'RCF CCT data'!BC45,FALSE))))</f>
        <v>0.19087032856784547</v>
      </c>
      <c r="BK41" s="27">
        <f>IF($B$2=Selectors!$M$2,'RCF SOBC data'!BD45,IF($B$2=Selectors!$M$3,'RCF OBC data'!BD45,IF($B$2=Selectors!$M$4,'RCF FBC data'!BD45,IF($B$2=Selectors!$M$5,'RCF CCT data'!BD45,FALSE))))</f>
        <v>0.26</v>
      </c>
      <c r="BL41" s="27">
        <f>IF($B$2=Selectors!$M$2,'RCF SOBC data'!BE45,IF($B$2=Selectors!$M$3,'RCF OBC data'!BE45,IF($B$2=Selectors!$M$4,'RCF FBC data'!BE45,IF($B$2=Selectors!$M$5,'RCF CCT data'!BE45,FALSE))))</f>
        <v>0.12999999999999989</v>
      </c>
      <c r="BM41" s="27">
        <f>IF($B$2=Selectors!$M$2,'RCF SOBC data'!BF45,IF($B$2=Selectors!$M$3,'RCF OBC data'!BF45,IF($B$2=Selectors!$M$4,'RCF FBC data'!BF45,IF($B$2=Selectors!$M$5,'RCF CCT data'!BF45,FALSE))))</f>
        <v>0.12999999999999989</v>
      </c>
      <c r="BN41" s="27">
        <f>IF($B$2=Selectors!$M$2,'RCF SOBC data'!BG45,IF($B$2=Selectors!$M$3,'RCF OBC data'!BG45,IF($B$2=Selectors!$M$4,'RCF FBC data'!BG45,IF($B$2=Selectors!$M$5,'RCF CCT data'!BG45,FALSE))))</f>
        <v>0.15599999999999986</v>
      </c>
      <c r="BO41" s="27">
        <f>IF($B$2=Selectors!$M$2,'RCF SOBC data'!BH45,IF($B$2=Selectors!$M$3,'RCF OBC data'!BH45,IF($B$2=Selectors!$M$4,'RCF FBC data'!BH45,IF($B$2=Selectors!$M$5,'RCF CCT data'!BH45,FALSE))))</f>
        <v>0.15599999999999986</v>
      </c>
      <c r="BP41" s="27">
        <f>IF($B$2=Selectors!$M$2,'RCF SOBC data'!BI45,IF($B$2=Selectors!$M$3,'RCF OBC data'!BI45,IF($B$2=Selectors!$M$4,'RCF FBC data'!BI45,IF($B$2=Selectors!$M$5,'RCF CCT data'!BI45,FALSE))))</f>
        <v>1.6578947368421026E-2</v>
      </c>
      <c r="BQ41" s="27">
        <f>IF($B$2=Selectors!$M$2,'RCF SOBC data'!BJ45,IF($B$2=Selectors!$M$3,'RCF OBC data'!BJ45,IF($B$2=Selectors!$M$4,'RCF FBC data'!BJ45,IF($B$2=Selectors!$M$5,'RCF CCT data'!BJ45,FALSE))))</f>
        <v>3.4492753623188488E-2</v>
      </c>
      <c r="BR41" s="27">
        <f>IF($B$2=Selectors!$M$2,'RCF SOBC data'!BK45,IF($B$2=Selectors!$M$3,'RCF OBC data'!BK45,IF($B$2=Selectors!$M$4,'RCF FBC data'!BK45,IF($B$2=Selectors!$M$5,'RCF CCT data'!BK45,FALSE))))</f>
        <v>3.4492753623188488E-2</v>
      </c>
      <c r="BS41" s="27">
        <f>IF($B$2=Selectors!$M$2,'RCF SOBC data'!BL45,IF($B$2=Selectors!$M$3,'RCF OBC data'!BL45,IF($B$2=Selectors!$M$4,'RCF FBC data'!BL45,IF($B$2=Selectors!$M$5,'RCF CCT data'!BL45,FALSE))))</f>
        <v>0.11654566297286961</v>
      </c>
      <c r="BT41" s="27">
        <f>IF($B$2=Selectors!$M$2,'RCF SOBC data'!BM45,IF($B$2=Selectors!$M$3,'RCF OBC data'!BM45,IF($B$2=Selectors!$M$4,'RCF FBC data'!BM45,IF($B$2=Selectors!$M$5,'RCF CCT data'!BM45,FALSE))))</f>
        <v>0.12999999999999989</v>
      </c>
      <c r="BU41" s="27">
        <f>IF($B$2=Selectors!$M$2,'RCF SOBC data'!BN45,IF($B$2=Selectors!$M$3,'RCF OBC data'!BN45,IF($B$2=Selectors!$M$4,'RCF FBC data'!BN45,IF($B$2=Selectors!$M$5,'RCF CCT data'!BN45,FALSE))))</f>
        <v>0.10974571713973313</v>
      </c>
      <c r="BV41" s="27">
        <f>IF($B$2=Selectors!$M$2,'RCF SOBC data'!BO45,IF($B$2=Selectors!$M$3,'RCF OBC data'!BO45,IF($B$2=Selectors!$M$4,'RCF FBC data'!BO45,IF($B$2=Selectors!$M$5,'RCF CCT data'!BO45,FALSE))))</f>
        <v>0</v>
      </c>
      <c r="BW41" s="27">
        <f>IF($B$2=Selectors!$M$2,'RCF SOBC data'!BP45,IF($B$2=Selectors!$M$3,'RCF OBC data'!BP45,IF($B$2=Selectors!$M$4,'RCF FBC data'!BP45,IF($B$2=Selectors!$M$5,'RCF CCT data'!BP45,FALSE))))</f>
        <v>0</v>
      </c>
      <c r="BX41" s="27">
        <f>IF($B$2=Selectors!$M$2,'RCF SOBC data'!BQ45,IF($B$2=Selectors!$M$3,'RCF OBC data'!BQ45,IF($B$2=Selectors!$M$4,'RCF FBC data'!BQ45,IF($B$2=Selectors!$M$5,'RCF CCT data'!BQ45,FALSE))))</f>
        <v>0</v>
      </c>
      <c r="BY41" s="27">
        <f>IF($B$2=Selectors!$M$2,'RCF SOBC data'!BR45,IF($B$2=Selectors!$M$3,'RCF OBC data'!BR45,IF($B$2=Selectors!$M$4,'RCF FBC data'!BR45,IF($B$2=Selectors!$M$5,'RCF CCT data'!BR45,FALSE))))</f>
        <v>0</v>
      </c>
      <c r="BZ41" s="27">
        <f>IF($B$2=Selectors!$M$2,'RCF SOBC data'!BS45,IF($B$2=Selectors!$M$3,'RCF OBC data'!BS45,IF($B$2=Selectors!$M$4,'RCF FBC data'!BS45,IF($B$2=Selectors!$M$5,'RCF CCT data'!BS45,FALSE))))</f>
        <v>0</v>
      </c>
      <c r="CA41" s="27">
        <f>IF($B$2=Selectors!$M$2,'RCF SOBC data'!BT45,IF($B$2=Selectors!$M$3,'RCF OBC data'!BT45,IF($B$2=Selectors!$M$4,'RCF FBC data'!BT45,IF($B$2=Selectors!$M$5,'RCF CCT data'!BT45,FALSE))))</f>
        <v>0</v>
      </c>
      <c r="CB41" s="27">
        <f>IF($B$2=Selectors!$M$2,'RCF SOBC data'!BU45,IF($B$2=Selectors!$M$3,'RCF OBC data'!BU45,IF($B$2=Selectors!$M$4,'RCF FBC data'!BU45,IF($B$2=Selectors!$M$5,'RCF CCT data'!BU45,FALSE))))</f>
        <v>7.7736850506600064E-3</v>
      </c>
      <c r="CC41" s="27">
        <f>IF($B$2=Selectors!$M$2,'RCF SOBC data'!BV45,IF($B$2=Selectors!$M$3,'RCF OBC data'!BV45,IF($B$2=Selectors!$M$4,'RCF FBC data'!BV45,IF($B$2=Selectors!$M$5,'RCF CCT data'!BV45,FALSE))))</f>
        <v>7.7736850506600064E-3</v>
      </c>
      <c r="CD41" s="27">
        <f>IF($B$2=Selectors!$M$2,'RCF SOBC data'!BW45,IF($B$2=Selectors!$M$3,'RCF OBC data'!BW45,IF($B$2=Selectors!$M$4,'RCF FBC data'!BW45,IF($B$2=Selectors!$M$5,'RCF CCT data'!BW45,FALSE))))</f>
        <v>7.7736850506600064E-3</v>
      </c>
      <c r="CE41" s="27">
        <f>IF($B$2=Selectors!$M$2,'RCF SOBC data'!BX45,IF($B$2=Selectors!$M$3,'RCF OBC data'!BX45,IF($B$2=Selectors!$M$4,'RCF FBC data'!BX45,IF($B$2=Selectors!$M$5,'RCF CCT data'!BX45,FALSE))))</f>
        <v>7.7736850506600064E-3</v>
      </c>
      <c r="CF41" s="27">
        <f>IF($B$2=Selectors!$M$2,'RCF SOBC data'!BY45,IF($B$2=Selectors!$M$3,'RCF OBC data'!BY45,IF($B$2=Selectors!$M$4,'RCF FBC data'!BY45,IF($B$2=Selectors!$M$5,'RCF CCT data'!BY45,FALSE))))</f>
        <v>7.7736850506600064E-3</v>
      </c>
      <c r="CG41" s="27">
        <f>IF($B$2=Selectors!$M$2,'RCF SOBC data'!BZ45,IF($B$2=Selectors!$M$3,'RCF OBC data'!BZ45,IF($B$2=Selectors!$M$4,'RCF FBC data'!BZ45,IF($B$2=Selectors!$M$5,'RCF CCT data'!BZ45,FALSE))))</f>
        <v>7.7736850506600064E-3</v>
      </c>
      <c r="CH41" s="27">
        <f>IF($B$2=Selectors!$M$2,'RCF SOBC data'!CA45,IF($B$2=Selectors!$M$3,'RCF OBC data'!CA45,IF($B$2=Selectors!$M$4,'RCF FBC data'!CA45,IF($B$2=Selectors!$M$5,'RCF CCT data'!CA45,FALSE))))</f>
        <v>7.7736850506600064E-3</v>
      </c>
      <c r="CI41" s="27">
        <f>IF($B$2=Selectors!$M$2,'RCF SOBC data'!CB45,IF($B$2=Selectors!$M$3,'RCF OBC data'!CB45,IF($B$2=Selectors!$M$4,'RCF FBC data'!CB45,IF($B$2=Selectors!$M$5,'RCF CCT data'!CB45,FALSE))))</f>
        <v>0.3214634663685394</v>
      </c>
      <c r="CJ41" s="27">
        <f>IF($B$2=Selectors!$M$2,'RCF SOBC data'!CC45,IF($B$2=Selectors!$M$3,'RCF OBC data'!CC45,IF($B$2=Selectors!$M$4,'RCF FBC data'!CC45,IF($B$2=Selectors!$M$5,'RCF CCT data'!CC45,FALSE))))</f>
        <v>0.3214634663685394</v>
      </c>
      <c r="CK41" s="27">
        <f>IF($B$2=Selectors!$M$2,'RCF SOBC data'!CD45,IF($B$2=Selectors!$M$3,'RCF OBC data'!CD45,IF($B$2=Selectors!$M$4,'RCF FBC data'!CD45,IF($B$2=Selectors!$M$5,'RCF CCT data'!CD45,FALSE))))</f>
        <v>0.3214634663685394</v>
      </c>
      <c r="CL41" s="27">
        <f>IF($B$2=Selectors!$M$2,'RCF SOBC data'!CE45,IF($B$2=Selectors!$M$3,'RCF OBC data'!CE45,IF($B$2=Selectors!$M$4,'RCF FBC data'!CE45,IF($B$2=Selectors!$M$5,'RCF CCT data'!CE45,FALSE))))</f>
        <v>0.3214634663685394</v>
      </c>
      <c r="CM41" s="27">
        <f>IF($B$2=Selectors!$M$2,'RCF SOBC data'!CF45,IF($B$2=Selectors!$M$3,'RCF OBC data'!CF45,IF($B$2=Selectors!$M$4,'RCF FBC data'!CF45,IF($B$2=Selectors!$M$5,'RCF CCT data'!CF45,FALSE))))</f>
        <v>0.3214634663685394</v>
      </c>
      <c r="CN41" s="27">
        <f>IF($B$2=Selectors!$M$2,'RCF SOBC data'!CG45,IF($B$2=Selectors!$M$3,'RCF OBC data'!CG45,IF($B$2=Selectors!$M$4,'RCF FBC data'!CG45,IF($B$2=Selectors!$M$5,'RCF CCT data'!CG45,FALSE))))</f>
        <v>0.3214634663685394</v>
      </c>
      <c r="CO41" s="27">
        <f>IF($B$2=Selectors!$M$2,'RCF SOBC data'!CH45,IF($B$2=Selectors!$M$3,'RCF OBC data'!CH45,IF($B$2=Selectors!$M$4,'RCF FBC data'!CH45,IF($B$2=Selectors!$M$5,'RCF CCT data'!CH45,FALSE))))</f>
        <v>0.3214634663685394</v>
      </c>
      <c r="CP41" s="27">
        <f>IF($B$2=Selectors!$M$2,'RCF SOBC data'!CI45,IF($B$2=Selectors!$M$3,'RCF OBC data'!CI45,IF($B$2=Selectors!$M$4,'RCF FBC data'!CI45,IF($B$2=Selectors!$M$5,'RCF CCT data'!CI45,FALSE))))</f>
        <v>0.10974571713973313</v>
      </c>
      <c r="CQ41" s="27">
        <f>IF($B$2=Selectors!$M$2,'RCF SOBC data'!CJ45,IF($B$2=Selectors!$M$3,'RCF OBC data'!CJ45,IF($B$2=Selectors!$M$4,'RCF FBC data'!CJ45,IF($B$2=Selectors!$M$5,'RCF CCT data'!CJ45,FALSE))))</f>
        <v>0.10974571713973313</v>
      </c>
      <c r="CR41" s="27">
        <f>IF($B$2=Selectors!$M$2,'RCF SOBC data'!CK45,IF($B$2=Selectors!$M$3,'RCF OBC data'!CK45,IF($B$2=Selectors!$M$4,'RCF FBC data'!CK45,IF($B$2=Selectors!$M$5,'RCF CCT data'!CK45,FALSE))))</f>
        <v>0.10974571713973313</v>
      </c>
      <c r="CS41" s="27">
        <f>IF($B$2=Selectors!$M$2,'RCF SOBC data'!CL45,IF($B$2=Selectors!$M$3,'RCF OBC data'!CL45,IF($B$2=Selectors!$M$4,'RCF FBC data'!CL45,IF($B$2=Selectors!$M$5,'RCF CCT data'!CL45,FALSE))))</f>
        <v>0.3214634663685394</v>
      </c>
      <c r="CT41" s="27">
        <f>IF($B$2=Selectors!$M$2,'RCF SOBC data'!CM45,IF($B$2=Selectors!$M$3,'RCF OBC data'!CM45,IF($B$2=Selectors!$M$4,'RCF FBC data'!CM45,IF($B$2=Selectors!$M$5,'RCF CCT data'!CM45,FALSE))))</f>
        <v>0.3214634663685394</v>
      </c>
      <c r="CU41" s="27">
        <f>IF($B$2=Selectors!$M$2,'RCF SOBC data'!CN45,IF($B$2=Selectors!$M$3,'RCF OBC data'!CN45,IF($B$2=Selectors!$M$4,'RCF FBC data'!CN45,IF($B$2=Selectors!$M$5,'RCF CCT data'!CN45,FALSE))))</f>
        <v>0.3214634663685394</v>
      </c>
      <c r="CV41" s="27">
        <f>IF($B$2=Selectors!$M$2,'RCF SOBC data'!CO45,IF($B$2=Selectors!$M$3,'RCF OBC data'!CO45,IF($B$2=Selectors!$M$4,'RCF FBC data'!CO45,IF($B$2=Selectors!$M$5,'RCF CCT data'!CO45,FALSE))))</f>
        <v>0.3214634663685394</v>
      </c>
      <c r="CW41" s="27">
        <f>IF($B$2=Selectors!$M$2,'RCF SOBC data'!CP45,IF($B$2=Selectors!$M$3,'RCF OBC data'!CP45,IF($B$2=Selectors!$M$4,'RCF FBC data'!CP45,IF($B$2=Selectors!$M$5,'RCF CCT data'!CP45,FALSE))))</f>
        <v>0.3214634663685394</v>
      </c>
      <c r="CX41" s="27">
        <f>IF($B$2=Selectors!$M$2,'RCF SOBC data'!CQ45,IF($B$2=Selectors!$M$3,'RCF OBC data'!CQ45,IF($B$2=Selectors!$M$4,'RCF FBC data'!CQ45,IF($B$2=Selectors!$M$5,'RCF CCT data'!CQ45,FALSE))))</f>
        <v>0.11654566297286961</v>
      </c>
      <c r="CY41" s="27">
        <f>IF($B$2=Selectors!$M$2,'RCF SOBC data'!CR45,IF($B$2=Selectors!$M$3,'RCF OBC data'!CR45,IF($B$2=Selectors!$M$4,'RCF FBC data'!CR45,IF($B$2=Selectors!$M$5,'RCF CCT data'!CR45,FALSE))))</f>
        <v>4.6916058394160576E-2</v>
      </c>
      <c r="CZ41" s="27">
        <f>IF($B$2=Selectors!$M$2,'RCF SOBC data'!CS45,IF($B$2=Selectors!$M$3,'RCF OBC data'!CS45,IF($B$2=Selectors!$M$4,'RCF FBC data'!CS45,IF($B$2=Selectors!$M$5,'RCF CCT data'!CS45,FALSE))))</f>
        <v>4.6916058394160576E-2</v>
      </c>
      <c r="DA41" s="27">
        <f>IF($B$2=Selectors!$M$2,'RCF SOBC data'!CT45,IF($B$2=Selectors!$M$3,'RCF OBC data'!CT45,IF($B$2=Selectors!$M$4,'RCF FBC data'!CT45,IF($B$2=Selectors!$M$5,'RCF CCT data'!CT45,FALSE))))</f>
        <v>4.6916058394160576E-2</v>
      </c>
      <c r="DB41" s="27">
        <f>IF($B$2=Selectors!$M$2,'RCF SOBC data'!CU45,IF($B$2=Selectors!$M$3,'RCF OBC data'!CU45,IF($B$2=Selectors!$M$4,'RCF FBC data'!CU45,IF($B$2=Selectors!$M$5,'RCF CCT data'!CU45,FALSE))))</f>
        <v>4.6916058394160576E-2</v>
      </c>
      <c r="DC41" s="27">
        <f>IF($B$2=Selectors!$M$2,'RCF SOBC data'!CV45,IF($B$2=Selectors!$M$3,'RCF OBC data'!CV45,IF($B$2=Selectors!$M$4,'RCF FBC data'!CV45,IF($B$2=Selectors!$M$5,'RCF CCT data'!CV45,FALSE))))</f>
        <v>4.6916058394160576E-2</v>
      </c>
      <c r="DD41" s="27">
        <f>IF($B$2=Selectors!$M$2,'RCF SOBC data'!CW45,IF($B$2=Selectors!$M$3,'RCF OBC data'!CW45,IF($B$2=Selectors!$M$4,'RCF FBC data'!CW45,IF($B$2=Selectors!$M$5,'RCF CCT data'!CW45,FALSE))))</f>
        <v>4.6916058394160576E-2</v>
      </c>
      <c r="DE41" s="27">
        <f>IF($B$2=Selectors!$M$2,'RCF SOBC data'!CX45,IF($B$2=Selectors!$M$3,'RCF OBC data'!CX45,IF($B$2=Selectors!$M$4,'RCF FBC data'!CX45,IF($B$2=Selectors!$M$5,'RCF CCT data'!CX45,FALSE))))</f>
        <v>4.6916058394160576E-2</v>
      </c>
      <c r="DF41" s="27">
        <f>IF($B$2=Selectors!$M$2,'RCF SOBC data'!CY45,IF($B$2=Selectors!$M$3,'RCF OBC data'!CY45,IF($B$2=Selectors!$M$4,'RCF FBC data'!CY45,IF($B$2=Selectors!$M$5,'RCF CCT data'!CY45,FALSE))))</f>
        <v>4.6916058394160576E-2</v>
      </c>
      <c r="DG41" s="27">
        <f>IF($B$2=Selectors!$M$2,'RCF SOBC data'!CZ45,IF($B$2=Selectors!$M$3,'RCF OBC data'!CZ45,IF($B$2=Selectors!$M$4,'RCF FBC data'!CZ45,IF($B$2=Selectors!$M$5,'RCF CCT data'!CZ45,FALSE))))</f>
        <v>4.6916058394160576E-2</v>
      </c>
      <c r="DH41" s="27">
        <f>IF($B$2=Selectors!$M$2,'RCF SOBC data'!DA45,IF($B$2=Selectors!$M$3,'RCF OBC data'!DA45,IF($B$2=Selectors!$M$4,'RCF FBC data'!DA45,IF($B$2=Selectors!$M$5,'RCF CCT data'!DA45,FALSE))))</f>
        <v>4.6916058394160576E-2</v>
      </c>
      <c r="DI41" s="27">
        <f>IF($B$2=Selectors!$M$2,'RCF SOBC data'!DB45,IF($B$2=Selectors!$M$3,'RCF OBC data'!DB45,IF($B$2=Selectors!$M$4,'RCF FBC data'!DB45,IF($B$2=Selectors!$M$5,'RCF CCT data'!DB45,FALSE))))</f>
        <v>4.6916058394160576E-2</v>
      </c>
      <c r="DJ41" s="27">
        <f>IF($B$2=Selectors!$M$2,'RCF SOBC data'!DC45,IF($B$2=Selectors!$M$3,'RCF OBC data'!DC45,IF($B$2=Selectors!$M$4,'RCF FBC data'!DC45,IF($B$2=Selectors!$M$5,'RCF CCT data'!DC45,FALSE))))</f>
        <v>4.6916058394160576E-2</v>
      </c>
      <c r="DK41" s="27">
        <f>IF($B$2=Selectors!$M$2,'RCF SOBC data'!DD45,IF($B$2=Selectors!$M$3,'RCF OBC data'!DD45,IF($B$2=Selectors!$M$4,'RCF FBC data'!DD45,IF($B$2=Selectors!$M$5,'RCF CCT data'!DD45,FALSE))))</f>
        <v>0.12999999999999989</v>
      </c>
      <c r="DL41" s="27">
        <f>IF($B$2=Selectors!$M$2,'RCF SOBC data'!DE45,IF($B$2=Selectors!$M$3,'RCF OBC data'!DE45,IF($B$2=Selectors!$M$4,'RCF FBC data'!DE45,IF($B$2=Selectors!$M$5,'RCF CCT data'!DE45,FALSE))))</f>
        <v>0.12999999999999989</v>
      </c>
      <c r="DM41" s="27">
        <f>IF($B$2=Selectors!$M$2,'RCF SOBC data'!DF45,IF($B$2=Selectors!$M$3,'RCF OBC data'!DF45,IF($B$2=Selectors!$M$4,'RCF FBC data'!DF45,IF($B$2=Selectors!$M$5,'RCF CCT data'!DF45,FALSE))))</f>
        <v>0.12999999999999989</v>
      </c>
      <c r="DN41" s="27">
        <f>IF($B$2=Selectors!$M$2,'RCF SOBC data'!DG45,IF($B$2=Selectors!$M$3,'RCF OBC data'!DG45,IF($B$2=Selectors!$M$4,'RCF FBC data'!DG45,IF($B$2=Selectors!$M$5,'RCF CCT data'!DG45,FALSE))))</f>
        <v>0.12999999999999989</v>
      </c>
      <c r="DO41" s="27">
        <f>IF($B$2=Selectors!$M$2,'RCF SOBC data'!DH45,IF($B$2=Selectors!$M$3,'RCF OBC data'!DH45,IF($B$2=Selectors!$M$4,'RCF FBC data'!DH45,IF($B$2=Selectors!$M$5,'RCF CCT data'!DH45,FALSE))))</f>
        <v>0.12267657992565062</v>
      </c>
      <c r="DP41" s="27">
        <f>IF($B$2=Selectors!$M$2,'RCF SOBC data'!DI45,IF($B$2=Selectors!$M$3,'RCF OBC data'!DI45,IF($B$2=Selectors!$M$4,'RCF FBC data'!DI45,IF($B$2=Selectors!$M$5,'RCF CCT data'!DI45,FALSE))))</f>
        <v>0.12267657992565062</v>
      </c>
      <c r="DQ41" s="27">
        <f>IF($B$2=Selectors!$M$2,'RCF SOBC data'!DJ45,IF($B$2=Selectors!$M$3,'RCF OBC data'!DJ45,IF($B$2=Selectors!$M$4,'RCF FBC data'!DJ45,IF($B$2=Selectors!$M$5,'RCF CCT data'!DJ45,FALSE))))</f>
        <v>0.12267657992565062</v>
      </c>
      <c r="DR41" s="27">
        <f>IF($B$2=Selectors!$M$2,'RCF SOBC data'!DK45,IF($B$2=Selectors!$M$3,'RCF OBC data'!DK45,IF($B$2=Selectors!$M$4,'RCF FBC data'!DK45,IF($B$2=Selectors!$M$5,'RCF CCT data'!DK45,FALSE))))</f>
        <v>0.12267657992565062</v>
      </c>
      <c r="DS41" s="27">
        <f>IF($B$2=Selectors!$M$2,'RCF SOBC data'!DL45,IF($B$2=Selectors!$M$3,'RCF OBC data'!DL45,IF($B$2=Selectors!$M$4,'RCF FBC data'!DL45,IF($B$2=Selectors!$M$5,'RCF CCT data'!DL45,FALSE))))</f>
        <v>0.12267657992565062</v>
      </c>
      <c r="DT41" s="27">
        <f>IF($B$2=Selectors!$M$2,'RCF SOBC data'!DM45,IF($B$2=Selectors!$M$3,'RCF OBC data'!DM45,IF($B$2=Selectors!$M$4,'RCF FBC data'!DM45,IF($B$2=Selectors!$M$5,'RCF CCT data'!DM45,FALSE))))</f>
        <v>0.12267657992565062</v>
      </c>
      <c r="DU41" s="27">
        <f>IF($B$2=Selectors!$M$2,'RCF SOBC data'!DN45,IF($B$2=Selectors!$M$3,'RCF OBC data'!DN45,IF($B$2=Selectors!$M$4,'RCF FBC data'!DN45,IF($B$2=Selectors!$M$5,'RCF CCT data'!DN45,FALSE))))</f>
        <v>0.12267657992565062</v>
      </c>
      <c r="DV41" s="27">
        <f>IF($B$2=Selectors!$M$2,'RCF SOBC data'!DO45,IF($B$2=Selectors!$M$3,'RCF OBC data'!DO45,IF($B$2=Selectors!$M$4,'RCF FBC data'!DO45,IF($B$2=Selectors!$M$5,'RCF CCT data'!DO45,FALSE))))</f>
        <v>0.12267657992565062</v>
      </c>
      <c r="DW41" s="27">
        <f>IF($B$2=Selectors!$M$2,'RCF SOBC data'!DP45,IF($B$2=Selectors!$M$3,'RCF OBC data'!DP45,IF($B$2=Selectors!$M$4,'RCF FBC data'!DP45,IF($B$2=Selectors!$M$5,'RCF CCT data'!DP45,FALSE))))</f>
        <v>0.12267657992565062</v>
      </c>
      <c r="DX41" s="27">
        <f>IF($B$2=Selectors!$M$2,'RCF SOBC data'!DQ45,IF($B$2=Selectors!$M$3,'RCF OBC data'!DQ45,IF($B$2=Selectors!$M$4,'RCF FBC data'!DQ45,IF($B$2=Selectors!$M$5,'RCF CCT data'!DQ45,FALSE))))</f>
        <v>0.12267657992565062</v>
      </c>
      <c r="DY41" s="27">
        <f>IF($B$2=Selectors!$M$2,'RCF SOBC data'!DR45,IF($B$2=Selectors!$M$3,'RCF OBC data'!DR45,IF($B$2=Selectors!$M$4,'RCF FBC data'!DR45,IF($B$2=Selectors!$M$5,'RCF CCT data'!DR45,FALSE))))</f>
        <v>0.12267657992565062</v>
      </c>
      <c r="DZ41" s="27">
        <f>IF($B$2=Selectors!$M$2,'RCF SOBC data'!DS45,IF($B$2=Selectors!$M$3,'RCF OBC data'!DS45,IF($B$2=Selectors!$M$4,'RCF FBC data'!DS45,IF($B$2=Selectors!$M$5,'RCF CCT data'!DS45,FALSE))))</f>
        <v>0.12267657992565062</v>
      </c>
      <c r="EA41" s="27">
        <f>IF($B$2=Selectors!$M$2,'RCF SOBC data'!DT45,IF($B$2=Selectors!$M$3,'RCF OBC data'!DT45,IF($B$2=Selectors!$M$4,'RCF FBC data'!DT45,IF($B$2=Selectors!$M$5,'RCF CCT data'!DT45,FALSE))))</f>
        <v>0.12267657992565062</v>
      </c>
      <c r="EB41" s="27">
        <f>IF($B$2=Selectors!$M$2,'RCF SOBC data'!DU45,IF($B$2=Selectors!$M$3,'RCF OBC data'!DU45,IF($B$2=Selectors!$M$4,'RCF FBC data'!DU45,IF($B$2=Selectors!$M$5,'RCF CCT data'!DU45,FALSE))))</f>
        <v>0.12267657992565062</v>
      </c>
      <c r="EC41" s="27">
        <f>IF($B$2=Selectors!$M$2,'RCF SOBC data'!DV45,IF($B$2=Selectors!$M$3,'RCF OBC data'!DV45,IF($B$2=Selectors!$M$4,'RCF FBC data'!DV45,IF($B$2=Selectors!$M$5,'RCF CCT data'!DV45,FALSE))))</f>
        <v>0.12267657992565062</v>
      </c>
      <c r="ED41" s="27">
        <f>IF($B$2=Selectors!$M$2,'RCF SOBC data'!DW45,IF($B$2=Selectors!$M$3,'RCF OBC data'!DW45,IF($B$2=Selectors!$M$4,'RCF FBC data'!DW45,IF($B$2=Selectors!$M$5,'RCF CCT data'!DW45,FALSE))))</f>
        <v>0.12267657992565062</v>
      </c>
      <c r="EE41" s="27">
        <f>IF($B$2=Selectors!$M$2,'RCF SOBC data'!DX45,IF($B$2=Selectors!$M$3,'RCF OBC data'!DX45,IF($B$2=Selectors!$M$4,'RCF FBC data'!DX45,IF($B$2=Selectors!$M$5,'RCF CCT data'!DX45,FALSE))))</f>
        <v>0.12267657992565062</v>
      </c>
      <c r="EF41" s="27">
        <f>IF($B$2=Selectors!$M$2,'RCF SOBC data'!DY45,IF($B$2=Selectors!$M$3,'RCF OBC data'!DY45,IF($B$2=Selectors!$M$4,'RCF FBC data'!DY45,IF($B$2=Selectors!$M$5,'RCF CCT data'!DY45,FALSE))))</f>
        <v>0.12267657992565062</v>
      </c>
      <c r="EG41" s="27">
        <f>IF($B$2=Selectors!$M$2,'RCF SOBC data'!DZ45,IF($B$2=Selectors!$M$3,'RCF OBC data'!DZ45,IF($B$2=Selectors!$M$4,'RCF FBC data'!DZ45,IF($B$2=Selectors!$M$5,'RCF CCT data'!DZ45,FALSE))))</f>
        <v>0.12267657992565062</v>
      </c>
      <c r="EH41" s="27">
        <f>IF($B$2=Selectors!$M$2,'RCF SOBC data'!EA45,IF($B$2=Selectors!$M$3,'RCF OBC data'!EA45,IF($B$2=Selectors!$M$4,'RCF FBC data'!EA45,IF($B$2=Selectors!$M$5,'RCF CCT data'!EA45,FALSE))))</f>
        <v>0.12267657992565062</v>
      </c>
      <c r="EI41" s="27">
        <f>IF($B$2=Selectors!$M$2,'RCF SOBC data'!EB45,IF($B$2=Selectors!$M$3,'RCF OBC data'!EB45,IF($B$2=Selectors!$M$4,'RCF FBC data'!EB45,IF($B$2=Selectors!$M$5,'RCF CCT data'!EB45,FALSE))))</f>
        <v>0.12267657992565062</v>
      </c>
      <c r="EJ41" s="27">
        <f>IF($B$2=Selectors!$M$2,'RCF SOBC data'!EC45,IF($B$2=Selectors!$M$3,'RCF OBC data'!EC45,IF($B$2=Selectors!$M$4,'RCF FBC data'!EC45,IF($B$2=Selectors!$M$5,'RCF CCT data'!EC45,FALSE))))</f>
        <v>0.12267657992565062</v>
      </c>
      <c r="EK41" s="27">
        <f>IF($B$2=Selectors!$M$2,'RCF SOBC data'!ED45,IF($B$2=Selectors!$M$3,'RCF OBC data'!ED45,IF($B$2=Selectors!$M$4,'RCF FBC data'!ED45,IF($B$2=Selectors!$M$5,'RCF CCT data'!ED45,FALSE))))</f>
        <v>0.12267657992565062</v>
      </c>
      <c r="EL41" s="27">
        <f>IF($B$2=Selectors!$M$2,'RCF SOBC data'!EE45,IF($B$2=Selectors!$M$3,'RCF OBC data'!EE45,IF($B$2=Selectors!$M$4,'RCF FBC data'!EE45,IF($B$2=Selectors!$M$5,'RCF CCT data'!EE45,FALSE))))</f>
        <v>0.12267657992565062</v>
      </c>
      <c r="EM41" s="27">
        <f>IF($B$2=Selectors!$M$2,'RCF SOBC data'!EF45,IF($B$2=Selectors!$M$3,'RCF OBC data'!EF45,IF($B$2=Selectors!$M$4,'RCF FBC data'!EF45,IF($B$2=Selectors!$M$5,'RCF CCT data'!EF45,FALSE))))</f>
        <v>0.12267657992565062</v>
      </c>
      <c r="EN41" s="27">
        <f>IF($B$2=Selectors!$M$2,'RCF SOBC data'!EG45,IF($B$2=Selectors!$M$3,'RCF OBC data'!EG45,IF($B$2=Selectors!$M$4,'RCF FBC data'!EG45,IF($B$2=Selectors!$M$5,'RCF CCT data'!EG45,FALSE))))</f>
        <v>0.12267657992565062</v>
      </c>
      <c r="EO41" s="27">
        <f>IF($B$2=Selectors!$M$2,'RCF SOBC data'!EH45,IF($B$2=Selectors!$M$3,'RCF OBC data'!EH45,IF($B$2=Selectors!$M$4,'RCF FBC data'!EH45,IF($B$2=Selectors!$M$5,'RCF CCT data'!EH45,FALSE))))</f>
        <v>0.12267657992565062</v>
      </c>
      <c r="EP41" s="27">
        <f>IF($B$2=Selectors!$M$2,'RCF SOBC data'!EI45,IF($B$2=Selectors!$M$3,'RCF OBC data'!EI45,IF($B$2=Selectors!$M$4,'RCF FBC data'!EI45,IF($B$2=Selectors!$M$5,'RCF CCT data'!EI45,FALSE))))</f>
        <v>0.12267657992565062</v>
      </c>
      <c r="EQ41" s="27">
        <f>IF($B$2=Selectors!$M$2,'RCF SOBC data'!EJ45,IF($B$2=Selectors!$M$3,'RCF OBC data'!EJ45,IF($B$2=Selectors!$M$4,'RCF FBC data'!EJ45,IF($B$2=Selectors!$M$5,'RCF CCT data'!EJ45,FALSE))))</f>
        <v>0.12267657992565062</v>
      </c>
      <c r="ER41" s="27">
        <f>IF($B$2=Selectors!$M$2,'RCF SOBC data'!EK45,IF($B$2=Selectors!$M$3,'RCF OBC data'!EK45,IF($B$2=Selectors!$M$4,'RCF FBC data'!EK45,IF($B$2=Selectors!$M$5,'RCF CCT data'!EK45,FALSE))))</f>
        <v>0.12267657992565062</v>
      </c>
      <c r="ES41" s="27">
        <f>IF($B$2=Selectors!$M$2,'RCF SOBC data'!EL45,IF($B$2=Selectors!$M$3,'RCF OBC data'!EL45,IF($B$2=Selectors!$M$4,'RCF FBC data'!EL45,IF($B$2=Selectors!$M$5,'RCF CCT data'!EL45,FALSE))))</f>
        <v>2.8985507246375832E-3</v>
      </c>
    </row>
    <row r="42" spans="2:149" x14ac:dyDescent="0.25">
      <c r="B42" s="13" t="s">
        <v>18</v>
      </c>
      <c r="C42" s="3">
        <v>0.55000000000000004</v>
      </c>
      <c r="D42" s="40" t="e">
        <f t="shared" si="9"/>
        <v>#DIV/0!</v>
      </c>
      <c r="E42" s="40"/>
      <c r="F42" s="40" t="e">
        <f t="shared" si="10"/>
        <v>#DIV/0!</v>
      </c>
      <c r="G42" s="2"/>
      <c r="H42" s="29" t="e">
        <f t="shared" si="11"/>
        <v>#DIV/0!</v>
      </c>
      <c r="I42" s="29" t="e">
        <f t="shared" si="8"/>
        <v>#DIV/0!</v>
      </c>
      <c r="J42" s="29"/>
      <c r="K42" s="27">
        <f>IF($B$2=Selectors!$M$2,'RCF SOBC data'!D46,IF($B$2=Selectors!$M$3,'RCF OBC data'!D46,IF($B$2=Selectors!$M$4,'RCF FBC data'!D46,IF($B$2=Selectors!$M$5,'RCF CCT data'!D46,FALSE))))</f>
        <v>0.10053185620020748</v>
      </c>
      <c r="L42" s="27">
        <f>IF($B$2=Selectors!$M$2,'RCF SOBC data'!E46,IF($B$2=Selectors!$M$3,'RCF OBC data'!E46,IF($B$2=Selectors!$M$4,'RCF FBC data'!E46,IF($B$2=Selectors!$M$5,'RCF CCT data'!E46,FALSE))))</f>
        <v>0.10053185620020748</v>
      </c>
      <c r="M42" s="27">
        <f>IF($B$2=Selectors!$M$2,'RCF SOBC data'!F46,IF($B$2=Selectors!$M$3,'RCF OBC data'!F46,IF($B$2=Selectors!$M$4,'RCF FBC data'!F46,IF($B$2=Selectors!$M$5,'RCF CCT data'!F46,FALSE))))</f>
        <v>0.10053185620020748</v>
      </c>
      <c r="N42" s="27">
        <f>IF($B$2=Selectors!$M$2,'RCF SOBC data'!G46,IF($B$2=Selectors!$M$3,'RCF OBC data'!G46,IF($B$2=Selectors!$M$4,'RCF FBC data'!G46,IF($B$2=Selectors!$M$5,'RCF CCT data'!G46,FALSE))))</f>
        <v>0.10053185620020748</v>
      </c>
      <c r="O42" s="27">
        <f>IF($B$2=Selectors!$M$2,'RCF SOBC data'!H46,IF($B$2=Selectors!$M$3,'RCF OBC data'!H46,IF($B$2=Selectors!$M$4,'RCF FBC data'!H46,IF($B$2=Selectors!$M$5,'RCF CCT data'!H46,FALSE))))</f>
        <v>0.10053185620020748</v>
      </c>
      <c r="P42" s="27">
        <f>IF($B$2=Selectors!$M$2,'RCF SOBC data'!I46,IF($B$2=Selectors!$M$3,'RCF OBC data'!I46,IF($B$2=Selectors!$M$4,'RCF FBC data'!I46,IF($B$2=Selectors!$M$5,'RCF CCT data'!I46,FALSE))))</f>
        <v>0.10053185620020748</v>
      </c>
      <c r="Q42" s="27">
        <f>IF($B$2=Selectors!$M$2,'RCF SOBC data'!J46,IF($B$2=Selectors!$M$3,'RCF OBC data'!J46,IF($B$2=Selectors!$M$4,'RCF FBC data'!J46,IF($B$2=Selectors!$M$5,'RCF CCT data'!J46,FALSE))))</f>
        <v>0.10053185620020748</v>
      </c>
      <c r="R42" s="27">
        <f>IF($B$2=Selectors!$M$2,'RCF SOBC data'!K46,IF($B$2=Selectors!$M$3,'RCF OBC data'!K46,IF($B$2=Selectors!$M$4,'RCF FBC data'!K46,IF($B$2=Selectors!$M$5,'RCF CCT data'!K46,FALSE))))</f>
        <v>0.10053185620020748</v>
      </c>
      <c r="S42" s="27">
        <f>IF($B$2=Selectors!$M$2,'RCF SOBC data'!L46,IF($B$2=Selectors!$M$3,'RCF OBC data'!L46,IF($B$2=Selectors!$M$4,'RCF FBC data'!L46,IF($B$2=Selectors!$M$5,'RCF CCT data'!L46,FALSE))))</f>
        <v>0.10053185620020748</v>
      </c>
      <c r="T42" s="27">
        <f>IF($B$2=Selectors!$M$2,'RCF SOBC data'!M46,IF($B$2=Selectors!$M$3,'RCF OBC data'!M46,IF($B$2=Selectors!$M$4,'RCF FBC data'!M46,IF($B$2=Selectors!$M$5,'RCF CCT data'!M46,FALSE))))</f>
        <v>0.15999999999999992</v>
      </c>
      <c r="U42" s="27">
        <f>IF($B$2=Selectors!$M$2,'RCF SOBC data'!N46,IF($B$2=Selectors!$M$3,'RCF OBC data'!N46,IF($B$2=Selectors!$M$4,'RCF FBC data'!N46,IF($B$2=Selectors!$M$5,'RCF CCT data'!N46,FALSE))))</f>
        <v>0.15999999999999992</v>
      </c>
      <c r="V42" s="27">
        <f>IF($B$2=Selectors!$M$2,'RCF SOBC data'!O46,IF($B$2=Selectors!$M$3,'RCF OBC data'!O46,IF($B$2=Selectors!$M$4,'RCF FBC data'!O46,IF($B$2=Selectors!$M$5,'RCF CCT data'!O46,FALSE))))</f>
        <v>0.15999999999999992</v>
      </c>
      <c r="W42" s="27">
        <f>IF($B$2=Selectors!$M$2,'RCF SOBC data'!P46,IF($B$2=Selectors!$M$3,'RCF OBC data'!P46,IF($B$2=Selectors!$M$4,'RCF FBC data'!P46,IF($B$2=Selectors!$M$5,'RCF CCT data'!P46,FALSE))))</f>
        <v>0.15999999999999992</v>
      </c>
      <c r="X42" s="27">
        <f>IF($B$2=Selectors!$M$2,'RCF SOBC data'!Q46,IF($B$2=Selectors!$M$3,'RCF OBC data'!Q46,IF($B$2=Selectors!$M$4,'RCF FBC data'!Q46,IF($B$2=Selectors!$M$5,'RCF CCT data'!Q46,FALSE))))</f>
        <v>2.6523388255500935E-2</v>
      </c>
      <c r="Y42" s="27">
        <f>IF($B$2=Selectors!$M$2,'RCF SOBC data'!R46,IF($B$2=Selectors!$M$3,'RCF OBC data'!R46,IF($B$2=Selectors!$M$4,'RCF FBC data'!R46,IF($B$2=Selectors!$M$5,'RCF CCT data'!R46,FALSE))))</f>
        <v>2.6523388255500935E-2</v>
      </c>
      <c r="Z42" s="27">
        <f>IF($B$2=Selectors!$M$2,'RCF SOBC data'!S46,IF($B$2=Selectors!$M$3,'RCF OBC data'!S46,IF($B$2=Selectors!$M$4,'RCF FBC data'!S46,IF($B$2=Selectors!$M$5,'RCF CCT data'!S46,FALSE))))</f>
        <v>2.6523388255500935E-2</v>
      </c>
      <c r="AA42" s="27">
        <f>IF($B$2=Selectors!$M$2,'RCF SOBC data'!T46,IF($B$2=Selectors!$M$3,'RCF OBC data'!T46,IF($B$2=Selectors!$M$4,'RCF FBC data'!T46,IF($B$2=Selectors!$M$5,'RCF CCT data'!T46,FALSE))))</f>
        <v>2.6523388255500935E-2</v>
      </c>
      <c r="AB42" s="27">
        <f>IF($B$2=Selectors!$M$2,'RCF SOBC data'!U46,IF($B$2=Selectors!$M$3,'RCF OBC data'!U46,IF($B$2=Selectors!$M$4,'RCF FBC data'!U46,IF($B$2=Selectors!$M$5,'RCF CCT data'!U46,FALSE))))</f>
        <v>2.6523388255500935E-2</v>
      </c>
      <c r="AC42" s="27">
        <f>IF($B$2=Selectors!$M$2,'RCF SOBC data'!V46,IF($B$2=Selectors!$M$3,'RCF OBC data'!V46,IF($B$2=Selectors!$M$4,'RCF FBC data'!V46,IF($B$2=Selectors!$M$5,'RCF CCT data'!V46,FALSE))))</f>
        <v>0.25998636728147551</v>
      </c>
      <c r="AD42" s="27">
        <f>IF($B$2=Selectors!$M$2,'RCF SOBC data'!W46,IF($B$2=Selectors!$M$3,'RCF OBC data'!W46,IF($B$2=Selectors!$M$4,'RCF FBC data'!W46,IF($B$2=Selectors!$M$5,'RCF CCT data'!W46,FALSE))))</f>
        <v>2.6523388255500935E-2</v>
      </c>
      <c r="AE42" s="27">
        <f>IF($B$2=Selectors!$M$2,'RCF SOBC data'!X46,IF($B$2=Selectors!$M$3,'RCF OBC data'!X46,IF($B$2=Selectors!$M$4,'RCF FBC data'!X46,IF($B$2=Selectors!$M$5,'RCF CCT data'!X46,FALSE))))</f>
        <v>2.6523388255500935E-2</v>
      </c>
      <c r="AF42" s="27">
        <f>IF($B$2=Selectors!$M$2,'RCF SOBC data'!Y46,IF($B$2=Selectors!$M$3,'RCF OBC data'!Y46,IF($B$2=Selectors!$M$4,'RCF FBC data'!Y46,IF($B$2=Selectors!$M$5,'RCF CCT data'!Y46,FALSE))))</f>
        <v>2.6523388255500935E-2</v>
      </c>
      <c r="AG42" s="27">
        <f>IF($B$2=Selectors!$M$2,'RCF SOBC data'!Z46,IF($B$2=Selectors!$M$3,'RCF OBC data'!Z46,IF($B$2=Selectors!$M$4,'RCF FBC data'!Z46,IF($B$2=Selectors!$M$5,'RCF CCT data'!Z46,FALSE))))</f>
        <v>2.6523388255500935E-2</v>
      </c>
      <c r="AH42" s="27">
        <f>IF($B$2=Selectors!$M$2,'RCF SOBC data'!AA46,IF($B$2=Selectors!$M$3,'RCF OBC data'!AA46,IF($B$2=Selectors!$M$4,'RCF FBC data'!AA46,IF($B$2=Selectors!$M$5,'RCF CCT data'!AA46,FALSE))))</f>
        <v>2.6523388255500935E-2</v>
      </c>
      <c r="AI42" s="27">
        <f>IF($B$2=Selectors!$M$2,'RCF SOBC data'!AB46,IF($B$2=Selectors!$M$3,'RCF OBC data'!AB46,IF($B$2=Selectors!$M$4,'RCF FBC data'!AB46,IF($B$2=Selectors!$M$5,'RCF CCT data'!AB46,FALSE))))</f>
        <v>0.14049999999999985</v>
      </c>
      <c r="AJ42" s="27">
        <f>IF($B$2=Selectors!$M$2,'RCF SOBC data'!AC46,IF($B$2=Selectors!$M$3,'RCF OBC data'!AC46,IF($B$2=Selectors!$M$4,'RCF FBC data'!AC46,IF($B$2=Selectors!$M$5,'RCF CCT data'!AC46,FALSE))))</f>
        <v>0.14049999999999985</v>
      </c>
      <c r="AK42" s="27">
        <f>IF($B$2=Selectors!$M$2,'RCF SOBC data'!AD46,IF($B$2=Selectors!$M$3,'RCF OBC data'!AD46,IF($B$2=Selectors!$M$4,'RCF FBC data'!AD46,IF($B$2=Selectors!$M$5,'RCF CCT data'!AD46,FALSE))))</f>
        <v>0.15999999999999992</v>
      </c>
      <c r="AL42" s="27">
        <f>IF($B$2=Selectors!$M$2,'RCF SOBC data'!AE46,IF($B$2=Selectors!$M$3,'RCF OBC data'!AE46,IF($B$2=Selectors!$M$4,'RCF FBC data'!AE46,IF($B$2=Selectors!$M$5,'RCF CCT data'!AE46,FALSE))))</f>
        <v>0.15999999999999992</v>
      </c>
      <c r="AM42" s="27">
        <f>IF($B$2=Selectors!$M$2,'RCF SOBC data'!AF46,IF($B$2=Selectors!$M$3,'RCF OBC data'!AF46,IF($B$2=Selectors!$M$4,'RCF FBC data'!AF46,IF($B$2=Selectors!$M$5,'RCF CCT data'!AF46,FALSE))))</f>
        <v>0.15999999999999992</v>
      </c>
      <c r="AN42" s="27">
        <f>IF($B$2=Selectors!$M$2,'RCF SOBC data'!AG46,IF($B$2=Selectors!$M$3,'RCF OBC data'!AG46,IF($B$2=Selectors!$M$4,'RCF FBC data'!AG46,IF($B$2=Selectors!$M$5,'RCF CCT data'!AG46,FALSE))))</f>
        <v>0.15999999999999992</v>
      </c>
      <c r="AO42" s="27">
        <f>IF($B$2=Selectors!$M$2,'RCF SOBC data'!AH46,IF($B$2=Selectors!$M$3,'RCF OBC data'!AH46,IF($B$2=Selectors!$M$4,'RCF FBC data'!AH46,IF($B$2=Selectors!$M$5,'RCF CCT data'!AH46,FALSE))))</f>
        <v>0.28800000000000003</v>
      </c>
      <c r="AP42" s="27">
        <f>IF($B$2=Selectors!$M$2,'RCF SOBC data'!AI46,IF($B$2=Selectors!$M$3,'RCF OBC data'!AI46,IF($B$2=Selectors!$M$4,'RCF FBC data'!AI46,IF($B$2=Selectors!$M$5,'RCF CCT data'!AI46,FALSE))))</f>
        <v>0.14049999999999985</v>
      </c>
      <c r="AQ42" s="27">
        <f>IF($B$2=Selectors!$M$2,'RCF SOBC data'!AJ46,IF($B$2=Selectors!$M$3,'RCF OBC data'!AJ46,IF($B$2=Selectors!$M$4,'RCF FBC data'!AJ46,IF($B$2=Selectors!$M$5,'RCF CCT data'!AJ46,FALSE))))</f>
        <v>0.14049999999999985</v>
      </c>
      <c r="AR42" s="27">
        <f>IF($B$2=Selectors!$M$2,'RCF SOBC data'!AK46,IF($B$2=Selectors!$M$3,'RCF OBC data'!AK46,IF($B$2=Selectors!$M$4,'RCF FBC data'!AK46,IF($B$2=Selectors!$M$5,'RCF CCT data'!AK46,FALSE))))</f>
        <v>0.21424999999999994</v>
      </c>
      <c r="AS42" s="27">
        <f>IF($B$2=Selectors!$M$2,'RCF SOBC data'!AL46,IF($B$2=Selectors!$M$3,'RCF OBC data'!AL46,IF($B$2=Selectors!$M$4,'RCF FBC data'!AL46,IF($B$2=Selectors!$M$5,'RCF CCT data'!AL46,FALSE))))</f>
        <v>0.28800000000000003</v>
      </c>
      <c r="AT42" s="27">
        <f>IF($B$2=Selectors!$M$2,'RCF SOBC data'!AM46,IF($B$2=Selectors!$M$3,'RCF OBC data'!AM46,IF($B$2=Selectors!$M$4,'RCF FBC data'!AM46,IF($B$2=Selectors!$M$5,'RCF CCT data'!AM46,FALSE))))</f>
        <v>0.14049999999999985</v>
      </c>
      <c r="AU42" s="27">
        <f>IF($B$2=Selectors!$M$2,'RCF SOBC data'!AN46,IF($B$2=Selectors!$M$3,'RCF OBC data'!AN46,IF($B$2=Selectors!$M$4,'RCF FBC data'!AN46,IF($B$2=Selectors!$M$5,'RCF CCT data'!AN46,FALSE))))</f>
        <v>0.14049999999999985</v>
      </c>
      <c r="AV42" s="27">
        <f>IF($B$2=Selectors!$M$2,'RCF SOBC data'!AO46,IF($B$2=Selectors!$M$3,'RCF OBC data'!AO46,IF($B$2=Selectors!$M$4,'RCF FBC data'!AO46,IF($B$2=Selectors!$M$5,'RCF CCT data'!AO46,FALSE))))</f>
        <v>2.6523388255500935E-2</v>
      </c>
      <c r="AW42" s="27">
        <f>IF($B$2=Selectors!$M$2,'RCF SOBC data'!AP46,IF($B$2=Selectors!$M$3,'RCF OBC data'!AP46,IF($B$2=Selectors!$M$4,'RCF FBC data'!AP46,IF($B$2=Selectors!$M$5,'RCF CCT data'!AP46,FALSE))))</f>
        <v>0.25998636728147551</v>
      </c>
      <c r="AX42" s="27">
        <f>IF($B$2=Selectors!$M$2,'RCF SOBC data'!AQ46,IF($B$2=Selectors!$M$3,'RCF OBC data'!AQ46,IF($B$2=Selectors!$M$4,'RCF FBC data'!AQ46,IF($B$2=Selectors!$M$5,'RCF CCT data'!AQ46,FALSE))))</f>
        <v>0.15999999999999992</v>
      </c>
      <c r="AY42" s="27">
        <f>IF($B$2=Selectors!$M$2,'RCF SOBC data'!AR46,IF($B$2=Selectors!$M$3,'RCF OBC data'!AR46,IF($B$2=Selectors!$M$4,'RCF FBC data'!AR46,IF($B$2=Selectors!$M$5,'RCF CCT data'!AR46,FALSE))))</f>
        <v>0.15999999999999992</v>
      </c>
      <c r="AZ42" s="27">
        <f>IF($B$2=Selectors!$M$2,'RCF SOBC data'!AS46,IF($B$2=Selectors!$M$3,'RCF OBC data'!AS46,IF($B$2=Selectors!$M$4,'RCF FBC data'!AS46,IF($B$2=Selectors!$M$5,'RCF CCT data'!AS46,FALSE))))</f>
        <v>0.16666666666666674</v>
      </c>
      <c r="BA42" s="27">
        <f>IF($B$2=Selectors!$M$2,'RCF SOBC data'!AT46,IF($B$2=Selectors!$M$3,'RCF OBC data'!AT46,IF($B$2=Selectors!$M$4,'RCF FBC data'!AT46,IF($B$2=Selectors!$M$5,'RCF CCT data'!AT46,FALSE))))</f>
        <v>0.16666666666666674</v>
      </c>
      <c r="BB42" s="27">
        <f>IF($B$2=Selectors!$M$2,'RCF SOBC data'!AU46,IF($B$2=Selectors!$M$3,'RCF OBC data'!AU46,IF($B$2=Selectors!$M$4,'RCF FBC data'!AU46,IF($B$2=Selectors!$M$5,'RCF CCT data'!AU46,FALSE))))</f>
        <v>0.15000000000000008</v>
      </c>
      <c r="BC42" s="27">
        <f>IF($B$2=Selectors!$M$2,'RCF SOBC data'!AV46,IF($B$2=Selectors!$M$3,'RCF OBC data'!AV46,IF($B$2=Selectors!$M$4,'RCF FBC data'!AV46,IF($B$2=Selectors!$M$5,'RCF CCT data'!AV46,FALSE))))</f>
        <v>0.15000000000000008</v>
      </c>
      <c r="BD42" s="27">
        <f>IF($B$2=Selectors!$M$2,'RCF SOBC data'!AW46,IF($B$2=Selectors!$M$3,'RCF OBC data'!AW46,IF($B$2=Selectors!$M$4,'RCF FBC data'!AW46,IF($B$2=Selectors!$M$5,'RCF CCT data'!AW46,FALSE))))</f>
        <v>0.15000000000000008</v>
      </c>
      <c r="BE42" s="27">
        <f>IF($B$2=Selectors!$M$2,'RCF SOBC data'!AX46,IF($B$2=Selectors!$M$3,'RCF OBC data'!AX46,IF($B$2=Selectors!$M$4,'RCF FBC data'!AX46,IF($B$2=Selectors!$M$5,'RCF CCT data'!AX46,FALSE))))</f>
        <v>0.16666666666666674</v>
      </c>
      <c r="BF42" s="27">
        <f>IF($B$2=Selectors!$M$2,'RCF SOBC data'!AY46,IF($B$2=Selectors!$M$3,'RCF OBC data'!AY46,IF($B$2=Selectors!$M$4,'RCF FBC data'!AY46,IF($B$2=Selectors!$M$5,'RCF CCT data'!AY46,FALSE))))</f>
        <v>0.20000000000000009</v>
      </c>
      <c r="BG42" s="27">
        <f>IF($B$2=Selectors!$M$2,'RCF SOBC data'!AZ46,IF($B$2=Selectors!$M$3,'RCF OBC data'!AZ46,IF($B$2=Selectors!$M$4,'RCF FBC data'!AZ46,IF($B$2=Selectors!$M$5,'RCF CCT data'!AZ46,FALSE))))</f>
        <v>0.16666666666666674</v>
      </c>
      <c r="BH42" s="27">
        <f>IF($B$2=Selectors!$M$2,'RCF SOBC data'!BA46,IF($B$2=Selectors!$M$3,'RCF OBC data'!BA46,IF($B$2=Selectors!$M$4,'RCF FBC data'!BA46,IF($B$2=Selectors!$M$5,'RCF CCT data'!BA46,FALSE))))</f>
        <v>0.20000000000000009</v>
      </c>
      <c r="BI42" s="27">
        <f>IF($B$2=Selectors!$M$2,'RCF SOBC data'!BB46,IF($B$2=Selectors!$M$3,'RCF OBC data'!BB46,IF($B$2=Selectors!$M$4,'RCF FBC data'!BB46,IF($B$2=Selectors!$M$5,'RCF CCT data'!BB46,FALSE))))</f>
        <v>0.26274577407809674</v>
      </c>
      <c r="BJ42" s="27">
        <f>IF($B$2=Selectors!$M$2,'RCF SOBC data'!BC46,IF($B$2=Selectors!$M$3,'RCF OBC data'!BC46,IF($B$2=Selectors!$M$4,'RCF FBC data'!BC46,IF($B$2=Selectors!$M$5,'RCF CCT data'!BC46,FALSE))))</f>
        <v>0.26274577407809674</v>
      </c>
      <c r="BK42" s="27">
        <f>IF($B$2=Selectors!$M$2,'RCF SOBC data'!BD46,IF($B$2=Selectors!$M$3,'RCF OBC data'!BD46,IF($B$2=Selectors!$M$4,'RCF FBC data'!BD46,IF($B$2=Selectors!$M$5,'RCF CCT data'!BD46,FALSE))))</f>
        <v>0.29722469299701304</v>
      </c>
      <c r="BL42" s="27">
        <f>IF($B$2=Selectors!$M$2,'RCF SOBC data'!BE46,IF($B$2=Selectors!$M$3,'RCF OBC data'!BE46,IF($B$2=Selectors!$M$4,'RCF FBC data'!BE46,IF($B$2=Selectors!$M$5,'RCF CCT data'!BE46,FALSE))))</f>
        <v>0.16666666666666674</v>
      </c>
      <c r="BM42" s="27">
        <f>IF($B$2=Selectors!$M$2,'RCF SOBC data'!BF46,IF($B$2=Selectors!$M$3,'RCF OBC data'!BF46,IF($B$2=Selectors!$M$4,'RCF FBC data'!BF46,IF($B$2=Selectors!$M$5,'RCF CCT data'!BF46,FALSE))))</f>
        <v>0.16666666666666674</v>
      </c>
      <c r="BN42" s="27">
        <f>IF($B$2=Selectors!$M$2,'RCF SOBC data'!BG46,IF($B$2=Selectors!$M$3,'RCF OBC data'!BG46,IF($B$2=Selectors!$M$4,'RCF FBC data'!BG46,IF($B$2=Selectors!$M$5,'RCF CCT data'!BG46,FALSE))))</f>
        <v>0.20000000000000009</v>
      </c>
      <c r="BO42" s="27">
        <f>IF($B$2=Selectors!$M$2,'RCF SOBC data'!BH46,IF($B$2=Selectors!$M$3,'RCF OBC data'!BH46,IF($B$2=Selectors!$M$4,'RCF FBC data'!BH46,IF($B$2=Selectors!$M$5,'RCF CCT data'!BH46,FALSE))))</f>
        <v>0.20000000000000009</v>
      </c>
      <c r="BP42" s="27">
        <f>IF($B$2=Selectors!$M$2,'RCF SOBC data'!BI46,IF($B$2=Selectors!$M$3,'RCF OBC data'!BI46,IF($B$2=Selectors!$M$4,'RCF FBC data'!BI46,IF($B$2=Selectors!$M$5,'RCF CCT data'!BI46,FALSE))))</f>
        <v>4.0000000000000036E-2</v>
      </c>
      <c r="BQ42" s="27">
        <f>IF($B$2=Selectors!$M$2,'RCF SOBC data'!BJ46,IF($B$2=Selectors!$M$3,'RCF OBC data'!BJ46,IF($B$2=Selectors!$M$4,'RCF FBC data'!BJ46,IF($B$2=Selectors!$M$5,'RCF CCT data'!BJ46,FALSE))))</f>
        <v>7.1691435275714088E-2</v>
      </c>
      <c r="BR42" s="27">
        <f>IF($B$2=Selectors!$M$2,'RCF SOBC data'!BK46,IF($B$2=Selectors!$M$3,'RCF OBC data'!BK46,IF($B$2=Selectors!$M$4,'RCF FBC data'!BK46,IF($B$2=Selectors!$M$5,'RCF CCT data'!BK46,FALSE))))</f>
        <v>7.1691435275714088E-2</v>
      </c>
      <c r="BS42" s="27">
        <f>IF($B$2=Selectors!$M$2,'RCF SOBC data'!BL46,IF($B$2=Selectors!$M$3,'RCF OBC data'!BL46,IF($B$2=Selectors!$M$4,'RCF FBC data'!BL46,IF($B$2=Selectors!$M$5,'RCF CCT data'!BL46,FALSE))))</f>
        <v>0.15762436548223357</v>
      </c>
      <c r="BT42" s="27">
        <f>IF($B$2=Selectors!$M$2,'RCF SOBC data'!BM46,IF($B$2=Selectors!$M$3,'RCF OBC data'!BM46,IF($B$2=Selectors!$M$4,'RCF FBC data'!BM46,IF($B$2=Selectors!$M$5,'RCF CCT data'!BM46,FALSE))))</f>
        <v>0.16666666666666674</v>
      </c>
      <c r="BU42" s="27">
        <f>IF($B$2=Selectors!$M$2,'RCF SOBC data'!BN46,IF($B$2=Selectors!$M$3,'RCF OBC data'!BN46,IF($B$2=Selectors!$M$4,'RCF FBC data'!BN46,IF($B$2=Selectors!$M$5,'RCF CCT data'!BN46,FALSE))))</f>
        <v>0.17235302339149391</v>
      </c>
      <c r="BV42" s="27">
        <f>IF($B$2=Selectors!$M$2,'RCF SOBC data'!BO46,IF($B$2=Selectors!$M$3,'RCF OBC data'!BO46,IF($B$2=Selectors!$M$4,'RCF FBC data'!BO46,IF($B$2=Selectors!$M$5,'RCF CCT data'!BO46,FALSE))))</f>
        <v>0</v>
      </c>
      <c r="BW42" s="27">
        <f>IF($B$2=Selectors!$M$2,'RCF SOBC data'!BP46,IF($B$2=Selectors!$M$3,'RCF OBC data'!BP46,IF($B$2=Selectors!$M$4,'RCF FBC data'!BP46,IF($B$2=Selectors!$M$5,'RCF CCT data'!BP46,FALSE))))</f>
        <v>0</v>
      </c>
      <c r="BX42" s="27">
        <f>IF($B$2=Selectors!$M$2,'RCF SOBC data'!BQ46,IF($B$2=Selectors!$M$3,'RCF OBC data'!BQ46,IF($B$2=Selectors!$M$4,'RCF FBC data'!BQ46,IF($B$2=Selectors!$M$5,'RCF CCT data'!BQ46,FALSE))))</f>
        <v>0</v>
      </c>
      <c r="BY42" s="27">
        <f>IF($B$2=Selectors!$M$2,'RCF SOBC data'!BR46,IF($B$2=Selectors!$M$3,'RCF OBC data'!BR46,IF($B$2=Selectors!$M$4,'RCF FBC data'!BR46,IF($B$2=Selectors!$M$5,'RCF CCT data'!BR46,FALSE))))</f>
        <v>0</v>
      </c>
      <c r="BZ42" s="27">
        <f>IF($B$2=Selectors!$M$2,'RCF SOBC data'!BS46,IF($B$2=Selectors!$M$3,'RCF OBC data'!BS46,IF($B$2=Selectors!$M$4,'RCF FBC data'!BS46,IF($B$2=Selectors!$M$5,'RCF CCT data'!BS46,FALSE))))</f>
        <v>0</v>
      </c>
      <c r="CA42" s="27">
        <f>IF($B$2=Selectors!$M$2,'RCF SOBC data'!BT46,IF($B$2=Selectors!$M$3,'RCF OBC data'!BT46,IF($B$2=Selectors!$M$4,'RCF FBC data'!BT46,IF($B$2=Selectors!$M$5,'RCF CCT data'!BT46,FALSE))))</f>
        <v>0</v>
      </c>
      <c r="CB42" s="27">
        <f>IF($B$2=Selectors!$M$2,'RCF SOBC data'!BU46,IF($B$2=Selectors!$M$3,'RCF OBC data'!BU46,IF($B$2=Selectors!$M$4,'RCF FBC data'!BU46,IF($B$2=Selectors!$M$5,'RCF CCT data'!BU46,FALSE))))</f>
        <v>7.8289552323709044E-2</v>
      </c>
      <c r="CC42" s="27">
        <f>IF($B$2=Selectors!$M$2,'RCF SOBC data'!BV46,IF($B$2=Selectors!$M$3,'RCF OBC data'!BV46,IF($B$2=Selectors!$M$4,'RCF FBC data'!BV46,IF($B$2=Selectors!$M$5,'RCF CCT data'!BV46,FALSE))))</f>
        <v>7.8289552323709044E-2</v>
      </c>
      <c r="CD42" s="27">
        <f>IF($B$2=Selectors!$M$2,'RCF SOBC data'!BW46,IF($B$2=Selectors!$M$3,'RCF OBC data'!BW46,IF($B$2=Selectors!$M$4,'RCF FBC data'!BW46,IF($B$2=Selectors!$M$5,'RCF CCT data'!BW46,FALSE))))</f>
        <v>7.8289552323709044E-2</v>
      </c>
      <c r="CE42" s="27">
        <f>IF($B$2=Selectors!$M$2,'RCF SOBC data'!BX46,IF($B$2=Selectors!$M$3,'RCF OBC data'!BX46,IF($B$2=Selectors!$M$4,'RCF FBC data'!BX46,IF($B$2=Selectors!$M$5,'RCF CCT data'!BX46,FALSE))))</f>
        <v>7.8289552323709044E-2</v>
      </c>
      <c r="CF42" s="27">
        <f>IF($B$2=Selectors!$M$2,'RCF SOBC data'!BY46,IF($B$2=Selectors!$M$3,'RCF OBC data'!BY46,IF($B$2=Selectors!$M$4,'RCF FBC data'!BY46,IF($B$2=Selectors!$M$5,'RCF CCT data'!BY46,FALSE))))</f>
        <v>7.8289552323709044E-2</v>
      </c>
      <c r="CG42" s="27">
        <f>IF($B$2=Selectors!$M$2,'RCF SOBC data'!BZ46,IF($B$2=Selectors!$M$3,'RCF OBC data'!BZ46,IF($B$2=Selectors!$M$4,'RCF FBC data'!BZ46,IF($B$2=Selectors!$M$5,'RCF CCT data'!BZ46,FALSE))))</f>
        <v>7.8289552323709044E-2</v>
      </c>
      <c r="CH42" s="27">
        <f>IF($B$2=Selectors!$M$2,'RCF SOBC data'!CA46,IF($B$2=Selectors!$M$3,'RCF OBC data'!CA46,IF($B$2=Selectors!$M$4,'RCF FBC data'!CA46,IF($B$2=Selectors!$M$5,'RCF CCT data'!CA46,FALSE))))</f>
        <v>7.8289552323709044E-2</v>
      </c>
      <c r="CI42" s="27">
        <f>IF($B$2=Selectors!$M$2,'RCF SOBC data'!CB46,IF($B$2=Selectors!$M$3,'RCF OBC data'!CB46,IF($B$2=Selectors!$M$4,'RCF FBC data'!CB46,IF($B$2=Selectors!$M$5,'RCF CCT data'!CB46,FALSE))))</f>
        <v>0.43876951785077267</v>
      </c>
      <c r="CJ42" s="27">
        <f>IF($B$2=Selectors!$M$2,'RCF SOBC data'!CC46,IF($B$2=Selectors!$M$3,'RCF OBC data'!CC46,IF($B$2=Selectors!$M$4,'RCF FBC data'!CC46,IF($B$2=Selectors!$M$5,'RCF CCT data'!CC46,FALSE))))</f>
        <v>0.43876951785077267</v>
      </c>
      <c r="CK42" s="27">
        <f>IF($B$2=Selectors!$M$2,'RCF SOBC data'!CD46,IF($B$2=Selectors!$M$3,'RCF OBC data'!CD46,IF($B$2=Selectors!$M$4,'RCF FBC data'!CD46,IF($B$2=Selectors!$M$5,'RCF CCT data'!CD46,FALSE))))</f>
        <v>0.43876951785077267</v>
      </c>
      <c r="CL42" s="27">
        <f>IF($B$2=Selectors!$M$2,'RCF SOBC data'!CE46,IF($B$2=Selectors!$M$3,'RCF OBC data'!CE46,IF($B$2=Selectors!$M$4,'RCF FBC data'!CE46,IF($B$2=Selectors!$M$5,'RCF CCT data'!CE46,FALSE))))</f>
        <v>0.43876951785077267</v>
      </c>
      <c r="CM42" s="27">
        <f>IF($B$2=Selectors!$M$2,'RCF SOBC data'!CF46,IF($B$2=Selectors!$M$3,'RCF OBC data'!CF46,IF($B$2=Selectors!$M$4,'RCF FBC data'!CF46,IF($B$2=Selectors!$M$5,'RCF CCT data'!CF46,FALSE))))</f>
        <v>0.43876951785077267</v>
      </c>
      <c r="CN42" s="27">
        <f>IF($B$2=Selectors!$M$2,'RCF SOBC data'!CG46,IF($B$2=Selectors!$M$3,'RCF OBC data'!CG46,IF($B$2=Selectors!$M$4,'RCF FBC data'!CG46,IF($B$2=Selectors!$M$5,'RCF CCT data'!CG46,FALSE))))</f>
        <v>0.43876951785077267</v>
      </c>
      <c r="CO42" s="27">
        <f>IF($B$2=Selectors!$M$2,'RCF SOBC data'!CH46,IF($B$2=Selectors!$M$3,'RCF OBC data'!CH46,IF($B$2=Selectors!$M$4,'RCF FBC data'!CH46,IF($B$2=Selectors!$M$5,'RCF CCT data'!CH46,FALSE))))</f>
        <v>0.43876951785077267</v>
      </c>
      <c r="CP42" s="27">
        <f>IF($B$2=Selectors!$M$2,'RCF SOBC data'!CI46,IF($B$2=Selectors!$M$3,'RCF OBC data'!CI46,IF($B$2=Selectors!$M$4,'RCF FBC data'!CI46,IF($B$2=Selectors!$M$5,'RCF CCT data'!CI46,FALSE))))</f>
        <v>0.17235302339149391</v>
      </c>
      <c r="CQ42" s="27">
        <f>IF($B$2=Selectors!$M$2,'RCF SOBC data'!CJ46,IF($B$2=Selectors!$M$3,'RCF OBC data'!CJ46,IF($B$2=Selectors!$M$4,'RCF FBC data'!CJ46,IF($B$2=Selectors!$M$5,'RCF CCT data'!CJ46,FALSE))))</f>
        <v>0.17235302339149391</v>
      </c>
      <c r="CR42" s="27">
        <f>IF($B$2=Selectors!$M$2,'RCF SOBC data'!CK46,IF($B$2=Selectors!$M$3,'RCF OBC data'!CK46,IF($B$2=Selectors!$M$4,'RCF FBC data'!CK46,IF($B$2=Selectors!$M$5,'RCF CCT data'!CK46,FALSE))))</f>
        <v>0.17235302339149391</v>
      </c>
      <c r="CS42" s="27">
        <f>IF($B$2=Selectors!$M$2,'RCF SOBC data'!CL46,IF($B$2=Selectors!$M$3,'RCF OBC data'!CL46,IF($B$2=Selectors!$M$4,'RCF FBC data'!CL46,IF($B$2=Selectors!$M$5,'RCF CCT data'!CL46,FALSE))))</f>
        <v>0.43876951785077267</v>
      </c>
      <c r="CT42" s="27">
        <f>IF($B$2=Selectors!$M$2,'RCF SOBC data'!CM46,IF($B$2=Selectors!$M$3,'RCF OBC data'!CM46,IF($B$2=Selectors!$M$4,'RCF FBC data'!CM46,IF($B$2=Selectors!$M$5,'RCF CCT data'!CM46,FALSE))))</f>
        <v>0.43876951785077267</v>
      </c>
      <c r="CU42" s="27">
        <f>IF($B$2=Selectors!$M$2,'RCF SOBC data'!CN46,IF($B$2=Selectors!$M$3,'RCF OBC data'!CN46,IF($B$2=Selectors!$M$4,'RCF FBC data'!CN46,IF($B$2=Selectors!$M$5,'RCF CCT data'!CN46,FALSE))))</f>
        <v>0.43876951785077267</v>
      </c>
      <c r="CV42" s="27">
        <f>IF($B$2=Selectors!$M$2,'RCF SOBC data'!CO46,IF($B$2=Selectors!$M$3,'RCF OBC data'!CO46,IF($B$2=Selectors!$M$4,'RCF FBC data'!CO46,IF($B$2=Selectors!$M$5,'RCF CCT data'!CO46,FALSE))))</f>
        <v>0.43876951785077267</v>
      </c>
      <c r="CW42" s="27">
        <f>IF($B$2=Selectors!$M$2,'RCF SOBC data'!CP46,IF($B$2=Selectors!$M$3,'RCF OBC data'!CP46,IF($B$2=Selectors!$M$4,'RCF FBC data'!CP46,IF($B$2=Selectors!$M$5,'RCF CCT data'!CP46,FALSE))))</f>
        <v>0.43876951785077267</v>
      </c>
      <c r="CX42" s="27">
        <f>IF($B$2=Selectors!$M$2,'RCF SOBC data'!CQ46,IF($B$2=Selectors!$M$3,'RCF OBC data'!CQ46,IF($B$2=Selectors!$M$4,'RCF FBC data'!CQ46,IF($B$2=Selectors!$M$5,'RCF CCT data'!CQ46,FALSE))))</f>
        <v>0.15762436548223357</v>
      </c>
      <c r="CY42" s="27">
        <f>IF($B$2=Selectors!$M$2,'RCF SOBC data'!CR46,IF($B$2=Selectors!$M$3,'RCF OBC data'!CR46,IF($B$2=Selectors!$M$4,'RCF FBC data'!CR46,IF($B$2=Selectors!$M$5,'RCF CCT data'!CR46,FALSE))))</f>
        <v>0.14049999999999985</v>
      </c>
      <c r="CZ42" s="27">
        <f>IF($B$2=Selectors!$M$2,'RCF SOBC data'!CS46,IF($B$2=Selectors!$M$3,'RCF OBC data'!CS46,IF($B$2=Selectors!$M$4,'RCF FBC data'!CS46,IF($B$2=Selectors!$M$5,'RCF CCT data'!CS46,FALSE))))</f>
        <v>0.14049999999999985</v>
      </c>
      <c r="DA42" s="27">
        <f>IF($B$2=Selectors!$M$2,'RCF SOBC data'!CT46,IF($B$2=Selectors!$M$3,'RCF OBC data'!CT46,IF($B$2=Selectors!$M$4,'RCF FBC data'!CT46,IF($B$2=Selectors!$M$5,'RCF CCT data'!CT46,FALSE))))</f>
        <v>0.14049999999999985</v>
      </c>
      <c r="DB42" s="27">
        <f>IF($B$2=Selectors!$M$2,'RCF SOBC data'!CU46,IF($B$2=Selectors!$M$3,'RCF OBC data'!CU46,IF($B$2=Selectors!$M$4,'RCF FBC data'!CU46,IF($B$2=Selectors!$M$5,'RCF CCT data'!CU46,FALSE))))</f>
        <v>0.14049999999999985</v>
      </c>
      <c r="DC42" s="27">
        <f>IF($B$2=Selectors!$M$2,'RCF SOBC data'!CV46,IF($B$2=Selectors!$M$3,'RCF OBC data'!CV46,IF($B$2=Selectors!$M$4,'RCF FBC data'!CV46,IF($B$2=Selectors!$M$5,'RCF CCT data'!CV46,FALSE))))</f>
        <v>0.14049999999999985</v>
      </c>
      <c r="DD42" s="27">
        <f>IF($B$2=Selectors!$M$2,'RCF SOBC data'!CW46,IF($B$2=Selectors!$M$3,'RCF OBC data'!CW46,IF($B$2=Selectors!$M$4,'RCF FBC data'!CW46,IF($B$2=Selectors!$M$5,'RCF CCT data'!CW46,FALSE))))</f>
        <v>0.14049999999999985</v>
      </c>
      <c r="DE42" s="27">
        <f>IF($B$2=Selectors!$M$2,'RCF SOBC data'!CX46,IF($B$2=Selectors!$M$3,'RCF OBC data'!CX46,IF($B$2=Selectors!$M$4,'RCF FBC data'!CX46,IF($B$2=Selectors!$M$5,'RCF CCT data'!CX46,FALSE))))</f>
        <v>0.14049999999999985</v>
      </c>
      <c r="DF42" s="27">
        <f>IF($B$2=Selectors!$M$2,'RCF SOBC data'!CY46,IF($B$2=Selectors!$M$3,'RCF OBC data'!CY46,IF($B$2=Selectors!$M$4,'RCF FBC data'!CY46,IF($B$2=Selectors!$M$5,'RCF CCT data'!CY46,FALSE))))</f>
        <v>0.14049999999999985</v>
      </c>
      <c r="DG42" s="27">
        <f>IF($B$2=Selectors!$M$2,'RCF SOBC data'!CZ46,IF($B$2=Selectors!$M$3,'RCF OBC data'!CZ46,IF($B$2=Selectors!$M$4,'RCF FBC data'!CZ46,IF($B$2=Selectors!$M$5,'RCF CCT data'!CZ46,FALSE))))</f>
        <v>0.14049999999999985</v>
      </c>
      <c r="DH42" s="27">
        <f>IF($B$2=Selectors!$M$2,'RCF SOBC data'!DA46,IF($B$2=Selectors!$M$3,'RCF OBC data'!DA46,IF($B$2=Selectors!$M$4,'RCF FBC data'!DA46,IF($B$2=Selectors!$M$5,'RCF CCT data'!DA46,FALSE))))</f>
        <v>0.14049999999999985</v>
      </c>
      <c r="DI42" s="27">
        <f>IF($B$2=Selectors!$M$2,'RCF SOBC data'!DB46,IF($B$2=Selectors!$M$3,'RCF OBC data'!DB46,IF($B$2=Selectors!$M$4,'RCF FBC data'!DB46,IF($B$2=Selectors!$M$5,'RCF CCT data'!DB46,FALSE))))</f>
        <v>0.14049999999999985</v>
      </c>
      <c r="DJ42" s="27">
        <f>IF($B$2=Selectors!$M$2,'RCF SOBC data'!DC46,IF($B$2=Selectors!$M$3,'RCF OBC data'!DC46,IF($B$2=Selectors!$M$4,'RCF FBC data'!DC46,IF($B$2=Selectors!$M$5,'RCF CCT data'!DC46,FALSE))))</f>
        <v>0.14049999999999985</v>
      </c>
      <c r="DK42" s="27">
        <f>IF($B$2=Selectors!$M$2,'RCF SOBC data'!DD46,IF($B$2=Selectors!$M$3,'RCF OBC data'!DD46,IF($B$2=Selectors!$M$4,'RCF FBC data'!DD46,IF($B$2=Selectors!$M$5,'RCF CCT data'!DD46,FALSE))))</f>
        <v>0.16666666666666674</v>
      </c>
      <c r="DL42" s="27">
        <f>IF($B$2=Selectors!$M$2,'RCF SOBC data'!DE46,IF($B$2=Selectors!$M$3,'RCF OBC data'!DE46,IF($B$2=Selectors!$M$4,'RCF FBC data'!DE46,IF($B$2=Selectors!$M$5,'RCF CCT data'!DE46,FALSE))))</f>
        <v>0.16666666666666674</v>
      </c>
      <c r="DM42" s="27">
        <f>IF($B$2=Selectors!$M$2,'RCF SOBC data'!DF46,IF($B$2=Selectors!$M$3,'RCF OBC data'!DF46,IF($B$2=Selectors!$M$4,'RCF FBC data'!DF46,IF($B$2=Selectors!$M$5,'RCF CCT data'!DF46,FALSE))))</f>
        <v>0.16666666666666674</v>
      </c>
      <c r="DN42" s="27">
        <f>IF($B$2=Selectors!$M$2,'RCF SOBC data'!DG46,IF($B$2=Selectors!$M$3,'RCF OBC data'!DG46,IF($B$2=Selectors!$M$4,'RCF FBC data'!DG46,IF($B$2=Selectors!$M$5,'RCF CCT data'!DG46,FALSE))))</f>
        <v>0.16666666666666674</v>
      </c>
      <c r="DO42" s="27">
        <f>IF($B$2=Selectors!$M$2,'RCF SOBC data'!DH46,IF($B$2=Selectors!$M$3,'RCF OBC data'!DH46,IF($B$2=Selectors!$M$4,'RCF FBC data'!DH46,IF($B$2=Selectors!$M$5,'RCF CCT data'!DH46,FALSE))))</f>
        <v>0.15999999999999992</v>
      </c>
      <c r="DP42" s="27">
        <f>IF($B$2=Selectors!$M$2,'RCF SOBC data'!DI46,IF($B$2=Selectors!$M$3,'RCF OBC data'!DI46,IF($B$2=Selectors!$M$4,'RCF FBC data'!DI46,IF($B$2=Selectors!$M$5,'RCF CCT data'!DI46,FALSE))))</f>
        <v>0.15999999999999992</v>
      </c>
      <c r="DQ42" s="27">
        <f>IF($B$2=Selectors!$M$2,'RCF SOBC data'!DJ46,IF($B$2=Selectors!$M$3,'RCF OBC data'!DJ46,IF($B$2=Selectors!$M$4,'RCF FBC data'!DJ46,IF($B$2=Selectors!$M$5,'RCF CCT data'!DJ46,FALSE))))</f>
        <v>0.15999999999999992</v>
      </c>
      <c r="DR42" s="27">
        <f>IF($B$2=Selectors!$M$2,'RCF SOBC data'!DK46,IF($B$2=Selectors!$M$3,'RCF OBC data'!DK46,IF($B$2=Selectors!$M$4,'RCF FBC data'!DK46,IF($B$2=Selectors!$M$5,'RCF CCT data'!DK46,FALSE))))</f>
        <v>0.15999999999999992</v>
      </c>
      <c r="DS42" s="27">
        <f>IF($B$2=Selectors!$M$2,'RCF SOBC data'!DL46,IF($B$2=Selectors!$M$3,'RCF OBC data'!DL46,IF($B$2=Selectors!$M$4,'RCF FBC data'!DL46,IF($B$2=Selectors!$M$5,'RCF CCT data'!DL46,FALSE))))</f>
        <v>0.15999999999999992</v>
      </c>
      <c r="DT42" s="27">
        <f>IF($B$2=Selectors!$M$2,'RCF SOBC data'!DM46,IF($B$2=Selectors!$M$3,'RCF OBC data'!DM46,IF($B$2=Selectors!$M$4,'RCF FBC data'!DM46,IF($B$2=Selectors!$M$5,'RCF CCT data'!DM46,FALSE))))</f>
        <v>0.15999999999999992</v>
      </c>
      <c r="DU42" s="27">
        <f>IF($B$2=Selectors!$M$2,'RCF SOBC data'!DN46,IF($B$2=Selectors!$M$3,'RCF OBC data'!DN46,IF($B$2=Selectors!$M$4,'RCF FBC data'!DN46,IF($B$2=Selectors!$M$5,'RCF CCT data'!DN46,FALSE))))</f>
        <v>0.15999999999999992</v>
      </c>
      <c r="DV42" s="27">
        <f>IF($B$2=Selectors!$M$2,'RCF SOBC data'!DO46,IF($B$2=Selectors!$M$3,'RCF OBC data'!DO46,IF($B$2=Selectors!$M$4,'RCF FBC data'!DO46,IF($B$2=Selectors!$M$5,'RCF CCT data'!DO46,FALSE))))</f>
        <v>0.15999999999999992</v>
      </c>
      <c r="DW42" s="27">
        <f>IF($B$2=Selectors!$M$2,'RCF SOBC data'!DP46,IF($B$2=Selectors!$M$3,'RCF OBC data'!DP46,IF($B$2=Selectors!$M$4,'RCF FBC data'!DP46,IF($B$2=Selectors!$M$5,'RCF CCT data'!DP46,FALSE))))</f>
        <v>0.15999999999999992</v>
      </c>
      <c r="DX42" s="27">
        <f>IF($B$2=Selectors!$M$2,'RCF SOBC data'!DQ46,IF($B$2=Selectors!$M$3,'RCF OBC data'!DQ46,IF($B$2=Selectors!$M$4,'RCF FBC data'!DQ46,IF($B$2=Selectors!$M$5,'RCF CCT data'!DQ46,FALSE))))</f>
        <v>0.15999999999999992</v>
      </c>
      <c r="DY42" s="27">
        <f>IF($B$2=Selectors!$M$2,'RCF SOBC data'!DR46,IF($B$2=Selectors!$M$3,'RCF OBC data'!DR46,IF($B$2=Selectors!$M$4,'RCF FBC data'!DR46,IF($B$2=Selectors!$M$5,'RCF CCT data'!DR46,FALSE))))</f>
        <v>0.15999999999999992</v>
      </c>
      <c r="DZ42" s="27">
        <f>IF($B$2=Selectors!$M$2,'RCF SOBC data'!DS46,IF($B$2=Selectors!$M$3,'RCF OBC data'!DS46,IF($B$2=Selectors!$M$4,'RCF FBC data'!DS46,IF($B$2=Selectors!$M$5,'RCF CCT data'!DS46,FALSE))))</f>
        <v>0.15999999999999992</v>
      </c>
      <c r="EA42" s="27">
        <f>IF($B$2=Selectors!$M$2,'RCF SOBC data'!DT46,IF($B$2=Selectors!$M$3,'RCF OBC data'!DT46,IF($B$2=Selectors!$M$4,'RCF FBC data'!DT46,IF($B$2=Selectors!$M$5,'RCF CCT data'!DT46,FALSE))))</f>
        <v>0.15999999999999992</v>
      </c>
      <c r="EB42" s="27">
        <f>IF($B$2=Selectors!$M$2,'RCF SOBC data'!DU46,IF($B$2=Selectors!$M$3,'RCF OBC data'!DU46,IF($B$2=Selectors!$M$4,'RCF FBC data'!DU46,IF($B$2=Selectors!$M$5,'RCF CCT data'!DU46,FALSE))))</f>
        <v>0.15999999999999992</v>
      </c>
      <c r="EC42" s="27">
        <f>IF($B$2=Selectors!$M$2,'RCF SOBC data'!DV46,IF($B$2=Selectors!$M$3,'RCF OBC data'!DV46,IF($B$2=Selectors!$M$4,'RCF FBC data'!DV46,IF($B$2=Selectors!$M$5,'RCF CCT data'!DV46,FALSE))))</f>
        <v>0.15999999999999992</v>
      </c>
      <c r="ED42" s="27">
        <f>IF($B$2=Selectors!$M$2,'RCF SOBC data'!DW46,IF($B$2=Selectors!$M$3,'RCF OBC data'!DW46,IF($B$2=Selectors!$M$4,'RCF FBC data'!DW46,IF($B$2=Selectors!$M$5,'RCF CCT data'!DW46,FALSE))))</f>
        <v>0.15999999999999992</v>
      </c>
      <c r="EE42" s="27">
        <f>IF($B$2=Selectors!$M$2,'RCF SOBC data'!DX46,IF($B$2=Selectors!$M$3,'RCF OBC data'!DX46,IF($B$2=Selectors!$M$4,'RCF FBC data'!DX46,IF($B$2=Selectors!$M$5,'RCF CCT data'!DX46,FALSE))))</f>
        <v>0.15999999999999992</v>
      </c>
      <c r="EF42" s="27">
        <f>IF($B$2=Selectors!$M$2,'RCF SOBC data'!DY46,IF($B$2=Selectors!$M$3,'RCF OBC data'!DY46,IF($B$2=Selectors!$M$4,'RCF FBC data'!DY46,IF($B$2=Selectors!$M$5,'RCF CCT data'!DY46,FALSE))))</f>
        <v>0.15999999999999992</v>
      </c>
      <c r="EG42" s="27">
        <f>IF($B$2=Selectors!$M$2,'RCF SOBC data'!DZ46,IF($B$2=Selectors!$M$3,'RCF OBC data'!DZ46,IF($B$2=Selectors!$M$4,'RCF FBC data'!DZ46,IF($B$2=Selectors!$M$5,'RCF CCT data'!DZ46,FALSE))))</f>
        <v>0.15999999999999992</v>
      </c>
      <c r="EH42" s="27">
        <f>IF($B$2=Selectors!$M$2,'RCF SOBC data'!EA46,IF($B$2=Selectors!$M$3,'RCF OBC data'!EA46,IF($B$2=Selectors!$M$4,'RCF FBC data'!EA46,IF($B$2=Selectors!$M$5,'RCF CCT data'!EA46,FALSE))))</f>
        <v>0.15999999999999992</v>
      </c>
      <c r="EI42" s="27">
        <f>IF($B$2=Selectors!$M$2,'RCF SOBC data'!EB46,IF($B$2=Selectors!$M$3,'RCF OBC data'!EB46,IF($B$2=Selectors!$M$4,'RCF FBC data'!EB46,IF($B$2=Selectors!$M$5,'RCF CCT data'!EB46,FALSE))))</f>
        <v>0.15999999999999992</v>
      </c>
      <c r="EJ42" s="27">
        <f>IF($B$2=Selectors!$M$2,'RCF SOBC data'!EC46,IF($B$2=Selectors!$M$3,'RCF OBC data'!EC46,IF($B$2=Selectors!$M$4,'RCF FBC data'!EC46,IF($B$2=Selectors!$M$5,'RCF CCT data'!EC46,FALSE))))</f>
        <v>0.15999999999999992</v>
      </c>
      <c r="EK42" s="27">
        <f>IF($B$2=Selectors!$M$2,'RCF SOBC data'!ED46,IF($B$2=Selectors!$M$3,'RCF OBC data'!ED46,IF($B$2=Selectors!$M$4,'RCF FBC data'!ED46,IF($B$2=Selectors!$M$5,'RCF CCT data'!ED46,FALSE))))</f>
        <v>0.15999999999999992</v>
      </c>
      <c r="EL42" s="27">
        <f>IF($B$2=Selectors!$M$2,'RCF SOBC data'!EE46,IF($B$2=Selectors!$M$3,'RCF OBC data'!EE46,IF($B$2=Selectors!$M$4,'RCF FBC data'!EE46,IF($B$2=Selectors!$M$5,'RCF CCT data'!EE46,FALSE))))</f>
        <v>0.15999999999999992</v>
      </c>
      <c r="EM42" s="27">
        <f>IF($B$2=Selectors!$M$2,'RCF SOBC data'!EF46,IF($B$2=Selectors!$M$3,'RCF OBC data'!EF46,IF($B$2=Selectors!$M$4,'RCF FBC data'!EF46,IF($B$2=Selectors!$M$5,'RCF CCT data'!EF46,FALSE))))</f>
        <v>0.15999999999999992</v>
      </c>
      <c r="EN42" s="27">
        <f>IF($B$2=Selectors!$M$2,'RCF SOBC data'!EG46,IF($B$2=Selectors!$M$3,'RCF OBC data'!EG46,IF($B$2=Selectors!$M$4,'RCF FBC data'!EG46,IF($B$2=Selectors!$M$5,'RCF CCT data'!EG46,FALSE))))</f>
        <v>0.15999999999999992</v>
      </c>
      <c r="EO42" s="27">
        <f>IF($B$2=Selectors!$M$2,'RCF SOBC data'!EH46,IF($B$2=Selectors!$M$3,'RCF OBC data'!EH46,IF($B$2=Selectors!$M$4,'RCF FBC data'!EH46,IF($B$2=Selectors!$M$5,'RCF CCT data'!EH46,FALSE))))</f>
        <v>0.15999999999999992</v>
      </c>
      <c r="EP42" s="27">
        <f>IF($B$2=Selectors!$M$2,'RCF SOBC data'!EI46,IF($B$2=Selectors!$M$3,'RCF OBC data'!EI46,IF($B$2=Selectors!$M$4,'RCF FBC data'!EI46,IF($B$2=Selectors!$M$5,'RCF CCT data'!EI46,FALSE))))</f>
        <v>0.15999999999999992</v>
      </c>
      <c r="EQ42" s="27">
        <f>IF($B$2=Selectors!$M$2,'RCF SOBC data'!EJ46,IF($B$2=Selectors!$M$3,'RCF OBC data'!EJ46,IF($B$2=Selectors!$M$4,'RCF FBC data'!EJ46,IF($B$2=Selectors!$M$5,'RCF CCT data'!EJ46,FALSE))))</f>
        <v>0.15999999999999992</v>
      </c>
      <c r="ER42" s="27">
        <f>IF($B$2=Selectors!$M$2,'RCF SOBC data'!EK46,IF($B$2=Selectors!$M$3,'RCF OBC data'!EK46,IF($B$2=Selectors!$M$4,'RCF FBC data'!EK46,IF($B$2=Selectors!$M$5,'RCF CCT data'!EK46,FALSE))))</f>
        <v>0.15999999999999992</v>
      </c>
      <c r="ES42" s="27">
        <f>IF($B$2=Selectors!$M$2,'RCF SOBC data'!EL46,IF($B$2=Selectors!$M$3,'RCF OBC data'!EL46,IF($B$2=Selectors!$M$4,'RCF FBC data'!EL46,IF($B$2=Selectors!$M$5,'RCF CCT data'!EL46,FALSE))))</f>
        <v>2.9175727081051029E-2</v>
      </c>
    </row>
    <row r="43" spans="2:149" x14ac:dyDescent="0.25">
      <c r="B43" s="13" t="s">
        <v>19</v>
      </c>
      <c r="C43" s="3">
        <v>0.6</v>
      </c>
      <c r="D43" s="40" t="e">
        <f t="shared" si="9"/>
        <v>#DIV/0!</v>
      </c>
      <c r="E43" s="40"/>
      <c r="F43" s="40" t="e">
        <f t="shared" si="10"/>
        <v>#DIV/0!</v>
      </c>
      <c r="G43" s="2"/>
      <c r="H43" s="29" t="e">
        <f t="shared" si="11"/>
        <v>#DIV/0!</v>
      </c>
      <c r="I43" s="29" t="e">
        <f t="shared" si="8"/>
        <v>#DIV/0!</v>
      </c>
      <c r="J43" s="29"/>
      <c r="K43" s="27">
        <f>IF($B$2=Selectors!$M$2,'RCF SOBC data'!D47,IF($B$2=Selectors!$M$3,'RCF OBC data'!D47,IF($B$2=Selectors!$M$4,'RCF FBC data'!D47,IF($B$2=Selectors!$M$5,'RCF CCT data'!D47,FALSE))))</f>
        <v>0.14500000000000002</v>
      </c>
      <c r="L43" s="27">
        <f>IF($B$2=Selectors!$M$2,'RCF SOBC data'!E47,IF($B$2=Selectors!$M$3,'RCF OBC data'!E47,IF($B$2=Selectors!$M$4,'RCF FBC data'!E47,IF($B$2=Selectors!$M$5,'RCF CCT data'!E47,FALSE))))</f>
        <v>0.14500000000000002</v>
      </c>
      <c r="M43" s="27">
        <f>IF($B$2=Selectors!$M$2,'RCF SOBC data'!F47,IF($B$2=Selectors!$M$3,'RCF OBC data'!F47,IF($B$2=Selectors!$M$4,'RCF FBC data'!F47,IF($B$2=Selectors!$M$5,'RCF CCT data'!F47,FALSE))))</f>
        <v>0.14500000000000002</v>
      </c>
      <c r="N43" s="27">
        <f>IF($B$2=Selectors!$M$2,'RCF SOBC data'!G47,IF($B$2=Selectors!$M$3,'RCF OBC data'!G47,IF($B$2=Selectors!$M$4,'RCF FBC data'!G47,IF($B$2=Selectors!$M$5,'RCF CCT data'!G47,FALSE))))</f>
        <v>0.14500000000000002</v>
      </c>
      <c r="O43" s="27">
        <f>IF($B$2=Selectors!$M$2,'RCF SOBC data'!H47,IF($B$2=Selectors!$M$3,'RCF OBC data'!H47,IF($B$2=Selectors!$M$4,'RCF FBC data'!H47,IF($B$2=Selectors!$M$5,'RCF CCT data'!H47,FALSE))))</f>
        <v>0.14500000000000002</v>
      </c>
      <c r="P43" s="27">
        <f>IF($B$2=Selectors!$M$2,'RCF SOBC data'!I47,IF($B$2=Selectors!$M$3,'RCF OBC data'!I47,IF($B$2=Selectors!$M$4,'RCF FBC data'!I47,IF($B$2=Selectors!$M$5,'RCF CCT data'!I47,FALSE))))</f>
        <v>0.14500000000000002</v>
      </c>
      <c r="Q43" s="27">
        <f>IF($B$2=Selectors!$M$2,'RCF SOBC data'!J47,IF($B$2=Selectors!$M$3,'RCF OBC data'!J47,IF($B$2=Selectors!$M$4,'RCF FBC data'!J47,IF($B$2=Selectors!$M$5,'RCF CCT data'!J47,FALSE))))</f>
        <v>0.14500000000000002</v>
      </c>
      <c r="R43" s="27">
        <f>IF($B$2=Selectors!$M$2,'RCF SOBC data'!K47,IF($B$2=Selectors!$M$3,'RCF OBC data'!K47,IF($B$2=Selectors!$M$4,'RCF FBC data'!K47,IF($B$2=Selectors!$M$5,'RCF CCT data'!K47,FALSE))))</f>
        <v>0.14500000000000002</v>
      </c>
      <c r="S43" s="27">
        <f>IF($B$2=Selectors!$M$2,'RCF SOBC data'!L47,IF($B$2=Selectors!$M$3,'RCF OBC data'!L47,IF($B$2=Selectors!$M$4,'RCF FBC data'!L47,IF($B$2=Selectors!$M$5,'RCF CCT data'!L47,FALSE))))</f>
        <v>0.14500000000000002</v>
      </c>
      <c r="T43" s="27">
        <f>IF($B$2=Selectors!$M$2,'RCF SOBC data'!M47,IF($B$2=Selectors!$M$3,'RCF OBC data'!M47,IF($B$2=Selectors!$M$4,'RCF FBC data'!M47,IF($B$2=Selectors!$M$5,'RCF CCT data'!M47,FALSE))))</f>
        <v>0.2186629160806377</v>
      </c>
      <c r="U43" s="27">
        <f>IF($B$2=Selectors!$M$2,'RCF SOBC data'!N47,IF($B$2=Selectors!$M$3,'RCF OBC data'!N47,IF($B$2=Selectors!$M$4,'RCF FBC data'!N47,IF($B$2=Selectors!$M$5,'RCF CCT data'!N47,FALSE))))</f>
        <v>0.2186629160806377</v>
      </c>
      <c r="V43" s="27">
        <f>IF($B$2=Selectors!$M$2,'RCF SOBC data'!O47,IF($B$2=Selectors!$M$3,'RCF OBC data'!O47,IF($B$2=Selectors!$M$4,'RCF FBC data'!O47,IF($B$2=Selectors!$M$5,'RCF CCT data'!O47,FALSE))))</f>
        <v>0.2186629160806377</v>
      </c>
      <c r="W43" s="27">
        <f>IF($B$2=Selectors!$M$2,'RCF SOBC data'!P47,IF($B$2=Selectors!$M$3,'RCF OBC data'!P47,IF($B$2=Selectors!$M$4,'RCF FBC data'!P47,IF($B$2=Selectors!$M$5,'RCF CCT data'!P47,FALSE))))</f>
        <v>0.2186629160806377</v>
      </c>
      <c r="X43" s="27">
        <f>IF($B$2=Selectors!$M$2,'RCF SOBC data'!Q47,IF($B$2=Selectors!$M$3,'RCF OBC data'!Q47,IF($B$2=Selectors!$M$4,'RCF FBC data'!Q47,IF($B$2=Selectors!$M$5,'RCF CCT data'!Q47,FALSE))))</f>
        <v>3.262840191403904E-2</v>
      </c>
      <c r="Y43" s="27">
        <f>IF($B$2=Selectors!$M$2,'RCF SOBC data'!R47,IF($B$2=Selectors!$M$3,'RCF OBC data'!R47,IF($B$2=Selectors!$M$4,'RCF FBC data'!R47,IF($B$2=Selectors!$M$5,'RCF CCT data'!R47,FALSE))))</f>
        <v>3.262840191403904E-2</v>
      </c>
      <c r="Z43" s="27">
        <f>IF($B$2=Selectors!$M$2,'RCF SOBC data'!S47,IF($B$2=Selectors!$M$3,'RCF OBC data'!S47,IF($B$2=Selectors!$M$4,'RCF FBC data'!S47,IF($B$2=Selectors!$M$5,'RCF CCT data'!S47,FALSE))))</f>
        <v>3.262840191403904E-2</v>
      </c>
      <c r="AA43" s="27">
        <f>IF($B$2=Selectors!$M$2,'RCF SOBC data'!T47,IF($B$2=Selectors!$M$3,'RCF OBC data'!T47,IF($B$2=Selectors!$M$4,'RCF FBC data'!T47,IF($B$2=Selectors!$M$5,'RCF CCT data'!T47,FALSE))))</f>
        <v>3.262840191403904E-2</v>
      </c>
      <c r="AB43" s="27">
        <f>IF($B$2=Selectors!$M$2,'RCF SOBC data'!U47,IF($B$2=Selectors!$M$3,'RCF OBC data'!U47,IF($B$2=Selectors!$M$4,'RCF FBC data'!U47,IF($B$2=Selectors!$M$5,'RCF CCT data'!U47,FALSE))))</f>
        <v>3.262840191403904E-2</v>
      </c>
      <c r="AC43" s="27">
        <f>IF($B$2=Selectors!$M$2,'RCF SOBC data'!V47,IF($B$2=Selectors!$M$3,'RCF OBC data'!V47,IF($B$2=Selectors!$M$4,'RCF FBC data'!V47,IF($B$2=Selectors!$M$5,'RCF CCT data'!V47,FALSE))))</f>
        <v>0.32950684931506857</v>
      </c>
      <c r="AD43" s="27">
        <f>IF($B$2=Selectors!$M$2,'RCF SOBC data'!W47,IF($B$2=Selectors!$M$3,'RCF OBC data'!W47,IF($B$2=Selectors!$M$4,'RCF FBC data'!W47,IF($B$2=Selectors!$M$5,'RCF CCT data'!W47,FALSE))))</f>
        <v>3.262840191403904E-2</v>
      </c>
      <c r="AE43" s="27">
        <f>IF($B$2=Selectors!$M$2,'RCF SOBC data'!X47,IF($B$2=Selectors!$M$3,'RCF OBC data'!X47,IF($B$2=Selectors!$M$4,'RCF FBC data'!X47,IF($B$2=Selectors!$M$5,'RCF CCT data'!X47,FALSE))))</f>
        <v>3.262840191403904E-2</v>
      </c>
      <c r="AF43" s="27">
        <f>IF($B$2=Selectors!$M$2,'RCF SOBC data'!Y47,IF($B$2=Selectors!$M$3,'RCF OBC data'!Y47,IF($B$2=Selectors!$M$4,'RCF FBC data'!Y47,IF($B$2=Selectors!$M$5,'RCF CCT data'!Y47,FALSE))))</f>
        <v>3.262840191403904E-2</v>
      </c>
      <c r="AG43" s="27">
        <f>IF($B$2=Selectors!$M$2,'RCF SOBC data'!Z47,IF($B$2=Selectors!$M$3,'RCF OBC data'!Z47,IF($B$2=Selectors!$M$4,'RCF FBC data'!Z47,IF($B$2=Selectors!$M$5,'RCF CCT data'!Z47,FALSE))))</f>
        <v>3.262840191403904E-2</v>
      </c>
      <c r="AH43" s="27">
        <f>IF($B$2=Selectors!$M$2,'RCF SOBC data'!AA47,IF($B$2=Selectors!$M$3,'RCF OBC data'!AA47,IF($B$2=Selectors!$M$4,'RCF FBC data'!AA47,IF($B$2=Selectors!$M$5,'RCF CCT data'!AA47,FALSE))))</f>
        <v>3.262840191403904E-2</v>
      </c>
      <c r="AI43" s="27">
        <f>IF($B$2=Selectors!$M$2,'RCF SOBC data'!AB47,IF($B$2=Selectors!$M$3,'RCF OBC data'!AB47,IF($B$2=Selectors!$M$4,'RCF FBC data'!AB47,IF($B$2=Selectors!$M$5,'RCF CCT data'!AB47,FALSE))))</f>
        <v>0.18569736133548709</v>
      </c>
      <c r="AJ43" s="27">
        <f>IF($B$2=Selectors!$M$2,'RCF SOBC data'!AC47,IF($B$2=Selectors!$M$3,'RCF OBC data'!AC47,IF($B$2=Selectors!$M$4,'RCF FBC data'!AC47,IF($B$2=Selectors!$M$5,'RCF CCT data'!AC47,FALSE))))</f>
        <v>0.18569736133548709</v>
      </c>
      <c r="AK43" s="27">
        <f>IF($B$2=Selectors!$M$2,'RCF SOBC data'!AD47,IF($B$2=Selectors!$M$3,'RCF OBC data'!AD47,IF($B$2=Selectors!$M$4,'RCF FBC data'!AD47,IF($B$2=Selectors!$M$5,'RCF CCT data'!AD47,FALSE))))</f>
        <v>0.2186629160806377</v>
      </c>
      <c r="AL43" s="27">
        <f>IF($B$2=Selectors!$M$2,'RCF SOBC data'!AE47,IF($B$2=Selectors!$M$3,'RCF OBC data'!AE47,IF($B$2=Selectors!$M$4,'RCF FBC data'!AE47,IF($B$2=Selectors!$M$5,'RCF CCT data'!AE47,FALSE))))</f>
        <v>0.2186629160806377</v>
      </c>
      <c r="AM43" s="27">
        <f>IF($B$2=Selectors!$M$2,'RCF SOBC data'!AF47,IF($B$2=Selectors!$M$3,'RCF OBC data'!AF47,IF($B$2=Selectors!$M$4,'RCF FBC data'!AF47,IF($B$2=Selectors!$M$5,'RCF CCT data'!AF47,FALSE))))</f>
        <v>0.2186629160806377</v>
      </c>
      <c r="AN43" s="27">
        <f>IF($B$2=Selectors!$M$2,'RCF SOBC data'!AG47,IF($B$2=Selectors!$M$3,'RCF OBC data'!AG47,IF($B$2=Selectors!$M$4,'RCF FBC data'!AG47,IF($B$2=Selectors!$M$5,'RCF CCT data'!AG47,FALSE))))</f>
        <v>0.2186629160806377</v>
      </c>
      <c r="AO43" s="27">
        <f>IF($B$2=Selectors!$M$2,'RCF SOBC data'!AH47,IF($B$2=Selectors!$M$3,'RCF OBC data'!AH47,IF($B$2=Selectors!$M$4,'RCF FBC data'!AH47,IF($B$2=Selectors!$M$5,'RCF CCT data'!AH47,FALSE))))</f>
        <v>0.29600000000000004</v>
      </c>
      <c r="AP43" s="27">
        <f>IF($B$2=Selectors!$M$2,'RCF SOBC data'!AI47,IF($B$2=Selectors!$M$3,'RCF OBC data'!AI47,IF($B$2=Selectors!$M$4,'RCF FBC data'!AI47,IF($B$2=Selectors!$M$5,'RCF CCT data'!AI47,FALSE))))</f>
        <v>0.18569736133548709</v>
      </c>
      <c r="AQ43" s="27">
        <f>IF($B$2=Selectors!$M$2,'RCF SOBC data'!AJ47,IF($B$2=Selectors!$M$3,'RCF OBC data'!AJ47,IF($B$2=Selectors!$M$4,'RCF FBC data'!AJ47,IF($B$2=Selectors!$M$5,'RCF CCT data'!AJ47,FALSE))))</f>
        <v>0.18569736133548709</v>
      </c>
      <c r="AR43" s="27">
        <f>IF($B$2=Selectors!$M$2,'RCF SOBC data'!AK47,IF($B$2=Selectors!$M$3,'RCF OBC data'!AK47,IF($B$2=Selectors!$M$4,'RCF FBC data'!AK47,IF($B$2=Selectors!$M$5,'RCF CCT data'!AK47,FALSE))))</f>
        <v>0.24084868066774356</v>
      </c>
      <c r="AS43" s="27">
        <f>IF($B$2=Selectors!$M$2,'RCF SOBC data'!AL47,IF($B$2=Selectors!$M$3,'RCF OBC data'!AL47,IF($B$2=Selectors!$M$4,'RCF FBC data'!AL47,IF($B$2=Selectors!$M$5,'RCF CCT data'!AL47,FALSE))))</f>
        <v>0.29600000000000004</v>
      </c>
      <c r="AT43" s="27">
        <f>IF($B$2=Selectors!$M$2,'RCF SOBC data'!AM47,IF($B$2=Selectors!$M$3,'RCF OBC data'!AM47,IF($B$2=Selectors!$M$4,'RCF FBC data'!AM47,IF($B$2=Selectors!$M$5,'RCF CCT data'!AM47,FALSE))))</f>
        <v>0.18569736133548709</v>
      </c>
      <c r="AU43" s="27">
        <f>IF($B$2=Selectors!$M$2,'RCF SOBC data'!AN47,IF($B$2=Selectors!$M$3,'RCF OBC data'!AN47,IF($B$2=Selectors!$M$4,'RCF FBC data'!AN47,IF($B$2=Selectors!$M$5,'RCF CCT data'!AN47,FALSE))))</f>
        <v>0.18569736133548709</v>
      </c>
      <c r="AV43" s="27">
        <f>IF($B$2=Selectors!$M$2,'RCF SOBC data'!AO47,IF($B$2=Selectors!$M$3,'RCF OBC data'!AO47,IF($B$2=Selectors!$M$4,'RCF FBC data'!AO47,IF($B$2=Selectors!$M$5,'RCF CCT data'!AO47,FALSE))))</f>
        <v>3.262840191403904E-2</v>
      </c>
      <c r="AW43" s="27">
        <f>IF($B$2=Selectors!$M$2,'RCF SOBC data'!AP47,IF($B$2=Selectors!$M$3,'RCF OBC data'!AP47,IF($B$2=Selectors!$M$4,'RCF FBC data'!AP47,IF($B$2=Selectors!$M$5,'RCF CCT data'!AP47,FALSE))))</f>
        <v>0.32950684931506857</v>
      </c>
      <c r="AX43" s="27">
        <f>IF($B$2=Selectors!$M$2,'RCF SOBC data'!AQ47,IF($B$2=Selectors!$M$3,'RCF OBC data'!AQ47,IF($B$2=Selectors!$M$4,'RCF FBC data'!AQ47,IF($B$2=Selectors!$M$5,'RCF CCT data'!AQ47,FALSE))))</f>
        <v>0.2186629160806377</v>
      </c>
      <c r="AY43" s="27">
        <f>IF($B$2=Selectors!$M$2,'RCF SOBC data'!AR47,IF($B$2=Selectors!$M$3,'RCF OBC data'!AR47,IF($B$2=Selectors!$M$4,'RCF FBC data'!AR47,IF($B$2=Selectors!$M$5,'RCF CCT data'!AR47,FALSE))))</f>
        <v>0.2186629160806377</v>
      </c>
      <c r="AZ43" s="27">
        <f>IF($B$2=Selectors!$M$2,'RCF SOBC data'!AS47,IF($B$2=Selectors!$M$3,'RCF OBC data'!AS47,IF($B$2=Selectors!$M$4,'RCF FBC data'!AS47,IF($B$2=Selectors!$M$5,'RCF CCT data'!AS47,FALSE))))</f>
        <v>0.22630490631343458</v>
      </c>
      <c r="BA43" s="27">
        <f>IF($B$2=Selectors!$M$2,'RCF SOBC data'!AT47,IF($B$2=Selectors!$M$3,'RCF OBC data'!AT47,IF($B$2=Selectors!$M$4,'RCF FBC data'!AT47,IF($B$2=Selectors!$M$5,'RCF CCT data'!AT47,FALSE))))</f>
        <v>0.22630490631343458</v>
      </c>
      <c r="BB43" s="27">
        <f>IF($B$2=Selectors!$M$2,'RCF SOBC data'!AU47,IF($B$2=Selectors!$M$3,'RCF OBC data'!AU47,IF($B$2=Selectors!$M$4,'RCF FBC data'!AU47,IF($B$2=Selectors!$M$5,'RCF CCT data'!AU47,FALSE))))</f>
        <v>0.20367441568209113</v>
      </c>
      <c r="BC43" s="27">
        <f>IF($B$2=Selectors!$M$2,'RCF SOBC data'!AV47,IF($B$2=Selectors!$M$3,'RCF OBC data'!AV47,IF($B$2=Selectors!$M$4,'RCF FBC data'!AV47,IF($B$2=Selectors!$M$5,'RCF CCT data'!AV47,FALSE))))</f>
        <v>0.20367441568209113</v>
      </c>
      <c r="BD43" s="27">
        <f>IF($B$2=Selectors!$M$2,'RCF SOBC data'!AW47,IF($B$2=Selectors!$M$3,'RCF OBC data'!AW47,IF($B$2=Selectors!$M$4,'RCF FBC data'!AW47,IF($B$2=Selectors!$M$5,'RCF CCT data'!AW47,FALSE))))</f>
        <v>0.20367441568209113</v>
      </c>
      <c r="BE43" s="27">
        <f>IF($B$2=Selectors!$M$2,'RCF SOBC data'!AX47,IF($B$2=Selectors!$M$3,'RCF OBC data'!AX47,IF($B$2=Selectors!$M$4,'RCF FBC data'!AX47,IF($B$2=Selectors!$M$5,'RCF CCT data'!AX47,FALSE))))</f>
        <v>0.22630490631343458</v>
      </c>
      <c r="BF43" s="27">
        <f>IF($B$2=Selectors!$M$2,'RCF SOBC data'!AY47,IF($B$2=Selectors!$M$3,'RCF OBC data'!AY47,IF($B$2=Selectors!$M$4,'RCF FBC data'!AY47,IF($B$2=Selectors!$M$5,'RCF CCT data'!AY47,FALSE))))</f>
        <v>0.27156588757612149</v>
      </c>
      <c r="BG43" s="27">
        <f>IF($B$2=Selectors!$M$2,'RCF SOBC data'!AZ47,IF($B$2=Selectors!$M$3,'RCF OBC data'!AZ47,IF($B$2=Selectors!$M$4,'RCF FBC data'!AZ47,IF($B$2=Selectors!$M$5,'RCF CCT data'!AZ47,FALSE))))</f>
        <v>0.22630490631343458</v>
      </c>
      <c r="BH43" s="27">
        <f>IF($B$2=Selectors!$M$2,'RCF SOBC data'!BA47,IF($B$2=Selectors!$M$3,'RCF OBC data'!BA47,IF($B$2=Selectors!$M$4,'RCF FBC data'!BA47,IF($B$2=Selectors!$M$5,'RCF CCT data'!BA47,FALSE))))</f>
        <v>0.27156588757612149</v>
      </c>
      <c r="BI43" s="27">
        <f>IF($B$2=Selectors!$M$2,'RCF SOBC data'!BB47,IF($B$2=Selectors!$M$3,'RCF OBC data'!BB47,IF($B$2=Selectors!$M$4,'RCF FBC data'!BB47,IF($B$2=Selectors!$M$5,'RCF CCT data'!BB47,FALSE))))</f>
        <v>0.30600000000000005</v>
      </c>
      <c r="BJ43" s="27">
        <f>IF($B$2=Selectors!$M$2,'RCF SOBC data'!BC47,IF($B$2=Selectors!$M$3,'RCF OBC data'!BC47,IF($B$2=Selectors!$M$4,'RCF FBC data'!BC47,IF($B$2=Selectors!$M$5,'RCF CCT data'!BC47,FALSE))))</f>
        <v>0.30600000000000005</v>
      </c>
      <c r="BK43" s="27">
        <f>IF($B$2=Selectors!$M$2,'RCF SOBC data'!BD47,IF($B$2=Selectors!$M$3,'RCF OBC data'!BD47,IF($B$2=Selectors!$M$4,'RCF FBC data'!BD47,IF($B$2=Selectors!$M$5,'RCF CCT data'!BD47,FALSE))))</f>
        <v>0.44299999999999984</v>
      </c>
      <c r="BL43" s="27">
        <f>IF($B$2=Selectors!$M$2,'RCF SOBC data'!BE47,IF($B$2=Selectors!$M$3,'RCF OBC data'!BE47,IF($B$2=Selectors!$M$4,'RCF FBC data'!BE47,IF($B$2=Selectors!$M$5,'RCF CCT data'!BE47,FALSE))))</f>
        <v>0.22630490631343458</v>
      </c>
      <c r="BM43" s="27">
        <f>IF($B$2=Selectors!$M$2,'RCF SOBC data'!BF47,IF($B$2=Selectors!$M$3,'RCF OBC data'!BF47,IF($B$2=Selectors!$M$4,'RCF FBC data'!BF47,IF($B$2=Selectors!$M$5,'RCF CCT data'!BF47,FALSE))))</f>
        <v>0.22630490631343458</v>
      </c>
      <c r="BN43" s="27">
        <f>IF($B$2=Selectors!$M$2,'RCF SOBC data'!BG47,IF($B$2=Selectors!$M$3,'RCF OBC data'!BG47,IF($B$2=Selectors!$M$4,'RCF FBC data'!BG47,IF($B$2=Selectors!$M$5,'RCF CCT data'!BG47,FALSE))))</f>
        <v>0.27156588757612149</v>
      </c>
      <c r="BO43" s="27">
        <f>IF($B$2=Selectors!$M$2,'RCF SOBC data'!BH47,IF($B$2=Selectors!$M$3,'RCF OBC data'!BH47,IF($B$2=Selectors!$M$4,'RCF FBC data'!BH47,IF($B$2=Selectors!$M$5,'RCF CCT data'!BH47,FALSE))))</f>
        <v>0.27156588757612149</v>
      </c>
      <c r="BP43" s="27">
        <f>IF($B$2=Selectors!$M$2,'RCF SOBC data'!BI47,IF($B$2=Selectors!$M$3,'RCF OBC data'!BI47,IF($B$2=Selectors!$M$4,'RCF FBC data'!BI47,IF($B$2=Selectors!$M$5,'RCF CCT data'!BI47,FALSE))))</f>
        <v>0.1399999999999999</v>
      </c>
      <c r="BQ43" s="27">
        <f>IF($B$2=Selectors!$M$2,'RCF SOBC data'!BJ47,IF($B$2=Selectors!$M$3,'RCF OBC data'!BJ47,IF($B$2=Selectors!$M$4,'RCF FBC data'!BJ47,IF($B$2=Selectors!$M$5,'RCF CCT data'!BJ47,FALSE))))</f>
        <v>0.12000000000000011</v>
      </c>
      <c r="BR43" s="27">
        <f>IF($B$2=Selectors!$M$2,'RCF SOBC data'!BK47,IF($B$2=Selectors!$M$3,'RCF OBC data'!BK47,IF($B$2=Selectors!$M$4,'RCF FBC data'!BK47,IF($B$2=Selectors!$M$5,'RCF CCT data'!BK47,FALSE))))</f>
        <v>0.12000000000000011</v>
      </c>
      <c r="BS43" s="27">
        <f>IF($B$2=Selectors!$M$2,'RCF SOBC data'!BL47,IF($B$2=Selectors!$M$3,'RCF OBC data'!BL47,IF($B$2=Selectors!$M$4,'RCF FBC data'!BL47,IF($B$2=Selectors!$M$5,'RCF CCT data'!BL47,FALSE))))</f>
        <v>0.21465166432255023</v>
      </c>
      <c r="BT43" s="27">
        <f>IF($B$2=Selectors!$M$2,'RCF SOBC data'!BM47,IF($B$2=Selectors!$M$3,'RCF OBC data'!BM47,IF($B$2=Selectors!$M$4,'RCF FBC data'!BM47,IF($B$2=Selectors!$M$5,'RCF CCT data'!BM47,FALSE))))</f>
        <v>0.22630490631343458</v>
      </c>
      <c r="BU43" s="27">
        <f>IF($B$2=Selectors!$M$2,'RCF SOBC data'!BN47,IF($B$2=Selectors!$M$3,'RCF OBC data'!BN47,IF($B$2=Selectors!$M$4,'RCF FBC data'!BN47,IF($B$2=Selectors!$M$5,'RCF CCT data'!BN47,FALSE))))</f>
        <v>0.21440321272682991</v>
      </c>
      <c r="BV43" s="27">
        <f>IF($B$2=Selectors!$M$2,'RCF SOBC data'!BO47,IF($B$2=Selectors!$M$3,'RCF OBC data'!BO47,IF($B$2=Selectors!$M$4,'RCF FBC data'!BO47,IF($B$2=Selectors!$M$5,'RCF CCT data'!BO47,FALSE))))</f>
        <v>0</v>
      </c>
      <c r="BW43" s="27">
        <f>IF($B$2=Selectors!$M$2,'RCF SOBC data'!BP47,IF($B$2=Selectors!$M$3,'RCF OBC data'!BP47,IF($B$2=Selectors!$M$4,'RCF FBC data'!BP47,IF($B$2=Selectors!$M$5,'RCF CCT data'!BP47,FALSE))))</f>
        <v>0</v>
      </c>
      <c r="BX43" s="27">
        <f>IF($B$2=Selectors!$M$2,'RCF SOBC data'!BQ47,IF($B$2=Selectors!$M$3,'RCF OBC data'!BQ47,IF($B$2=Selectors!$M$4,'RCF FBC data'!BQ47,IF($B$2=Selectors!$M$5,'RCF CCT data'!BQ47,FALSE))))</f>
        <v>0</v>
      </c>
      <c r="BY43" s="27">
        <f>IF($B$2=Selectors!$M$2,'RCF SOBC data'!BR47,IF($B$2=Selectors!$M$3,'RCF OBC data'!BR47,IF($B$2=Selectors!$M$4,'RCF FBC data'!BR47,IF($B$2=Selectors!$M$5,'RCF CCT data'!BR47,FALSE))))</f>
        <v>0</v>
      </c>
      <c r="BZ43" s="27">
        <f>IF($B$2=Selectors!$M$2,'RCF SOBC data'!BS47,IF($B$2=Selectors!$M$3,'RCF OBC data'!BS47,IF($B$2=Selectors!$M$4,'RCF FBC data'!BS47,IF($B$2=Selectors!$M$5,'RCF CCT data'!BS47,FALSE))))</f>
        <v>0</v>
      </c>
      <c r="CA43" s="27">
        <f>IF($B$2=Selectors!$M$2,'RCF SOBC data'!BT47,IF($B$2=Selectors!$M$3,'RCF OBC data'!BT47,IF($B$2=Selectors!$M$4,'RCF FBC data'!BT47,IF($B$2=Selectors!$M$5,'RCF CCT data'!BT47,FALSE))))</f>
        <v>0</v>
      </c>
      <c r="CB43" s="27">
        <f>IF($B$2=Selectors!$M$2,'RCF SOBC data'!BU47,IF($B$2=Selectors!$M$3,'RCF OBC data'!BU47,IF($B$2=Selectors!$M$4,'RCF FBC data'!BU47,IF($B$2=Selectors!$M$5,'RCF CCT data'!BU47,FALSE))))</f>
        <v>0.18492197128282006</v>
      </c>
      <c r="CC43" s="27">
        <f>IF($B$2=Selectors!$M$2,'RCF SOBC data'!BV47,IF($B$2=Selectors!$M$3,'RCF OBC data'!BV47,IF($B$2=Selectors!$M$4,'RCF FBC data'!BV47,IF($B$2=Selectors!$M$5,'RCF CCT data'!BV47,FALSE))))</f>
        <v>0.18492197128282006</v>
      </c>
      <c r="CD43" s="27">
        <f>IF($B$2=Selectors!$M$2,'RCF SOBC data'!BW47,IF($B$2=Selectors!$M$3,'RCF OBC data'!BW47,IF($B$2=Selectors!$M$4,'RCF FBC data'!BW47,IF($B$2=Selectors!$M$5,'RCF CCT data'!BW47,FALSE))))</f>
        <v>0.18492197128282006</v>
      </c>
      <c r="CE43" s="27">
        <f>IF($B$2=Selectors!$M$2,'RCF SOBC data'!BX47,IF($B$2=Selectors!$M$3,'RCF OBC data'!BX47,IF($B$2=Selectors!$M$4,'RCF FBC data'!BX47,IF($B$2=Selectors!$M$5,'RCF CCT data'!BX47,FALSE))))</f>
        <v>0.18492197128282006</v>
      </c>
      <c r="CF43" s="27">
        <f>IF($B$2=Selectors!$M$2,'RCF SOBC data'!BY47,IF($B$2=Selectors!$M$3,'RCF OBC data'!BY47,IF($B$2=Selectors!$M$4,'RCF FBC data'!BY47,IF($B$2=Selectors!$M$5,'RCF CCT data'!BY47,FALSE))))</f>
        <v>0.18492197128282006</v>
      </c>
      <c r="CG43" s="27">
        <f>IF($B$2=Selectors!$M$2,'RCF SOBC data'!BZ47,IF($B$2=Selectors!$M$3,'RCF OBC data'!BZ47,IF($B$2=Selectors!$M$4,'RCF FBC data'!BZ47,IF($B$2=Selectors!$M$5,'RCF CCT data'!BZ47,FALSE))))</f>
        <v>0.18492197128282006</v>
      </c>
      <c r="CH43" s="27">
        <f>IF($B$2=Selectors!$M$2,'RCF SOBC data'!CA47,IF($B$2=Selectors!$M$3,'RCF OBC data'!CA47,IF($B$2=Selectors!$M$4,'RCF FBC data'!CA47,IF($B$2=Selectors!$M$5,'RCF CCT data'!CA47,FALSE))))</f>
        <v>0.18492197128282006</v>
      </c>
      <c r="CI43" s="27">
        <f>IF($B$2=Selectors!$M$2,'RCF SOBC data'!CB47,IF($B$2=Selectors!$M$3,'RCF OBC data'!CB47,IF($B$2=Selectors!$M$4,'RCF FBC data'!CB47,IF($B$2=Selectors!$M$5,'RCF CCT data'!CB47,FALSE))))</f>
        <v>0.45828766689766964</v>
      </c>
      <c r="CJ43" s="27">
        <f>IF($B$2=Selectors!$M$2,'RCF SOBC data'!CC47,IF($B$2=Selectors!$M$3,'RCF OBC data'!CC47,IF($B$2=Selectors!$M$4,'RCF FBC data'!CC47,IF($B$2=Selectors!$M$5,'RCF CCT data'!CC47,FALSE))))</f>
        <v>0.45828766689766964</v>
      </c>
      <c r="CK43" s="27">
        <f>IF($B$2=Selectors!$M$2,'RCF SOBC data'!CD47,IF($B$2=Selectors!$M$3,'RCF OBC data'!CD47,IF($B$2=Selectors!$M$4,'RCF FBC data'!CD47,IF($B$2=Selectors!$M$5,'RCF CCT data'!CD47,FALSE))))</f>
        <v>0.45828766689766964</v>
      </c>
      <c r="CL43" s="27">
        <f>IF($B$2=Selectors!$M$2,'RCF SOBC data'!CE47,IF($B$2=Selectors!$M$3,'RCF OBC data'!CE47,IF($B$2=Selectors!$M$4,'RCF FBC data'!CE47,IF($B$2=Selectors!$M$5,'RCF CCT data'!CE47,FALSE))))</f>
        <v>0.45828766689766964</v>
      </c>
      <c r="CM43" s="27">
        <f>IF($B$2=Selectors!$M$2,'RCF SOBC data'!CF47,IF($B$2=Selectors!$M$3,'RCF OBC data'!CF47,IF($B$2=Selectors!$M$4,'RCF FBC data'!CF47,IF($B$2=Selectors!$M$5,'RCF CCT data'!CF47,FALSE))))</f>
        <v>0.45828766689766964</v>
      </c>
      <c r="CN43" s="27">
        <f>IF($B$2=Selectors!$M$2,'RCF SOBC data'!CG47,IF($B$2=Selectors!$M$3,'RCF OBC data'!CG47,IF($B$2=Selectors!$M$4,'RCF FBC data'!CG47,IF($B$2=Selectors!$M$5,'RCF CCT data'!CG47,FALSE))))</f>
        <v>0.45828766689766964</v>
      </c>
      <c r="CO43" s="27">
        <f>IF($B$2=Selectors!$M$2,'RCF SOBC data'!CH47,IF($B$2=Selectors!$M$3,'RCF OBC data'!CH47,IF($B$2=Selectors!$M$4,'RCF FBC data'!CH47,IF($B$2=Selectors!$M$5,'RCF CCT data'!CH47,FALSE))))</f>
        <v>0.45828766689766964</v>
      </c>
      <c r="CP43" s="27">
        <f>IF($B$2=Selectors!$M$2,'RCF SOBC data'!CI47,IF($B$2=Selectors!$M$3,'RCF OBC data'!CI47,IF($B$2=Selectors!$M$4,'RCF FBC data'!CI47,IF($B$2=Selectors!$M$5,'RCF CCT data'!CI47,FALSE))))</f>
        <v>0.21440321272682991</v>
      </c>
      <c r="CQ43" s="27">
        <f>IF($B$2=Selectors!$M$2,'RCF SOBC data'!CJ47,IF($B$2=Selectors!$M$3,'RCF OBC data'!CJ47,IF($B$2=Selectors!$M$4,'RCF FBC data'!CJ47,IF($B$2=Selectors!$M$5,'RCF CCT data'!CJ47,FALSE))))</f>
        <v>0.21440321272682991</v>
      </c>
      <c r="CR43" s="27">
        <f>IF($B$2=Selectors!$M$2,'RCF SOBC data'!CK47,IF($B$2=Selectors!$M$3,'RCF OBC data'!CK47,IF($B$2=Selectors!$M$4,'RCF FBC data'!CK47,IF($B$2=Selectors!$M$5,'RCF CCT data'!CK47,FALSE))))</f>
        <v>0.21440321272682991</v>
      </c>
      <c r="CS43" s="27">
        <f>IF($B$2=Selectors!$M$2,'RCF SOBC data'!CL47,IF($B$2=Selectors!$M$3,'RCF OBC data'!CL47,IF($B$2=Selectors!$M$4,'RCF FBC data'!CL47,IF($B$2=Selectors!$M$5,'RCF CCT data'!CL47,FALSE))))</f>
        <v>0.45828766689766964</v>
      </c>
      <c r="CT43" s="27">
        <f>IF($B$2=Selectors!$M$2,'RCF SOBC data'!CM47,IF($B$2=Selectors!$M$3,'RCF OBC data'!CM47,IF($B$2=Selectors!$M$4,'RCF FBC data'!CM47,IF($B$2=Selectors!$M$5,'RCF CCT data'!CM47,FALSE))))</f>
        <v>0.45828766689766964</v>
      </c>
      <c r="CU43" s="27">
        <f>IF($B$2=Selectors!$M$2,'RCF SOBC data'!CN47,IF($B$2=Selectors!$M$3,'RCF OBC data'!CN47,IF($B$2=Selectors!$M$4,'RCF FBC data'!CN47,IF($B$2=Selectors!$M$5,'RCF CCT data'!CN47,FALSE))))</f>
        <v>0.45828766689766964</v>
      </c>
      <c r="CV43" s="27">
        <f>IF($B$2=Selectors!$M$2,'RCF SOBC data'!CO47,IF($B$2=Selectors!$M$3,'RCF OBC data'!CO47,IF($B$2=Selectors!$M$4,'RCF FBC data'!CO47,IF($B$2=Selectors!$M$5,'RCF CCT data'!CO47,FALSE))))</f>
        <v>0.45828766689766964</v>
      </c>
      <c r="CW43" s="27">
        <f>IF($B$2=Selectors!$M$2,'RCF SOBC data'!CP47,IF($B$2=Selectors!$M$3,'RCF OBC data'!CP47,IF($B$2=Selectors!$M$4,'RCF FBC data'!CP47,IF($B$2=Selectors!$M$5,'RCF CCT data'!CP47,FALSE))))</f>
        <v>0.45828766689766964</v>
      </c>
      <c r="CX43" s="27">
        <f>IF($B$2=Selectors!$M$2,'RCF SOBC data'!CQ47,IF($B$2=Selectors!$M$3,'RCF OBC data'!CQ47,IF($B$2=Selectors!$M$4,'RCF FBC data'!CQ47,IF($B$2=Selectors!$M$5,'RCF CCT data'!CQ47,FALSE))))</f>
        <v>0.21465166432255023</v>
      </c>
      <c r="CY43" s="27">
        <f>IF($B$2=Selectors!$M$2,'RCF SOBC data'!CR47,IF($B$2=Selectors!$M$3,'RCF OBC data'!CR47,IF($B$2=Selectors!$M$4,'RCF FBC data'!CR47,IF($B$2=Selectors!$M$5,'RCF CCT data'!CR47,FALSE))))</f>
        <v>0.18569736133548709</v>
      </c>
      <c r="CZ43" s="27">
        <f>IF($B$2=Selectors!$M$2,'RCF SOBC data'!CS47,IF($B$2=Selectors!$M$3,'RCF OBC data'!CS47,IF($B$2=Selectors!$M$4,'RCF FBC data'!CS47,IF($B$2=Selectors!$M$5,'RCF CCT data'!CS47,FALSE))))</f>
        <v>0.18569736133548709</v>
      </c>
      <c r="DA43" s="27">
        <f>IF($B$2=Selectors!$M$2,'RCF SOBC data'!CT47,IF($B$2=Selectors!$M$3,'RCF OBC data'!CT47,IF($B$2=Selectors!$M$4,'RCF FBC data'!CT47,IF($B$2=Selectors!$M$5,'RCF CCT data'!CT47,FALSE))))</f>
        <v>0.18569736133548709</v>
      </c>
      <c r="DB43" s="27">
        <f>IF($B$2=Selectors!$M$2,'RCF SOBC data'!CU47,IF($B$2=Selectors!$M$3,'RCF OBC data'!CU47,IF($B$2=Selectors!$M$4,'RCF FBC data'!CU47,IF($B$2=Selectors!$M$5,'RCF CCT data'!CU47,FALSE))))</f>
        <v>0.18569736133548709</v>
      </c>
      <c r="DC43" s="27">
        <f>IF($B$2=Selectors!$M$2,'RCF SOBC data'!CV47,IF($B$2=Selectors!$M$3,'RCF OBC data'!CV47,IF($B$2=Selectors!$M$4,'RCF FBC data'!CV47,IF($B$2=Selectors!$M$5,'RCF CCT data'!CV47,FALSE))))</f>
        <v>0.18569736133548709</v>
      </c>
      <c r="DD43" s="27">
        <f>IF($B$2=Selectors!$M$2,'RCF SOBC data'!CW47,IF($B$2=Selectors!$M$3,'RCF OBC data'!CW47,IF($B$2=Selectors!$M$4,'RCF FBC data'!CW47,IF($B$2=Selectors!$M$5,'RCF CCT data'!CW47,FALSE))))</f>
        <v>0.18569736133548709</v>
      </c>
      <c r="DE43" s="27">
        <f>IF($B$2=Selectors!$M$2,'RCF SOBC data'!CX47,IF($B$2=Selectors!$M$3,'RCF OBC data'!CX47,IF($B$2=Selectors!$M$4,'RCF FBC data'!CX47,IF($B$2=Selectors!$M$5,'RCF CCT data'!CX47,FALSE))))</f>
        <v>0.18569736133548709</v>
      </c>
      <c r="DF43" s="27">
        <f>IF($B$2=Selectors!$M$2,'RCF SOBC data'!CY47,IF($B$2=Selectors!$M$3,'RCF OBC data'!CY47,IF($B$2=Selectors!$M$4,'RCF FBC data'!CY47,IF($B$2=Selectors!$M$5,'RCF CCT data'!CY47,FALSE))))</f>
        <v>0.18569736133548709</v>
      </c>
      <c r="DG43" s="27">
        <f>IF($B$2=Selectors!$M$2,'RCF SOBC data'!CZ47,IF($B$2=Selectors!$M$3,'RCF OBC data'!CZ47,IF($B$2=Selectors!$M$4,'RCF FBC data'!CZ47,IF($B$2=Selectors!$M$5,'RCF CCT data'!CZ47,FALSE))))</f>
        <v>0.18569736133548709</v>
      </c>
      <c r="DH43" s="27">
        <f>IF($B$2=Selectors!$M$2,'RCF SOBC data'!DA47,IF($B$2=Selectors!$M$3,'RCF OBC data'!DA47,IF($B$2=Selectors!$M$4,'RCF FBC data'!DA47,IF($B$2=Selectors!$M$5,'RCF CCT data'!DA47,FALSE))))</f>
        <v>0.18569736133548709</v>
      </c>
      <c r="DI43" s="27">
        <f>IF($B$2=Selectors!$M$2,'RCF SOBC data'!DB47,IF($B$2=Selectors!$M$3,'RCF OBC data'!DB47,IF($B$2=Selectors!$M$4,'RCF FBC data'!DB47,IF($B$2=Selectors!$M$5,'RCF CCT data'!DB47,FALSE))))</f>
        <v>0.18569736133548709</v>
      </c>
      <c r="DJ43" s="27">
        <f>IF($B$2=Selectors!$M$2,'RCF SOBC data'!DC47,IF($B$2=Selectors!$M$3,'RCF OBC data'!DC47,IF($B$2=Selectors!$M$4,'RCF FBC data'!DC47,IF($B$2=Selectors!$M$5,'RCF CCT data'!DC47,FALSE))))</f>
        <v>0.18569736133548709</v>
      </c>
      <c r="DK43" s="27">
        <f>IF($B$2=Selectors!$M$2,'RCF SOBC data'!DD47,IF($B$2=Selectors!$M$3,'RCF OBC data'!DD47,IF($B$2=Selectors!$M$4,'RCF FBC data'!DD47,IF($B$2=Selectors!$M$5,'RCF CCT data'!DD47,FALSE))))</f>
        <v>0.22630490631343458</v>
      </c>
      <c r="DL43" s="27">
        <f>IF($B$2=Selectors!$M$2,'RCF SOBC data'!DE47,IF($B$2=Selectors!$M$3,'RCF OBC data'!DE47,IF($B$2=Selectors!$M$4,'RCF FBC data'!DE47,IF($B$2=Selectors!$M$5,'RCF CCT data'!DE47,FALSE))))</f>
        <v>0.22630490631343458</v>
      </c>
      <c r="DM43" s="27">
        <f>IF($B$2=Selectors!$M$2,'RCF SOBC data'!DF47,IF($B$2=Selectors!$M$3,'RCF OBC data'!DF47,IF($B$2=Selectors!$M$4,'RCF FBC data'!DF47,IF($B$2=Selectors!$M$5,'RCF CCT data'!DF47,FALSE))))</f>
        <v>0.22630490631343458</v>
      </c>
      <c r="DN43" s="27">
        <f>IF($B$2=Selectors!$M$2,'RCF SOBC data'!DG47,IF($B$2=Selectors!$M$3,'RCF OBC data'!DG47,IF($B$2=Selectors!$M$4,'RCF FBC data'!DG47,IF($B$2=Selectors!$M$5,'RCF CCT data'!DG47,FALSE))))</f>
        <v>0.22630490631343458</v>
      </c>
      <c r="DO43" s="27">
        <f>IF($B$2=Selectors!$M$2,'RCF SOBC data'!DH47,IF($B$2=Selectors!$M$3,'RCF OBC data'!DH47,IF($B$2=Selectors!$M$4,'RCF FBC data'!DH47,IF($B$2=Selectors!$M$5,'RCF CCT data'!DH47,FALSE))))</f>
        <v>0.2186629160806377</v>
      </c>
      <c r="DP43" s="27">
        <f>IF($B$2=Selectors!$M$2,'RCF SOBC data'!DI47,IF($B$2=Selectors!$M$3,'RCF OBC data'!DI47,IF($B$2=Selectors!$M$4,'RCF FBC data'!DI47,IF($B$2=Selectors!$M$5,'RCF CCT data'!DI47,FALSE))))</f>
        <v>0.2186629160806377</v>
      </c>
      <c r="DQ43" s="27">
        <f>IF($B$2=Selectors!$M$2,'RCF SOBC data'!DJ47,IF($B$2=Selectors!$M$3,'RCF OBC data'!DJ47,IF($B$2=Selectors!$M$4,'RCF FBC data'!DJ47,IF($B$2=Selectors!$M$5,'RCF CCT data'!DJ47,FALSE))))</f>
        <v>0.2186629160806377</v>
      </c>
      <c r="DR43" s="27">
        <f>IF($B$2=Selectors!$M$2,'RCF SOBC data'!DK47,IF($B$2=Selectors!$M$3,'RCF OBC data'!DK47,IF($B$2=Selectors!$M$4,'RCF FBC data'!DK47,IF($B$2=Selectors!$M$5,'RCF CCT data'!DK47,FALSE))))</f>
        <v>0.2186629160806377</v>
      </c>
      <c r="DS43" s="27">
        <f>IF($B$2=Selectors!$M$2,'RCF SOBC data'!DL47,IF($B$2=Selectors!$M$3,'RCF OBC data'!DL47,IF($B$2=Selectors!$M$4,'RCF FBC data'!DL47,IF($B$2=Selectors!$M$5,'RCF CCT data'!DL47,FALSE))))</f>
        <v>0.2186629160806377</v>
      </c>
      <c r="DT43" s="27">
        <f>IF($B$2=Selectors!$M$2,'RCF SOBC data'!DM47,IF($B$2=Selectors!$M$3,'RCF OBC data'!DM47,IF($B$2=Selectors!$M$4,'RCF FBC data'!DM47,IF($B$2=Selectors!$M$5,'RCF CCT data'!DM47,FALSE))))</f>
        <v>0.2186629160806377</v>
      </c>
      <c r="DU43" s="27">
        <f>IF($B$2=Selectors!$M$2,'RCF SOBC data'!DN47,IF($B$2=Selectors!$M$3,'RCF OBC data'!DN47,IF($B$2=Selectors!$M$4,'RCF FBC data'!DN47,IF($B$2=Selectors!$M$5,'RCF CCT data'!DN47,FALSE))))</f>
        <v>0.2186629160806377</v>
      </c>
      <c r="DV43" s="27">
        <f>IF($B$2=Selectors!$M$2,'RCF SOBC data'!DO47,IF($B$2=Selectors!$M$3,'RCF OBC data'!DO47,IF($B$2=Selectors!$M$4,'RCF FBC data'!DO47,IF($B$2=Selectors!$M$5,'RCF CCT data'!DO47,FALSE))))</f>
        <v>0.2186629160806377</v>
      </c>
      <c r="DW43" s="27">
        <f>IF($B$2=Selectors!$M$2,'RCF SOBC data'!DP47,IF($B$2=Selectors!$M$3,'RCF OBC data'!DP47,IF($B$2=Selectors!$M$4,'RCF FBC data'!DP47,IF($B$2=Selectors!$M$5,'RCF CCT data'!DP47,FALSE))))</f>
        <v>0.2186629160806377</v>
      </c>
      <c r="DX43" s="27">
        <f>IF($B$2=Selectors!$M$2,'RCF SOBC data'!DQ47,IF($B$2=Selectors!$M$3,'RCF OBC data'!DQ47,IF($B$2=Selectors!$M$4,'RCF FBC data'!DQ47,IF($B$2=Selectors!$M$5,'RCF CCT data'!DQ47,FALSE))))</f>
        <v>0.2186629160806377</v>
      </c>
      <c r="DY43" s="27">
        <f>IF($B$2=Selectors!$M$2,'RCF SOBC data'!DR47,IF($B$2=Selectors!$M$3,'RCF OBC data'!DR47,IF($B$2=Selectors!$M$4,'RCF FBC data'!DR47,IF($B$2=Selectors!$M$5,'RCF CCT data'!DR47,FALSE))))</f>
        <v>0.2186629160806377</v>
      </c>
      <c r="DZ43" s="27">
        <f>IF($B$2=Selectors!$M$2,'RCF SOBC data'!DS47,IF($B$2=Selectors!$M$3,'RCF OBC data'!DS47,IF($B$2=Selectors!$M$4,'RCF FBC data'!DS47,IF($B$2=Selectors!$M$5,'RCF CCT data'!DS47,FALSE))))</f>
        <v>0.2186629160806377</v>
      </c>
      <c r="EA43" s="27">
        <f>IF($B$2=Selectors!$M$2,'RCF SOBC data'!DT47,IF($B$2=Selectors!$M$3,'RCF OBC data'!DT47,IF($B$2=Selectors!$M$4,'RCF FBC data'!DT47,IF($B$2=Selectors!$M$5,'RCF CCT data'!DT47,FALSE))))</f>
        <v>0.2186629160806377</v>
      </c>
      <c r="EB43" s="27">
        <f>IF($B$2=Selectors!$M$2,'RCF SOBC data'!DU47,IF($B$2=Selectors!$M$3,'RCF OBC data'!DU47,IF($B$2=Selectors!$M$4,'RCF FBC data'!DU47,IF($B$2=Selectors!$M$5,'RCF CCT data'!DU47,FALSE))))</f>
        <v>0.2186629160806377</v>
      </c>
      <c r="EC43" s="27">
        <f>IF($B$2=Selectors!$M$2,'RCF SOBC data'!DV47,IF($B$2=Selectors!$M$3,'RCF OBC data'!DV47,IF($B$2=Selectors!$M$4,'RCF FBC data'!DV47,IF($B$2=Selectors!$M$5,'RCF CCT data'!DV47,FALSE))))</f>
        <v>0.2186629160806377</v>
      </c>
      <c r="ED43" s="27">
        <f>IF($B$2=Selectors!$M$2,'RCF SOBC data'!DW47,IF($B$2=Selectors!$M$3,'RCF OBC data'!DW47,IF($B$2=Selectors!$M$4,'RCF FBC data'!DW47,IF($B$2=Selectors!$M$5,'RCF CCT data'!DW47,FALSE))))</f>
        <v>0.2186629160806377</v>
      </c>
      <c r="EE43" s="27">
        <f>IF($B$2=Selectors!$M$2,'RCF SOBC data'!DX47,IF($B$2=Selectors!$M$3,'RCF OBC data'!DX47,IF($B$2=Selectors!$M$4,'RCF FBC data'!DX47,IF($B$2=Selectors!$M$5,'RCF CCT data'!DX47,FALSE))))</f>
        <v>0.2186629160806377</v>
      </c>
      <c r="EF43" s="27">
        <f>IF($B$2=Selectors!$M$2,'RCF SOBC data'!DY47,IF($B$2=Selectors!$M$3,'RCF OBC data'!DY47,IF($B$2=Selectors!$M$4,'RCF FBC data'!DY47,IF($B$2=Selectors!$M$5,'RCF CCT data'!DY47,FALSE))))</f>
        <v>0.2186629160806377</v>
      </c>
      <c r="EG43" s="27">
        <f>IF($B$2=Selectors!$M$2,'RCF SOBC data'!DZ47,IF($B$2=Selectors!$M$3,'RCF OBC data'!DZ47,IF($B$2=Selectors!$M$4,'RCF FBC data'!DZ47,IF($B$2=Selectors!$M$5,'RCF CCT data'!DZ47,FALSE))))</f>
        <v>0.2186629160806377</v>
      </c>
      <c r="EH43" s="27">
        <f>IF($B$2=Selectors!$M$2,'RCF SOBC data'!EA47,IF($B$2=Selectors!$M$3,'RCF OBC data'!EA47,IF($B$2=Selectors!$M$4,'RCF FBC data'!EA47,IF($B$2=Selectors!$M$5,'RCF CCT data'!EA47,FALSE))))</f>
        <v>0.2186629160806377</v>
      </c>
      <c r="EI43" s="27">
        <f>IF($B$2=Selectors!$M$2,'RCF SOBC data'!EB47,IF($B$2=Selectors!$M$3,'RCF OBC data'!EB47,IF($B$2=Selectors!$M$4,'RCF FBC data'!EB47,IF($B$2=Selectors!$M$5,'RCF CCT data'!EB47,FALSE))))</f>
        <v>0.2186629160806377</v>
      </c>
      <c r="EJ43" s="27">
        <f>IF($B$2=Selectors!$M$2,'RCF SOBC data'!EC47,IF($B$2=Selectors!$M$3,'RCF OBC data'!EC47,IF($B$2=Selectors!$M$4,'RCF FBC data'!EC47,IF($B$2=Selectors!$M$5,'RCF CCT data'!EC47,FALSE))))</f>
        <v>0.2186629160806377</v>
      </c>
      <c r="EK43" s="27">
        <f>IF($B$2=Selectors!$M$2,'RCF SOBC data'!ED47,IF($B$2=Selectors!$M$3,'RCF OBC data'!ED47,IF($B$2=Selectors!$M$4,'RCF FBC data'!ED47,IF($B$2=Selectors!$M$5,'RCF CCT data'!ED47,FALSE))))</f>
        <v>0.2186629160806377</v>
      </c>
      <c r="EL43" s="27">
        <f>IF($B$2=Selectors!$M$2,'RCF SOBC data'!EE47,IF($B$2=Selectors!$M$3,'RCF OBC data'!EE47,IF($B$2=Selectors!$M$4,'RCF FBC data'!EE47,IF($B$2=Selectors!$M$5,'RCF CCT data'!EE47,FALSE))))</f>
        <v>0.2186629160806377</v>
      </c>
      <c r="EM43" s="27">
        <f>IF($B$2=Selectors!$M$2,'RCF SOBC data'!EF47,IF($B$2=Selectors!$M$3,'RCF OBC data'!EF47,IF($B$2=Selectors!$M$4,'RCF FBC data'!EF47,IF($B$2=Selectors!$M$5,'RCF CCT data'!EF47,FALSE))))</f>
        <v>0.2186629160806377</v>
      </c>
      <c r="EN43" s="27">
        <f>IF($B$2=Selectors!$M$2,'RCF SOBC data'!EG47,IF($B$2=Selectors!$M$3,'RCF OBC data'!EG47,IF($B$2=Selectors!$M$4,'RCF FBC data'!EG47,IF($B$2=Selectors!$M$5,'RCF CCT data'!EG47,FALSE))))</f>
        <v>0.2186629160806377</v>
      </c>
      <c r="EO43" s="27">
        <f>IF($B$2=Selectors!$M$2,'RCF SOBC data'!EH47,IF($B$2=Selectors!$M$3,'RCF OBC data'!EH47,IF($B$2=Selectors!$M$4,'RCF FBC data'!EH47,IF($B$2=Selectors!$M$5,'RCF CCT data'!EH47,FALSE))))</f>
        <v>0.2186629160806377</v>
      </c>
      <c r="EP43" s="27">
        <f>IF($B$2=Selectors!$M$2,'RCF SOBC data'!EI47,IF($B$2=Selectors!$M$3,'RCF OBC data'!EI47,IF($B$2=Selectors!$M$4,'RCF FBC data'!EI47,IF($B$2=Selectors!$M$5,'RCF CCT data'!EI47,FALSE))))</f>
        <v>0.2186629160806377</v>
      </c>
      <c r="EQ43" s="27">
        <f>IF($B$2=Selectors!$M$2,'RCF SOBC data'!EJ47,IF($B$2=Selectors!$M$3,'RCF OBC data'!EJ47,IF($B$2=Selectors!$M$4,'RCF FBC data'!EJ47,IF($B$2=Selectors!$M$5,'RCF CCT data'!EJ47,FALSE))))</f>
        <v>0.2186629160806377</v>
      </c>
      <c r="ER43" s="27">
        <f>IF($B$2=Selectors!$M$2,'RCF SOBC data'!EK47,IF($B$2=Selectors!$M$3,'RCF OBC data'!EK47,IF($B$2=Selectors!$M$4,'RCF FBC data'!EK47,IF($B$2=Selectors!$M$5,'RCF CCT data'!EK47,FALSE))))</f>
        <v>0.2186629160806377</v>
      </c>
      <c r="ES43" s="27">
        <f>IF($B$2=Selectors!$M$2,'RCF SOBC data'!EL47,IF($B$2=Selectors!$M$3,'RCF OBC data'!EL47,IF($B$2=Selectors!$M$4,'RCF FBC data'!EL47,IF($B$2=Selectors!$M$5,'RCF CCT data'!EL47,FALSE))))</f>
        <v>3.589124210544295E-2</v>
      </c>
    </row>
    <row r="44" spans="2:149" x14ac:dyDescent="0.25">
      <c r="B44" s="13" t="s">
        <v>20</v>
      </c>
      <c r="C44" s="3">
        <v>0.65</v>
      </c>
      <c r="D44" s="40" t="e">
        <f t="shared" si="9"/>
        <v>#DIV/0!</v>
      </c>
      <c r="E44" s="40"/>
      <c r="F44" s="40" t="e">
        <f t="shared" si="10"/>
        <v>#DIV/0!</v>
      </c>
      <c r="G44" s="2"/>
      <c r="H44" s="29" t="e">
        <f t="shared" si="11"/>
        <v>#DIV/0!</v>
      </c>
      <c r="I44" s="29" t="e">
        <f t="shared" si="8"/>
        <v>#DIV/0!</v>
      </c>
      <c r="J44" s="29"/>
      <c r="K44" s="27">
        <f>IF($B$2=Selectors!$M$2,'RCF SOBC data'!D48,IF($B$2=Selectors!$M$3,'RCF OBC data'!D48,IF($B$2=Selectors!$M$4,'RCF FBC data'!D48,IF($B$2=Selectors!$M$5,'RCF CCT data'!D48,FALSE))))</f>
        <v>0.16990217391304355</v>
      </c>
      <c r="L44" s="27">
        <f>IF($B$2=Selectors!$M$2,'RCF SOBC data'!E48,IF($B$2=Selectors!$M$3,'RCF OBC data'!E48,IF($B$2=Selectors!$M$4,'RCF FBC data'!E48,IF($B$2=Selectors!$M$5,'RCF CCT data'!E48,FALSE))))</f>
        <v>0.16990217391304355</v>
      </c>
      <c r="M44" s="27">
        <f>IF($B$2=Selectors!$M$2,'RCF SOBC data'!F48,IF($B$2=Selectors!$M$3,'RCF OBC data'!F48,IF($B$2=Selectors!$M$4,'RCF FBC data'!F48,IF($B$2=Selectors!$M$5,'RCF CCT data'!F48,FALSE))))</f>
        <v>0.16990217391304355</v>
      </c>
      <c r="N44" s="27">
        <f>IF($B$2=Selectors!$M$2,'RCF SOBC data'!G48,IF($B$2=Selectors!$M$3,'RCF OBC data'!G48,IF($B$2=Selectors!$M$4,'RCF FBC data'!G48,IF($B$2=Selectors!$M$5,'RCF CCT data'!G48,FALSE))))</f>
        <v>0.16990217391304355</v>
      </c>
      <c r="O44" s="27">
        <f>IF($B$2=Selectors!$M$2,'RCF SOBC data'!H48,IF($B$2=Selectors!$M$3,'RCF OBC data'!H48,IF($B$2=Selectors!$M$4,'RCF FBC data'!H48,IF($B$2=Selectors!$M$5,'RCF CCT data'!H48,FALSE))))</f>
        <v>0.16990217391304355</v>
      </c>
      <c r="P44" s="27">
        <f>IF($B$2=Selectors!$M$2,'RCF SOBC data'!I48,IF($B$2=Selectors!$M$3,'RCF OBC data'!I48,IF($B$2=Selectors!$M$4,'RCF FBC data'!I48,IF($B$2=Selectors!$M$5,'RCF CCT data'!I48,FALSE))))</f>
        <v>0.16990217391304355</v>
      </c>
      <c r="Q44" s="27">
        <f>IF($B$2=Selectors!$M$2,'RCF SOBC data'!J48,IF($B$2=Selectors!$M$3,'RCF OBC data'!J48,IF($B$2=Selectors!$M$4,'RCF FBC data'!J48,IF($B$2=Selectors!$M$5,'RCF CCT data'!J48,FALSE))))</f>
        <v>0.16990217391304355</v>
      </c>
      <c r="R44" s="27">
        <f>IF($B$2=Selectors!$M$2,'RCF SOBC data'!K48,IF($B$2=Selectors!$M$3,'RCF OBC data'!K48,IF($B$2=Selectors!$M$4,'RCF FBC data'!K48,IF($B$2=Selectors!$M$5,'RCF CCT data'!K48,FALSE))))</f>
        <v>0.16990217391304355</v>
      </c>
      <c r="S44" s="27">
        <f>IF($B$2=Selectors!$M$2,'RCF SOBC data'!L48,IF($B$2=Selectors!$M$3,'RCF OBC data'!L48,IF($B$2=Selectors!$M$4,'RCF FBC data'!L48,IF($B$2=Selectors!$M$5,'RCF CCT data'!L48,FALSE))))</f>
        <v>0.16990217391304355</v>
      </c>
      <c r="T44" s="27">
        <f>IF($B$2=Selectors!$M$2,'RCF SOBC data'!M48,IF($B$2=Selectors!$M$3,'RCF OBC data'!M48,IF($B$2=Selectors!$M$4,'RCF FBC data'!M48,IF($B$2=Selectors!$M$5,'RCF CCT data'!M48,FALSE))))</f>
        <v>0.27</v>
      </c>
      <c r="U44" s="27">
        <f>IF($B$2=Selectors!$M$2,'RCF SOBC data'!N48,IF($B$2=Selectors!$M$3,'RCF OBC data'!N48,IF($B$2=Selectors!$M$4,'RCF FBC data'!N48,IF($B$2=Selectors!$M$5,'RCF CCT data'!N48,FALSE))))</f>
        <v>0.27</v>
      </c>
      <c r="V44" s="27">
        <f>IF($B$2=Selectors!$M$2,'RCF SOBC data'!O48,IF($B$2=Selectors!$M$3,'RCF OBC data'!O48,IF($B$2=Selectors!$M$4,'RCF FBC data'!O48,IF($B$2=Selectors!$M$5,'RCF CCT data'!O48,FALSE))))</f>
        <v>0.27</v>
      </c>
      <c r="W44" s="27">
        <f>IF($B$2=Selectors!$M$2,'RCF SOBC data'!P48,IF($B$2=Selectors!$M$3,'RCF OBC data'!P48,IF($B$2=Selectors!$M$4,'RCF FBC data'!P48,IF($B$2=Selectors!$M$5,'RCF CCT data'!P48,FALSE))))</f>
        <v>0.27</v>
      </c>
      <c r="X44" s="27">
        <f>IF($B$2=Selectors!$M$2,'RCF SOBC data'!Q48,IF($B$2=Selectors!$M$3,'RCF OBC data'!Q48,IF($B$2=Selectors!$M$4,'RCF FBC data'!Q48,IF($B$2=Selectors!$M$5,'RCF CCT data'!Q48,FALSE))))</f>
        <v>4.3240672513056744E-2</v>
      </c>
      <c r="Y44" s="27">
        <f>IF($B$2=Selectors!$M$2,'RCF SOBC data'!R48,IF($B$2=Selectors!$M$3,'RCF OBC data'!R48,IF($B$2=Selectors!$M$4,'RCF FBC data'!R48,IF($B$2=Selectors!$M$5,'RCF CCT data'!R48,FALSE))))</f>
        <v>4.3240672513056744E-2</v>
      </c>
      <c r="Z44" s="27">
        <f>IF($B$2=Selectors!$M$2,'RCF SOBC data'!S48,IF($B$2=Selectors!$M$3,'RCF OBC data'!S48,IF($B$2=Selectors!$M$4,'RCF FBC data'!S48,IF($B$2=Selectors!$M$5,'RCF CCT data'!S48,FALSE))))</f>
        <v>4.3240672513056744E-2</v>
      </c>
      <c r="AA44" s="27">
        <f>IF($B$2=Selectors!$M$2,'RCF SOBC data'!T48,IF($B$2=Selectors!$M$3,'RCF OBC data'!T48,IF($B$2=Selectors!$M$4,'RCF FBC data'!T48,IF($B$2=Selectors!$M$5,'RCF CCT data'!T48,FALSE))))</f>
        <v>4.3240672513056744E-2</v>
      </c>
      <c r="AB44" s="27">
        <f>IF($B$2=Selectors!$M$2,'RCF SOBC data'!U48,IF($B$2=Selectors!$M$3,'RCF OBC data'!U48,IF($B$2=Selectors!$M$4,'RCF FBC data'!U48,IF($B$2=Selectors!$M$5,'RCF CCT data'!U48,FALSE))))</f>
        <v>4.3240672513056744E-2</v>
      </c>
      <c r="AC44" s="27">
        <f>IF($B$2=Selectors!$M$2,'RCF SOBC data'!V48,IF($B$2=Selectors!$M$3,'RCF OBC data'!V48,IF($B$2=Selectors!$M$4,'RCF FBC data'!V48,IF($B$2=Selectors!$M$5,'RCF CCT data'!V48,FALSE))))</f>
        <v>0.48710998813365647</v>
      </c>
      <c r="AD44" s="27">
        <f>IF($B$2=Selectors!$M$2,'RCF SOBC data'!W48,IF($B$2=Selectors!$M$3,'RCF OBC data'!W48,IF($B$2=Selectors!$M$4,'RCF FBC data'!W48,IF($B$2=Selectors!$M$5,'RCF CCT data'!W48,FALSE))))</f>
        <v>4.3240672513056744E-2</v>
      </c>
      <c r="AE44" s="27">
        <f>IF($B$2=Selectors!$M$2,'RCF SOBC data'!X48,IF($B$2=Selectors!$M$3,'RCF OBC data'!X48,IF($B$2=Selectors!$M$4,'RCF FBC data'!X48,IF($B$2=Selectors!$M$5,'RCF CCT data'!X48,FALSE))))</f>
        <v>4.3240672513056744E-2</v>
      </c>
      <c r="AF44" s="27">
        <f>IF($B$2=Selectors!$M$2,'RCF SOBC data'!Y48,IF($B$2=Selectors!$M$3,'RCF OBC data'!Y48,IF($B$2=Selectors!$M$4,'RCF FBC data'!Y48,IF($B$2=Selectors!$M$5,'RCF CCT data'!Y48,FALSE))))</f>
        <v>4.3240672513056744E-2</v>
      </c>
      <c r="AG44" s="27">
        <f>IF($B$2=Selectors!$M$2,'RCF SOBC data'!Z48,IF($B$2=Selectors!$M$3,'RCF OBC data'!Z48,IF($B$2=Selectors!$M$4,'RCF FBC data'!Z48,IF($B$2=Selectors!$M$5,'RCF CCT data'!Z48,FALSE))))</f>
        <v>4.3240672513056744E-2</v>
      </c>
      <c r="AH44" s="27">
        <f>IF($B$2=Selectors!$M$2,'RCF SOBC data'!AA48,IF($B$2=Selectors!$M$3,'RCF OBC data'!AA48,IF($B$2=Selectors!$M$4,'RCF FBC data'!AA48,IF($B$2=Selectors!$M$5,'RCF CCT data'!AA48,FALSE))))</f>
        <v>4.3240672513056744E-2</v>
      </c>
      <c r="AI44" s="27">
        <f>IF($B$2=Selectors!$M$2,'RCF SOBC data'!AB48,IF($B$2=Selectors!$M$3,'RCF OBC data'!AB48,IF($B$2=Selectors!$M$4,'RCF FBC data'!AB48,IF($B$2=Selectors!$M$5,'RCF CCT data'!AB48,FALSE))))</f>
        <v>0.29811218156452224</v>
      </c>
      <c r="AJ44" s="27">
        <f>IF($B$2=Selectors!$M$2,'RCF SOBC data'!AC48,IF($B$2=Selectors!$M$3,'RCF OBC data'!AC48,IF($B$2=Selectors!$M$4,'RCF FBC data'!AC48,IF($B$2=Selectors!$M$5,'RCF CCT data'!AC48,FALSE))))</f>
        <v>0.29811218156452224</v>
      </c>
      <c r="AK44" s="27">
        <f>IF($B$2=Selectors!$M$2,'RCF SOBC data'!AD48,IF($B$2=Selectors!$M$3,'RCF OBC data'!AD48,IF($B$2=Selectors!$M$4,'RCF FBC data'!AD48,IF($B$2=Selectors!$M$5,'RCF CCT data'!AD48,FALSE))))</f>
        <v>0.27</v>
      </c>
      <c r="AL44" s="27">
        <f>IF($B$2=Selectors!$M$2,'RCF SOBC data'!AE48,IF($B$2=Selectors!$M$3,'RCF OBC data'!AE48,IF($B$2=Selectors!$M$4,'RCF FBC data'!AE48,IF($B$2=Selectors!$M$5,'RCF CCT data'!AE48,FALSE))))</f>
        <v>0.27</v>
      </c>
      <c r="AM44" s="27">
        <f>IF($B$2=Selectors!$M$2,'RCF SOBC data'!AF48,IF($B$2=Selectors!$M$3,'RCF OBC data'!AF48,IF($B$2=Selectors!$M$4,'RCF FBC data'!AF48,IF($B$2=Selectors!$M$5,'RCF CCT data'!AF48,FALSE))))</f>
        <v>0.27</v>
      </c>
      <c r="AN44" s="27">
        <f>IF($B$2=Selectors!$M$2,'RCF SOBC data'!AG48,IF($B$2=Selectors!$M$3,'RCF OBC data'!AG48,IF($B$2=Selectors!$M$4,'RCF FBC data'!AG48,IF($B$2=Selectors!$M$5,'RCF CCT data'!AG48,FALSE))))</f>
        <v>0.27</v>
      </c>
      <c r="AO44" s="27">
        <f>IF($B$2=Selectors!$M$2,'RCF SOBC data'!AH48,IF($B$2=Selectors!$M$3,'RCF OBC data'!AH48,IF($B$2=Selectors!$M$4,'RCF FBC data'!AH48,IF($B$2=Selectors!$M$5,'RCF CCT data'!AH48,FALSE))))</f>
        <v>0.39200000000000013</v>
      </c>
      <c r="AP44" s="27">
        <f>IF($B$2=Selectors!$M$2,'RCF SOBC data'!AI48,IF($B$2=Selectors!$M$3,'RCF OBC data'!AI48,IF($B$2=Selectors!$M$4,'RCF FBC data'!AI48,IF($B$2=Selectors!$M$5,'RCF CCT data'!AI48,FALSE))))</f>
        <v>0.29811218156452224</v>
      </c>
      <c r="AQ44" s="27">
        <f>IF($B$2=Selectors!$M$2,'RCF SOBC data'!AJ48,IF($B$2=Selectors!$M$3,'RCF OBC data'!AJ48,IF($B$2=Selectors!$M$4,'RCF FBC data'!AJ48,IF($B$2=Selectors!$M$5,'RCF CCT data'!AJ48,FALSE))))</f>
        <v>0.29811218156452224</v>
      </c>
      <c r="AR44" s="27">
        <f>IF($B$2=Selectors!$M$2,'RCF SOBC data'!AK48,IF($B$2=Selectors!$M$3,'RCF OBC data'!AK48,IF($B$2=Selectors!$M$4,'RCF FBC data'!AK48,IF($B$2=Selectors!$M$5,'RCF CCT data'!AK48,FALSE))))</f>
        <v>0.34505609078226118</v>
      </c>
      <c r="AS44" s="27">
        <f>IF($B$2=Selectors!$M$2,'RCF SOBC data'!AL48,IF($B$2=Selectors!$M$3,'RCF OBC data'!AL48,IF($B$2=Selectors!$M$4,'RCF FBC data'!AL48,IF($B$2=Selectors!$M$5,'RCF CCT data'!AL48,FALSE))))</f>
        <v>0.39200000000000013</v>
      </c>
      <c r="AT44" s="27">
        <f>IF($B$2=Selectors!$M$2,'RCF SOBC data'!AM48,IF($B$2=Selectors!$M$3,'RCF OBC data'!AM48,IF($B$2=Selectors!$M$4,'RCF FBC data'!AM48,IF($B$2=Selectors!$M$5,'RCF CCT data'!AM48,FALSE))))</f>
        <v>0.29811218156452224</v>
      </c>
      <c r="AU44" s="27">
        <f>IF($B$2=Selectors!$M$2,'RCF SOBC data'!AN48,IF($B$2=Selectors!$M$3,'RCF OBC data'!AN48,IF($B$2=Selectors!$M$4,'RCF FBC data'!AN48,IF($B$2=Selectors!$M$5,'RCF CCT data'!AN48,FALSE))))</f>
        <v>0.29811218156452224</v>
      </c>
      <c r="AV44" s="27">
        <f>IF($B$2=Selectors!$M$2,'RCF SOBC data'!AO48,IF($B$2=Selectors!$M$3,'RCF OBC data'!AO48,IF($B$2=Selectors!$M$4,'RCF FBC data'!AO48,IF($B$2=Selectors!$M$5,'RCF CCT data'!AO48,FALSE))))</f>
        <v>4.3240672513056744E-2</v>
      </c>
      <c r="AW44" s="27">
        <f>IF($B$2=Selectors!$M$2,'RCF SOBC data'!AP48,IF($B$2=Selectors!$M$3,'RCF OBC data'!AP48,IF($B$2=Selectors!$M$4,'RCF FBC data'!AP48,IF($B$2=Selectors!$M$5,'RCF CCT data'!AP48,FALSE))))</f>
        <v>0.48710998813365647</v>
      </c>
      <c r="AX44" s="27">
        <f>IF($B$2=Selectors!$M$2,'RCF SOBC data'!AQ48,IF($B$2=Selectors!$M$3,'RCF OBC data'!AQ48,IF($B$2=Selectors!$M$4,'RCF FBC data'!AQ48,IF($B$2=Selectors!$M$5,'RCF CCT data'!AQ48,FALSE))))</f>
        <v>0.27</v>
      </c>
      <c r="AY44" s="27">
        <f>IF($B$2=Selectors!$M$2,'RCF SOBC data'!AR48,IF($B$2=Selectors!$M$3,'RCF OBC data'!AR48,IF($B$2=Selectors!$M$4,'RCF FBC data'!AR48,IF($B$2=Selectors!$M$5,'RCF CCT data'!AR48,FALSE))))</f>
        <v>0.27</v>
      </c>
      <c r="AZ44" s="27">
        <f>IF($B$2=Selectors!$M$2,'RCF SOBC data'!AS48,IF($B$2=Selectors!$M$3,'RCF OBC data'!AS48,IF($B$2=Selectors!$M$4,'RCF FBC data'!AS48,IF($B$2=Selectors!$M$5,'RCF CCT data'!AS48,FALSE))))</f>
        <v>0.27357534246575366</v>
      </c>
      <c r="BA44" s="27">
        <f>IF($B$2=Selectors!$M$2,'RCF SOBC data'!AT48,IF($B$2=Selectors!$M$3,'RCF OBC data'!AT48,IF($B$2=Selectors!$M$4,'RCF FBC data'!AT48,IF($B$2=Selectors!$M$5,'RCF CCT data'!AT48,FALSE))))</f>
        <v>0.27357534246575366</v>
      </c>
      <c r="BB44" s="27">
        <f>IF($B$2=Selectors!$M$2,'RCF SOBC data'!AU48,IF($B$2=Selectors!$M$3,'RCF OBC data'!AU48,IF($B$2=Selectors!$M$4,'RCF FBC data'!AU48,IF($B$2=Selectors!$M$5,'RCF CCT data'!AU48,FALSE))))</f>
        <v>0.2462178082191783</v>
      </c>
      <c r="BC44" s="27">
        <f>IF($B$2=Selectors!$M$2,'RCF SOBC data'!AV48,IF($B$2=Selectors!$M$3,'RCF OBC data'!AV48,IF($B$2=Selectors!$M$4,'RCF FBC data'!AV48,IF($B$2=Selectors!$M$5,'RCF CCT data'!AV48,FALSE))))</f>
        <v>0.2462178082191783</v>
      </c>
      <c r="BD44" s="27">
        <f>IF($B$2=Selectors!$M$2,'RCF SOBC data'!AW48,IF($B$2=Selectors!$M$3,'RCF OBC data'!AW48,IF($B$2=Selectors!$M$4,'RCF FBC data'!AW48,IF($B$2=Selectors!$M$5,'RCF CCT data'!AW48,FALSE))))</f>
        <v>0.2462178082191783</v>
      </c>
      <c r="BE44" s="27">
        <f>IF($B$2=Selectors!$M$2,'RCF SOBC data'!AX48,IF($B$2=Selectors!$M$3,'RCF OBC data'!AX48,IF($B$2=Selectors!$M$4,'RCF FBC data'!AX48,IF($B$2=Selectors!$M$5,'RCF CCT data'!AX48,FALSE))))</f>
        <v>0.27357534246575366</v>
      </c>
      <c r="BF44" s="27">
        <f>IF($B$2=Selectors!$M$2,'RCF SOBC data'!AY48,IF($B$2=Selectors!$M$3,'RCF OBC data'!AY48,IF($B$2=Selectors!$M$4,'RCF FBC data'!AY48,IF($B$2=Selectors!$M$5,'RCF CCT data'!AY48,FALSE))))</f>
        <v>0.32829041095890438</v>
      </c>
      <c r="BG44" s="27">
        <f>IF($B$2=Selectors!$M$2,'RCF SOBC data'!AZ48,IF($B$2=Selectors!$M$3,'RCF OBC data'!AZ48,IF($B$2=Selectors!$M$4,'RCF FBC data'!AZ48,IF($B$2=Selectors!$M$5,'RCF CCT data'!AZ48,FALSE))))</f>
        <v>0.27357534246575366</v>
      </c>
      <c r="BH44" s="27">
        <f>IF($B$2=Selectors!$M$2,'RCF SOBC data'!BA48,IF($B$2=Selectors!$M$3,'RCF OBC data'!BA48,IF($B$2=Selectors!$M$4,'RCF FBC data'!BA48,IF($B$2=Selectors!$M$5,'RCF CCT data'!BA48,FALSE))))</f>
        <v>0.32829041095890438</v>
      </c>
      <c r="BI44" s="27">
        <f>IF($B$2=Selectors!$M$2,'RCF SOBC data'!BB48,IF($B$2=Selectors!$M$3,'RCF OBC data'!BB48,IF($B$2=Selectors!$M$4,'RCF FBC data'!BB48,IF($B$2=Selectors!$M$5,'RCF CCT data'!BB48,FALSE))))</f>
        <v>0.36700000000000021</v>
      </c>
      <c r="BJ44" s="27">
        <f>IF($B$2=Selectors!$M$2,'RCF SOBC data'!BC48,IF($B$2=Selectors!$M$3,'RCF OBC data'!BC48,IF($B$2=Selectors!$M$4,'RCF FBC data'!BC48,IF($B$2=Selectors!$M$5,'RCF CCT data'!BC48,FALSE))))</f>
        <v>0.36700000000000021</v>
      </c>
      <c r="BK44" s="27">
        <f>IF($B$2=Selectors!$M$2,'RCF SOBC data'!BD48,IF($B$2=Selectors!$M$3,'RCF OBC data'!BD48,IF($B$2=Selectors!$M$4,'RCF FBC data'!BD48,IF($B$2=Selectors!$M$5,'RCF CCT data'!BD48,FALSE))))</f>
        <v>0.49649999999999994</v>
      </c>
      <c r="BL44" s="27">
        <f>IF($B$2=Selectors!$M$2,'RCF SOBC data'!BE48,IF($B$2=Selectors!$M$3,'RCF OBC data'!BE48,IF($B$2=Selectors!$M$4,'RCF FBC data'!BE48,IF($B$2=Selectors!$M$5,'RCF CCT data'!BE48,FALSE))))</f>
        <v>0.27357534246575366</v>
      </c>
      <c r="BM44" s="27">
        <f>IF($B$2=Selectors!$M$2,'RCF SOBC data'!BF48,IF($B$2=Selectors!$M$3,'RCF OBC data'!BF48,IF($B$2=Selectors!$M$4,'RCF FBC data'!BF48,IF($B$2=Selectors!$M$5,'RCF CCT data'!BF48,FALSE))))</f>
        <v>0.27357534246575366</v>
      </c>
      <c r="BN44" s="27">
        <f>IF($B$2=Selectors!$M$2,'RCF SOBC data'!BG48,IF($B$2=Selectors!$M$3,'RCF OBC data'!BG48,IF($B$2=Selectors!$M$4,'RCF FBC data'!BG48,IF($B$2=Selectors!$M$5,'RCF CCT data'!BG48,FALSE))))</f>
        <v>0.32829041095890438</v>
      </c>
      <c r="BO44" s="27">
        <f>IF($B$2=Selectors!$M$2,'RCF SOBC data'!BH48,IF($B$2=Selectors!$M$3,'RCF OBC data'!BH48,IF($B$2=Selectors!$M$4,'RCF FBC data'!BH48,IF($B$2=Selectors!$M$5,'RCF CCT data'!BH48,FALSE))))</f>
        <v>0.32829041095890438</v>
      </c>
      <c r="BP44" s="27">
        <f>IF($B$2=Selectors!$M$2,'RCF SOBC data'!BI48,IF($B$2=Selectors!$M$3,'RCF OBC data'!BI48,IF($B$2=Selectors!$M$4,'RCF FBC data'!BI48,IF($B$2=Selectors!$M$5,'RCF CCT data'!BI48,FALSE))))</f>
        <v>0.19874104250000002</v>
      </c>
      <c r="BQ44" s="27">
        <f>IF($B$2=Selectors!$M$2,'RCF SOBC data'!BJ48,IF($B$2=Selectors!$M$3,'RCF OBC data'!BJ48,IF($B$2=Selectors!$M$4,'RCF FBC data'!BJ48,IF($B$2=Selectors!$M$5,'RCF CCT data'!BJ48,FALSE))))</f>
        <v>0.15999999999999992</v>
      </c>
      <c r="BR44" s="27">
        <f>IF($B$2=Selectors!$M$2,'RCF SOBC data'!BK48,IF($B$2=Selectors!$M$3,'RCF OBC data'!BK48,IF($B$2=Selectors!$M$4,'RCF FBC data'!BK48,IF($B$2=Selectors!$M$5,'RCF CCT data'!BK48,FALSE))))</f>
        <v>0.15999999999999992</v>
      </c>
      <c r="BS44" s="27">
        <f>IF($B$2=Selectors!$M$2,'RCF SOBC data'!BL48,IF($B$2=Selectors!$M$3,'RCF OBC data'!BL48,IF($B$2=Selectors!$M$4,'RCF FBC data'!BL48,IF($B$2=Selectors!$M$5,'RCF CCT data'!BL48,FALSE))))</f>
        <v>0.27</v>
      </c>
      <c r="BT44" s="27">
        <f>IF($B$2=Selectors!$M$2,'RCF SOBC data'!BM48,IF($B$2=Selectors!$M$3,'RCF OBC data'!BM48,IF($B$2=Selectors!$M$4,'RCF FBC data'!BM48,IF($B$2=Selectors!$M$5,'RCF CCT data'!BM48,FALSE))))</f>
        <v>0.27357534246575366</v>
      </c>
      <c r="BU44" s="27">
        <f>IF($B$2=Selectors!$M$2,'RCF SOBC data'!BN48,IF($B$2=Selectors!$M$3,'RCF OBC data'!BN48,IF($B$2=Selectors!$M$4,'RCF FBC data'!BN48,IF($B$2=Selectors!$M$5,'RCF CCT data'!BN48,FALSE))))</f>
        <v>0.24408737313551901</v>
      </c>
      <c r="BV44" s="27">
        <f>IF($B$2=Selectors!$M$2,'RCF SOBC data'!BO48,IF($B$2=Selectors!$M$3,'RCF OBC data'!BO48,IF($B$2=Selectors!$M$4,'RCF FBC data'!BO48,IF($B$2=Selectors!$M$5,'RCF CCT data'!BO48,FALSE))))</f>
        <v>0</v>
      </c>
      <c r="BW44" s="27">
        <f>IF($B$2=Selectors!$M$2,'RCF SOBC data'!BP48,IF($B$2=Selectors!$M$3,'RCF OBC data'!BP48,IF($B$2=Selectors!$M$4,'RCF FBC data'!BP48,IF($B$2=Selectors!$M$5,'RCF CCT data'!BP48,FALSE))))</f>
        <v>0</v>
      </c>
      <c r="BX44" s="27">
        <f>IF($B$2=Selectors!$M$2,'RCF SOBC data'!BQ48,IF($B$2=Selectors!$M$3,'RCF OBC data'!BQ48,IF($B$2=Selectors!$M$4,'RCF FBC data'!BQ48,IF($B$2=Selectors!$M$5,'RCF CCT data'!BQ48,FALSE))))</f>
        <v>0</v>
      </c>
      <c r="BY44" s="27">
        <f>IF($B$2=Selectors!$M$2,'RCF SOBC data'!BR48,IF($B$2=Selectors!$M$3,'RCF OBC data'!BR48,IF($B$2=Selectors!$M$4,'RCF FBC data'!BR48,IF($B$2=Selectors!$M$5,'RCF CCT data'!BR48,FALSE))))</f>
        <v>0</v>
      </c>
      <c r="BZ44" s="27">
        <f>IF($B$2=Selectors!$M$2,'RCF SOBC data'!BS48,IF($B$2=Selectors!$M$3,'RCF OBC data'!BS48,IF($B$2=Selectors!$M$4,'RCF FBC data'!BS48,IF($B$2=Selectors!$M$5,'RCF CCT data'!BS48,FALSE))))</f>
        <v>0</v>
      </c>
      <c r="CA44" s="27">
        <f>IF($B$2=Selectors!$M$2,'RCF SOBC data'!BT48,IF($B$2=Selectors!$M$3,'RCF OBC data'!BT48,IF($B$2=Selectors!$M$4,'RCF FBC data'!BT48,IF($B$2=Selectors!$M$5,'RCF CCT data'!BT48,FALSE))))</f>
        <v>0</v>
      </c>
      <c r="CB44" s="27">
        <f>IF($B$2=Selectors!$M$2,'RCF SOBC data'!BU48,IF($B$2=Selectors!$M$3,'RCF OBC data'!BU48,IF($B$2=Selectors!$M$4,'RCF FBC data'!BU48,IF($B$2=Selectors!$M$5,'RCF CCT data'!BU48,FALSE))))</f>
        <v>0.23932223762960492</v>
      </c>
      <c r="CC44" s="27">
        <f>IF($B$2=Selectors!$M$2,'RCF SOBC data'!BV48,IF($B$2=Selectors!$M$3,'RCF OBC data'!BV48,IF($B$2=Selectors!$M$4,'RCF FBC data'!BV48,IF($B$2=Selectors!$M$5,'RCF CCT data'!BV48,FALSE))))</f>
        <v>0.23932223762960492</v>
      </c>
      <c r="CD44" s="27">
        <f>IF($B$2=Selectors!$M$2,'RCF SOBC data'!BW48,IF($B$2=Selectors!$M$3,'RCF OBC data'!BW48,IF($B$2=Selectors!$M$4,'RCF FBC data'!BW48,IF($B$2=Selectors!$M$5,'RCF CCT data'!BW48,FALSE))))</f>
        <v>0.23932223762960492</v>
      </c>
      <c r="CE44" s="27">
        <f>IF($B$2=Selectors!$M$2,'RCF SOBC data'!BX48,IF($B$2=Selectors!$M$3,'RCF OBC data'!BX48,IF($B$2=Selectors!$M$4,'RCF FBC data'!BX48,IF($B$2=Selectors!$M$5,'RCF CCT data'!BX48,FALSE))))</f>
        <v>0.23932223762960492</v>
      </c>
      <c r="CF44" s="27">
        <f>IF($B$2=Selectors!$M$2,'RCF SOBC data'!BY48,IF($B$2=Selectors!$M$3,'RCF OBC data'!BY48,IF($B$2=Selectors!$M$4,'RCF FBC data'!BY48,IF($B$2=Selectors!$M$5,'RCF CCT data'!BY48,FALSE))))</f>
        <v>0.23932223762960492</v>
      </c>
      <c r="CG44" s="27">
        <f>IF($B$2=Selectors!$M$2,'RCF SOBC data'!BZ48,IF($B$2=Selectors!$M$3,'RCF OBC data'!BZ48,IF($B$2=Selectors!$M$4,'RCF FBC data'!BZ48,IF($B$2=Selectors!$M$5,'RCF CCT data'!BZ48,FALSE))))</f>
        <v>0.23932223762960492</v>
      </c>
      <c r="CH44" s="27">
        <f>IF($B$2=Selectors!$M$2,'RCF SOBC data'!CA48,IF($B$2=Selectors!$M$3,'RCF OBC data'!CA48,IF($B$2=Selectors!$M$4,'RCF FBC data'!CA48,IF($B$2=Selectors!$M$5,'RCF CCT data'!CA48,FALSE))))</f>
        <v>0.23932223762960492</v>
      </c>
      <c r="CI44" s="27">
        <f>IF($B$2=Selectors!$M$2,'RCF SOBC data'!CB48,IF($B$2=Selectors!$M$3,'RCF OBC data'!CB48,IF($B$2=Selectors!$M$4,'RCF FBC data'!CB48,IF($B$2=Selectors!$M$5,'RCF CCT data'!CB48,FALSE))))</f>
        <v>0.49293988177695214</v>
      </c>
      <c r="CJ44" s="27">
        <f>IF($B$2=Selectors!$M$2,'RCF SOBC data'!CC48,IF($B$2=Selectors!$M$3,'RCF OBC data'!CC48,IF($B$2=Selectors!$M$4,'RCF FBC data'!CC48,IF($B$2=Selectors!$M$5,'RCF CCT data'!CC48,FALSE))))</f>
        <v>0.49293988177695214</v>
      </c>
      <c r="CK44" s="27">
        <f>IF($B$2=Selectors!$M$2,'RCF SOBC data'!CD48,IF($B$2=Selectors!$M$3,'RCF OBC data'!CD48,IF($B$2=Selectors!$M$4,'RCF FBC data'!CD48,IF($B$2=Selectors!$M$5,'RCF CCT data'!CD48,FALSE))))</f>
        <v>0.49293988177695214</v>
      </c>
      <c r="CL44" s="27">
        <f>IF($B$2=Selectors!$M$2,'RCF SOBC data'!CE48,IF($B$2=Selectors!$M$3,'RCF OBC data'!CE48,IF($B$2=Selectors!$M$4,'RCF FBC data'!CE48,IF($B$2=Selectors!$M$5,'RCF CCT data'!CE48,FALSE))))</f>
        <v>0.49293988177695214</v>
      </c>
      <c r="CM44" s="27">
        <f>IF($B$2=Selectors!$M$2,'RCF SOBC data'!CF48,IF($B$2=Selectors!$M$3,'RCF OBC data'!CF48,IF($B$2=Selectors!$M$4,'RCF FBC data'!CF48,IF($B$2=Selectors!$M$5,'RCF CCT data'!CF48,FALSE))))</f>
        <v>0.49293988177695214</v>
      </c>
      <c r="CN44" s="27">
        <f>IF($B$2=Selectors!$M$2,'RCF SOBC data'!CG48,IF($B$2=Selectors!$M$3,'RCF OBC data'!CG48,IF($B$2=Selectors!$M$4,'RCF FBC data'!CG48,IF($B$2=Selectors!$M$5,'RCF CCT data'!CG48,FALSE))))</f>
        <v>0.49293988177695214</v>
      </c>
      <c r="CO44" s="27">
        <f>IF($B$2=Selectors!$M$2,'RCF SOBC data'!CH48,IF($B$2=Selectors!$M$3,'RCF OBC data'!CH48,IF($B$2=Selectors!$M$4,'RCF FBC data'!CH48,IF($B$2=Selectors!$M$5,'RCF CCT data'!CH48,FALSE))))</f>
        <v>0.49293988177695214</v>
      </c>
      <c r="CP44" s="27">
        <f>IF($B$2=Selectors!$M$2,'RCF SOBC data'!CI48,IF($B$2=Selectors!$M$3,'RCF OBC data'!CI48,IF($B$2=Selectors!$M$4,'RCF FBC data'!CI48,IF($B$2=Selectors!$M$5,'RCF CCT data'!CI48,FALSE))))</f>
        <v>0.24408737313551901</v>
      </c>
      <c r="CQ44" s="27">
        <f>IF($B$2=Selectors!$M$2,'RCF SOBC data'!CJ48,IF($B$2=Selectors!$M$3,'RCF OBC data'!CJ48,IF($B$2=Selectors!$M$4,'RCF FBC data'!CJ48,IF($B$2=Selectors!$M$5,'RCF CCT data'!CJ48,FALSE))))</f>
        <v>0.24408737313551901</v>
      </c>
      <c r="CR44" s="27">
        <f>IF($B$2=Selectors!$M$2,'RCF SOBC data'!CK48,IF($B$2=Selectors!$M$3,'RCF OBC data'!CK48,IF($B$2=Selectors!$M$4,'RCF FBC data'!CK48,IF($B$2=Selectors!$M$5,'RCF CCT data'!CK48,FALSE))))</f>
        <v>0.24408737313551901</v>
      </c>
      <c r="CS44" s="27">
        <f>IF($B$2=Selectors!$M$2,'RCF SOBC data'!CL48,IF($B$2=Selectors!$M$3,'RCF OBC data'!CL48,IF($B$2=Selectors!$M$4,'RCF FBC data'!CL48,IF($B$2=Selectors!$M$5,'RCF CCT data'!CL48,FALSE))))</f>
        <v>0.49293988177695214</v>
      </c>
      <c r="CT44" s="27">
        <f>IF($B$2=Selectors!$M$2,'RCF SOBC data'!CM48,IF($B$2=Selectors!$M$3,'RCF OBC data'!CM48,IF($B$2=Selectors!$M$4,'RCF FBC data'!CM48,IF($B$2=Selectors!$M$5,'RCF CCT data'!CM48,FALSE))))</f>
        <v>0.49293988177695214</v>
      </c>
      <c r="CU44" s="27">
        <f>IF($B$2=Selectors!$M$2,'RCF SOBC data'!CN48,IF($B$2=Selectors!$M$3,'RCF OBC data'!CN48,IF($B$2=Selectors!$M$4,'RCF FBC data'!CN48,IF($B$2=Selectors!$M$5,'RCF CCT data'!CN48,FALSE))))</f>
        <v>0.49293988177695214</v>
      </c>
      <c r="CV44" s="27">
        <f>IF($B$2=Selectors!$M$2,'RCF SOBC data'!CO48,IF($B$2=Selectors!$M$3,'RCF OBC data'!CO48,IF($B$2=Selectors!$M$4,'RCF FBC data'!CO48,IF($B$2=Selectors!$M$5,'RCF CCT data'!CO48,FALSE))))</f>
        <v>0.49293988177695214</v>
      </c>
      <c r="CW44" s="27">
        <f>IF($B$2=Selectors!$M$2,'RCF SOBC data'!CP48,IF($B$2=Selectors!$M$3,'RCF OBC data'!CP48,IF($B$2=Selectors!$M$4,'RCF FBC data'!CP48,IF($B$2=Selectors!$M$5,'RCF CCT data'!CP48,FALSE))))</f>
        <v>0.49293988177695214</v>
      </c>
      <c r="CX44" s="27">
        <f>IF($B$2=Selectors!$M$2,'RCF SOBC data'!CQ48,IF($B$2=Selectors!$M$3,'RCF OBC data'!CQ48,IF($B$2=Selectors!$M$4,'RCF FBC data'!CQ48,IF($B$2=Selectors!$M$5,'RCF CCT data'!CQ48,FALSE))))</f>
        <v>0.27</v>
      </c>
      <c r="CY44" s="27">
        <f>IF($B$2=Selectors!$M$2,'RCF SOBC data'!CR48,IF($B$2=Selectors!$M$3,'RCF OBC data'!CR48,IF($B$2=Selectors!$M$4,'RCF FBC data'!CR48,IF($B$2=Selectors!$M$5,'RCF CCT data'!CR48,FALSE))))</f>
        <v>0.29811218156452224</v>
      </c>
      <c r="CZ44" s="27">
        <f>IF($B$2=Selectors!$M$2,'RCF SOBC data'!CS48,IF($B$2=Selectors!$M$3,'RCF OBC data'!CS48,IF($B$2=Selectors!$M$4,'RCF FBC data'!CS48,IF($B$2=Selectors!$M$5,'RCF CCT data'!CS48,FALSE))))</f>
        <v>0.29811218156452224</v>
      </c>
      <c r="DA44" s="27">
        <f>IF($B$2=Selectors!$M$2,'RCF SOBC data'!CT48,IF($B$2=Selectors!$M$3,'RCF OBC data'!CT48,IF($B$2=Selectors!$M$4,'RCF FBC data'!CT48,IF($B$2=Selectors!$M$5,'RCF CCT data'!CT48,FALSE))))</f>
        <v>0.29811218156452224</v>
      </c>
      <c r="DB44" s="27">
        <f>IF($B$2=Selectors!$M$2,'RCF SOBC data'!CU48,IF($B$2=Selectors!$M$3,'RCF OBC data'!CU48,IF($B$2=Selectors!$M$4,'RCF FBC data'!CU48,IF($B$2=Selectors!$M$5,'RCF CCT data'!CU48,FALSE))))</f>
        <v>0.29811218156452224</v>
      </c>
      <c r="DC44" s="27">
        <f>IF($B$2=Selectors!$M$2,'RCF SOBC data'!CV48,IF($B$2=Selectors!$M$3,'RCF OBC data'!CV48,IF($B$2=Selectors!$M$4,'RCF FBC data'!CV48,IF($B$2=Selectors!$M$5,'RCF CCT data'!CV48,FALSE))))</f>
        <v>0.29811218156452224</v>
      </c>
      <c r="DD44" s="27">
        <f>IF($B$2=Selectors!$M$2,'RCF SOBC data'!CW48,IF($B$2=Selectors!$M$3,'RCF OBC data'!CW48,IF($B$2=Selectors!$M$4,'RCF FBC data'!CW48,IF($B$2=Selectors!$M$5,'RCF CCT data'!CW48,FALSE))))</f>
        <v>0.29811218156452224</v>
      </c>
      <c r="DE44" s="27">
        <f>IF($B$2=Selectors!$M$2,'RCF SOBC data'!CX48,IF($B$2=Selectors!$M$3,'RCF OBC data'!CX48,IF($B$2=Selectors!$M$4,'RCF FBC data'!CX48,IF($B$2=Selectors!$M$5,'RCF CCT data'!CX48,FALSE))))</f>
        <v>0.29811218156452224</v>
      </c>
      <c r="DF44" s="27">
        <f>IF($B$2=Selectors!$M$2,'RCF SOBC data'!CY48,IF($B$2=Selectors!$M$3,'RCF OBC data'!CY48,IF($B$2=Selectors!$M$4,'RCF FBC data'!CY48,IF($B$2=Selectors!$M$5,'RCF CCT data'!CY48,FALSE))))</f>
        <v>0.29811218156452224</v>
      </c>
      <c r="DG44" s="27">
        <f>IF($B$2=Selectors!$M$2,'RCF SOBC data'!CZ48,IF($B$2=Selectors!$M$3,'RCF OBC data'!CZ48,IF($B$2=Selectors!$M$4,'RCF FBC data'!CZ48,IF($B$2=Selectors!$M$5,'RCF CCT data'!CZ48,FALSE))))</f>
        <v>0.29811218156452224</v>
      </c>
      <c r="DH44" s="27">
        <f>IF($B$2=Selectors!$M$2,'RCF SOBC data'!DA48,IF($B$2=Selectors!$M$3,'RCF OBC data'!DA48,IF($B$2=Selectors!$M$4,'RCF FBC data'!DA48,IF($B$2=Selectors!$M$5,'RCF CCT data'!DA48,FALSE))))</f>
        <v>0.29811218156452224</v>
      </c>
      <c r="DI44" s="27">
        <f>IF($B$2=Selectors!$M$2,'RCF SOBC data'!DB48,IF($B$2=Selectors!$M$3,'RCF OBC data'!DB48,IF($B$2=Selectors!$M$4,'RCF FBC data'!DB48,IF($B$2=Selectors!$M$5,'RCF CCT data'!DB48,FALSE))))</f>
        <v>0.29811218156452224</v>
      </c>
      <c r="DJ44" s="27">
        <f>IF($B$2=Selectors!$M$2,'RCF SOBC data'!DC48,IF($B$2=Selectors!$M$3,'RCF OBC data'!DC48,IF($B$2=Selectors!$M$4,'RCF FBC data'!DC48,IF($B$2=Selectors!$M$5,'RCF CCT data'!DC48,FALSE))))</f>
        <v>0.29811218156452224</v>
      </c>
      <c r="DK44" s="27">
        <f>IF($B$2=Selectors!$M$2,'RCF SOBC data'!DD48,IF($B$2=Selectors!$M$3,'RCF OBC data'!DD48,IF($B$2=Selectors!$M$4,'RCF FBC data'!DD48,IF($B$2=Selectors!$M$5,'RCF CCT data'!DD48,FALSE))))</f>
        <v>0.27357534246575366</v>
      </c>
      <c r="DL44" s="27">
        <f>IF($B$2=Selectors!$M$2,'RCF SOBC data'!DE48,IF($B$2=Selectors!$M$3,'RCF OBC data'!DE48,IF($B$2=Selectors!$M$4,'RCF FBC data'!DE48,IF($B$2=Selectors!$M$5,'RCF CCT data'!DE48,FALSE))))</f>
        <v>0.27357534246575366</v>
      </c>
      <c r="DM44" s="27">
        <f>IF($B$2=Selectors!$M$2,'RCF SOBC data'!DF48,IF($B$2=Selectors!$M$3,'RCF OBC data'!DF48,IF($B$2=Selectors!$M$4,'RCF FBC data'!DF48,IF($B$2=Selectors!$M$5,'RCF CCT data'!DF48,FALSE))))</f>
        <v>0.27357534246575366</v>
      </c>
      <c r="DN44" s="27">
        <f>IF($B$2=Selectors!$M$2,'RCF SOBC data'!DG48,IF($B$2=Selectors!$M$3,'RCF OBC data'!DG48,IF($B$2=Selectors!$M$4,'RCF FBC data'!DG48,IF($B$2=Selectors!$M$5,'RCF CCT data'!DG48,FALSE))))</f>
        <v>0.27357534246575366</v>
      </c>
      <c r="DO44" s="27">
        <f>IF($B$2=Selectors!$M$2,'RCF SOBC data'!DH48,IF($B$2=Selectors!$M$3,'RCF OBC data'!DH48,IF($B$2=Selectors!$M$4,'RCF FBC data'!DH48,IF($B$2=Selectors!$M$5,'RCF CCT data'!DH48,FALSE))))</f>
        <v>0.27</v>
      </c>
      <c r="DP44" s="27">
        <f>IF($B$2=Selectors!$M$2,'RCF SOBC data'!DI48,IF($B$2=Selectors!$M$3,'RCF OBC data'!DI48,IF($B$2=Selectors!$M$4,'RCF FBC data'!DI48,IF($B$2=Selectors!$M$5,'RCF CCT data'!DI48,FALSE))))</f>
        <v>0.27</v>
      </c>
      <c r="DQ44" s="27">
        <f>IF($B$2=Selectors!$M$2,'RCF SOBC data'!DJ48,IF($B$2=Selectors!$M$3,'RCF OBC data'!DJ48,IF($B$2=Selectors!$M$4,'RCF FBC data'!DJ48,IF($B$2=Selectors!$M$5,'RCF CCT data'!DJ48,FALSE))))</f>
        <v>0.27</v>
      </c>
      <c r="DR44" s="27">
        <f>IF($B$2=Selectors!$M$2,'RCF SOBC data'!DK48,IF($B$2=Selectors!$M$3,'RCF OBC data'!DK48,IF($B$2=Selectors!$M$4,'RCF FBC data'!DK48,IF($B$2=Selectors!$M$5,'RCF CCT data'!DK48,FALSE))))</f>
        <v>0.27</v>
      </c>
      <c r="DS44" s="27">
        <f>IF($B$2=Selectors!$M$2,'RCF SOBC data'!DL48,IF($B$2=Selectors!$M$3,'RCF OBC data'!DL48,IF($B$2=Selectors!$M$4,'RCF FBC data'!DL48,IF($B$2=Selectors!$M$5,'RCF CCT data'!DL48,FALSE))))</f>
        <v>0.27</v>
      </c>
      <c r="DT44" s="27">
        <f>IF($B$2=Selectors!$M$2,'RCF SOBC data'!DM48,IF($B$2=Selectors!$M$3,'RCF OBC data'!DM48,IF($B$2=Selectors!$M$4,'RCF FBC data'!DM48,IF($B$2=Selectors!$M$5,'RCF CCT data'!DM48,FALSE))))</f>
        <v>0.27</v>
      </c>
      <c r="DU44" s="27">
        <f>IF($B$2=Selectors!$M$2,'RCF SOBC data'!DN48,IF($B$2=Selectors!$M$3,'RCF OBC data'!DN48,IF($B$2=Selectors!$M$4,'RCF FBC data'!DN48,IF($B$2=Selectors!$M$5,'RCF CCT data'!DN48,FALSE))))</f>
        <v>0.27</v>
      </c>
      <c r="DV44" s="27">
        <f>IF($B$2=Selectors!$M$2,'RCF SOBC data'!DO48,IF($B$2=Selectors!$M$3,'RCF OBC data'!DO48,IF($B$2=Selectors!$M$4,'RCF FBC data'!DO48,IF($B$2=Selectors!$M$5,'RCF CCT data'!DO48,FALSE))))</f>
        <v>0.27</v>
      </c>
      <c r="DW44" s="27">
        <f>IF($B$2=Selectors!$M$2,'RCF SOBC data'!DP48,IF($B$2=Selectors!$M$3,'RCF OBC data'!DP48,IF($B$2=Selectors!$M$4,'RCF FBC data'!DP48,IF($B$2=Selectors!$M$5,'RCF CCT data'!DP48,FALSE))))</f>
        <v>0.27</v>
      </c>
      <c r="DX44" s="27">
        <f>IF($B$2=Selectors!$M$2,'RCF SOBC data'!DQ48,IF($B$2=Selectors!$M$3,'RCF OBC data'!DQ48,IF($B$2=Selectors!$M$4,'RCF FBC data'!DQ48,IF($B$2=Selectors!$M$5,'RCF CCT data'!DQ48,FALSE))))</f>
        <v>0.27</v>
      </c>
      <c r="DY44" s="27">
        <f>IF($B$2=Selectors!$M$2,'RCF SOBC data'!DR48,IF($B$2=Selectors!$M$3,'RCF OBC data'!DR48,IF($B$2=Selectors!$M$4,'RCF FBC data'!DR48,IF($B$2=Selectors!$M$5,'RCF CCT data'!DR48,FALSE))))</f>
        <v>0.27</v>
      </c>
      <c r="DZ44" s="27">
        <f>IF($B$2=Selectors!$M$2,'RCF SOBC data'!DS48,IF($B$2=Selectors!$M$3,'RCF OBC data'!DS48,IF($B$2=Selectors!$M$4,'RCF FBC data'!DS48,IF($B$2=Selectors!$M$5,'RCF CCT data'!DS48,FALSE))))</f>
        <v>0.27</v>
      </c>
      <c r="EA44" s="27">
        <f>IF($B$2=Selectors!$M$2,'RCF SOBC data'!DT48,IF($B$2=Selectors!$M$3,'RCF OBC data'!DT48,IF($B$2=Selectors!$M$4,'RCF FBC data'!DT48,IF($B$2=Selectors!$M$5,'RCF CCT data'!DT48,FALSE))))</f>
        <v>0.27</v>
      </c>
      <c r="EB44" s="27">
        <f>IF($B$2=Selectors!$M$2,'RCF SOBC data'!DU48,IF($B$2=Selectors!$M$3,'RCF OBC data'!DU48,IF($B$2=Selectors!$M$4,'RCF FBC data'!DU48,IF($B$2=Selectors!$M$5,'RCF CCT data'!DU48,FALSE))))</f>
        <v>0.27</v>
      </c>
      <c r="EC44" s="27">
        <f>IF($B$2=Selectors!$M$2,'RCF SOBC data'!DV48,IF($B$2=Selectors!$M$3,'RCF OBC data'!DV48,IF($B$2=Selectors!$M$4,'RCF FBC data'!DV48,IF($B$2=Selectors!$M$5,'RCF CCT data'!DV48,FALSE))))</f>
        <v>0.27</v>
      </c>
      <c r="ED44" s="27">
        <f>IF($B$2=Selectors!$M$2,'RCF SOBC data'!DW48,IF($B$2=Selectors!$M$3,'RCF OBC data'!DW48,IF($B$2=Selectors!$M$4,'RCF FBC data'!DW48,IF($B$2=Selectors!$M$5,'RCF CCT data'!DW48,FALSE))))</f>
        <v>0.27</v>
      </c>
      <c r="EE44" s="27">
        <f>IF($B$2=Selectors!$M$2,'RCF SOBC data'!DX48,IF($B$2=Selectors!$M$3,'RCF OBC data'!DX48,IF($B$2=Selectors!$M$4,'RCF FBC data'!DX48,IF($B$2=Selectors!$M$5,'RCF CCT data'!DX48,FALSE))))</f>
        <v>0.27</v>
      </c>
      <c r="EF44" s="27">
        <f>IF($B$2=Selectors!$M$2,'RCF SOBC data'!DY48,IF($B$2=Selectors!$M$3,'RCF OBC data'!DY48,IF($B$2=Selectors!$M$4,'RCF FBC data'!DY48,IF($B$2=Selectors!$M$5,'RCF CCT data'!DY48,FALSE))))</f>
        <v>0.27</v>
      </c>
      <c r="EG44" s="27">
        <f>IF($B$2=Selectors!$M$2,'RCF SOBC data'!DZ48,IF($B$2=Selectors!$M$3,'RCF OBC data'!DZ48,IF($B$2=Selectors!$M$4,'RCF FBC data'!DZ48,IF($B$2=Selectors!$M$5,'RCF CCT data'!DZ48,FALSE))))</f>
        <v>0.27</v>
      </c>
      <c r="EH44" s="27">
        <f>IF($B$2=Selectors!$M$2,'RCF SOBC data'!EA48,IF($B$2=Selectors!$M$3,'RCF OBC data'!EA48,IF($B$2=Selectors!$M$4,'RCF FBC data'!EA48,IF($B$2=Selectors!$M$5,'RCF CCT data'!EA48,FALSE))))</f>
        <v>0.27</v>
      </c>
      <c r="EI44" s="27">
        <f>IF($B$2=Selectors!$M$2,'RCF SOBC data'!EB48,IF($B$2=Selectors!$M$3,'RCF OBC data'!EB48,IF($B$2=Selectors!$M$4,'RCF FBC data'!EB48,IF($B$2=Selectors!$M$5,'RCF CCT data'!EB48,FALSE))))</f>
        <v>0.27</v>
      </c>
      <c r="EJ44" s="27">
        <f>IF($B$2=Selectors!$M$2,'RCF SOBC data'!EC48,IF($B$2=Selectors!$M$3,'RCF OBC data'!EC48,IF($B$2=Selectors!$M$4,'RCF FBC data'!EC48,IF($B$2=Selectors!$M$5,'RCF CCT data'!EC48,FALSE))))</f>
        <v>0.27</v>
      </c>
      <c r="EK44" s="27">
        <f>IF($B$2=Selectors!$M$2,'RCF SOBC data'!ED48,IF($B$2=Selectors!$M$3,'RCF OBC data'!ED48,IF($B$2=Selectors!$M$4,'RCF FBC data'!ED48,IF($B$2=Selectors!$M$5,'RCF CCT data'!ED48,FALSE))))</f>
        <v>0.27</v>
      </c>
      <c r="EL44" s="27">
        <f>IF($B$2=Selectors!$M$2,'RCF SOBC data'!EE48,IF($B$2=Selectors!$M$3,'RCF OBC data'!EE48,IF($B$2=Selectors!$M$4,'RCF FBC data'!EE48,IF($B$2=Selectors!$M$5,'RCF CCT data'!EE48,FALSE))))</f>
        <v>0.27</v>
      </c>
      <c r="EM44" s="27">
        <f>IF($B$2=Selectors!$M$2,'RCF SOBC data'!EF48,IF($B$2=Selectors!$M$3,'RCF OBC data'!EF48,IF($B$2=Selectors!$M$4,'RCF FBC data'!EF48,IF($B$2=Selectors!$M$5,'RCF CCT data'!EF48,FALSE))))</f>
        <v>0.27</v>
      </c>
      <c r="EN44" s="27">
        <f>IF($B$2=Selectors!$M$2,'RCF SOBC data'!EG48,IF($B$2=Selectors!$M$3,'RCF OBC data'!EG48,IF($B$2=Selectors!$M$4,'RCF FBC data'!EG48,IF($B$2=Selectors!$M$5,'RCF CCT data'!EG48,FALSE))))</f>
        <v>0.27</v>
      </c>
      <c r="EO44" s="27">
        <f>IF($B$2=Selectors!$M$2,'RCF SOBC data'!EH48,IF($B$2=Selectors!$M$3,'RCF OBC data'!EH48,IF($B$2=Selectors!$M$4,'RCF FBC data'!EH48,IF($B$2=Selectors!$M$5,'RCF CCT data'!EH48,FALSE))))</f>
        <v>0.27</v>
      </c>
      <c r="EP44" s="27">
        <f>IF($B$2=Selectors!$M$2,'RCF SOBC data'!EI48,IF($B$2=Selectors!$M$3,'RCF OBC data'!EI48,IF($B$2=Selectors!$M$4,'RCF FBC data'!EI48,IF($B$2=Selectors!$M$5,'RCF CCT data'!EI48,FALSE))))</f>
        <v>0.27</v>
      </c>
      <c r="EQ44" s="27">
        <f>IF($B$2=Selectors!$M$2,'RCF SOBC data'!EJ48,IF($B$2=Selectors!$M$3,'RCF OBC data'!EJ48,IF($B$2=Selectors!$M$4,'RCF FBC data'!EJ48,IF($B$2=Selectors!$M$5,'RCF CCT data'!EJ48,FALSE))))</f>
        <v>0.27</v>
      </c>
      <c r="ER44" s="27">
        <f>IF($B$2=Selectors!$M$2,'RCF SOBC data'!EK48,IF($B$2=Selectors!$M$3,'RCF OBC data'!EK48,IF($B$2=Selectors!$M$4,'RCF FBC data'!EK48,IF($B$2=Selectors!$M$5,'RCF CCT data'!EK48,FALSE))))</f>
        <v>0.27</v>
      </c>
      <c r="ES44" s="27">
        <f>IF($B$2=Selectors!$M$2,'RCF SOBC data'!EL48,IF($B$2=Selectors!$M$3,'RCF OBC data'!EL48,IF($B$2=Selectors!$M$4,'RCF FBC data'!EL48,IF($B$2=Selectors!$M$5,'RCF CCT data'!EL48,FALSE))))</f>
        <v>4.7564739764362422E-2</v>
      </c>
    </row>
    <row r="45" spans="2:149" x14ac:dyDescent="0.25">
      <c r="B45" s="13" t="s">
        <v>21</v>
      </c>
      <c r="C45" s="3">
        <v>0.7</v>
      </c>
      <c r="D45" s="40" t="e">
        <f t="shared" si="9"/>
        <v>#DIV/0!</v>
      </c>
      <c r="E45" s="40"/>
      <c r="F45" s="40" t="e">
        <f t="shared" si="10"/>
        <v>#DIV/0!</v>
      </c>
      <c r="G45" s="2"/>
      <c r="H45" s="29" t="e">
        <f t="shared" si="11"/>
        <v>#DIV/0!</v>
      </c>
      <c r="I45" s="29" t="e">
        <f t="shared" si="8"/>
        <v>#DIV/0!</v>
      </c>
      <c r="J45" s="29"/>
      <c r="K45" s="27">
        <f>IF($B$2=Selectors!$M$2,'RCF SOBC data'!D49,IF($B$2=Selectors!$M$3,'RCF OBC data'!D49,IF($B$2=Selectors!$M$4,'RCF FBC data'!D49,IF($B$2=Selectors!$M$5,'RCF CCT data'!D49,FALSE))))</f>
        <v>0.23751443414435541</v>
      </c>
      <c r="L45" s="27">
        <f>IF($B$2=Selectors!$M$2,'RCF SOBC data'!E49,IF($B$2=Selectors!$M$3,'RCF OBC data'!E49,IF($B$2=Selectors!$M$4,'RCF FBC data'!E49,IF($B$2=Selectors!$M$5,'RCF CCT data'!E49,FALSE))))</f>
        <v>0.23751443414435541</v>
      </c>
      <c r="M45" s="27">
        <f>IF($B$2=Selectors!$M$2,'RCF SOBC data'!F49,IF($B$2=Selectors!$M$3,'RCF OBC data'!F49,IF($B$2=Selectors!$M$4,'RCF FBC data'!F49,IF($B$2=Selectors!$M$5,'RCF CCT data'!F49,FALSE))))</f>
        <v>0.23751443414435541</v>
      </c>
      <c r="N45" s="27">
        <f>IF($B$2=Selectors!$M$2,'RCF SOBC data'!G49,IF($B$2=Selectors!$M$3,'RCF OBC data'!G49,IF($B$2=Selectors!$M$4,'RCF FBC data'!G49,IF($B$2=Selectors!$M$5,'RCF CCT data'!G49,FALSE))))</f>
        <v>0.23751443414435541</v>
      </c>
      <c r="O45" s="27">
        <f>IF($B$2=Selectors!$M$2,'RCF SOBC data'!H49,IF($B$2=Selectors!$M$3,'RCF OBC data'!H49,IF($B$2=Selectors!$M$4,'RCF FBC data'!H49,IF($B$2=Selectors!$M$5,'RCF CCT data'!H49,FALSE))))</f>
        <v>0.23751443414435541</v>
      </c>
      <c r="P45" s="27">
        <f>IF($B$2=Selectors!$M$2,'RCF SOBC data'!I49,IF($B$2=Selectors!$M$3,'RCF OBC data'!I49,IF($B$2=Selectors!$M$4,'RCF FBC data'!I49,IF($B$2=Selectors!$M$5,'RCF CCT data'!I49,FALSE))))</f>
        <v>0.23751443414435541</v>
      </c>
      <c r="Q45" s="27">
        <f>IF($B$2=Selectors!$M$2,'RCF SOBC data'!J49,IF($B$2=Selectors!$M$3,'RCF OBC data'!J49,IF($B$2=Selectors!$M$4,'RCF FBC data'!J49,IF($B$2=Selectors!$M$5,'RCF CCT data'!J49,FALSE))))</f>
        <v>0.23751443414435541</v>
      </c>
      <c r="R45" s="27">
        <f>IF($B$2=Selectors!$M$2,'RCF SOBC data'!K49,IF($B$2=Selectors!$M$3,'RCF OBC data'!K49,IF($B$2=Selectors!$M$4,'RCF FBC data'!K49,IF($B$2=Selectors!$M$5,'RCF CCT data'!K49,FALSE))))</f>
        <v>0.23751443414435541</v>
      </c>
      <c r="S45" s="27">
        <f>IF($B$2=Selectors!$M$2,'RCF SOBC data'!L49,IF($B$2=Selectors!$M$3,'RCF OBC data'!L49,IF($B$2=Selectors!$M$4,'RCF FBC data'!L49,IF($B$2=Selectors!$M$5,'RCF CCT data'!L49,FALSE))))</f>
        <v>0.23751443414435541</v>
      </c>
      <c r="T45" s="27">
        <f>IF($B$2=Selectors!$M$2,'RCF SOBC data'!M49,IF($B$2=Selectors!$M$3,'RCF OBC data'!M49,IF($B$2=Selectors!$M$4,'RCF FBC data'!M49,IF($B$2=Selectors!$M$5,'RCF CCT data'!M49,FALSE))))</f>
        <v>0.35966197183098592</v>
      </c>
      <c r="U45" s="27">
        <f>IF($B$2=Selectors!$M$2,'RCF SOBC data'!N49,IF($B$2=Selectors!$M$3,'RCF OBC data'!N49,IF($B$2=Selectors!$M$4,'RCF FBC data'!N49,IF($B$2=Selectors!$M$5,'RCF CCT data'!N49,FALSE))))</f>
        <v>0.35966197183098592</v>
      </c>
      <c r="V45" s="27">
        <f>IF($B$2=Selectors!$M$2,'RCF SOBC data'!O49,IF($B$2=Selectors!$M$3,'RCF OBC data'!O49,IF($B$2=Selectors!$M$4,'RCF FBC data'!O49,IF($B$2=Selectors!$M$5,'RCF CCT data'!O49,FALSE))))</f>
        <v>0.35966197183098592</v>
      </c>
      <c r="W45" s="27">
        <f>IF($B$2=Selectors!$M$2,'RCF SOBC data'!P49,IF($B$2=Selectors!$M$3,'RCF OBC data'!P49,IF($B$2=Selectors!$M$4,'RCF FBC data'!P49,IF($B$2=Selectors!$M$5,'RCF CCT data'!P49,FALSE))))</f>
        <v>0.35966197183098592</v>
      </c>
      <c r="X45" s="27">
        <f>IF($B$2=Selectors!$M$2,'RCF SOBC data'!Q49,IF($B$2=Selectors!$M$3,'RCF OBC data'!Q49,IF($B$2=Selectors!$M$4,'RCF FBC data'!Q49,IF($B$2=Selectors!$M$5,'RCF CCT data'!Q49,FALSE))))</f>
        <v>9.7996631408479917E-2</v>
      </c>
      <c r="Y45" s="27">
        <f>IF($B$2=Selectors!$M$2,'RCF SOBC data'!R49,IF($B$2=Selectors!$M$3,'RCF OBC data'!R49,IF($B$2=Selectors!$M$4,'RCF FBC data'!R49,IF($B$2=Selectors!$M$5,'RCF CCT data'!R49,FALSE))))</f>
        <v>9.7996631408479917E-2</v>
      </c>
      <c r="Z45" s="27">
        <f>IF($B$2=Selectors!$M$2,'RCF SOBC data'!S49,IF($B$2=Selectors!$M$3,'RCF OBC data'!S49,IF($B$2=Selectors!$M$4,'RCF FBC data'!S49,IF($B$2=Selectors!$M$5,'RCF CCT data'!S49,FALSE))))</f>
        <v>9.7996631408479917E-2</v>
      </c>
      <c r="AA45" s="27">
        <f>IF($B$2=Selectors!$M$2,'RCF SOBC data'!T49,IF($B$2=Selectors!$M$3,'RCF OBC data'!T49,IF($B$2=Selectors!$M$4,'RCF FBC data'!T49,IF($B$2=Selectors!$M$5,'RCF CCT data'!T49,FALSE))))</f>
        <v>9.7996631408479917E-2</v>
      </c>
      <c r="AB45" s="27">
        <f>IF($B$2=Selectors!$M$2,'RCF SOBC data'!U49,IF($B$2=Selectors!$M$3,'RCF OBC data'!U49,IF($B$2=Selectors!$M$4,'RCF FBC data'!U49,IF($B$2=Selectors!$M$5,'RCF CCT data'!U49,FALSE))))</f>
        <v>9.7996631408479917E-2</v>
      </c>
      <c r="AC45" s="27">
        <f>IF($B$2=Selectors!$M$2,'RCF SOBC data'!V49,IF($B$2=Selectors!$M$3,'RCF OBC data'!V49,IF($B$2=Selectors!$M$4,'RCF FBC data'!V49,IF($B$2=Selectors!$M$5,'RCF CCT data'!V49,FALSE))))</f>
        <v>0.5</v>
      </c>
      <c r="AD45" s="27">
        <f>IF($B$2=Selectors!$M$2,'RCF SOBC data'!W49,IF($B$2=Selectors!$M$3,'RCF OBC data'!W49,IF($B$2=Selectors!$M$4,'RCF FBC data'!W49,IF($B$2=Selectors!$M$5,'RCF CCT data'!W49,FALSE))))</f>
        <v>9.7996631408479917E-2</v>
      </c>
      <c r="AE45" s="27">
        <f>IF($B$2=Selectors!$M$2,'RCF SOBC data'!X49,IF($B$2=Selectors!$M$3,'RCF OBC data'!X49,IF($B$2=Selectors!$M$4,'RCF FBC data'!X49,IF($B$2=Selectors!$M$5,'RCF CCT data'!X49,FALSE))))</f>
        <v>9.7996631408479917E-2</v>
      </c>
      <c r="AF45" s="27">
        <f>IF($B$2=Selectors!$M$2,'RCF SOBC data'!Y49,IF($B$2=Selectors!$M$3,'RCF OBC data'!Y49,IF($B$2=Selectors!$M$4,'RCF FBC data'!Y49,IF($B$2=Selectors!$M$5,'RCF CCT data'!Y49,FALSE))))</f>
        <v>9.7996631408479917E-2</v>
      </c>
      <c r="AG45" s="27">
        <f>IF($B$2=Selectors!$M$2,'RCF SOBC data'!Z49,IF($B$2=Selectors!$M$3,'RCF OBC data'!Z49,IF($B$2=Selectors!$M$4,'RCF FBC data'!Z49,IF($B$2=Selectors!$M$5,'RCF CCT data'!Z49,FALSE))))</f>
        <v>9.7996631408479917E-2</v>
      </c>
      <c r="AH45" s="27">
        <f>IF($B$2=Selectors!$M$2,'RCF SOBC data'!AA49,IF($B$2=Selectors!$M$3,'RCF OBC data'!AA49,IF($B$2=Selectors!$M$4,'RCF FBC data'!AA49,IF($B$2=Selectors!$M$5,'RCF CCT data'!AA49,FALSE))))</f>
        <v>9.7996631408479917E-2</v>
      </c>
      <c r="AI45" s="27">
        <f>IF($B$2=Selectors!$M$2,'RCF SOBC data'!AB49,IF($B$2=Selectors!$M$3,'RCF OBC data'!AB49,IF($B$2=Selectors!$M$4,'RCF FBC data'!AB49,IF($B$2=Selectors!$M$5,'RCF CCT data'!AB49,FALSE))))</f>
        <v>0.47605756283261891</v>
      </c>
      <c r="AJ45" s="27">
        <f>IF($B$2=Selectors!$M$2,'RCF SOBC data'!AC49,IF($B$2=Selectors!$M$3,'RCF OBC data'!AC49,IF($B$2=Selectors!$M$4,'RCF FBC data'!AC49,IF($B$2=Selectors!$M$5,'RCF CCT data'!AC49,FALSE))))</f>
        <v>0.47605756283261891</v>
      </c>
      <c r="AK45" s="27">
        <f>IF($B$2=Selectors!$M$2,'RCF SOBC data'!AD49,IF($B$2=Selectors!$M$3,'RCF OBC data'!AD49,IF($B$2=Selectors!$M$4,'RCF FBC data'!AD49,IF($B$2=Selectors!$M$5,'RCF CCT data'!AD49,FALSE))))</f>
        <v>0.35966197183098592</v>
      </c>
      <c r="AL45" s="27">
        <f>IF($B$2=Selectors!$M$2,'RCF SOBC data'!AE49,IF($B$2=Selectors!$M$3,'RCF OBC data'!AE49,IF($B$2=Selectors!$M$4,'RCF FBC data'!AE49,IF($B$2=Selectors!$M$5,'RCF CCT data'!AE49,FALSE))))</f>
        <v>0.35966197183098592</v>
      </c>
      <c r="AM45" s="27">
        <f>IF($B$2=Selectors!$M$2,'RCF SOBC data'!AF49,IF($B$2=Selectors!$M$3,'RCF OBC data'!AF49,IF($B$2=Selectors!$M$4,'RCF FBC data'!AF49,IF($B$2=Selectors!$M$5,'RCF CCT data'!AF49,FALSE))))</f>
        <v>0.35966197183098592</v>
      </c>
      <c r="AN45" s="27">
        <f>IF($B$2=Selectors!$M$2,'RCF SOBC data'!AG49,IF($B$2=Selectors!$M$3,'RCF OBC data'!AG49,IF($B$2=Selectors!$M$4,'RCF FBC data'!AG49,IF($B$2=Selectors!$M$5,'RCF CCT data'!AG49,FALSE))))</f>
        <v>0.35966197183098592</v>
      </c>
      <c r="AO45" s="27">
        <f>IF($B$2=Selectors!$M$2,'RCF SOBC data'!AH49,IF($B$2=Selectors!$M$3,'RCF OBC data'!AH49,IF($B$2=Selectors!$M$4,'RCF FBC data'!AH49,IF($B$2=Selectors!$M$5,'RCF CCT data'!AH49,FALSE))))</f>
        <v>0.57600000000000007</v>
      </c>
      <c r="AP45" s="27">
        <f>IF($B$2=Selectors!$M$2,'RCF SOBC data'!AI49,IF($B$2=Selectors!$M$3,'RCF OBC data'!AI49,IF($B$2=Selectors!$M$4,'RCF FBC data'!AI49,IF($B$2=Selectors!$M$5,'RCF CCT data'!AI49,FALSE))))</f>
        <v>0.47605756283261891</v>
      </c>
      <c r="AQ45" s="27">
        <f>IF($B$2=Selectors!$M$2,'RCF SOBC data'!AJ49,IF($B$2=Selectors!$M$3,'RCF OBC data'!AJ49,IF($B$2=Selectors!$M$4,'RCF FBC data'!AJ49,IF($B$2=Selectors!$M$5,'RCF CCT data'!AJ49,FALSE))))</f>
        <v>0.47605756283261891</v>
      </c>
      <c r="AR45" s="27">
        <f>IF($B$2=Selectors!$M$2,'RCF SOBC data'!AK49,IF($B$2=Selectors!$M$3,'RCF OBC data'!AK49,IF($B$2=Selectors!$M$4,'RCF FBC data'!AK49,IF($B$2=Selectors!$M$5,'RCF CCT data'!AK49,FALSE))))</f>
        <v>0.52602878141630949</v>
      </c>
      <c r="AS45" s="27">
        <f>IF($B$2=Selectors!$M$2,'RCF SOBC data'!AL49,IF($B$2=Selectors!$M$3,'RCF OBC data'!AL49,IF($B$2=Selectors!$M$4,'RCF FBC data'!AL49,IF($B$2=Selectors!$M$5,'RCF CCT data'!AL49,FALSE))))</f>
        <v>0.57600000000000007</v>
      </c>
      <c r="AT45" s="27">
        <f>IF($B$2=Selectors!$M$2,'RCF SOBC data'!AM49,IF($B$2=Selectors!$M$3,'RCF OBC data'!AM49,IF($B$2=Selectors!$M$4,'RCF FBC data'!AM49,IF($B$2=Selectors!$M$5,'RCF CCT data'!AM49,FALSE))))</f>
        <v>0.47605756283261891</v>
      </c>
      <c r="AU45" s="27">
        <f>IF($B$2=Selectors!$M$2,'RCF SOBC data'!AN49,IF($B$2=Selectors!$M$3,'RCF OBC data'!AN49,IF($B$2=Selectors!$M$4,'RCF FBC data'!AN49,IF($B$2=Selectors!$M$5,'RCF CCT data'!AN49,FALSE))))</f>
        <v>0.47605756283261891</v>
      </c>
      <c r="AV45" s="27">
        <f>IF($B$2=Selectors!$M$2,'RCF SOBC data'!AO49,IF($B$2=Selectors!$M$3,'RCF OBC data'!AO49,IF($B$2=Selectors!$M$4,'RCF FBC data'!AO49,IF($B$2=Selectors!$M$5,'RCF CCT data'!AO49,FALSE))))</f>
        <v>9.7996631408479917E-2</v>
      </c>
      <c r="AW45" s="27">
        <f>IF($B$2=Selectors!$M$2,'RCF SOBC data'!AP49,IF($B$2=Selectors!$M$3,'RCF OBC data'!AP49,IF($B$2=Selectors!$M$4,'RCF FBC data'!AP49,IF($B$2=Selectors!$M$5,'RCF CCT data'!AP49,FALSE))))</f>
        <v>0.5</v>
      </c>
      <c r="AX45" s="27">
        <f>IF($B$2=Selectors!$M$2,'RCF SOBC data'!AQ49,IF($B$2=Selectors!$M$3,'RCF OBC data'!AQ49,IF($B$2=Selectors!$M$4,'RCF FBC data'!AQ49,IF($B$2=Selectors!$M$5,'RCF CCT data'!AQ49,FALSE))))</f>
        <v>0.35966197183098592</v>
      </c>
      <c r="AY45" s="27">
        <f>IF($B$2=Selectors!$M$2,'RCF SOBC data'!AR49,IF($B$2=Selectors!$M$3,'RCF OBC data'!AR49,IF($B$2=Selectors!$M$4,'RCF FBC data'!AR49,IF($B$2=Selectors!$M$5,'RCF CCT data'!AR49,FALSE))))</f>
        <v>0.35966197183098592</v>
      </c>
      <c r="AZ45" s="27">
        <f>IF($B$2=Selectors!$M$2,'RCF SOBC data'!AS49,IF($B$2=Selectors!$M$3,'RCF OBC data'!AS49,IF($B$2=Selectors!$M$4,'RCF FBC data'!AS49,IF($B$2=Selectors!$M$5,'RCF CCT data'!AS49,FALSE))))</f>
        <v>0.35932394366197173</v>
      </c>
      <c r="BA45" s="27">
        <f>IF($B$2=Selectors!$M$2,'RCF SOBC data'!AT49,IF($B$2=Selectors!$M$3,'RCF OBC data'!AT49,IF($B$2=Selectors!$M$4,'RCF FBC data'!AT49,IF($B$2=Selectors!$M$5,'RCF CCT data'!AT49,FALSE))))</f>
        <v>0.35932394366197173</v>
      </c>
      <c r="BB45" s="27">
        <f>IF($B$2=Selectors!$M$2,'RCF SOBC data'!AU49,IF($B$2=Selectors!$M$3,'RCF OBC data'!AU49,IF($B$2=Selectors!$M$4,'RCF FBC data'!AU49,IF($B$2=Selectors!$M$5,'RCF CCT data'!AU49,FALSE))))</f>
        <v>0.32339154929577457</v>
      </c>
      <c r="BC45" s="27">
        <f>IF($B$2=Selectors!$M$2,'RCF SOBC data'!AV49,IF($B$2=Selectors!$M$3,'RCF OBC data'!AV49,IF($B$2=Selectors!$M$4,'RCF FBC data'!AV49,IF($B$2=Selectors!$M$5,'RCF CCT data'!AV49,FALSE))))</f>
        <v>0.32339154929577457</v>
      </c>
      <c r="BD45" s="27">
        <f>IF($B$2=Selectors!$M$2,'RCF SOBC data'!AW49,IF($B$2=Selectors!$M$3,'RCF OBC data'!AW49,IF($B$2=Selectors!$M$4,'RCF FBC data'!AW49,IF($B$2=Selectors!$M$5,'RCF CCT data'!AW49,FALSE))))</f>
        <v>0.32339154929577457</v>
      </c>
      <c r="BE45" s="27">
        <f>IF($B$2=Selectors!$M$2,'RCF SOBC data'!AX49,IF($B$2=Selectors!$M$3,'RCF OBC data'!AX49,IF($B$2=Selectors!$M$4,'RCF FBC data'!AX49,IF($B$2=Selectors!$M$5,'RCF CCT data'!AX49,FALSE))))</f>
        <v>0.35932394366197173</v>
      </c>
      <c r="BF45" s="27">
        <f>IF($B$2=Selectors!$M$2,'RCF SOBC data'!AY49,IF($B$2=Selectors!$M$3,'RCF OBC data'!AY49,IF($B$2=Selectors!$M$4,'RCF FBC data'!AY49,IF($B$2=Selectors!$M$5,'RCF CCT data'!AY49,FALSE))))</f>
        <v>0.43118873239436606</v>
      </c>
      <c r="BG45" s="27">
        <f>IF($B$2=Selectors!$M$2,'RCF SOBC data'!AZ49,IF($B$2=Selectors!$M$3,'RCF OBC data'!AZ49,IF($B$2=Selectors!$M$4,'RCF FBC data'!AZ49,IF($B$2=Selectors!$M$5,'RCF CCT data'!AZ49,FALSE))))</f>
        <v>0.35932394366197173</v>
      </c>
      <c r="BH45" s="27">
        <f>IF($B$2=Selectors!$M$2,'RCF SOBC data'!BA49,IF($B$2=Selectors!$M$3,'RCF OBC data'!BA49,IF($B$2=Selectors!$M$4,'RCF FBC data'!BA49,IF($B$2=Selectors!$M$5,'RCF CCT data'!BA49,FALSE))))</f>
        <v>0.43118873239436606</v>
      </c>
      <c r="BI45" s="27">
        <f>IF($B$2=Selectors!$M$2,'RCF SOBC data'!BB49,IF($B$2=Selectors!$M$3,'RCF OBC data'!BB49,IF($B$2=Selectors!$M$4,'RCF FBC data'!BB49,IF($B$2=Selectors!$M$5,'RCF CCT data'!BB49,FALSE))))</f>
        <v>0.39999999999999991</v>
      </c>
      <c r="BJ45" s="27">
        <f>IF($B$2=Selectors!$M$2,'RCF SOBC data'!BC49,IF($B$2=Selectors!$M$3,'RCF OBC data'!BC49,IF($B$2=Selectors!$M$4,'RCF FBC data'!BC49,IF($B$2=Selectors!$M$5,'RCF CCT data'!BC49,FALSE))))</f>
        <v>0.39999999999999991</v>
      </c>
      <c r="BK45" s="27">
        <f>IF($B$2=Selectors!$M$2,'RCF SOBC data'!BD49,IF($B$2=Selectors!$M$3,'RCF OBC data'!BD49,IF($B$2=Selectors!$M$4,'RCF FBC data'!BD49,IF($B$2=Selectors!$M$5,'RCF CCT data'!BD49,FALSE))))</f>
        <v>0.5</v>
      </c>
      <c r="BL45" s="27">
        <f>IF($B$2=Selectors!$M$2,'RCF SOBC data'!BE49,IF($B$2=Selectors!$M$3,'RCF OBC data'!BE49,IF($B$2=Selectors!$M$4,'RCF FBC data'!BE49,IF($B$2=Selectors!$M$5,'RCF CCT data'!BE49,FALSE))))</f>
        <v>0.35932394366197173</v>
      </c>
      <c r="BM45" s="27">
        <f>IF($B$2=Selectors!$M$2,'RCF SOBC data'!BF49,IF($B$2=Selectors!$M$3,'RCF OBC data'!BF49,IF($B$2=Selectors!$M$4,'RCF FBC data'!BF49,IF($B$2=Selectors!$M$5,'RCF CCT data'!BF49,FALSE))))</f>
        <v>0.35932394366197173</v>
      </c>
      <c r="BN45" s="27">
        <f>IF($B$2=Selectors!$M$2,'RCF SOBC data'!BG49,IF($B$2=Selectors!$M$3,'RCF OBC data'!BG49,IF($B$2=Selectors!$M$4,'RCF FBC data'!BG49,IF($B$2=Selectors!$M$5,'RCF CCT data'!BG49,FALSE))))</f>
        <v>0.43118873239436606</v>
      </c>
      <c r="BO45" s="27">
        <f>IF($B$2=Selectors!$M$2,'RCF SOBC data'!BH49,IF($B$2=Selectors!$M$3,'RCF OBC data'!BH49,IF($B$2=Selectors!$M$4,'RCF FBC data'!BH49,IF($B$2=Selectors!$M$5,'RCF CCT data'!BH49,FALSE))))</f>
        <v>0.43118873239436606</v>
      </c>
      <c r="BP45" s="27">
        <f>IF($B$2=Selectors!$M$2,'RCF SOBC data'!BI49,IF($B$2=Selectors!$M$3,'RCF OBC data'!BI49,IF($B$2=Selectors!$M$4,'RCF FBC data'!BI49,IF($B$2=Selectors!$M$5,'RCF CCT data'!BI49,FALSE))))</f>
        <v>0.25956464248315969</v>
      </c>
      <c r="BQ45" s="27">
        <f>IF($B$2=Selectors!$M$2,'RCF SOBC data'!BJ49,IF($B$2=Selectors!$M$3,'RCF OBC data'!BJ49,IF($B$2=Selectors!$M$4,'RCF FBC data'!BJ49,IF($B$2=Selectors!$M$5,'RCF CCT data'!BJ49,FALSE))))</f>
        <v>0.21999999999999997</v>
      </c>
      <c r="BR45" s="27">
        <f>IF($B$2=Selectors!$M$2,'RCF SOBC data'!BK49,IF($B$2=Selectors!$M$3,'RCF OBC data'!BK49,IF($B$2=Selectors!$M$4,'RCF FBC data'!BK49,IF($B$2=Selectors!$M$5,'RCF CCT data'!BK49,FALSE))))</f>
        <v>0.21999999999999997</v>
      </c>
      <c r="BS45" s="27">
        <f>IF($B$2=Selectors!$M$2,'RCF SOBC data'!BL49,IF($B$2=Selectors!$M$3,'RCF OBC data'!BL49,IF($B$2=Selectors!$M$4,'RCF FBC data'!BL49,IF($B$2=Selectors!$M$5,'RCF CCT data'!BL49,FALSE))))</f>
        <v>0.35095238080000013</v>
      </c>
      <c r="BT45" s="27">
        <f>IF($B$2=Selectors!$M$2,'RCF SOBC data'!BM49,IF($B$2=Selectors!$M$3,'RCF OBC data'!BM49,IF($B$2=Selectors!$M$4,'RCF FBC data'!BM49,IF($B$2=Selectors!$M$5,'RCF CCT data'!BM49,FALSE))))</f>
        <v>0.35932394366197173</v>
      </c>
      <c r="BU45" s="27">
        <f>IF($B$2=Selectors!$M$2,'RCF SOBC data'!BN49,IF($B$2=Selectors!$M$3,'RCF OBC data'!BN49,IF($B$2=Selectors!$M$4,'RCF FBC data'!BN49,IF($B$2=Selectors!$M$5,'RCF CCT data'!BN49,FALSE))))</f>
        <v>0.27389374267362993</v>
      </c>
      <c r="BV45" s="27">
        <f>IF($B$2=Selectors!$M$2,'RCF SOBC data'!BO49,IF($B$2=Selectors!$M$3,'RCF OBC data'!BO49,IF($B$2=Selectors!$M$4,'RCF FBC data'!BO49,IF($B$2=Selectors!$M$5,'RCF CCT data'!BO49,FALSE))))</f>
        <v>0</v>
      </c>
      <c r="BW45" s="27">
        <f>IF($B$2=Selectors!$M$2,'RCF SOBC data'!BP49,IF($B$2=Selectors!$M$3,'RCF OBC data'!BP49,IF($B$2=Selectors!$M$4,'RCF FBC data'!BP49,IF($B$2=Selectors!$M$5,'RCF CCT data'!BP49,FALSE))))</f>
        <v>0</v>
      </c>
      <c r="BX45" s="27">
        <f>IF($B$2=Selectors!$M$2,'RCF SOBC data'!BQ49,IF($B$2=Selectors!$M$3,'RCF OBC data'!BQ49,IF($B$2=Selectors!$M$4,'RCF FBC data'!BQ49,IF($B$2=Selectors!$M$5,'RCF CCT data'!BQ49,FALSE))))</f>
        <v>0</v>
      </c>
      <c r="BY45" s="27">
        <f>IF($B$2=Selectors!$M$2,'RCF SOBC data'!BR49,IF($B$2=Selectors!$M$3,'RCF OBC data'!BR49,IF($B$2=Selectors!$M$4,'RCF FBC data'!BR49,IF($B$2=Selectors!$M$5,'RCF CCT data'!BR49,FALSE))))</f>
        <v>0</v>
      </c>
      <c r="BZ45" s="27">
        <f>IF($B$2=Selectors!$M$2,'RCF SOBC data'!BS49,IF($B$2=Selectors!$M$3,'RCF OBC data'!BS49,IF($B$2=Selectors!$M$4,'RCF FBC data'!BS49,IF($B$2=Selectors!$M$5,'RCF CCT data'!BS49,FALSE))))</f>
        <v>0</v>
      </c>
      <c r="CA45" s="27">
        <f>IF($B$2=Selectors!$M$2,'RCF SOBC data'!BT49,IF($B$2=Selectors!$M$3,'RCF OBC data'!BT49,IF($B$2=Selectors!$M$4,'RCF FBC data'!BT49,IF($B$2=Selectors!$M$5,'RCF CCT data'!BT49,FALSE))))</f>
        <v>0</v>
      </c>
      <c r="CB45" s="27">
        <f>IF($B$2=Selectors!$M$2,'RCF SOBC data'!BU49,IF($B$2=Selectors!$M$3,'RCF OBC data'!BU49,IF($B$2=Selectors!$M$4,'RCF FBC data'!BU49,IF($B$2=Selectors!$M$5,'RCF CCT data'!BU49,FALSE))))</f>
        <v>0.32168122802088983</v>
      </c>
      <c r="CC45" s="27">
        <f>IF($B$2=Selectors!$M$2,'RCF SOBC data'!BV49,IF($B$2=Selectors!$M$3,'RCF OBC data'!BV49,IF($B$2=Selectors!$M$4,'RCF FBC data'!BV49,IF($B$2=Selectors!$M$5,'RCF CCT data'!BV49,FALSE))))</f>
        <v>0.32168122802088983</v>
      </c>
      <c r="CD45" s="27">
        <f>IF($B$2=Selectors!$M$2,'RCF SOBC data'!BW49,IF($B$2=Selectors!$M$3,'RCF OBC data'!BW49,IF($B$2=Selectors!$M$4,'RCF FBC data'!BW49,IF($B$2=Selectors!$M$5,'RCF CCT data'!BW49,FALSE))))</f>
        <v>0.32168122802088983</v>
      </c>
      <c r="CE45" s="27">
        <f>IF($B$2=Selectors!$M$2,'RCF SOBC data'!BX49,IF($B$2=Selectors!$M$3,'RCF OBC data'!BX49,IF($B$2=Selectors!$M$4,'RCF FBC data'!BX49,IF($B$2=Selectors!$M$5,'RCF CCT data'!BX49,FALSE))))</f>
        <v>0.32168122802088983</v>
      </c>
      <c r="CF45" s="27">
        <f>IF($B$2=Selectors!$M$2,'RCF SOBC data'!BY49,IF($B$2=Selectors!$M$3,'RCF OBC data'!BY49,IF($B$2=Selectors!$M$4,'RCF FBC data'!BY49,IF($B$2=Selectors!$M$5,'RCF CCT data'!BY49,FALSE))))</f>
        <v>0.32168122802088983</v>
      </c>
      <c r="CG45" s="27">
        <f>IF($B$2=Selectors!$M$2,'RCF SOBC data'!BZ49,IF($B$2=Selectors!$M$3,'RCF OBC data'!BZ49,IF($B$2=Selectors!$M$4,'RCF FBC data'!BZ49,IF($B$2=Selectors!$M$5,'RCF CCT data'!BZ49,FALSE))))</f>
        <v>0.32168122802088983</v>
      </c>
      <c r="CH45" s="27">
        <f>IF($B$2=Selectors!$M$2,'RCF SOBC data'!CA49,IF($B$2=Selectors!$M$3,'RCF OBC data'!CA49,IF($B$2=Selectors!$M$4,'RCF FBC data'!CA49,IF($B$2=Selectors!$M$5,'RCF CCT data'!CA49,FALSE))))</f>
        <v>0.32168122802088983</v>
      </c>
      <c r="CI45" s="27">
        <f>IF($B$2=Selectors!$M$2,'RCF SOBC data'!CB49,IF($B$2=Selectors!$M$3,'RCF OBC data'!CB49,IF($B$2=Selectors!$M$4,'RCF FBC data'!CB49,IF($B$2=Selectors!$M$5,'RCF CCT data'!CB49,FALSE))))</f>
        <v>0.5</v>
      </c>
      <c r="CJ45" s="27">
        <f>IF($B$2=Selectors!$M$2,'RCF SOBC data'!CC49,IF($B$2=Selectors!$M$3,'RCF OBC data'!CC49,IF($B$2=Selectors!$M$4,'RCF FBC data'!CC49,IF($B$2=Selectors!$M$5,'RCF CCT data'!CC49,FALSE))))</f>
        <v>0.5</v>
      </c>
      <c r="CK45" s="27">
        <f>IF($B$2=Selectors!$M$2,'RCF SOBC data'!CD49,IF($B$2=Selectors!$M$3,'RCF OBC data'!CD49,IF($B$2=Selectors!$M$4,'RCF FBC data'!CD49,IF($B$2=Selectors!$M$5,'RCF CCT data'!CD49,FALSE))))</f>
        <v>0.5</v>
      </c>
      <c r="CL45" s="27">
        <f>IF($B$2=Selectors!$M$2,'RCF SOBC data'!CE49,IF($B$2=Selectors!$M$3,'RCF OBC data'!CE49,IF($B$2=Selectors!$M$4,'RCF FBC data'!CE49,IF($B$2=Selectors!$M$5,'RCF CCT data'!CE49,FALSE))))</f>
        <v>0.5</v>
      </c>
      <c r="CM45" s="27">
        <f>IF($B$2=Selectors!$M$2,'RCF SOBC data'!CF49,IF($B$2=Selectors!$M$3,'RCF OBC data'!CF49,IF($B$2=Selectors!$M$4,'RCF FBC data'!CF49,IF($B$2=Selectors!$M$5,'RCF CCT data'!CF49,FALSE))))</f>
        <v>0.5</v>
      </c>
      <c r="CN45" s="27">
        <f>IF($B$2=Selectors!$M$2,'RCF SOBC data'!CG49,IF($B$2=Selectors!$M$3,'RCF OBC data'!CG49,IF($B$2=Selectors!$M$4,'RCF FBC data'!CG49,IF($B$2=Selectors!$M$5,'RCF CCT data'!CG49,FALSE))))</f>
        <v>0.5</v>
      </c>
      <c r="CO45" s="27">
        <f>IF($B$2=Selectors!$M$2,'RCF SOBC data'!CH49,IF($B$2=Selectors!$M$3,'RCF OBC data'!CH49,IF($B$2=Selectors!$M$4,'RCF FBC data'!CH49,IF($B$2=Selectors!$M$5,'RCF CCT data'!CH49,FALSE))))</f>
        <v>0.5</v>
      </c>
      <c r="CP45" s="27">
        <f>IF($B$2=Selectors!$M$2,'RCF SOBC data'!CI49,IF($B$2=Selectors!$M$3,'RCF OBC data'!CI49,IF($B$2=Selectors!$M$4,'RCF FBC data'!CI49,IF($B$2=Selectors!$M$5,'RCF CCT data'!CI49,FALSE))))</f>
        <v>0.27389374267362993</v>
      </c>
      <c r="CQ45" s="27">
        <f>IF($B$2=Selectors!$M$2,'RCF SOBC data'!CJ49,IF($B$2=Selectors!$M$3,'RCF OBC data'!CJ49,IF($B$2=Selectors!$M$4,'RCF FBC data'!CJ49,IF($B$2=Selectors!$M$5,'RCF CCT data'!CJ49,FALSE))))</f>
        <v>0.27389374267362993</v>
      </c>
      <c r="CR45" s="27">
        <f>IF($B$2=Selectors!$M$2,'RCF SOBC data'!CK49,IF($B$2=Selectors!$M$3,'RCF OBC data'!CK49,IF($B$2=Selectors!$M$4,'RCF FBC data'!CK49,IF($B$2=Selectors!$M$5,'RCF CCT data'!CK49,FALSE))))</f>
        <v>0.27389374267362993</v>
      </c>
      <c r="CS45" s="27">
        <f>IF($B$2=Selectors!$M$2,'RCF SOBC data'!CL49,IF($B$2=Selectors!$M$3,'RCF OBC data'!CL49,IF($B$2=Selectors!$M$4,'RCF FBC data'!CL49,IF($B$2=Selectors!$M$5,'RCF CCT data'!CL49,FALSE))))</f>
        <v>0.5</v>
      </c>
      <c r="CT45" s="27">
        <f>IF($B$2=Selectors!$M$2,'RCF SOBC data'!CM49,IF($B$2=Selectors!$M$3,'RCF OBC data'!CM49,IF($B$2=Selectors!$M$4,'RCF FBC data'!CM49,IF($B$2=Selectors!$M$5,'RCF CCT data'!CM49,FALSE))))</f>
        <v>0.5</v>
      </c>
      <c r="CU45" s="27">
        <f>IF($B$2=Selectors!$M$2,'RCF SOBC data'!CN49,IF($B$2=Selectors!$M$3,'RCF OBC data'!CN49,IF($B$2=Selectors!$M$4,'RCF FBC data'!CN49,IF($B$2=Selectors!$M$5,'RCF CCT data'!CN49,FALSE))))</f>
        <v>0.5</v>
      </c>
      <c r="CV45" s="27">
        <f>IF($B$2=Selectors!$M$2,'RCF SOBC data'!CO49,IF($B$2=Selectors!$M$3,'RCF OBC data'!CO49,IF($B$2=Selectors!$M$4,'RCF FBC data'!CO49,IF($B$2=Selectors!$M$5,'RCF CCT data'!CO49,FALSE))))</f>
        <v>0.5</v>
      </c>
      <c r="CW45" s="27">
        <f>IF($B$2=Selectors!$M$2,'RCF SOBC data'!CP49,IF($B$2=Selectors!$M$3,'RCF OBC data'!CP49,IF($B$2=Selectors!$M$4,'RCF FBC data'!CP49,IF($B$2=Selectors!$M$5,'RCF CCT data'!CP49,FALSE))))</f>
        <v>0.5</v>
      </c>
      <c r="CX45" s="27">
        <f>IF($B$2=Selectors!$M$2,'RCF SOBC data'!CQ49,IF($B$2=Selectors!$M$3,'RCF OBC data'!CQ49,IF($B$2=Selectors!$M$4,'RCF FBC data'!CQ49,IF($B$2=Selectors!$M$5,'RCF CCT data'!CQ49,FALSE))))</f>
        <v>0.35095238080000013</v>
      </c>
      <c r="CY45" s="27">
        <f>IF($B$2=Selectors!$M$2,'RCF SOBC data'!CR49,IF($B$2=Selectors!$M$3,'RCF OBC data'!CR49,IF($B$2=Selectors!$M$4,'RCF FBC data'!CR49,IF($B$2=Selectors!$M$5,'RCF CCT data'!CR49,FALSE))))</f>
        <v>0.47605756283261891</v>
      </c>
      <c r="CZ45" s="27">
        <f>IF($B$2=Selectors!$M$2,'RCF SOBC data'!CS49,IF($B$2=Selectors!$M$3,'RCF OBC data'!CS49,IF($B$2=Selectors!$M$4,'RCF FBC data'!CS49,IF($B$2=Selectors!$M$5,'RCF CCT data'!CS49,FALSE))))</f>
        <v>0.47605756283261891</v>
      </c>
      <c r="DA45" s="27">
        <f>IF($B$2=Selectors!$M$2,'RCF SOBC data'!CT49,IF($B$2=Selectors!$M$3,'RCF OBC data'!CT49,IF($B$2=Selectors!$M$4,'RCF FBC data'!CT49,IF($B$2=Selectors!$M$5,'RCF CCT data'!CT49,FALSE))))</f>
        <v>0.47605756283261891</v>
      </c>
      <c r="DB45" s="27">
        <f>IF($B$2=Selectors!$M$2,'RCF SOBC data'!CU49,IF($B$2=Selectors!$M$3,'RCF OBC data'!CU49,IF($B$2=Selectors!$M$4,'RCF FBC data'!CU49,IF($B$2=Selectors!$M$5,'RCF CCT data'!CU49,FALSE))))</f>
        <v>0.47605756283261891</v>
      </c>
      <c r="DC45" s="27">
        <f>IF($B$2=Selectors!$M$2,'RCF SOBC data'!CV49,IF($B$2=Selectors!$M$3,'RCF OBC data'!CV49,IF($B$2=Selectors!$M$4,'RCF FBC data'!CV49,IF($B$2=Selectors!$M$5,'RCF CCT data'!CV49,FALSE))))</f>
        <v>0.47605756283261891</v>
      </c>
      <c r="DD45" s="27">
        <f>IF($B$2=Selectors!$M$2,'RCF SOBC data'!CW49,IF($B$2=Selectors!$M$3,'RCF OBC data'!CW49,IF($B$2=Selectors!$M$4,'RCF FBC data'!CW49,IF($B$2=Selectors!$M$5,'RCF CCT data'!CW49,FALSE))))</f>
        <v>0.47605756283261891</v>
      </c>
      <c r="DE45" s="27">
        <f>IF($B$2=Selectors!$M$2,'RCF SOBC data'!CX49,IF($B$2=Selectors!$M$3,'RCF OBC data'!CX49,IF($B$2=Selectors!$M$4,'RCF FBC data'!CX49,IF($B$2=Selectors!$M$5,'RCF CCT data'!CX49,FALSE))))</f>
        <v>0.47605756283261891</v>
      </c>
      <c r="DF45" s="27">
        <f>IF($B$2=Selectors!$M$2,'RCF SOBC data'!CY49,IF($B$2=Selectors!$M$3,'RCF OBC data'!CY49,IF($B$2=Selectors!$M$4,'RCF FBC data'!CY49,IF($B$2=Selectors!$M$5,'RCF CCT data'!CY49,FALSE))))</f>
        <v>0.47605756283261891</v>
      </c>
      <c r="DG45" s="27">
        <f>IF($B$2=Selectors!$M$2,'RCF SOBC data'!CZ49,IF($B$2=Selectors!$M$3,'RCF OBC data'!CZ49,IF($B$2=Selectors!$M$4,'RCF FBC data'!CZ49,IF($B$2=Selectors!$M$5,'RCF CCT data'!CZ49,FALSE))))</f>
        <v>0.47605756283261891</v>
      </c>
      <c r="DH45" s="27">
        <f>IF($B$2=Selectors!$M$2,'RCF SOBC data'!DA49,IF($B$2=Selectors!$M$3,'RCF OBC data'!DA49,IF($B$2=Selectors!$M$4,'RCF FBC data'!DA49,IF($B$2=Selectors!$M$5,'RCF CCT data'!DA49,FALSE))))</f>
        <v>0.47605756283261891</v>
      </c>
      <c r="DI45" s="27">
        <f>IF($B$2=Selectors!$M$2,'RCF SOBC data'!DB49,IF($B$2=Selectors!$M$3,'RCF OBC data'!DB49,IF($B$2=Selectors!$M$4,'RCF FBC data'!DB49,IF($B$2=Selectors!$M$5,'RCF CCT data'!DB49,FALSE))))</f>
        <v>0.47605756283261891</v>
      </c>
      <c r="DJ45" s="27">
        <f>IF($B$2=Selectors!$M$2,'RCF SOBC data'!DC49,IF($B$2=Selectors!$M$3,'RCF OBC data'!DC49,IF($B$2=Selectors!$M$4,'RCF FBC data'!DC49,IF($B$2=Selectors!$M$5,'RCF CCT data'!DC49,FALSE))))</f>
        <v>0.47605756283261891</v>
      </c>
      <c r="DK45" s="27">
        <f>IF($B$2=Selectors!$M$2,'RCF SOBC data'!DD49,IF($B$2=Selectors!$M$3,'RCF OBC data'!DD49,IF($B$2=Selectors!$M$4,'RCF FBC data'!DD49,IF($B$2=Selectors!$M$5,'RCF CCT data'!DD49,FALSE))))</f>
        <v>0.35932394366197173</v>
      </c>
      <c r="DL45" s="27">
        <f>IF($B$2=Selectors!$M$2,'RCF SOBC data'!DE49,IF($B$2=Selectors!$M$3,'RCF OBC data'!DE49,IF($B$2=Selectors!$M$4,'RCF FBC data'!DE49,IF($B$2=Selectors!$M$5,'RCF CCT data'!DE49,FALSE))))</f>
        <v>0.35932394366197173</v>
      </c>
      <c r="DM45" s="27">
        <f>IF($B$2=Selectors!$M$2,'RCF SOBC data'!DF49,IF($B$2=Selectors!$M$3,'RCF OBC data'!DF49,IF($B$2=Selectors!$M$4,'RCF FBC data'!DF49,IF($B$2=Selectors!$M$5,'RCF CCT data'!DF49,FALSE))))</f>
        <v>0.35932394366197173</v>
      </c>
      <c r="DN45" s="27">
        <f>IF($B$2=Selectors!$M$2,'RCF SOBC data'!DG49,IF($B$2=Selectors!$M$3,'RCF OBC data'!DG49,IF($B$2=Selectors!$M$4,'RCF FBC data'!DG49,IF($B$2=Selectors!$M$5,'RCF CCT data'!DG49,FALSE))))</f>
        <v>0.35932394366197173</v>
      </c>
      <c r="DO45" s="27">
        <f>IF($B$2=Selectors!$M$2,'RCF SOBC data'!DH49,IF($B$2=Selectors!$M$3,'RCF OBC data'!DH49,IF($B$2=Selectors!$M$4,'RCF FBC data'!DH49,IF($B$2=Selectors!$M$5,'RCF CCT data'!DH49,FALSE))))</f>
        <v>0.35966197183098592</v>
      </c>
      <c r="DP45" s="27">
        <f>IF($B$2=Selectors!$M$2,'RCF SOBC data'!DI49,IF($B$2=Selectors!$M$3,'RCF OBC data'!DI49,IF($B$2=Selectors!$M$4,'RCF FBC data'!DI49,IF($B$2=Selectors!$M$5,'RCF CCT data'!DI49,FALSE))))</f>
        <v>0.35966197183098592</v>
      </c>
      <c r="DQ45" s="27">
        <f>IF($B$2=Selectors!$M$2,'RCF SOBC data'!DJ49,IF($B$2=Selectors!$M$3,'RCF OBC data'!DJ49,IF($B$2=Selectors!$M$4,'RCF FBC data'!DJ49,IF($B$2=Selectors!$M$5,'RCF CCT data'!DJ49,FALSE))))</f>
        <v>0.35966197183098592</v>
      </c>
      <c r="DR45" s="27">
        <f>IF($B$2=Selectors!$M$2,'RCF SOBC data'!DK49,IF($B$2=Selectors!$M$3,'RCF OBC data'!DK49,IF($B$2=Selectors!$M$4,'RCF FBC data'!DK49,IF($B$2=Selectors!$M$5,'RCF CCT data'!DK49,FALSE))))</f>
        <v>0.35966197183098592</v>
      </c>
      <c r="DS45" s="27">
        <f>IF($B$2=Selectors!$M$2,'RCF SOBC data'!DL49,IF($B$2=Selectors!$M$3,'RCF OBC data'!DL49,IF($B$2=Selectors!$M$4,'RCF FBC data'!DL49,IF($B$2=Selectors!$M$5,'RCF CCT data'!DL49,FALSE))))</f>
        <v>0.35966197183098592</v>
      </c>
      <c r="DT45" s="27">
        <f>IF($B$2=Selectors!$M$2,'RCF SOBC data'!DM49,IF($B$2=Selectors!$M$3,'RCF OBC data'!DM49,IF($B$2=Selectors!$M$4,'RCF FBC data'!DM49,IF($B$2=Selectors!$M$5,'RCF CCT data'!DM49,FALSE))))</f>
        <v>0.35966197183098592</v>
      </c>
      <c r="DU45" s="27">
        <f>IF($B$2=Selectors!$M$2,'RCF SOBC data'!DN49,IF($B$2=Selectors!$M$3,'RCF OBC data'!DN49,IF($B$2=Selectors!$M$4,'RCF FBC data'!DN49,IF($B$2=Selectors!$M$5,'RCF CCT data'!DN49,FALSE))))</f>
        <v>0.35966197183098592</v>
      </c>
      <c r="DV45" s="27">
        <f>IF($B$2=Selectors!$M$2,'RCF SOBC data'!DO49,IF($B$2=Selectors!$M$3,'RCF OBC data'!DO49,IF($B$2=Selectors!$M$4,'RCF FBC data'!DO49,IF($B$2=Selectors!$M$5,'RCF CCT data'!DO49,FALSE))))</f>
        <v>0.35966197183098592</v>
      </c>
      <c r="DW45" s="27">
        <f>IF($B$2=Selectors!$M$2,'RCF SOBC data'!DP49,IF($B$2=Selectors!$M$3,'RCF OBC data'!DP49,IF($B$2=Selectors!$M$4,'RCF FBC data'!DP49,IF($B$2=Selectors!$M$5,'RCF CCT data'!DP49,FALSE))))</f>
        <v>0.35966197183098592</v>
      </c>
      <c r="DX45" s="27">
        <f>IF($B$2=Selectors!$M$2,'RCF SOBC data'!DQ49,IF($B$2=Selectors!$M$3,'RCF OBC data'!DQ49,IF($B$2=Selectors!$M$4,'RCF FBC data'!DQ49,IF($B$2=Selectors!$M$5,'RCF CCT data'!DQ49,FALSE))))</f>
        <v>0.35966197183098592</v>
      </c>
      <c r="DY45" s="27">
        <f>IF($B$2=Selectors!$M$2,'RCF SOBC data'!DR49,IF($B$2=Selectors!$M$3,'RCF OBC data'!DR49,IF($B$2=Selectors!$M$4,'RCF FBC data'!DR49,IF($B$2=Selectors!$M$5,'RCF CCT data'!DR49,FALSE))))</f>
        <v>0.35966197183098592</v>
      </c>
      <c r="DZ45" s="27">
        <f>IF($B$2=Selectors!$M$2,'RCF SOBC data'!DS49,IF($B$2=Selectors!$M$3,'RCF OBC data'!DS49,IF($B$2=Selectors!$M$4,'RCF FBC data'!DS49,IF($B$2=Selectors!$M$5,'RCF CCT data'!DS49,FALSE))))</f>
        <v>0.35966197183098592</v>
      </c>
      <c r="EA45" s="27">
        <f>IF($B$2=Selectors!$M$2,'RCF SOBC data'!DT49,IF($B$2=Selectors!$M$3,'RCF OBC data'!DT49,IF($B$2=Selectors!$M$4,'RCF FBC data'!DT49,IF($B$2=Selectors!$M$5,'RCF CCT data'!DT49,FALSE))))</f>
        <v>0.35966197183098592</v>
      </c>
      <c r="EB45" s="27">
        <f>IF($B$2=Selectors!$M$2,'RCF SOBC data'!DU49,IF($B$2=Selectors!$M$3,'RCF OBC data'!DU49,IF($B$2=Selectors!$M$4,'RCF FBC data'!DU49,IF($B$2=Selectors!$M$5,'RCF CCT data'!DU49,FALSE))))</f>
        <v>0.35966197183098592</v>
      </c>
      <c r="EC45" s="27">
        <f>IF($B$2=Selectors!$M$2,'RCF SOBC data'!DV49,IF($B$2=Selectors!$M$3,'RCF OBC data'!DV49,IF($B$2=Selectors!$M$4,'RCF FBC data'!DV49,IF($B$2=Selectors!$M$5,'RCF CCT data'!DV49,FALSE))))</f>
        <v>0.35966197183098592</v>
      </c>
      <c r="ED45" s="27">
        <f>IF($B$2=Selectors!$M$2,'RCF SOBC data'!DW49,IF($B$2=Selectors!$M$3,'RCF OBC data'!DW49,IF($B$2=Selectors!$M$4,'RCF FBC data'!DW49,IF($B$2=Selectors!$M$5,'RCF CCT data'!DW49,FALSE))))</f>
        <v>0.35966197183098592</v>
      </c>
      <c r="EE45" s="27">
        <f>IF($B$2=Selectors!$M$2,'RCF SOBC data'!DX49,IF($B$2=Selectors!$M$3,'RCF OBC data'!DX49,IF($B$2=Selectors!$M$4,'RCF FBC data'!DX49,IF($B$2=Selectors!$M$5,'RCF CCT data'!DX49,FALSE))))</f>
        <v>0.35966197183098592</v>
      </c>
      <c r="EF45" s="27">
        <f>IF($B$2=Selectors!$M$2,'RCF SOBC data'!DY49,IF($B$2=Selectors!$M$3,'RCF OBC data'!DY49,IF($B$2=Selectors!$M$4,'RCF FBC data'!DY49,IF($B$2=Selectors!$M$5,'RCF CCT data'!DY49,FALSE))))</f>
        <v>0.35966197183098592</v>
      </c>
      <c r="EG45" s="27">
        <f>IF($B$2=Selectors!$M$2,'RCF SOBC data'!DZ49,IF($B$2=Selectors!$M$3,'RCF OBC data'!DZ49,IF($B$2=Selectors!$M$4,'RCF FBC data'!DZ49,IF($B$2=Selectors!$M$5,'RCF CCT data'!DZ49,FALSE))))</f>
        <v>0.35966197183098592</v>
      </c>
      <c r="EH45" s="27">
        <f>IF($B$2=Selectors!$M$2,'RCF SOBC data'!EA49,IF($B$2=Selectors!$M$3,'RCF OBC data'!EA49,IF($B$2=Selectors!$M$4,'RCF FBC data'!EA49,IF($B$2=Selectors!$M$5,'RCF CCT data'!EA49,FALSE))))</f>
        <v>0.35966197183098592</v>
      </c>
      <c r="EI45" s="27">
        <f>IF($B$2=Selectors!$M$2,'RCF SOBC data'!EB49,IF($B$2=Selectors!$M$3,'RCF OBC data'!EB49,IF($B$2=Selectors!$M$4,'RCF FBC data'!EB49,IF($B$2=Selectors!$M$5,'RCF CCT data'!EB49,FALSE))))</f>
        <v>0.35966197183098592</v>
      </c>
      <c r="EJ45" s="27">
        <f>IF($B$2=Selectors!$M$2,'RCF SOBC data'!EC49,IF($B$2=Selectors!$M$3,'RCF OBC data'!EC49,IF($B$2=Selectors!$M$4,'RCF FBC data'!EC49,IF($B$2=Selectors!$M$5,'RCF CCT data'!EC49,FALSE))))</f>
        <v>0.35966197183098592</v>
      </c>
      <c r="EK45" s="27">
        <f>IF($B$2=Selectors!$M$2,'RCF SOBC data'!ED49,IF($B$2=Selectors!$M$3,'RCF OBC data'!ED49,IF($B$2=Selectors!$M$4,'RCF FBC data'!ED49,IF($B$2=Selectors!$M$5,'RCF CCT data'!ED49,FALSE))))</f>
        <v>0.35966197183098592</v>
      </c>
      <c r="EL45" s="27">
        <f>IF($B$2=Selectors!$M$2,'RCF SOBC data'!EE49,IF($B$2=Selectors!$M$3,'RCF OBC data'!EE49,IF($B$2=Selectors!$M$4,'RCF FBC data'!EE49,IF($B$2=Selectors!$M$5,'RCF CCT data'!EE49,FALSE))))</f>
        <v>0.35966197183098592</v>
      </c>
      <c r="EM45" s="27">
        <f>IF($B$2=Selectors!$M$2,'RCF SOBC data'!EF49,IF($B$2=Selectors!$M$3,'RCF OBC data'!EF49,IF($B$2=Selectors!$M$4,'RCF FBC data'!EF49,IF($B$2=Selectors!$M$5,'RCF CCT data'!EF49,FALSE))))</f>
        <v>0.35966197183098592</v>
      </c>
      <c r="EN45" s="27">
        <f>IF($B$2=Selectors!$M$2,'RCF SOBC data'!EG49,IF($B$2=Selectors!$M$3,'RCF OBC data'!EG49,IF($B$2=Selectors!$M$4,'RCF FBC data'!EG49,IF($B$2=Selectors!$M$5,'RCF CCT data'!EG49,FALSE))))</f>
        <v>0.35966197183098592</v>
      </c>
      <c r="EO45" s="27">
        <f>IF($B$2=Selectors!$M$2,'RCF SOBC data'!EH49,IF($B$2=Selectors!$M$3,'RCF OBC data'!EH49,IF($B$2=Selectors!$M$4,'RCF FBC data'!EH49,IF($B$2=Selectors!$M$5,'RCF CCT data'!EH49,FALSE))))</f>
        <v>0.35966197183098592</v>
      </c>
      <c r="EP45" s="27">
        <f>IF($B$2=Selectors!$M$2,'RCF SOBC data'!EI49,IF($B$2=Selectors!$M$3,'RCF OBC data'!EI49,IF($B$2=Selectors!$M$4,'RCF FBC data'!EI49,IF($B$2=Selectors!$M$5,'RCF CCT data'!EI49,FALSE))))</f>
        <v>0.35966197183098592</v>
      </c>
      <c r="EQ45" s="27">
        <f>IF($B$2=Selectors!$M$2,'RCF SOBC data'!EJ49,IF($B$2=Selectors!$M$3,'RCF OBC data'!EJ49,IF($B$2=Selectors!$M$4,'RCF FBC data'!EJ49,IF($B$2=Selectors!$M$5,'RCF CCT data'!EJ49,FALSE))))</f>
        <v>0.35966197183098592</v>
      </c>
      <c r="ER45" s="27">
        <f>IF($B$2=Selectors!$M$2,'RCF SOBC data'!EK49,IF($B$2=Selectors!$M$3,'RCF OBC data'!EK49,IF($B$2=Selectors!$M$4,'RCF FBC data'!EK49,IF($B$2=Selectors!$M$5,'RCF CCT data'!EK49,FALSE))))</f>
        <v>0.35966197183098592</v>
      </c>
      <c r="ES45" s="27">
        <f>IF($B$2=Selectors!$M$2,'RCF SOBC data'!EL49,IF($B$2=Selectors!$M$3,'RCF OBC data'!EL49,IF($B$2=Selectors!$M$4,'RCF FBC data'!EL49,IF($B$2=Selectors!$M$5,'RCF CCT data'!EL49,FALSE))))</f>
        <v>0.10779629454932792</v>
      </c>
    </row>
    <row r="46" spans="2:149" x14ac:dyDescent="0.25">
      <c r="B46" s="13" t="s">
        <v>22</v>
      </c>
      <c r="C46" s="3">
        <v>0.75</v>
      </c>
      <c r="D46" s="40" t="e">
        <f t="shared" si="9"/>
        <v>#DIV/0!</v>
      </c>
      <c r="E46" s="40"/>
      <c r="F46" s="40" t="e">
        <f t="shared" si="10"/>
        <v>#DIV/0!</v>
      </c>
      <c r="G46" s="2"/>
      <c r="H46" s="29" t="e">
        <f t="shared" si="11"/>
        <v>#DIV/0!</v>
      </c>
      <c r="I46" s="29" t="e">
        <f t="shared" si="8"/>
        <v>#DIV/0!</v>
      </c>
      <c r="J46" s="29"/>
      <c r="K46" s="27">
        <f>IF($B$2=Selectors!$M$2,'RCF SOBC data'!D50,IF($B$2=Selectors!$M$3,'RCF OBC data'!D50,IF($B$2=Selectors!$M$4,'RCF FBC data'!D50,IF($B$2=Selectors!$M$5,'RCF CCT data'!D50,FALSE))))</f>
        <v>0.2760574827660125</v>
      </c>
      <c r="L46" s="27">
        <f>IF($B$2=Selectors!$M$2,'RCF SOBC data'!E50,IF($B$2=Selectors!$M$3,'RCF OBC data'!E50,IF($B$2=Selectors!$M$4,'RCF FBC data'!E50,IF($B$2=Selectors!$M$5,'RCF CCT data'!E50,FALSE))))</f>
        <v>0.2760574827660125</v>
      </c>
      <c r="M46" s="27">
        <f>IF($B$2=Selectors!$M$2,'RCF SOBC data'!F50,IF($B$2=Selectors!$M$3,'RCF OBC data'!F50,IF($B$2=Selectors!$M$4,'RCF FBC data'!F50,IF($B$2=Selectors!$M$5,'RCF CCT data'!F50,FALSE))))</f>
        <v>0.2760574827660125</v>
      </c>
      <c r="N46" s="27">
        <f>IF($B$2=Selectors!$M$2,'RCF SOBC data'!G50,IF($B$2=Selectors!$M$3,'RCF OBC data'!G50,IF($B$2=Selectors!$M$4,'RCF FBC data'!G50,IF($B$2=Selectors!$M$5,'RCF CCT data'!G50,FALSE))))</f>
        <v>0.2760574827660125</v>
      </c>
      <c r="O46" s="27">
        <f>IF($B$2=Selectors!$M$2,'RCF SOBC data'!H50,IF($B$2=Selectors!$M$3,'RCF OBC data'!H50,IF($B$2=Selectors!$M$4,'RCF FBC data'!H50,IF($B$2=Selectors!$M$5,'RCF CCT data'!H50,FALSE))))</f>
        <v>0.2760574827660125</v>
      </c>
      <c r="P46" s="27">
        <f>IF($B$2=Selectors!$M$2,'RCF SOBC data'!I50,IF($B$2=Selectors!$M$3,'RCF OBC data'!I50,IF($B$2=Selectors!$M$4,'RCF FBC data'!I50,IF($B$2=Selectors!$M$5,'RCF CCT data'!I50,FALSE))))</f>
        <v>0.2760574827660125</v>
      </c>
      <c r="Q46" s="27">
        <f>IF($B$2=Selectors!$M$2,'RCF SOBC data'!J50,IF($B$2=Selectors!$M$3,'RCF OBC data'!J50,IF($B$2=Selectors!$M$4,'RCF FBC data'!J50,IF($B$2=Selectors!$M$5,'RCF CCT data'!J50,FALSE))))</f>
        <v>0.2760574827660125</v>
      </c>
      <c r="R46" s="27">
        <f>IF($B$2=Selectors!$M$2,'RCF SOBC data'!K50,IF($B$2=Selectors!$M$3,'RCF OBC data'!K50,IF($B$2=Selectors!$M$4,'RCF FBC data'!K50,IF($B$2=Selectors!$M$5,'RCF CCT data'!K50,FALSE))))</f>
        <v>0.2760574827660125</v>
      </c>
      <c r="S46" s="27">
        <f>IF($B$2=Selectors!$M$2,'RCF SOBC data'!L50,IF($B$2=Selectors!$M$3,'RCF OBC data'!L50,IF($B$2=Selectors!$M$4,'RCF FBC data'!L50,IF($B$2=Selectors!$M$5,'RCF CCT data'!L50,FALSE))))</f>
        <v>0.2760574827660125</v>
      </c>
      <c r="T46" s="27">
        <f>IF($B$2=Selectors!$M$2,'RCF SOBC data'!M50,IF($B$2=Selectors!$M$3,'RCF OBC data'!M50,IF($B$2=Selectors!$M$4,'RCF FBC data'!M50,IF($B$2=Selectors!$M$5,'RCF CCT data'!M50,FALSE))))</f>
        <v>0.45712192262602569</v>
      </c>
      <c r="U46" s="27">
        <f>IF($B$2=Selectors!$M$2,'RCF SOBC data'!N50,IF($B$2=Selectors!$M$3,'RCF OBC data'!N50,IF($B$2=Selectors!$M$4,'RCF FBC data'!N50,IF($B$2=Selectors!$M$5,'RCF CCT data'!N50,FALSE))))</f>
        <v>0.45712192262602569</v>
      </c>
      <c r="V46" s="27">
        <f>IF($B$2=Selectors!$M$2,'RCF SOBC data'!O50,IF($B$2=Selectors!$M$3,'RCF OBC data'!O50,IF($B$2=Selectors!$M$4,'RCF FBC data'!O50,IF($B$2=Selectors!$M$5,'RCF CCT data'!O50,FALSE))))</f>
        <v>0.45712192262602569</v>
      </c>
      <c r="W46" s="27">
        <f>IF($B$2=Selectors!$M$2,'RCF SOBC data'!P50,IF($B$2=Selectors!$M$3,'RCF OBC data'!P50,IF($B$2=Selectors!$M$4,'RCF FBC data'!P50,IF($B$2=Selectors!$M$5,'RCF CCT data'!P50,FALSE))))</f>
        <v>0.45712192262602569</v>
      </c>
      <c r="X46" s="27">
        <f>IF($B$2=Selectors!$M$2,'RCF SOBC data'!Q50,IF($B$2=Selectors!$M$3,'RCF OBC data'!Q50,IF($B$2=Selectors!$M$4,'RCF FBC data'!Q50,IF($B$2=Selectors!$M$5,'RCF CCT data'!Q50,FALSE))))</f>
        <v>0.22642679899999996</v>
      </c>
      <c r="Y46" s="27">
        <f>IF($B$2=Selectors!$M$2,'RCF SOBC data'!R50,IF($B$2=Selectors!$M$3,'RCF OBC data'!R50,IF($B$2=Selectors!$M$4,'RCF FBC data'!R50,IF($B$2=Selectors!$M$5,'RCF CCT data'!R50,FALSE))))</f>
        <v>0.22642679899999996</v>
      </c>
      <c r="Z46" s="27">
        <f>IF($B$2=Selectors!$M$2,'RCF SOBC data'!S50,IF($B$2=Selectors!$M$3,'RCF OBC data'!S50,IF($B$2=Selectors!$M$4,'RCF FBC data'!S50,IF($B$2=Selectors!$M$5,'RCF CCT data'!S50,FALSE))))</f>
        <v>0.22642679899999996</v>
      </c>
      <c r="AA46" s="27">
        <f>IF($B$2=Selectors!$M$2,'RCF SOBC data'!T50,IF($B$2=Selectors!$M$3,'RCF OBC data'!T50,IF($B$2=Selectors!$M$4,'RCF FBC data'!T50,IF($B$2=Selectors!$M$5,'RCF CCT data'!T50,FALSE))))</f>
        <v>0.22642679899999996</v>
      </c>
      <c r="AB46" s="27">
        <f>IF($B$2=Selectors!$M$2,'RCF SOBC data'!U50,IF($B$2=Selectors!$M$3,'RCF OBC data'!U50,IF($B$2=Selectors!$M$4,'RCF FBC data'!U50,IF($B$2=Selectors!$M$5,'RCF CCT data'!U50,FALSE))))</f>
        <v>0.22642679899999996</v>
      </c>
      <c r="AC46" s="27">
        <f>IF($B$2=Selectors!$M$2,'RCF SOBC data'!V50,IF($B$2=Selectors!$M$3,'RCF OBC data'!V50,IF($B$2=Selectors!$M$4,'RCF FBC data'!V50,IF($B$2=Selectors!$M$5,'RCF CCT data'!V50,FALSE))))</f>
        <v>0.66999999999999993</v>
      </c>
      <c r="AD46" s="27">
        <f>IF($B$2=Selectors!$M$2,'RCF SOBC data'!W50,IF($B$2=Selectors!$M$3,'RCF OBC data'!W50,IF($B$2=Selectors!$M$4,'RCF FBC data'!W50,IF($B$2=Selectors!$M$5,'RCF CCT data'!W50,FALSE))))</f>
        <v>0.22642679899999996</v>
      </c>
      <c r="AE46" s="27">
        <f>IF($B$2=Selectors!$M$2,'RCF SOBC data'!X50,IF($B$2=Selectors!$M$3,'RCF OBC data'!X50,IF($B$2=Selectors!$M$4,'RCF FBC data'!X50,IF($B$2=Selectors!$M$5,'RCF CCT data'!X50,FALSE))))</f>
        <v>0.22642679899999996</v>
      </c>
      <c r="AF46" s="27">
        <f>IF($B$2=Selectors!$M$2,'RCF SOBC data'!Y50,IF($B$2=Selectors!$M$3,'RCF OBC data'!Y50,IF($B$2=Selectors!$M$4,'RCF FBC data'!Y50,IF($B$2=Selectors!$M$5,'RCF CCT data'!Y50,FALSE))))</f>
        <v>0.22642679899999996</v>
      </c>
      <c r="AG46" s="27">
        <f>IF($B$2=Selectors!$M$2,'RCF SOBC data'!Z50,IF($B$2=Selectors!$M$3,'RCF OBC data'!Z50,IF($B$2=Selectors!$M$4,'RCF FBC data'!Z50,IF($B$2=Selectors!$M$5,'RCF CCT data'!Z50,FALSE))))</f>
        <v>0.22642679899999996</v>
      </c>
      <c r="AH46" s="27">
        <f>IF($B$2=Selectors!$M$2,'RCF SOBC data'!AA50,IF($B$2=Selectors!$M$3,'RCF OBC data'!AA50,IF($B$2=Selectors!$M$4,'RCF FBC data'!AA50,IF($B$2=Selectors!$M$5,'RCF CCT data'!AA50,FALSE))))</f>
        <v>0.22642679899999996</v>
      </c>
      <c r="AI46" s="27">
        <f>IF($B$2=Selectors!$M$2,'RCF SOBC data'!AB50,IF($B$2=Selectors!$M$3,'RCF OBC data'!AB50,IF($B$2=Selectors!$M$4,'RCF FBC data'!AB50,IF($B$2=Selectors!$M$5,'RCF CCT data'!AB50,FALSE))))</f>
        <v>0.57500000000000018</v>
      </c>
      <c r="AJ46" s="27">
        <f>IF($B$2=Selectors!$M$2,'RCF SOBC data'!AC50,IF($B$2=Selectors!$M$3,'RCF OBC data'!AC50,IF($B$2=Selectors!$M$4,'RCF FBC data'!AC50,IF($B$2=Selectors!$M$5,'RCF CCT data'!AC50,FALSE))))</f>
        <v>0.57500000000000018</v>
      </c>
      <c r="AK46" s="27">
        <f>IF($B$2=Selectors!$M$2,'RCF SOBC data'!AD50,IF($B$2=Selectors!$M$3,'RCF OBC data'!AD50,IF($B$2=Selectors!$M$4,'RCF FBC data'!AD50,IF($B$2=Selectors!$M$5,'RCF CCT data'!AD50,FALSE))))</f>
        <v>0.45712192262602569</v>
      </c>
      <c r="AL46" s="27">
        <f>IF($B$2=Selectors!$M$2,'RCF SOBC data'!AE50,IF($B$2=Selectors!$M$3,'RCF OBC data'!AE50,IF($B$2=Selectors!$M$4,'RCF FBC data'!AE50,IF($B$2=Selectors!$M$5,'RCF CCT data'!AE50,FALSE))))</f>
        <v>0.45712192262602569</v>
      </c>
      <c r="AM46" s="27">
        <f>IF($B$2=Selectors!$M$2,'RCF SOBC data'!AF50,IF($B$2=Selectors!$M$3,'RCF OBC data'!AF50,IF($B$2=Selectors!$M$4,'RCF FBC data'!AF50,IF($B$2=Selectors!$M$5,'RCF CCT data'!AF50,FALSE))))</f>
        <v>0.45712192262602569</v>
      </c>
      <c r="AN46" s="27">
        <f>IF($B$2=Selectors!$M$2,'RCF SOBC data'!AG50,IF($B$2=Selectors!$M$3,'RCF OBC data'!AG50,IF($B$2=Selectors!$M$4,'RCF FBC data'!AG50,IF($B$2=Selectors!$M$5,'RCF CCT data'!AG50,FALSE))))</f>
        <v>0.45712192262602569</v>
      </c>
      <c r="AO46" s="27">
        <f>IF($B$2=Selectors!$M$2,'RCF SOBC data'!AH50,IF($B$2=Selectors!$M$3,'RCF OBC data'!AH50,IF($B$2=Selectors!$M$4,'RCF FBC data'!AH50,IF($B$2=Selectors!$M$5,'RCF CCT data'!AH50,FALSE))))</f>
        <v>0.76000000000000023</v>
      </c>
      <c r="AP46" s="27">
        <f>IF($B$2=Selectors!$M$2,'RCF SOBC data'!AI50,IF($B$2=Selectors!$M$3,'RCF OBC data'!AI50,IF($B$2=Selectors!$M$4,'RCF FBC data'!AI50,IF($B$2=Selectors!$M$5,'RCF CCT data'!AI50,FALSE))))</f>
        <v>0.57500000000000018</v>
      </c>
      <c r="AQ46" s="27">
        <f>IF($B$2=Selectors!$M$2,'RCF SOBC data'!AJ50,IF($B$2=Selectors!$M$3,'RCF OBC data'!AJ50,IF($B$2=Selectors!$M$4,'RCF FBC data'!AJ50,IF($B$2=Selectors!$M$5,'RCF CCT data'!AJ50,FALSE))))</f>
        <v>0.57500000000000018</v>
      </c>
      <c r="AR46" s="27">
        <f>IF($B$2=Selectors!$M$2,'RCF SOBC data'!AK50,IF($B$2=Selectors!$M$3,'RCF OBC data'!AK50,IF($B$2=Selectors!$M$4,'RCF FBC data'!AK50,IF($B$2=Selectors!$M$5,'RCF CCT data'!AK50,FALSE))))</f>
        <v>0.6675000000000002</v>
      </c>
      <c r="AS46" s="27">
        <f>IF($B$2=Selectors!$M$2,'RCF SOBC data'!AL50,IF($B$2=Selectors!$M$3,'RCF OBC data'!AL50,IF($B$2=Selectors!$M$4,'RCF FBC data'!AL50,IF($B$2=Selectors!$M$5,'RCF CCT data'!AL50,FALSE))))</f>
        <v>0.76000000000000023</v>
      </c>
      <c r="AT46" s="27">
        <f>IF($B$2=Selectors!$M$2,'RCF SOBC data'!AM50,IF($B$2=Selectors!$M$3,'RCF OBC data'!AM50,IF($B$2=Selectors!$M$4,'RCF FBC data'!AM50,IF($B$2=Selectors!$M$5,'RCF CCT data'!AM50,FALSE))))</f>
        <v>0.57500000000000018</v>
      </c>
      <c r="AU46" s="27">
        <f>IF($B$2=Selectors!$M$2,'RCF SOBC data'!AN50,IF($B$2=Selectors!$M$3,'RCF OBC data'!AN50,IF($B$2=Selectors!$M$4,'RCF FBC data'!AN50,IF($B$2=Selectors!$M$5,'RCF CCT data'!AN50,FALSE))))</f>
        <v>0.57500000000000018</v>
      </c>
      <c r="AV46" s="27">
        <f>IF($B$2=Selectors!$M$2,'RCF SOBC data'!AO50,IF($B$2=Selectors!$M$3,'RCF OBC data'!AO50,IF($B$2=Selectors!$M$4,'RCF FBC data'!AO50,IF($B$2=Selectors!$M$5,'RCF CCT data'!AO50,FALSE))))</f>
        <v>0.22642679899999996</v>
      </c>
      <c r="AW46" s="27">
        <f>IF($B$2=Selectors!$M$2,'RCF SOBC data'!AP50,IF($B$2=Selectors!$M$3,'RCF OBC data'!AP50,IF($B$2=Selectors!$M$4,'RCF FBC data'!AP50,IF($B$2=Selectors!$M$5,'RCF CCT data'!AP50,FALSE))))</f>
        <v>0.66999999999999993</v>
      </c>
      <c r="AX46" s="27">
        <f>IF($B$2=Selectors!$M$2,'RCF SOBC data'!AQ50,IF($B$2=Selectors!$M$3,'RCF OBC data'!AQ50,IF($B$2=Selectors!$M$4,'RCF FBC data'!AQ50,IF($B$2=Selectors!$M$5,'RCF CCT data'!AQ50,FALSE))))</f>
        <v>0.45712192262602569</v>
      </c>
      <c r="AY46" s="27">
        <f>IF($B$2=Selectors!$M$2,'RCF SOBC data'!AR50,IF($B$2=Selectors!$M$3,'RCF OBC data'!AR50,IF($B$2=Selectors!$M$4,'RCF FBC data'!AR50,IF($B$2=Selectors!$M$5,'RCF CCT data'!AR50,FALSE))))</f>
        <v>0.45712192262602569</v>
      </c>
      <c r="AZ46" s="27">
        <f>IF($B$2=Selectors!$M$2,'RCF SOBC data'!AS50,IF($B$2=Selectors!$M$3,'RCF OBC data'!AS50,IF($B$2=Selectors!$M$4,'RCF FBC data'!AS50,IF($B$2=Selectors!$M$5,'RCF CCT data'!AS50,FALSE))))</f>
        <v>0.5</v>
      </c>
      <c r="BA46" s="27">
        <f>IF($B$2=Selectors!$M$2,'RCF SOBC data'!AT50,IF($B$2=Selectors!$M$3,'RCF OBC data'!AT50,IF($B$2=Selectors!$M$4,'RCF FBC data'!AT50,IF($B$2=Selectors!$M$5,'RCF CCT data'!AT50,FALSE))))</f>
        <v>0.5</v>
      </c>
      <c r="BB46" s="27">
        <f>IF($B$2=Selectors!$M$2,'RCF SOBC data'!AU50,IF($B$2=Selectors!$M$3,'RCF OBC data'!AU50,IF($B$2=Selectors!$M$4,'RCF FBC data'!AU50,IF($B$2=Selectors!$M$5,'RCF CCT data'!AU50,FALSE))))</f>
        <v>0.45</v>
      </c>
      <c r="BC46" s="27">
        <f>IF($B$2=Selectors!$M$2,'RCF SOBC data'!AV50,IF($B$2=Selectors!$M$3,'RCF OBC data'!AV50,IF($B$2=Selectors!$M$4,'RCF FBC data'!AV50,IF($B$2=Selectors!$M$5,'RCF CCT data'!AV50,FALSE))))</f>
        <v>0.45</v>
      </c>
      <c r="BD46" s="27">
        <f>IF($B$2=Selectors!$M$2,'RCF SOBC data'!AW50,IF($B$2=Selectors!$M$3,'RCF OBC data'!AW50,IF($B$2=Selectors!$M$4,'RCF FBC data'!AW50,IF($B$2=Selectors!$M$5,'RCF CCT data'!AW50,FALSE))))</f>
        <v>0.45</v>
      </c>
      <c r="BE46" s="27">
        <f>IF($B$2=Selectors!$M$2,'RCF SOBC data'!AX50,IF($B$2=Selectors!$M$3,'RCF OBC data'!AX50,IF($B$2=Selectors!$M$4,'RCF FBC data'!AX50,IF($B$2=Selectors!$M$5,'RCF CCT data'!AX50,FALSE))))</f>
        <v>0.5</v>
      </c>
      <c r="BF46" s="27">
        <f>IF($B$2=Selectors!$M$2,'RCF SOBC data'!AY50,IF($B$2=Selectors!$M$3,'RCF OBC data'!AY50,IF($B$2=Selectors!$M$4,'RCF FBC data'!AY50,IF($B$2=Selectors!$M$5,'RCF CCT data'!AY50,FALSE))))</f>
        <v>0.6</v>
      </c>
      <c r="BG46" s="27">
        <f>IF($B$2=Selectors!$M$2,'RCF SOBC data'!AZ50,IF($B$2=Selectors!$M$3,'RCF OBC data'!AZ50,IF($B$2=Selectors!$M$4,'RCF FBC data'!AZ50,IF($B$2=Selectors!$M$5,'RCF CCT data'!AZ50,FALSE))))</f>
        <v>0.5</v>
      </c>
      <c r="BH46" s="27">
        <f>IF($B$2=Selectors!$M$2,'RCF SOBC data'!BA50,IF($B$2=Selectors!$M$3,'RCF OBC data'!BA50,IF($B$2=Selectors!$M$4,'RCF FBC data'!BA50,IF($B$2=Selectors!$M$5,'RCF CCT data'!BA50,FALSE))))</f>
        <v>0.6</v>
      </c>
      <c r="BI46" s="27">
        <f>IF($B$2=Selectors!$M$2,'RCF SOBC data'!BB50,IF($B$2=Selectors!$M$3,'RCF OBC data'!BB50,IF($B$2=Selectors!$M$4,'RCF FBC data'!BB50,IF($B$2=Selectors!$M$5,'RCF CCT data'!BB50,FALSE))))</f>
        <v>0.45999999999999996</v>
      </c>
      <c r="BJ46" s="27">
        <f>IF($B$2=Selectors!$M$2,'RCF SOBC data'!BC50,IF($B$2=Selectors!$M$3,'RCF OBC data'!BC50,IF($B$2=Selectors!$M$4,'RCF FBC data'!BC50,IF($B$2=Selectors!$M$5,'RCF CCT data'!BC50,FALSE))))</f>
        <v>0.45999999999999996</v>
      </c>
      <c r="BK46" s="27">
        <f>IF($B$2=Selectors!$M$2,'RCF SOBC data'!BD50,IF($B$2=Selectors!$M$3,'RCF OBC data'!BD50,IF($B$2=Selectors!$M$4,'RCF FBC data'!BD50,IF($B$2=Selectors!$M$5,'RCF CCT data'!BD50,FALSE))))</f>
        <v>0.5</v>
      </c>
      <c r="BL46" s="27">
        <f>IF($B$2=Selectors!$M$2,'RCF SOBC data'!BE50,IF($B$2=Selectors!$M$3,'RCF OBC data'!BE50,IF($B$2=Selectors!$M$4,'RCF FBC data'!BE50,IF($B$2=Selectors!$M$5,'RCF CCT data'!BE50,FALSE))))</f>
        <v>0.5</v>
      </c>
      <c r="BM46" s="27">
        <f>IF($B$2=Selectors!$M$2,'RCF SOBC data'!BF50,IF($B$2=Selectors!$M$3,'RCF OBC data'!BF50,IF($B$2=Selectors!$M$4,'RCF FBC data'!BF50,IF($B$2=Selectors!$M$5,'RCF CCT data'!BF50,FALSE))))</f>
        <v>0.5</v>
      </c>
      <c r="BN46" s="27">
        <f>IF($B$2=Selectors!$M$2,'RCF SOBC data'!BG50,IF($B$2=Selectors!$M$3,'RCF OBC data'!BG50,IF($B$2=Selectors!$M$4,'RCF FBC data'!BG50,IF($B$2=Selectors!$M$5,'RCF CCT data'!BG50,FALSE))))</f>
        <v>0.6</v>
      </c>
      <c r="BO46" s="27">
        <f>IF($B$2=Selectors!$M$2,'RCF SOBC data'!BH50,IF($B$2=Selectors!$M$3,'RCF OBC data'!BH50,IF($B$2=Selectors!$M$4,'RCF FBC data'!BH50,IF($B$2=Selectors!$M$5,'RCF CCT data'!BH50,FALSE))))</f>
        <v>0.6</v>
      </c>
      <c r="BP46" s="27">
        <f>IF($B$2=Selectors!$M$2,'RCF SOBC data'!BI50,IF($B$2=Selectors!$M$3,'RCF OBC data'!BI50,IF($B$2=Selectors!$M$4,'RCF FBC data'!BI50,IF($B$2=Selectors!$M$5,'RCF CCT data'!BI50,FALSE))))</f>
        <v>0.35750000000000015</v>
      </c>
      <c r="BQ46" s="27">
        <f>IF($B$2=Selectors!$M$2,'RCF SOBC data'!BJ50,IF($B$2=Selectors!$M$3,'RCF OBC data'!BJ50,IF($B$2=Selectors!$M$4,'RCF FBC data'!BJ50,IF($B$2=Selectors!$M$5,'RCF CCT data'!BJ50,FALSE))))</f>
        <v>0.35000000000000009</v>
      </c>
      <c r="BR46" s="27">
        <f>IF($B$2=Selectors!$M$2,'RCF SOBC data'!BK50,IF($B$2=Selectors!$M$3,'RCF OBC data'!BK50,IF($B$2=Selectors!$M$4,'RCF FBC data'!BK50,IF($B$2=Selectors!$M$5,'RCF CCT data'!BK50,FALSE))))</f>
        <v>0.35000000000000009</v>
      </c>
      <c r="BS46" s="27">
        <f>IF($B$2=Selectors!$M$2,'RCF SOBC data'!BL50,IF($B$2=Selectors!$M$3,'RCF OBC data'!BL50,IF($B$2=Selectors!$M$4,'RCF FBC data'!BL50,IF($B$2=Selectors!$M$5,'RCF CCT data'!BL50,FALSE))))</f>
        <v>0.48</v>
      </c>
      <c r="BT46" s="27">
        <f>IF($B$2=Selectors!$M$2,'RCF SOBC data'!BM50,IF($B$2=Selectors!$M$3,'RCF OBC data'!BM50,IF($B$2=Selectors!$M$4,'RCF FBC data'!BM50,IF($B$2=Selectors!$M$5,'RCF CCT data'!BM50,FALSE))))</f>
        <v>0.5</v>
      </c>
      <c r="BU46" s="27">
        <f>IF($B$2=Selectors!$M$2,'RCF SOBC data'!BN50,IF($B$2=Selectors!$M$3,'RCF OBC data'!BN50,IF($B$2=Selectors!$M$4,'RCF FBC data'!BN50,IF($B$2=Selectors!$M$5,'RCF CCT data'!BN50,FALSE))))</f>
        <v>0.31305179005908929</v>
      </c>
      <c r="BV46" s="27">
        <f>IF($B$2=Selectors!$M$2,'RCF SOBC data'!BO50,IF($B$2=Selectors!$M$3,'RCF OBC data'!BO50,IF($B$2=Selectors!$M$4,'RCF FBC data'!BO50,IF($B$2=Selectors!$M$5,'RCF CCT data'!BO50,FALSE))))</f>
        <v>0</v>
      </c>
      <c r="BW46" s="27">
        <f>IF($B$2=Selectors!$M$2,'RCF SOBC data'!BP50,IF($B$2=Selectors!$M$3,'RCF OBC data'!BP50,IF($B$2=Selectors!$M$4,'RCF FBC data'!BP50,IF($B$2=Selectors!$M$5,'RCF CCT data'!BP50,FALSE))))</f>
        <v>0</v>
      </c>
      <c r="BX46" s="27">
        <f>IF($B$2=Selectors!$M$2,'RCF SOBC data'!BQ50,IF($B$2=Selectors!$M$3,'RCF OBC data'!BQ50,IF($B$2=Selectors!$M$4,'RCF FBC data'!BQ50,IF($B$2=Selectors!$M$5,'RCF CCT data'!BQ50,FALSE))))</f>
        <v>0</v>
      </c>
      <c r="BY46" s="27">
        <f>IF($B$2=Selectors!$M$2,'RCF SOBC data'!BR50,IF($B$2=Selectors!$M$3,'RCF OBC data'!BR50,IF($B$2=Selectors!$M$4,'RCF FBC data'!BR50,IF($B$2=Selectors!$M$5,'RCF CCT data'!BR50,FALSE))))</f>
        <v>0</v>
      </c>
      <c r="BZ46" s="27">
        <f>IF($B$2=Selectors!$M$2,'RCF SOBC data'!BS50,IF($B$2=Selectors!$M$3,'RCF OBC data'!BS50,IF($B$2=Selectors!$M$4,'RCF FBC data'!BS50,IF($B$2=Selectors!$M$5,'RCF CCT data'!BS50,FALSE))))</f>
        <v>0</v>
      </c>
      <c r="CA46" s="27">
        <f>IF($B$2=Selectors!$M$2,'RCF SOBC data'!BT50,IF($B$2=Selectors!$M$3,'RCF OBC data'!BT50,IF($B$2=Selectors!$M$4,'RCF FBC data'!BT50,IF($B$2=Selectors!$M$5,'RCF CCT data'!BT50,FALSE))))</f>
        <v>0</v>
      </c>
      <c r="CB46" s="27">
        <f>IF($B$2=Selectors!$M$2,'RCF SOBC data'!BU50,IF($B$2=Selectors!$M$3,'RCF OBC data'!BU50,IF($B$2=Selectors!$M$4,'RCF FBC data'!BU50,IF($B$2=Selectors!$M$5,'RCF CCT data'!BU50,FALSE))))</f>
        <v>0.34999999999999987</v>
      </c>
      <c r="CC46" s="27">
        <f>IF($B$2=Selectors!$M$2,'RCF SOBC data'!BV50,IF($B$2=Selectors!$M$3,'RCF OBC data'!BV50,IF($B$2=Selectors!$M$4,'RCF FBC data'!BV50,IF($B$2=Selectors!$M$5,'RCF CCT data'!BV50,FALSE))))</f>
        <v>0.34999999999999987</v>
      </c>
      <c r="CD46" s="27">
        <f>IF($B$2=Selectors!$M$2,'RCF SOBC data'!BW50,IF($B$2=Selectors!$M$3,'RCF OBC data'!BW50,IF($B$2=Selectors!$M$4,'RCF FBC data'!BW50,IF($B$2=Selectors!$M$5,'RCF CCT data'!BW50,FALSE))))</f>
        <v>0.34999999999999987</v>
      </c>
      <c r="CE46" s="27">
        <f>IF($B$2=Selectors!$M$2,'RCF SOBC data'!BX50,IF($B$2=Selectors!$M$3,'RCF OBC data'!BX50,IF($B$2=Selectors!$M$4,'RCF FBC data'!BX50,IF($B$2=Selectors!$M$5,'RCF CCT data'!BX50,FALSE))))</f>
        <v>0.34999999999999987</v>
      </c>
      <c r="CF46" s="27">
        <f>IF($B$2=Selectors!$M$2,'RCF SOBC data'!BY50,IF($B$2=Selectors!$M$3,'RCF OBC data'!BY50,IF($B$2=Selectors!$M$4,'RCF FBC data'!BY50,IF($B$2=Selectors!$M$5,'RCF CCT data'!BY50,FALSE))))</f>
        <v>0.34999999999999987</v>
      </c>
      <c r="CG46" s="27">
        <f>IF($B$2=Selectors!$M$2,'RCF SOBC data'!BZ50,IF($B$2=Selectors!$M$3,'RCF OBC data'!BZ50,IF($B$2=Selectors!$M$4,'RCF FBC data'!BZ50,IF($B$2=Selectors!$M$5,'RCF CCT data'!BZ50,FALSE))))</f>
        <v>0.34999999999999987</v>
      </c>
      <c r="CH46" s="27">
        <f>IF($B$2=Selectors!$M$2,'RCF SOBC data'!CA50,IF($B$2=Selectors!$M$3,'RCF OBC data'!CA50,IF($B$2=Selectors!$M$4,'RCF FBC data'!CA50,IF($B$2=Selectors!$M$5,'RCF CCT data'!CA50,FALSE))))</f>
        <v>0.34999999999999987</v>
      </c>
      <c r="CI46" s="27">
        <f>IF($B$2=Selectors!$M$2,'RCF SOBC data'!CB50,IF($B$2=Selectors!$M$3,'RCF OBC data'!CB50,IF($B$2=Selectors!$M$4,'RCF FBC data'!CB50,IF($B$2=Selectors!$M$5,'RCF CCT data'!CB50,FALSE))))</f>
        <v>0.58915537017726805</v>
      </c>
      <c r="CJ46" s="27">
        <f>IF($B$2=Selectors!$M$2,'RCF SOBC data'!CC50,IF($B$2=Selectors!$M$3,'RCF OBC data'!CC50,IF($B$2=Selectors!$M$4,'RCF FBC data'!CC50,IF($B$2=Selectors!$M$5,'RCF CCT data'!CC50,FALSE))))</f>
        <v>0.58915537017726805</v>
      </c>
      <c r="CK46" s="27">
        <f>IF($B$2=Selectors!$M$2,'RCF SOBC data'!CD50,IF($B$2=Selectors!$M$3,'RCF OBC data'!CD50,IF($B$2=Selectors!$M$4,'RCF FBC data'!CD50,IF($B$2=Selectors!$M$5,'RCF CCT data'!CD50,FALSE))))</f>
        <v>0.58915537017726805</v>
      </c>
      <c r="CL46" s="27">
        <f>IF($B$2=Selectors!$M$2,'RCF SOBC data'!CE50,IF($B$2=Selectors!$M$3,'RCF OBC data'!CE50,IF($B$2=Selectors!$M$4,'RCF FBC data'!CE50,IF($B$2=Selectors!$M$5,'RCF CCT data'!CE50,FALSE))))</f>
        <v>0.58915537017726805</v>
      </c>
      <c r="CM46" s="27">
        <f>IF($B$2=Selectors!$M$2,'RCF SOBC data'!CF50,IF($B$2=Selectors!$M$3,'RCF OBC data'!CF50,IF($B$2=Selectors!$M$4,'RCF FBC data'!CF50,IF($B$2=Selectors!$M$5,'RCF CCT data'!CF50,FALSE))))</f>
        <v>0.58915537017726805</v>
      </c>
      <c r="CN46" s="27">
        <f>IF($B$2=Selectors!$M$2,'RCF SOBC data'!CG50,IF($B$2=Selectors!$M$3,'RCF OBC data'!CG50,IF($B$2=Selectors!$M$4,'RCF FBC data'!CG50,IF($B$2=Selectors!$M$5,'RCF CCT data'!CG50,FALSE))))</f>
        <v>0.58915537017726805</v>
      </c>
      <c r="CO46" s="27">
        <f>IF($B$2=Selectors!$M$2,'RCF SOBC data'!CH50,IF($B$2=Selectors!$M$3,'RCF OBC data'!CH50,IF($B$2=Selectors!$M$4,'RCF FBC data'!CH50,IF($B$2=Selectors!$M$5,'RCF CCT data'!CH50,FALSE))))</f>
        <v>0.58915537017726805</v>
      </c>
      <c r="CP46" s="27">
        <f>IF($B$2=Selectors!$M$2,'RCF SOBC data'!CI50,IF($B$2=Selectors!$M$3,'RCF OBC data'!CI50,IF($B$2=Selectors!$M$4,'RCF FBC data'!CI50,IF($B$2=Selectors!$M$5,'RCF CCT data'!CI50,FALSE))))</f>
        <v>0.31305179005908929</v>
      </c>
      <c r="CQ46" s="27">
        <f>IF($B$2=Selectors!$M$2,'RCF SOBC data'!CJ50,IF($B$2=Selectors!$M$3,'RCF OBC data'!CJ50,IF($B$2=Selectors!$M$4,'RCF FBC data'!CJ50,IF($B$2=Selectors!$M$5,'RCF CCT data'!CJ50,FALSE))))</f>
        <v>0.31305179005908929</v>
      </c>
      <c r="CR46" s="27">
        <f>IF($B$2=Selectors!$M$2,'RCF SOBC data'!CK50,IF($B$2=Selectors!$M$3,'RCF OBC data'!CK50,IF($B$2=Selectors!$M$4,'RCF FBC data'!CK50,IF($B$2=Selectors!$M$5,'RCF CCT data'!CK50,FALSE))))</f>
        <v>0.31305179005908929</v>
      </c>
      <c r="CS46" s="27">
        <f>IF($B$2=Selectors!$M$2,'RCF SOBC data'!CL50,IF($B$2=Selectors!$M$3,'RCF OBC data'!CL50,IF($B$2=Selectors!$M$4,'RCF FBC data'!CL50,IF($B$2=Selectors!$M$5,'RCF CCT data'!CL50,FALSE))))</f>
        <v>0.58915537017726805</v>
      </c>
      <c r="CT46" s="27">
        <f>IF($B$2=Selectors!$M$2,'RCF SOBC data'!CM50,IF($B$2=Selectors!$M$3,'RCF OBC data'!CM50,IF($B$2=Selectors!$M$4,'RCF FBC data'!CM50,IF($B$2=Selectors!$M$5,'RCF CCT data'!CM50,FALSE))))</f>
        <v>0.58915537017726805</v>
      </c>
      <c r="CU46" s="27">
        <f>IF($B$2=Selectors!$M$2,'RCF SOBC data'!CN50,IF($B$2=Selectors!$M$3,'RCF OBC data'!CN50,IF($B$2=Selectors!$M$4,'RCF FBC data'!CN50,IF($B$2=Selectors!$M$5,'RCF CCT data'!CN50,FALSE))))</f>
        <v>0.58915537017726805</v>
      </c>
      <c r="CV46" s="27">
        <f>IF($B$2=Selectors!$M$2,'RCF SOBC data'!CO50,IF($B$2=Selectors!$M$3,'RCF OBC data'!CO50,IF($B$2=Selectors!$M$4,'RCF FBC data'!CO50,IF($B$2=Selectors!$M$5,'RCF CCT data'!CO50,FALSE))))</f>
        <v>0.58915537017726805</v>
      </c>
      <c r="CW46" s="27">
        <f>IF($B$2=Selectors!$M$2,'RCF SOBC data'!CP50,IF($B$2=Selectors!$M$3,'RCF OBC data'!CP50,IF($B$2=Selectors!$M$4,'RCF FBC data'!CP50,IF($B$2=Selectors!$M$5,'RCF CCT data'!CP50,FALSE))))</f>
        <v>0.58915537017726805</v>
      </c>
      <c r="CX46" s="27">
        <f>IF($B$2=Selectors!$M$2,'RCF SOBC data'!CQ50,IF($B$2=Selectors!$M$3,'RCF OBC data'!CQ50,IF($B$2=Selectors!$M$4,'RCF FBC data'!CQ50,IF($B$2=Selectors!$M$5,'RCF CCT data'!CQ50,FALSE))))</f>
        <v>0.48</v>
      </c>
      <c r="CY46" s="27">
        <f>IF($B$2=Selectors!$M$2,'RCF SOBC data'!CR50,IF($B$2=Selectors!$M$3,'RCF OBC data'!CR50,IF($B$2=Selectors!$M$4,'RCF FBC data'!CR50,IF($B$2=Selectors!$M$5,'RCF CCT data'!CR50,FALSE))))</f>
        <v>0.57500000000000018</v>
      </c>
      <c r="CZ46" s="27">
        <f>IF($B$2=Selectors!$M$2,'RCF SOBC data'!CS50,IF($B$2=Selectors!$M$3,'RCF OBC data'!CS50,IF($B$2=Selectors!$M$4,'RCF FBC data'!CS50,IF($B$2=Selectors!$M$5,'RCF CCT data'!CS50,FALSE))))</f>
        <v>0.57500000000000018</v>
      </c>
      <c r="DA46" s="27">
        <f>IF($B$2=Selectors!$M$2,'RCF SOBC data'!CT50,IF($B$2=Selectors!$M$3,'RCF OBC data'!CT50,IF($B$2=Selectors!$M$4,'RCF FBC data'!CT50,IF($B$2=Selectors!$M$5,'RCF CCT data'!CT50,FALSE))))</f>
        <v>0.57500000000000018</v>
      </c>
      <c r="DB46" s="27">
        <f>IF($B$2=Selectors!$M$2,'RCF SOBC data'!CU50,IF($B$2=Selectors!$M$3,'RCF OBC data'!CU50,IF($B$2=Selectors!$M$4,'RCF FBC data'!CU50,IF($B$2=Selectors!$M$5,'RCF CCT data'!CU50,FALSE))))</f>
        <v>0.57500000000000018</v>
      </c>
      <c r="DC46" s="27">
        <f>IF($B$2=Selectors!$M$2,'RCF SOBC data'!CV50,IF($B$2=Selectors!$M$3,'RCF OBC data'!CV50,IF($B$2=Selectors!$M$4,'RCF FBC data'!CV50,IF($B$2=Selectors!$M$5,'RCF CCT data'!CV50,FALSE))))</f>
        <v>0.57500000000000018</v>
      </c>
      <c r="DD46" s="27">
        <f>IF($B$2=Selectors!$M$2,'RCF SOBC data'!CW50,IF($B$2=Selectors!$M$3,'RCF OBC data'!CW50,IF($B$2=Selectors!$M$4,'RCF FBC data'!CW50,IF($B$2=Selectors!$M$5,'RCF CCT data'!CW50,FALSE))))</f>
        <v>0.57500000000000018</v>
      </c>
      <c r="DE46" s="27">
        <f>IF($B$2=Selectors!$M$2,'RCF SOBC data'!CX50,IF($B$2=Selectors!$M$3,'RCF OBC data'!CX50,IF($B$2=Selectors!$M$4,'RCF FBC data'!CX50,IF($B$2=Selectors!$M$5,'RCF CCT data'!CX50,FALSE))))</f>
        <v>0.57500000000000018</v>
      </c>
      <c r="DF46" s="27">
        <f>IF($B$2=Selectors!$M$2,'RCF SOBC data'!CY50,IF($B$2=Selectors!$M$3,'RCF OBC data'!CY50,IF($B$2=Selectors!$M$4,'RCF FBC data'!CY50,IF($B$2=Selectors!$M$5,'RCF CCT data'!CY50,FALSE))))</f>
        <v>0.57500000000000018</v>
      </c>
      <c r="DG46" s="27">
        <f>IF($B$2=Selectors!$M$2,'RCF SOBC data'!CZ50,IF($B$2=Selectors!$M$3,'RCF OBC data'!CZ50,IF($B$2=Selectors!$M$4,'RCF FBC data'!CZ50,IF($B$2=Selectors!$M$5,'RCF CCT data'!CZ50,FALSE))))</f>
        <v>0.57500000000000018</v>
      </c>
      <c r="DH46" s="27">
        <f>IF($B$2=Selectors!$M$2,'RCF SOBC data'!DA50,IF($B$2=Selectors!$M$3,'RCF OBC data'!DA50,IF($B$2=Selectors!$M$4,'RCF FBC data'!DA50,IF($B$2=Selectors!$M$5,'RCF CCT data'!DA50,FALSE))))</f>
        <v>0.57500000000000018</v>
      </c>
      <c r="DI46" s="27">
        <f>IF($B$2=Selectors!$M$2,'RCF SOBC data'!DB50,IF($B$2=Selectors!$M$3,'RCF OBC data'!DB50,IF($B$2=Selectors!$M$4,'RCF FBC data'!DB50,IF($B$2=Selectors!$M$5,'RCF CCT data'!DB50,FALSE))))</f>
        <v>0.57500000000000018</v>
      </c>
      <c r="DJ46" s="27">
        <f>IF($B$2=Selectors!$M$2,'RCF SOBC data'!DC50,IF($B$2=Selectors!$M$3,'RCF OBC data'!DC50,IF($B$2=Selectors!$M$4,'RCF FBC data'!DC50,IF($B$2=Selectors!$M$5,'RCF CCT data'!DC50,FALSE))))</f>
        <v>0.57500000000000018</v>
      </c>
      <c r="DK46" s="27">
        <f>IF($B$2=Selectors!$M$2,'RCF SOBC data'!DD50,IF($B$2=Selectors!$M$3,'RCF OBC data'!DD50,IF($B$2=Selectors!$M$4,'RCF FBC data'!DD50,IF($B$2=Selectors!$M$5,'RCF CCT data'!DD50,FALSE))))</f>
        <v>0.5</v>
      </c>
      <c r="DL46" s="27">
        <f>IF($B$2=Selectors!$M$2,'RCF SOBC data'!DE50,IF($B$2=Selectors!$M$3,'RCF OBC data'!DE50,IF($B$2=Selectors!$M$4,'RCF FBC data'!DE50,IF($B$2=Selectors!$M$5,'RCF CCT data'!DE50,FALSE))))</f>
        <v>0.5</v>
      </c>
      <c r="DM46" s="27">
        <f>IF($B$2=Selectors!$M$2,'RCF SOBC data'!DF50,IF($B$2=Selectors!$M$3,'RCF OBC data'!DF50,IF($B$2=Selectors!$M$4,'RCF FBC data'!DF50,IF($B$2=Selectors!$M$5,'RCF CCT data'!DF50,FALSE))))</f>
        <v>0.5</v>
      </c>
      <c r="DN46" s="27">
        <f>IF($B$2=Selectors!$M$2,'RCF SOBC data'!DG50,IF($B$2=Selectors!$M$3,'RCF OBC data'!DG50,IF($B$2=Selectors!$M$4,'RCF FBC data'!DG50,IF($B$2=Selectors!$M$5,'RCF CCT data'!DG50,FALSE))))</f>
        <v>0.5</v>
      </c>
      <c r="DO46" s="27">
        <f>IF($B$2=Selectors!$M$2,'RCF SOBC data'!DH50,IF($B$2=Selectors!$M$3,'RCF OBC data'!DH50,IF($B$2=Selectors!$M$4,'RCF FBC data'!DH50,IF($B$2=Selectors!$M$5,'RCF CCT data'!DH50,FALSE))))</f>
        <v>0.45712192262602569</v>
      </c>
      <c r="DP46" s="27">
        <f>IF($B$2=Selectors!$M$2,'RCF SOBC data'!DI50,IF($B$2=Selectors!$M$3,'RCF OBC data'!DI50,IF($B$2=Selectors!$M$4,'RCF FBC data'!DI50,IF($B$2=Selectors!$M$5,'RCF CCT data'!DI50,FALSE))))</f>
        <v>0.45712192262602569</v>
      </c>
      <c r="DQ46" s="27">
        <f>IF($B$2=Selectors!$M$2,'RCF SOBC data'!DJ50,IF($B$2=Selectors!$M$3,'RCF OBC data'!DJ50,IF($B$2=Selectors!$M$4,'RCF FBC data'!DJ50,IF($B$2=Selectors!$M$5,'RCF CCT data'!DJ50,FALSE))))</f>
        <v>0.45712192262602569</v>
      </c>
      <c r="DR46" s="27">
        <f>IF($B$2=Selectors!$M$2,'RCF SOBC data'!DK50,IF($B$2=Selectors!$M$3,'RCF OBC data'!DK50,IF($B$2=Selectors!$M$4,'RCF FBC data'!DK50,IF($B$2=Selectors!$M$5,'RCF CCT data'!DK50,FALSE))))</f>
        <v>0.45712192262602569</v>
      </c>
      <c r="DS46" s="27">
        <f>IF($B$2=Selectors!$M$2,'RCF SOBC data'!DL50,IF($B$2=Selectors!$M$3,'RCF OBC data'!DL50,IF($B$2=Selectors!$M$4,'RCF FBC data'!DL50,IF($B$2=Selectors!$M$5,'RCF CCT data'!DL50,FALSE))))</f>
        <v>0.45712192262602569</v>
      </c>
      <c r="DT46" s="27">
        <f>IF($B$2=Selectors!$M$2,'RCF SOBC data'!DM50,IF($B$2=Selectors!$M$3,'RCF OBC data'!DM50,IF($B$2=Selectors!$M$4,'RCF FBC data'!DM50,IF($B$2=Selectors!$M$5,'RCF CCT data'!DM50,FALSE))))</f>
        <v>0.45712192262602569</v>
      </c>
      <c r="DU46" s="27">
        <f>IF($B$2=Selectors!$M$2,'RCF SOBC data'!DN50,IF($B$2=Selectors!$M$3,'RCF OBC data'!DN50,IF($B$2=Selectors!$M$4,'RCF FBC data'!DN50,IF($B$2=Selectors!$M$5,'RCF CCT data'!DN50,FALSE))))</f>
        <v>0.45712192262602569</v>
      </c>
      <c r="DV46" s="27">
        <f>IF($B$2=Selectors!$M$2,'RCF SOBC data'!DO50,IF($B$2=Selectors!$M$3,'RCF OBC data'!DO50,IF($B$2=Selectors!$M$4,'RCF FBC data'!DO50,IF($B$2=Selectors!$M$5,'RCF CCT data'!DO50,FALSE))))</f>
        <v>0.45712192262602569</v>
      </c>
      <c r="DW46" s="27">
        <f>IF($B$2=Selectors!$M$2,'RCF SOBC data'!DP50,IF($B$2=Selectors!$M$3,'RCF OBC data'!DP50,IF($B$2=Selectors!$M$4,'RCF FBC data'!DP50,IF($B$2=Selectors!$M$5,'RCF CCT data'!DP50,FALSE))))</f>
        <v>0.45712192262602569</v>
      </c>
      <c r="DX46" s="27">
        <f>IF($B$2=Selectors!$M$2,'RCF SOBC data'!DQ50,IF($B$2=Selectors!$M$3,'RCF OBC data'!DQ50,IF($B$2=Selectors!$M$4,'RCF FBC data'!DQ50,IF($B$2=Selectors!$M$5,'RCF CCT data'!DQ50,FALSE))))</f>
        <v>0.45712192262602569</v>
      </c>
      <c r="DY46" s="27">
        <f>IF($B$2=Selectors!$M$2,'RCF SOBC data'!DR50,IF($B$2=Selectors!$M$3,'RCF OBC data'!DR50,IF($B$2=Selectors!$M$4,'RCF FBC data'!DR50,IF($B$2=Selectors!$M$5,'RCF CCT data'!DR50,FALSE))))</f>
        <v>0.45712192262602569</v>
      </c>
      <c r="DZ46" s="27">
        <f>IF($B$2=Selectors!$M$2,'RCF SOBC data'!DS50,IF($B$2=Selectors!$M$3,'RCF OBC data'!DS50,IF($B$2=Selectors!$M$4,'RCF FBC data'!DS50,IF($B$2=Selectors!$M$5,'RCF CCT data'!DS50,FALSE))))</f>
        <v>0.45712192262602569</v>
      </c>
      <c r="EA46" s="27">
        <f>IF($B$2=Selectors!$M$2,'RCF SOBC data'!DT50,IF($B$2=Selectors!$M$3,'RCF OBC data'!DT50,IF($B$2=Selectors!$M$4,'RCF FBC data'!DT50,IF($B$2=Selectors!$M$5,'RCF CCT data'!DT50,FALSE))))</f>
        <v>0.45712192262602569</v>
      </c>
      <c r="EB46" s="27">
        <f>IF($B$2=Selectors!$M$2,'RCF SOBC data'!DU50,IF($B$2=Selectors!$M$3,'RCF OBC data'!DU50,IF($B$2=Selectors!$M$4,'RCF FBC data'!DU50,IF($B$2=Selectors!$M$5,'RCF CCT data'!DU50,FALSE))))</f>
        <v>0.45712192262602569</v>
      </c>
      <c r="EC46" s="27">
        <f>IF($B$2=Selectors!$M$2,'RCF SOBC data'!DV50,IF($B$2=Selectors!$M$3,'RCF OBC data'!DV50,IF($B$2=Selectors!$M$4,'RCF FBC data'!DV50,IF($B$2=Selectors!$M$5,'RCF CCT data'!DV50,FALSE))))</f>
        <v>0.45712192262602569</v>
      </c>
      <c r="ED46" s="27">
        <f>IF($B$2=Selectors!$M$2,'RCF SOBC data'!DW50,IF($B$2=Selectors!$M$3,'RCF OBC data'!DW50,IF($B$2=Selectors!$M$4,'RCF FBC data'!DW50,IF($B$2=Selectors!$M$5,'RCF CCT data'!DW50,FALSE))))</f>
        <v>0.45712192262602569</v>
      </c>
      <c r="EE46" s="27">
        <f>IF($B$2=Selectors!$M$2,'RCF SOBC data'!DX50,IF($B$2=Selectors!$M$3,'RCF OBC data'!DX50,IF($B$2=Selectors!$M$4,'RCF FBC data'!DX50,IF($B$2=Selectors!$M$5,'RCF CCT data'!DX50,FALSE))))</f>
        <v>0.45712192262602569</v>
      </c>
      <c r="EF46" s="27">
        <f>IF($B$2=Selectors!$M$2,'RCF SOBC data'!DY50,IF($B$2=Selectors!$M$3,'RCF OBC data'!DY50,IF($B$2=Selectors!$M$4,'RCF FBC data'!DY50,IF($B$2=Selectors!$M$5,'RCF CCT data'!DY50,FALSE))))</f>
        <v>0.45712192262602569</v>
      </c>
      <c r="EG46" s="27">
        <f>IF($B$2=Selectors!$M$2,'RCF SOBC data'!DZ50,IF($B$2=Selectors!$M$3,'RCF OBC data'!DZ50,IF($B$2=Selectors!$M$4,'RCF FBC data'!DZ50,IF($B$2=Selectors!$M$5,'RCF CCT data'!DZ50,FALSE))))</f>
        <v>0.45712192262602569</v>
      </c>
      <c r="EH46" s="27">
        <f>IF($B$2=Selectors!$M$2,'RCF SOBC data'!EA50,IF($B$2=Selectors!$M$3,'RCF OBC data'!EA50,IF($B$2=Selectors!$M$4,'RCF FBC data'!EA50,IF($B$2=Selectors!$M$5,'RCF CCT data'!EA50,FALSE))))</f>
        <v>0.45712192262602569</v>
      </c>
      <c r="EI46" s="27">
        <f>IF($B$2=Selectors!$M$2,'RCF SOBC data'!EB50,IF($B$2=Selectors!$M$3,'RCF OBC data'!EB50,IF($B$2=Selectors!$M$4,'RCF FBC data'!EB50,IF($B$2=Selectors!$M$5,'RCF CCT data'!EB50,FALSE))))</f>
        <v>0.45712192262602569</v>
      </c>
      <c r="EJ46" s="27">
        <f>IF($B$2=Selectors!$M$2,'RCF SOBC data'!EC50,IF($B$2=Selectors!$M$3,'RCF OBC data'!EC50,IF($B$2=Selectors!$M$4,'RCF FBC data'!EC50,IF($B$2=Selectors!$M$5,'RCF CCT data'!EC50,FALSE))))</f>
        <v>0.45712192262602569</v>
      </c>
      <c r="EK46" s="27">
        <f>IF($B$2=Selectors!$M$2,'RCF SOBC data'!ED50,IF($B$2=Selectors!$M$3,'RCF OBC data'!ED50,IF($B$2=Selectors!$M$4,'RCF FBC data'!ED50,IF($B$2=Selectors!$M$5,'RCF CCT data'!ED50,FALSE))))</f>
        <v>0.45712192262602569</v>
      </c>
      <c r="EL46" s="27">
        <f>IF($B$2=Selectors!$M$2,'RCF SOBC data'!EE50,IF($B$2=Selectors!$M$3,'RCF OBC data'!EE50,IF($B$2=Selectors!$M$4,'RCF FBC data'!EE50,IF($B$2=Selectors!$M$5,'RCF CCT data'!EE50,FALSE))))</f>
        <v>0.45712192262602569</v>
      </c>
      <c r="EM46" s="27">
        <f>IF($B$2=Selectors!$M$2,'RCF SOBC data'!EF50,IF($B$2=Selectors!$M$3,'RCF OBC data'!EF50,IF($B$2=Selectors!$M$4,'RCF FBC data'!EF50,IF($B$2=Selectors!$M$5,'RCF CCT data'!EF50,FALSE))))</f>
        <v>0.45712192262602569</v>
      </c>
      <c r="EN46" s="27">
        <f>IF($B$2=Selectors!$M$2,'RCF SOBC data'!EG50,IF($B$2=Selectors!$M$3,'RCF OBC data'!EG50,IF($B$2=Selectors!$M$4,'RCF FBC data'!EG50,IF($B$2=Selectors!$M$5,'RCF CCT data'!EG50,FALSE))))</f>
        <v>0.45712192262602569</v>
      </c>
      <c r="EO46" s="27">
        <f>IF($B$2=Selectors!$M$2,'RCF SOBC data'!EH50,IF($B$2=Selectors!$M$3,'RCF OBC data'!EH50,IF($B$2=Selectors!$M$4,'RCF FBC data'!EH50,IF($B$2=Selectors!$M$5,'RCF CCT data'!EH50,FALSE))))</f>
        <v>0.45712192262602569</v>
      </c>
      <c r="EP46" s="27">
        <f>IF($B$2=Selectors!$M$2,'RCF SOBC data'!EI50,IF($B$2=Selectors!$M$3,'RCF OBC data'!EI50,IF($B$2=Selectors!$M$4,'RCF FBC data'!EI50,IF($B$2=Selectors!$M$5,'RCF CCT data'!EI50,FALSE))))</f>
        <v>0.45712192262602569</v>
      </c>
      <c r="EQ46" s="27">
        <f>IF($B$2=Selectors!$M$2,'RCF SOBC data'!EJ50,IF($B$2=Selectors!$M$3,'RCF OBC data'!EJ50,IF($B$2=Selectors!$M$4,'RCF FBC data'!EJ50,IF($B$2=Selectors!$M$5,'RCF CCT data'!EJ50,FALSE))))</f>
        <v>0.45712192262602569</v>
      </c>
      <c r="ER46" s="27">
        <f>IF($B$2=Selectors!$M$2,'RCF SOBC data'!EK50,IF($B$2=Selectors!$M$3,'RCF OBC data'!EK50,IF($B$2=Selectors!$M$4,'RCF FBC data'!EK50,IF($B$2=Selectors!$M$5,'RCF CCT data'!EK50,FALSE))))</f>
        <v>0.45712192262602569</v>
      </c>
      <c r="ES46" s="27">
        <f>IF($B$2=Selectors!$M$2,'RCF SOBC data'!EL50,IF($B$2=Selectors!$M$3,'RCF OBC data'!EL50,IF($B$2=Selectors!$M$4,'RCF FBC data'!EL50,IF($B$2=Selectors!$M$5,'RCF CCT data'!EL50,FALSE))))</f>
        <v>0.24906947889999997</v>
      </c>
    </row>
    <row r="47" spans="2:149" x14ac:dyDescent="0.25">
      <c r="B47" s="54" t="s">
        <v>23</v>
      </c>
      <c r="C47" s="55">
        <v>0.8</v>
      </c>
      <c r="D47" s="40" t="e">
        <f t="shared" si="9"/>
        <v>#DIV/0!</v>
      </c>
      <c r="E47" s="40"/>
      <c r="F47" s="40" t="e">
        <f t="shared" si="10"/>
        <v>#DIV/0!</v>
      </c>
      <c r="G47" s="56"/>
      <c r="H47" s="57" t="e">
        <f t="shared" si="11"/>
        <v>#DIV/0!</v>
      </c>
      <c r="I47" s="57" t="e">
        <f t="shared" si="8"/>
        <v>#DIV/0!</v>
      </c>
      <c r="J47" s="57"/>
      <c r="K47" s="27">
        <f>IF($B$2=Selectors!$M$2,'RCF SOBC data'!D51,IF($B$2=Selectors!$M$3,'RCF OBC data'!D51,IF($B$2=Selectors!$M$4,'RCF FBC data'!D51,IF($B$2=Selectors!$M$5,'RCF CCT data'!D51,FALSE))))</f>
        <v>0.32220312248069333</v>
      </c>
      <c r="L47" s="27">
        <f>IF($B$2=Selectors!$M$2,'RCF SOBC data'!E51,IF($B$2=Selectors!$M$3,'RCF OBC data'!E51,IF($B$2=Selectors!$M$4,'RCF FBC data'!E51,IF($B$2=Selectors!$M$5,'RCF CCT data'!E51,FALSE))))</f>
        <v>0.32220312248069333</v>
      </c>
      <c r="M47" s="27">
        <f>IF($B$2=Selectors!$M$2,'RCF SOBC data'!F51,IF($B$2=Selectors!$M$3,'RCF OBC data'!F51,IF($B$2=Selectors!$M$4,'RCF FBC data'!F51,IF($B$2=Selectors!$M$5,'RCF CCT data'!F51,FALSE))))</f>
        <v>0.32220312248069333</v>
      </c>
      <c r="N47" s="27">
        <f>IF($B$2=Selectors!$M$2,'RCF SOBC data'!G51,IF($B$2=Selectors!$M$3,'RCF OBC data'!G51,IF($B$2=Selectors!$M$4,'RCF FBC data'!G51,IF($B$2=Selectors!$M$5,'RCF CCT data'!G51,FALSE))))</f>
        <v>0.32220312248069333</v>
      </c>
      <c r="O47" s="27">
        <f>IF($B$2=Selectors!$M$2,'RCF SOBC data'!H51,IF($B$2=Selectors!$M$3,'RCF OBC data'!H51,IF($B$2=Selectors!$M$4,'RCF FBC data'!H51,IF($B$2=Selectors!$M$5,'RCF CCT data'!H51,FALSE))))</f>
        <v>0.32220312248069333</v>
      </c>
      <c r="P47" s="27">
        <f>IF($B$2=Selectors!$M$2,'RCF SOBC data'!I51,IF($B$2=Selectors!$M$3,'RCF OBC data'!I51,IF($B$2=Selectors!$M$4,'RCF FBC data'!I51,IF($B$2=Selectors!$M$5,'RCF CCT data'!I51,FALSE))))</f>
        <v>0.32220312248069333</v>
      </c>
      <c r="Q47" s="27">
        <f>IF($B$2=Selectors!$M$2,'RCF SOBC data'!J51,IF($B$2=Selectors!$M$3,'RCF OBC data'!J51,IF($B$2=Selectors!$M$4,'RCF FBC data'!J51,IF($B$2=Selectors!$M$5,'RCF CCT data'!J51,FALSE))))</f>
        <v>0.32220312248069333</v>
      </c>
      <c r="R47" s="27">
        <f>IF($B$2=Selectors!$M$2,'RCF SOBC data'!K51,IF($B$2=Selectors!$M$3,'RCF OBC data'!K51,IF($B$2=Selectors!$M$4,'RCF FBC data'!K51,IF($B$2=Selectors!$M$5,'RCF CCT data'!K51,FALSE))))</f>
        <v>0.32220312248069333</v>
      </c>
      <c r="S47" s="27">
        <f>IF($B$2=Selectors!$M$2,'RCF SOBC data'!L51,IF($B$2=Selectors!$M$3,'RCF OBC data'!L51,IF($B$2=Selectors!$M$4,'RCF FBC data'!L51,IF($B$2=Selectors!$M$5,'RCF CCT data'!L51,FALSE))))</f>
        <v>0.32220312248069333</v>
      </c>
      <c r="T47" s="27">
        <f>IF($B$2=Selectors!$M$2,'RCF SOBC data'!M51,IF($B$2=Selectors!$M$3,'RCF OBC data'!M51,IF($B$2=Selectors!$M$4,'RCF FBC data'!M51,IF($B$2=Selectors!$M$5,'RCF CCT data'!M51,FALSE))))</f>
        <v>0.59400000000000053</v>
      </c>
      <c r="U47" s="27">
        <f>IF($B$2=Selectors!$M$2,'RCF SOBC data'!N51,IF($B$2=Selectors!$M$3,'RCF OBC data'!N51,IF($B$2=Selectors!$M$4,'RCF FBC data'!N51,IF($B$2=Selectors!$M$5,'RCF CCT data'!N51,FALSE))))</f>
        <v>0.59400000000000053</v>
      </c>
      <c r="V47" s="27">
        <f>IF($B$2=Selectors!$M$2,'RCF SOBC data'!O51,IF($B$2=Selectors!$M$3,'RCF OBC data'!O51,IF($B$2=Selectors!$M$4,'RCF FBC data'!O51,IF($B$2=Selectors!$M$5,'RCF CCT data'!O51,FALSE))))</f>
        <v>0.59400000000000053</v>
      </c>
      <c r="W47" s="27">
        <f>IF($B$2=Selectors!$M$2,'RCF SOBC data'!P51,IF($B$2=Selectors!$M$3,'RCF OBC data'!P51,IF($B$2=Selectors!$M$4,'RCF FBC data'!P51,IF($B$2=Selectors!$M$5,'RCF CCT data'!P51,FALSE))))</f>
        <v>0.59400000000000053</v>
      </c>
      <c r="X47" s="27">
        <f>IF($B$2=Selectors!$M$2,'RCF SOBC data'!Q51,IF($B$2=Selectors!$M$3,'RCF OBC data'!Q51,IF($B$2=Selectors!$M$4,'RCF FBC data'!Q51,IF($B$2=Selectors!$M$5,'RCF CCT data'!Q51,FALSE))))</f>
        <v>0.28990720586550567</v>
      </c>
      <c r="Y47" s="27">
        <f>IF($B$2=Selectors!$M$2,'RCF SOBC data'!R51,IF($B$2=Selectors!$M$3,'RCF OBC data'!R51,IF($B$2=Selectors!$M$4,'RCF FBC data'!R51,IF($B$2=Selectors!$M$5,'RCF CCT data'!R51,FALSE))))</f>
        <v>0.28990720586550567</v>
      </c>
      <c r="Z47" s="27">
        <f>IF($B$2=Selectors!$M$2,'RCF SOBC data'!S51,IF($B$2=Selectors!$M$3,'RCF OBC data'!S51,IF($B$2=Selectors!$M$4,'RCF FBC data'!S51,IF($B$2=Selectors!$M$5,'RCF CCT data'!S51,FALSE))))</f>
        <v>0.28990720586550567</v>
      </c>
      <c r="AA47" s="27">
        <f>IF($B$2=Selectors!$M$2,'RCF SOBC data'!T51,IF($B$2=Selectors!$M$3,'RCF OBC data'!T51,IF($B$2=Selectors!$M$4,'RCF FBC data'!T51,IF($B$2=Selectors!$M$5,'RCF CCT data'!T51,FALSE))))</f>
        <v>0.28990720586550567</v>
      </c>
      <c r="AB47" s="27">
        <f>IF($B$2=Selectors!$M$2,'RCF SOBC data'!U51,IF($B$2=Selectors!$M$3,'RCF OBC data'!U51,IF($B$2=Selectors!$M$4,'RCF FBC data'!U51,IF($B$2=Selectors!$M$5,'RCF CCT data'!U51,FALSE))))</f>
        <v>0.28990720586550567</v>
      </c>
      <c r="AC47" s="27">
        <f>IF($B$2=Selectors!$M$2,'RCF SOBC data'!V51,IF($B$2=Selectors!$M$3,'RCF OBC data'!V51,IF($B$2=Selectors!$M$4,'RCF FBC data'!V51,IF($B$2=Selectors!$M$5,'RCF CCT data'!V51,FALSE))))</f>
        <v>0.872000000000001</v>
      </c>
      <c r="AD47" s="27">
        <f>IF($B$2=Selectors!$M$2,'RCF SOBC data'!W51,IF($B$2=Selectors!$M$3,'RCF OBC data'!W51,IF($B$2=Selectors!$M$4,'RCF FBC data'!W51,IF($B$2=Selectors!$M$5,'RCF CCT data'!W51,FALSE))))</f>
        <v>0.28990720586550567</v>
      </c>
      <c r="AE47" s="27">
        <f>IF($B$2=Selectors!$M$2,'RCF SOBC data'!X51,IF($B$2=Selectors!$M$3,'RCF OBC data'!X51,IF($B$2=Selectors!$M$4,'RCF FBC data'!X51,IF($B$2=Selectors!$M$5,'RCF CCT data'!X51,FALSE))))</f>
        <v>0.28990720586550567</v>
      </c>
      <c r="AF47" s="27">
        <f>IF($B$2=Selectors!$M$2,'RCF SOBC data'!Y51,IF($B$2=Selectors!$M$3,'RCF OBC data'!Y51,IF($B$2=Selectors!$M$4,'RCF FBC data'!Y51,IF($B$2=Selectors!$M$5,'RCF CCT data'!Y51,FALSE))))</f>
        <v>0.28990720586550567</v>
      </c>
      <c r="AG47" s="27">
        <f>IF($B$2=Selectors!$M$2,'RCF SOBC data'!Z51,IF($B$2=Selectors!$M$3,'RCF OBC data'!Z51,IF($B$2=Selectors!$M$4,'RCF FBC data'!Z51,IF($B$2=Selectors!$M$5,'RCF CCT data'!Z51,FALSE))))</f>
        <v>0.28990720586550567</v>
      </c>
      <c r="AH47" s="27">
        <f>IF($B$2=Selectors!$M$2,'RCF SOBC data'!AA51,IF($B$2=Selectors!$M$3,'RCF OBC data'!AA51,IF($B$2=Selectors!$M$4,'RCF FBC data'!AA51,IF($B$2=Selectors!$M$5,'RCF CCT data'!AA51,FALSE))))</f>
        <v>0.28990720586550567</v>
      </c>
      <c r="AI47" s="27">
        <f>IF($B$2=Selectors!$M$2,'RCF SOBC data'!AB51,IF($B$2=Selectors!$M$3,'RCF OBC data'!AB51,IF($B$2=Selectors!$M$4,'RCF FBC data'!AB51,IF($B$2=Selectors!$M$5,'RCF CCT data'!AB51,FALSE))))</f>
        <v>0.67800000000000016</v>
      </c>
      <c r="AJ47" s="27">
        <f>IF($B$2=Selectors!$M$2,'RCF SOBC data'!AC51,IF($B$2=Selectors!$M$3,'RCF OBC data'!AC51,IF($B$2=Selectors!$M$4,'RCF FBC data'!AC51,IF($B$2=Selectors!$M$5,'RCF CCT data'!AC51,FALSE))))</f>
        <v>0.67800000000000016</v>
      </c>
      <c r="AK47" s="27">
        <f>IF($B$2=Selectors!$M$2,'RCF SOBC data'!AD51,IF($B$2=Selectors!$M$3,'RCF OBC data'!AD51,IF($B$2=Selectors!$M$4,'RCF FBC data'!AD51,IF($B$2=Selectors!$M$5,'RCF CCT data'!AD51,FALSE))))</f>
        <v>0.59400000000000053</v>
      </c>
      <c r="AL47" s="27">
        <f>IF($B$2=Selectors!$M$2,'RCF SOBC data'!AE51,IF($B$2=Selectors!$M$3,'RCF OBC data'!AE51,IF($B$2=Selectors!$M$4,'RCF FBC data'!AE51,IF($B$2=Selectors!$M$5,'RCF CCT data'!AE51,FALSE))))</f>
        <v>0.59400000000000053</v>
      </c>
      <c r="AM47" s="27">
        <f>IF($B$2=Selectors!$M$2,'RCF SOBC data'!AF51,IF($B$2=Selectors!$M$3,'RCF OBC data'!AF51,IF($B$2=Selectors!$M$4,'RCF FBC data'!AF51,IF($B$2=Selectors!$M$5,'RCF CCT data'!AF51,FALSE))))</f>
        <v>0.59400000000000053</v>
      </c>
      <c r="AN47" s="27">
        <f>IF($B$2=Selectors!$M$2,'RCF SOBC data'!AG51,IF($B$2=Selectors!$M$3,'RCF OBC data'!AG51,IF($B$2=Selectors!$M$4,'RCF FBC data'!AG51,IF($B$2=Selectors!$M$5,'RCF CCT data'!AG51,FALSE))))</f>
        <v>0.59400000000000053</v>
      </c>
      <c r="AO47" s="27">
        <f>IF($B$2=Selectors!$M$2,'RCF SOBC data'!AH51,IF($B$2=Selectors!$M$3,'RCF OBC data'!AH51,IF($B$2=Selectors!$M$4,'RCF FBC data'!AH51,IF($B$2=Selectors!$M$5,'RCF CCT data'!AH51,FALSE))))</f>
        <v>0.80800000000000027</v>
      </c>
      <c r="AP47" s="27">
        <f>IF($B$2=Selectors!$M$2,'RCF SOBC data'!AI51,IF($B$2=Selectors!$M$3,'RCF OBC data'!AI51,IF($B$2=Selectors!$M$4,'RCF FBC data'!AI51,IF($B$2=Selectors!$M$5,'RCF CCT data'!AI51,FALSE))))</f>
        <v>0.67800000000000016</v>
      </c>
      <c r="AQ47" s="27">
        <f>IF($B$2=Selectors!$M$2,'RCF SOBC data'!AJ51,IF($B$2=Selectors!$M$3,'RCF OBC data'!AJ51,IF($B$2=Selectors!$M$4,'RCF FBC data'!AJ51,IF($B$2=Selectors!$M$5,'RCF CCT data'!AJ51,FALSE))))</f>
        <v>0.67800000000000016</v>
      </c>
      <c r="AR47" s="27">
        <f>IF($B$2=Selectors!$M$2,'RCF SOBC data'!AK51,IF($B$2=Selectors!$M$3,'RCF OBC data'!AK51,IF($B$2=Selectors!$M$4,'RCF FBC data'!AK51,IF($B$2=Selectors!$M$5,'RCF CCT data'!AK51,FALSE))))</f>
        <v>0.74300000000000022</v>
      </c>
      <c r="AS47" s="27">
        <f>IF($B$2=Selectors!$M$2,'RCF SOBC data'!AL51,IF($B$2=Selectors!$M$3,'RCF OBC data'!AL51,IF($B$2=Selectors!$M$4,'RCF FBC data'!AL51,IF($B$2=Selectors!$M$5,'RCF CCT data'!AL51,FALSE))))</f>
        <v>0.80800000000000027</v>
      </c>
      <c r="AT47" s="27">
        <f>IF($B$2=Selectors!$M$2,'RCF SOBC data'!AM51,IF($B$2=Selectors!$M$3,'RCF OBC data'!AM51,IF($B$2=Selectors!$M$4,'RCF FBC data'!AM51,IF($B$2=Selectors!$M$5,'RCF CCT data'!AM51,FALSE))))</f>
        <v>0.67800000000000016</v>
      </c>
      <c r="AU47" s="27">
        <f>IF($B$2=Selectors!$M$2,'RCF SOBC data'!AN51,IF($B$2=Selectors!$M$3,'RCF OBC data'!AN51,IF($B$2=Selectors!$M$4,'RCF FBC data'!AN51,IF($B$2=Selectors!$M$5,'RCF CCT data'!AN51,FALSE))))</f>
        <v>0.67800000000000016</v>
      </c>
      <c r="AV47" s="27">
        <f>IF($B$2=Selectors!$M$2,'RCF SOBC data'!AO51,IF($B$2=Selectors!$M$3,'RCF OBC data'!AO51,IF($B$2=Selectors!$M$4,'RCF FBC data'!AO51,IF($B$2=Selectors!$M$5,'RCF CCT data'!AO51,FALSE))))</f>
        <v>0.28990720586550567</v>
      </c>
      <c r="AW47" s="27">
        <f>IF($B$2=Selectors!$M$2,'RCF SOBC data'!AP51,IF($B$2=Selectors!$M$3,'RCF OBC data'!AP51,IF($B$2=Selectors!$M$4,'RCF FBC data'!AP51,IF($B$2=Selectors!$M$5,'RCF CCT data'!AP51,FALSE))))</f>
        <v>0.872000000000001</v>
      </c>
      <c r="AX47" s="27">
        <f>IF($B$2=Selectors!$M$2,'RCF SOBC data'!AQ51,IF($B$2=Selectors!$M$3,'RCF OBC data'!AQ51,IF($B$2=Selectors!$M$4,'RCF FBC data'!AQ51,IF($B$2=Selectors!$M$5,'RCF CCT data'!AQ51,FALSE))))</f>
        <v>0.59400000000000053</v>
      </c>
      <c r="AY47" s="27">
        <f>IF($B$2=Selectors!$M$2,'RCF SOBC data'!AR51,IF($B$2=Selectors!$M$3,'RCF OBC data'!AR51,IF($B$2=Selectors!$M$4,'RCF FBC data'!AR51,IF($B$2=Selectors!$M$5,'RCF CCT data'!AR51,FALSE))))</f>
        <v>0.59400000000000053</v>
      </c>
      <c r="AZ47" s="27">
        <f>IF($B$2=Selectors!$M$2,'RCF SOBC data'!AS51,IF($B$2=Selectors!$M$3,'RCF OBC data'!AS51,IF($B$2=Selectors!$M$4,'RCF FBC data'!AS51,IF($B$2=Selectors!$M$5,'RCF CCT data'!AS51,FALSE))))</f>
        <v>0.63395847750865064</v>
      </c>
      <c r="BA47" s="27">
        <f>IF($B$2=Selectors!$M$2,'RCF SOBC data'!AT51,IF($B$2=Selectors!$M$3,'RCF OBC data'!AT51,IF($B$2=Selectors!$M$4,'RCF FBC data'!AT51,IF($B$2=Selectors!$M$5,'RCF CCT data'!AT51,FALSE))))</f>
        <v>0.63395847750865064</v>
      </c>
      <c r="BB47" s="27">
        <f>IF($B$2=Selectors!$M$2,'RCF SOBC data'!AU51,IF($B$2=Selectors!$M$3,'RCF OBC data'!AU51,IF($B$2=Selectors!$M$4,'RCF FBC data'!AU51,IF($B$2=Selectors!$M$5,'RCF CCT data'!AU51,FALSE))))</f>
        <v>0.5705626297577856</v>
      </c>
      <c r="BC47" s="27">
        <f>IF($B$2=Selectors!$M$2,'RCF SOBC data'!AV51,IF($B$2=Selectors!$M$3,'RCF OBC data'!AV51,IF($B$2=Selectors!$M$4,'RCF FBC data'!AV51,IF($B$2=Selectors!$M$5,'RCF CCT data'!AV51,FALSE))))</f>
        <v>0.5705626297577856</v>
      </c>
      <c r="BD47" s="27">
        <f>IF($B$2=Selectors!$M$2,'RCF SOBC data'!AW51,IF($B$2=Selectors!$M$3,'RCF OBC data'!AW51,IF($B$2=Selectors!$M$4,'RCF FBC data'!AW51,IF($B$2=Selectors!$M$5,'RCF CCT data'!AW51,FALSE))))</f>
        <v>0.5705626297577856</v>
      </c>
      <c r="BE47" s="27">
        <f>IF($B$2=Selectors!$M$2,'RCF SOBC data'!AX51,IF($B$2=Selectors!$M$3,'RCF OBC data'!AX51,IF($B$2=Selectors!$M$4,'RCF FBC data'!AX51,IF($B$2=Selectors!$M$5,'RCF CCT data'!AX51,FALSE))))</f>
        <v>0.63395847750865064</v>
      </c>
      <c r="BF47" s="27">
        <f>IF($B$2=Selectors!$M$2,'RCF SOBC data'!AY51,IF($B$2=Selectors!$M$3,'RCF OBC data'!AY51,IF($B$2=Selectors!$M$4,'RCF FBC data'!AY51,IF($B$2=Selectors!$M$5,'RCF CCT data'!AY51,FALSE))))</f>
        <v>0.76075017301038073</v>
      </c>
      <c r="BG47" s="27">
        <f>IF($B$2=Selectors!$M$2,'RCF SOBC data'!AZ51,IF($B$2=Selectors!$M$3,'RCF OBC data'!AZ51,IF($B$2=Selectors!$M$4,'RCF FBC data'!AZ51,IF($B$2=Selectors!$M$5,'RCF CCT data'!AZ51,FALSE))))</f>
        <v>0.63395847750865064</v>
      </c>
      <c r="BH47" s="27">
        <f>IF($B$2=Selectors!$M$2,'RCF SOBC data'!BA51,IF($B$2=Selectors!$M$3,'RCF OBC data'!BA51,IF($B$2=Selectors!$M$4,'RCF FBC data'!BA51,IF($B$2=Selectors!$M$5,'RCF CCT data'!BA51,FALSE))))</f>
        <v>0.76075017301038073</v>
      </c>
      <c r="BI47" s="27">
        <f>IF($B$2=Selectors!$M$2,'RCF SOBC data'!BB51,IF($B$2=Selectors!$M$3,'RCF OBC data'!BB51,IF($B$2=Selectors!$M$4,'RCF FBC data'!BB51,IF($B$2=Selectors!$M$5,'RCF CCT data'!BB51,FALSE))))</f>
        <v>0.5</v>
      </c>
      <c r="BJ47" s="27">
        <f>IF($B$2=Selectors!$M$2,'RCF SOBC data'!BC51,IF($B$2=Selectors!$M$3,'RCF OBC data'!BC51,IF($B$2=Selectors!$M$4,'RCF FBC data'!BC51,IF($B$2=Selectors!$M$5,'RCF CCT data'!BC51,FALSE))))</f>
        <v>0.5</v>
      </c>
      <c r="BK47" s="27">
        <f>IF($B$2=Selectors!$M$2,'RCF SOBC data'!BD51,IF($B$2=Selectors!$M$3,'RCF OBC data'!BD51,IF($B$2=Selectors!$M$4,'RCF FBC data'!BD51,IF($B$2=Selectors!$M$5,'RCF CCT data'!BD51,FALSE))))</f>
        <v>0.65000000000000036</v>
      </c>
      <c r="BL47" s="27">
        <f>IF($B$2=Selectors!$M$2,'RCF SOBC data'!BE51,IF($B$2=Selectors!$M$3,'RCF OBC data'!BE51,IF($B$2=Selectors!$M$4,'RCF FBC data'!BE51,IF($B$2=Selectors!$M$5,'RCF CCT data'!BE51,FALSE))))</f>
        <v>0.63395847750865064</v>
      </c>
      <c r="BM47" s="27">
        <f>IF($B$2=Selectors!$M$2,'RCF SOBC data'!BF51,IF($B$2=Selectors!$M$3,'RCF OBC data'!BF51,IF($B$2=Selectors!$M$4,'RCF FBC data'!BF51,IF($B$2=Selectors!$M$5,'RCF CCT data'!BF51,FALSE))))</f>
        <v>0.63395847750865064</v>
      </c>
      <c r="BN47" s="27">
        <f>IF($B$2=Selectors!$M$2,'RCF SOBC data'!BG51,IF($B$2=Selectors!$M$3,'RCF OBC data'!BG51,IF($B$2=Selectors!$M$4,'RCF FBC data'!BG51,IF($B$2=Selectors!$M$5,'RCF CCT data'!BG51,FALSE))))</f>
        <v>0.76075017301038073</v>
      </c>
      <c r="BO47" s="27">
        <f>IF($B$2=Selectors!$M$2,'RCF SOBC data'!BH51,IF($B$2=Selectors!$M$3,'RCF OBC data'!BH51,IF($B$2=Selectors!$M$4,'RCF FBC data'!BH51,IF($B$2=Selectors!$M$5,'RCF CCT data'!BH51,FALSE))))</f>
        <v>0.76075017301038073</v>
      </c>
      <c r="BP47" s="27">
        <f>IF($B$2=Selectors!$M$2,'RCF SOBC data'!BI51,IF($B$2=Selectors!$M$3,'RCF OBC data'!BI51,IF($B$2=Selectors!$M$4,'RCF FBC data'!BI51,IF($B$2=Selectors!$M$5,'RCF CCT data'!BI51,FALSE))))</f>
        <v>0.51095360824742264</v>
      </c>
      <c r="BQ47" s="27">
        <f>IF($B$2=Selectors!$M$2,'RCF SOBC data'!BJ51,IF($B$2=Selectors!$M$3,'RCF OBC data'!BJ51,IF($B$2=Selectors!$M$4,'RCF FBC data'!BJ51,IF($B$2=Selectors!$M$5,'RCF CCT data'!BJ51,FALSE))))</f>
        <v>0.37999999999999989</v>
      </c>
      <c r="BR47" s="27">
        <f>IF($B$2=Selectors!$M$2,'RCF SOBC data'!BK51,IF($B$2=Selectors!$M$3,'RCF OBC data'!BK51,IF($B$2=Selectors!$M$4,'RCF FBC data'!BK51,IF($B$2=Selectors!$M$5,'RCF CCT data'!BK51,FALSE))))</f>
        <v>0.37999999999999989</v>
      </c>
      <c r="BS47" s="27">
        <f>IF($B$2=Selectors!$M$2,'RCF SOBC data'!BL51,IF($B$2=Selectors!$M$3,'RCF OBC data'!BL51,IF($B$2=Selectors!$M$4,'RCF FBC data'!BL51,IF($B$2=Selectors!$M$5,'RCF CCT data'!BL51,FALSE))))</f>
        <v>0.62201075692970464</v>
      </c>
      <c r="BT47" s="27">
        <f>IF($B$2=Selectors!$M$2,'RCF SOBC data'!BM51,IF($B$2=Selectors!$M$3,'RCF OBC data'!BM51,IF($B$2=Selectors!$M$4,'RCF FBC data'!BM51,IF($B$2=Selectors!$M$5,'RCF CCT data'!BM51,FALSE))))</f>
        <v>0.63395847750865064</v>
      </c>
      <c r="BU47" s="27">
        <f>IF($B$2=Selectors!$M$2,'RCF SOBC data'!BN51,IF($B$2=Selectors!$M$3,'RCF OBC data'!BN51,IF($B$2=Selectors!$M$4,'RCF FBC data'!BN51,IF($B$2=Selectors!$M$5,'RCF CCT data'!BN51,FALSE))))</f>
        <v>0.39956074974925126</v>
      </c>
      <c r="BV47" s="27">
        <f>IF($B$2=Selectors!$M$2,'RCF SOBC data'!BO51,IF($B$2=Selectors!$M$3,'RCF OBC data'!BO51,IF($B$2=Selectors!$M$4,'RCF FBC data'!BO51,IF($B$2=Selectors!$M$5,'RCF CCT data'!BO51,FALSE))))</f>
        <v>0</v>
      </c>
      <c r="BW47" s="27">
        <f>IF($B$2=Selectors!$M$2,'RCF SOBC data'!BP51,IF($B$2=Selectors!$M$3,'RCF OBC data'!BP51,IF($B$2=Selectors!$M$4,'RCF FBC data'!BP51,IF($B$2=Selectors!$M$5,'RCF CCT data'!BP51,FALSE))))</f>
        <v>0</v>
      </c>
      <c r="BX47" s="27">
        <f>IF($B$2=Selectors!$M$2,'RCF SOBC data'!BQ51,IF($B$2=Selectors!$M$3,'RCF OBC data'!BQ51,IF($B$2=Selectors!$M$4,'RCF FBC data'!BQ51,IF($B$2=Selectors!$M$5,'RCF CCT data'!BQ51,FALSE))))</f>
        <v>0</v>
      </c>
      <c r="BY47" s="27">
        <f>IF($B$2=Selectors!$M$2,'RCF SOBC data'!BR51,IF($B$2=Selectors!$M$3,'RCF OBC data'!BR51,IF($B$2=Selectors!$M$4,'RCF FBC data'!BR51,IF($B$2=Selectors!$M$5,'RCF CCT data'!BR51,FALSE))))</f>
        <v>0</v>
      </c>
      <c r="BZ47" s="27">
        <f>IF($B$2=Selectors!$M$2,'RCF SOBC data'!BS51,IF($B$2=Selectors!$M$3,'RCF OBC data'!BS51,IF($B$2=Selectors!$M$4,'RCF FBC data'!BS51,IF($B$2=Selectors!$M$5,'RCF CCT data'!BS51,FALSE))))</f>
        <v>0</v>
      </c>
      <c r="CA47" s="27">
        <f>IF($B$2=Selectors!$M$2,'RCF SOBC data'!BT51,IF($B$2=Selectors!$M$3,'RCF OBC data'!BT51,IF($B$2=Selectors!$M$4,'RCF FBC data'!BT51,IF($B$2=Selectors!$M$5,'RCF CCT data'!BT51,FALSE))))</f>
        <v>0</v>
      </c>
      <c r="CB47" s="27">
        <f>IF($B$2=Selectors!$M$2,'RCF SOBC data'!BU51,IF($B$2=Selectors!$M$3,'RCF OBC data'!BU51,IF($B$2=Selectors!$M$4,'RCF FBC data'!BU51,IF($B$2=Selectors!$M$5,'RCF CCT data'!BU51,FALSE))))</f>
        <v>0.5600000000000005</v>
      </c>
      <c r="CC47" s="27">
        <f>IF($B$2=Selectors!$M$2,'RCF SOBC data'!BV51,IF($B$2=Selectors!$M$3,'RCF OBC data'!BV51,IF($B$2=Selectors!$M$4,'RCF FBC data'!BV51,IF($B$2=Selectors!$M$5,'RCF CCT data'!BV51,FALSE))))</f>
        <v>0.5600000000000005</v>
      </c>
      <c r="CD47" s="27">
        <f>IF($B$2=Selectors!$M$2,'RCF SOBC data'!BW51,IF($B$2=Selectors!$M$3,'RCF OBC data'!BW51,IF($B$2=Selectors!$M$4,'RCF FBC data'!BW51,IF($B$2=Selectors!$M$5,'RCF CCT data'!BW51,FALSE))))</f>
        <v>0.5600000000000005</v>
      </c>
      <c r="CE47" s="27">
        <f>IF($B$2=Selectors!$M$2,'RCF SOBC data'!BX51,IF($B$2=Selectors!$M$3,'RCF OBC data'!BX51,IF($B$2=Selectors!$M$4,'RCF FBC data'!BX51,IF($B$2=Selectors!$M$5,'RCF CCT data'!BX51,FALSE))))</f>
        <v>0.5600000000000005</v>
      </c>
      <c r="CF47" s="27">
        <f>IF($B$2=Selectors!$M$2,'RCF SOBC data'!BY51,IF($B$2=Selectors!$M$3,'RCF OBC data'!BY51,IF($B$2=Selectors!$M$4,'RCF FBC data'!BY51,IF($B$2=Selectors!$M$5,'RCF CCT data'!BY51,FALSE))))</f>
        <v>0.5600000000000005</v>
      </c>
      <c r="CG47" s="27">
        <f>IF($B$2=Selectors!$M$2,'RCF SOBC data'!BZ51,IF($B$2=Selectors!$M$3,'RCF OBC data'!BZ51,IF($B$2=Selectors!$M$4,'RCF FBC data'!BZ51,IF($B$2=Selectors!$M$5,'RCF CCT data'!BZ51,FALSE))))</f>
        <v>0.5600000000000005</v>
      </c>
      <c r="CH47" s="27">
        <f>IF($B$2=Selectors!$M$2,'RCF SOBC data'!CA51,IF($B$2=Selectors!$M$3,'RCF OBC data'!CA51,IF($B$2=Selectors!$M$4,'RCF FBC data'!CA51,IF($B$2=Selectors!$M$5,'RCF CCT data'!CA51,FALSE))))</f>
        <v>0.5600000000000005</v>
      </c>
      <c r="CI47" s="27">
        <f>IF($B$2=Selectors!$M$2,'RCF SOBC data'!CB51,IF($B$2=Selectors!$M$3,'RCF OBC data'!CB51,IF($B$2=Selectors!$M$4,'RCF FBC data'!CB51,IF($B$2=Selectors!$M$5,'RCF CCT data'!CB51,FALSE))))</f>
        <v>0.6386822492477533</v>
      </c>
      <c r="CJ47" s="27">
        <f>IF($B$2=Selectors!$M$2,'RCF SOBC data'!CC51,IF($B$2=Selectors!$M$3,'RCF OBC data'!CC51,IF($B$2=Selectors!$M$4,'RCF FBC data'!CC51,IF($B$2=Selectors!$M$5,'RCF CCT data'!CC51,FALSE))))</f>
        <v>0.6386822492477533</v>
      </c>
      <c r="CK47" s="27">
        <f>IF($B$2=Selectors!$M$2,'RCF SOBC data'!CD51,IF($B$2=Selectors!$M$3,'RCF OBC data'!CD51,IF($B$2=Selectors!$M$4,'RCF FBC data'!CD51,IF($B$2=Selectors!$M$5,'RCF CCT data'!CD51,FALSE))))</f>
        <v>0.6386822492477533</v>
      </c>
      <c r="CL47" s="27">
        <f>IF($B$2=Selectors!$M$2,'RCF SOBC data'!CE51,IF($B$2=Selectors!$M$3,'RCF OBC data'!CE51,IF($B$2=Selectors!$M$4,'RCF FBC data'!CE51,IF($B$2=Selectors!$M$5,'RCF CCT data'!CE51,FALSE))))</f>
        <v>0.6386822492477533</v>
      </c>
      <c r="CM47" s="27">
        <f>IF($B$2=Selectors!$M$2,'RCF SOBC data'!CF51,IF($B$2=Selectors!$M$3,'RCF OBC data'!CF51,IF($B$2=Selectors!$M$4,'RCF FBC data'!CF51,IF($B$2=Selectors!$M$5,'RCF CCT data'!CF51,FALSE))))</f>
        <v>0.6386822492477533</v>
      </c>
      <c r="CN47" s="27">
        <f>IF($B$2=Selectors!$M$2,'RCF SOBC data'!CG51,IF($B$2=Selectors!$M$3,'RCF OBC data'!CG51,IF($B$2=Selectors!$M$4,'RCF FBC data'!CG51,IF($B$2=Selectors!$M$5,'RCF CCT data'!CG51,FALSE))))</f>
        <v>0.6386822492477533</v>
      </c>
      <c r="CO47" s="27">
        <f>IF($B$2=Selectors!$M$2,'RCF SOBC data'!CH51,IF($B$2=Selectors!$M$3,'RCF OBC data'!CH51,IF($B$2=Selectors!$M$4,'RCF FBC data'!CH51,IF($B$2=Selectors!$M$5,'RCF CCT data'!CH51,FALSE))))</f>
        <v>0.6386822492477533</v>
      </c>
      <c r="CP47" s="27">
        <f>IF($B$2=Selectors!$M$2,'RCF SOBC data'!CI51,IF($B$2=Selectors!$M$3,'RCF OBC data'!CI51,IF($B$2=Selectors!$M$4,'RCF FBC data'!CI51,IF($B$2=Selectors!$M$5,'RCF CCT data'!CI51,FALSE))))</f>
        <v>0.39956074974925126</v>
      </c>
      <c r="CQ47" s="27">
        <f>IF($B$2=Selectors!$M$2,'RCF SOBC data'!CJ51,IF($B$2=Selectors!$M$3,'RCF OBC data'!CJ51,IF($B$2=Selectors!$M$4,'RCF FBC data'!CJ51,IF($B$2=Selectors!$M$5,'RCF CCT data'!CJ51,FALSE))))</f>
        <v>0.39956074974925126</v>
      </c>
      <c r="CR47" s="27">
        <f>IF($B$2=Selectors!$M$2,'RCF SOBC data'!CK51,IF($B$2=Selectors!$M$3,'RCF OBC data'!CK51,IF($B$2=Selectors!$M$4,'RCF FBC data'!CK51,IF($B$2=Selectors!$M$5,'RCF CCT data'!CK51,FALSE))))</f>
        <v>0.39956074974925126</v>
      </c>
      <c r="CS47" s="27">
        <f>IF($B$2=Selectors!$M$2,'RCF SOBC data'!CL51,IF($B$2=Selectors!$M$3,'RCF OBC data'!CL51,IF($B$2=Selectors!$M$4,'RCF FBC data'!CL51,IF($B$2=Selectors!$M$5,'RCF CCT data'!CL51,FALSE))))</f>
        <v>0.6386822492477533</v>
      </c>
      <c r="CT47" s="27">
        <f>IF($B$2=Selectors!$M$2,'RCF SOBC data'!CM51,IF($B$2=Selectors!$M$3,'RCF OBC data'!CM51,IF($B$2=Selectors!$M$4,'RCF FBC data'!CM51,IF($B$2=Selectors!$M$5,'RCF CCT data'!CM51,FALSE))))</f>
        <v>0.6386822492477533</v>
      </c>
      <c r="CU47" s="27">
        <f>IF($B$2=Selectors!$M$2,'RCF SOBC data'!CN51,IF($B$2=Selectors!$M$3,'RCF OBC data'!CN51,IF($B$2=Selectors!$M$4,'RCF FBC data'!CN51,IF($B$2=Selectors!$M$5,'RCF CCT data'!CN51,FALSE))))</f>
        <v>0.6386822492477533</v>
      </c>
      <c r="CV47" s="27">
        <f>IF($B$2=Selectors!$M$2,'RCF SOBC data'!CO51,IF($B$2=Selectors!$M$3,'RCF OBC data'!CO51,IF($B$2=Selectors!$M$4,'RCF FBC data'!CO51,IF($B$2=Selectors!$M$5,'RCF CCT data'!CO51,FALSE))))</f>
        <v>0.6386822492477533</v>
      </c>
      <c r="CW47" s="27">
        <f>IF($B$2=Selectors!$M$2,'RCF SOBC data'!CP51,IF($B$2=Selectors!$M$3,'RCF OBC data'!CP51,IF($B$2=Selectors!$M$4,'RCF FBC data'!CP51,IF($B$2=Selectors!$M$5,'RCF CCT data'!CP51,FALSE))))</f>
        <v>0.6386822492477533</v>
      </c>
      <c r="CX47" s="27">
        <f>IF($B$2=Selectors!$M$2,'RCF SOBC data'!CQ51,IF($B$2=Selectors!$M$3,'RCF OBC data'!CQ51,IF($B$2=Selectors!$M$4,'RCF FBC data'!CQ51,IF($B$2=Selectors!$M$5,'RCF CCT data'!CQ51,FALSE))))</f>
        <v>0.62201075692970464</v>
      </c>
      <c r="CY47" s="27">
        <f>IF($B$2=Selectors!$M$2,'RCF SOBC data'!CR51,IF($B$2=Selectors!$M$3,'RCF OBC data'!CR51,IF($B$2=Selectors!$M$4,'RCF FBC data'!CR51,IF($B$2=Selectors!$M$5,'RCF CCT data'!CR51,FALSE))))</f>
        <v>0.67800000000000016</v>
      </c>
      <c r="CZ47" s="27">
        <f>IF($B$2=Selectors!$M$2,'RCF SOBC data'!CS51,IF($B$2=Selectors!$M$3,'RCF OBC data'!CS51,IF($B$2=Selectors!$M$4,'RCF FBC data'!CS51,IF($B$2=Selectors!$M$5,'RCF CCT data'!CS51,FALSE))))</f>
        <v>0.67800000000000016</v>
      </c>
      <c r="DA47" s="27">
        <f>IF($B$2=Selectors!$M$2,'RCF SOBC data'!CT51,IF($B$2=Selectors!$M$3,'RCF OBC data'!CT51,IF($B$2=Selectors!$M$4,'RCF FBC data'!CT51,IF($B$2=Selectors!$M$5,'RCF CCT data'!CT51,FALSE))))</f>
        <v>0.67800000000000016</v>
      </c>
      <c r="DB47" s="27">
        <f>IF($B$2=Selectors!$M$2,'RCF SOBC data'!CU51,IF($B$2=Selectors!$M$3,'RCF OBC data'!CU51,IF($B$2=Selectors!$M$4,'RCF FBC data'!CU51,IF($B$2=Selectors!$M$5,'RCF CCT data'!CU51,FALSE))))</f>
        <v>0.67800000000000016</v>
      </c>
      <c r="DC47" s="27">
        <f>IF($B$2=Selectors!$M$2,'RCF SOBC data'!CV51,IF($B$2=Selectors!$M$3,'RCF OBC data'!CV51,IF($B$2=Selectors!$M$4,'RCF FBC data'!CV51,IF($B$2=Selectors!$M$5,'RCF CCT data'!CV51,FALSE))))</f>
        <v>0.67800000000000016</v>
      </c>
      <c r="DD47" s="27">
        <f>IF($B$2=Selectors!$M$2,'RCF SOBC data'!CW51,IF($B$2=Selectors!$M$3,'RCF OBC data'!CW51,IF($B$2=Selectors!$M$4,'RCF FBC data'!CW51,IF($B$2=Selectors!$M$5,'RCF CCT data'!CW51,FALSE))))</f>
        <v>0.67800000000000016</v>
      </c>
      <c r="DE47" s="27">
        <f>IF($B$2=Selectors!$M$2,'RCF SOBC data'!CX51,IF($B$2=Selectors!$M$3,'RCF OBC data'!CX51,IF($B$2=Selectors!$M$4,'RCF FBC data'!CX51,IF($B$2=Selectors!$M$5,'RCF CCT data'!CX51,FALSE))))</f>
        <v>0.67800000000000016</v>
      </c>
      <c r="DF47" s="27">
        <f>IF($B$2=Selectors!$M$2,'RCF SOBC data'!CY51,IF($B$2=Selectors!$M$3,'RCF OBC data'!CY51,IF($B$2=Selectors!$M$4,'RCF FBC data'!CY51,IF($B$2=Selectors!$M$5,'RCF CCT data'!CY51,FALSE))))</f>
        <v>0.67800000000000016</v>
      </c>
      <c r="DG47" s="27">
        <f>IF($B$2=Selectors!$M$2,'RCF SOBC data'!CZ51,IF($B$2=Selectors!$M$3,'RCF OBC data'!CZ51,IF($B$2=Selectors!$M$4,'RCF FBC data'!CZ51,IF($B$2=Selectors!$M$5,'RCF CCT data'!CZ51,FALSE))))</f>
        <v>0.67800000000000016</v>
      </c>
      <c r="DH47" s="27">
        <f>IF($B$2=Selectors!$M$2,'RCF SOBC data'!DA51,IF($B$2=Selectors!$M$3,'RCF OBC data'!DA51,IF($B$2=Selectors!$M$4,'RCF FBC data'!DA51,IF($B$2=Selectors!$M$5,'RCF CCT data'!DA51,FALSE))))</f>
        <v>0.67800000000000016</v>
      </c>
      <c r="DI47" s="27">
        <f>IF($B$2=Selectors!$M$2,'RCF SOBC data'!DB51,IF($B$2=Selectors!$M$3,'RCF OBC data'!DB51,IF($B$2=Selectors!$M$4,'RCF FBC data'!DB51,IF($B$2=Selectors!$M$5,'RCF CCT data'!DB51,FALSE))))</f>
        <v>0.67800000000000016</v>
      </c>
      <c r="DJ47" s="27">
        <f>IF($B$2=Selectors!$M$2,'RCF SOBC data'!DC51,IF($B$2=Selectors!$M$3,'RCF OBC data'!DC51,IF($B$2=Selectors!$M$4,'RCF FBC data'!DC51,IF($B$2=Selectors!$M$5,'RCF CCT data'!DC51,FALSE))))</f>
        <v>0.67800000000000016</v>
      </c>
      <c r="DK47" s="27">
        <f>IF($B$2=Selectors!$M$2,'RCF SOBC data'!DD51,IF($B$2=Selectors!$M$3,'RCF OBC data'!DD51,IF($B$2=Selectors!$M$4,'RCF FBC data'!DD51,IF($B$2=Selectors!$M$5,'RCF CCT data'!DD51,FALSE))))</f>
        <v>0.63395847750865064</v>
      </c>
      <c r="DL47" s="27">
        <f>IF($B$2=Selectors!$M$2,'RCF SOBC data'!DE51,IF($B$2=Selectors!$M$3,'RCF OBC data'!DE51,IF($B$2=Selectors!$M$4,'RCF FBC data'!DE51,IF($B$2=Selectors!$M$5,'RCF CCT data'!DE51,FALSE))))</f>
        <v>0.63395847750865064</v>
      </c>
      <c r="DM47" s="27">
        <f>IF($B$2=Selectors!$M$2,'RCF SOBC data'!DF51,IF($B$2=Selectors!$M$3,'RCF OBC data'!DF51,IF($B$2=Selectors!$M$4,'RCF FBC data'!DF51,IF($B$2=Selectors!$M$5,'RCF CCT data'!DF51,FALSE))))</f>
        <v>0.63395847750865064</v>
      </c>
      <c r="DN47" s="27">
        <f>IF($B$2=Selectors!$M$2,'RCF SOBC data'!DG51,IF($B$2=Selectors!$M$3,'RCF OBC data'!DG51,IF($B$2=Selectors!$M$4,'RCF FBC data'!DG51,IF($B$2=Selectors!$M$5,'RCF CCT data'!DG51,FALSE))))</f>
        <v>0.63395847750865064</v>
      </c>
      <c r="DO47" s="27">
        <f>IF($B$2=Selectors!$M$2,'RCF SOBC data'!DH51,IF($B$2=Selectors!$M$3,'RCF OBC data'!DH51,IF($B$2=Selectors!$M$4,'RCF FBC data'!DH51,IF($B$2=Selectors!$M$5,'RCF CCT data'!DH51,FALSE))))</f>
        <v>0.59400000000000053</v>
      </c>
      <c r="DP47" s="27">
        <f>IF($B$2=Selectors!$M$2,'RCF SOBC data'!DI51,IF($B$2=Selectors!$M$3,'RCF OBC data'!DI51,IF($B$2=Selectors!$M$4,'RCF FBC data'!DI51,IF($B$2=Selectors!$M$5,'RCF CCT data'!DI51,FALSE))))</f>
        <v>0.59400000000000053</v>
      </c>
      <c r="DQ47" s="27">
        <f>IF($B$2=Selectors!$M$2,'RCF SOBC data'!DJ51,IF($B$2=Selectors!$M$3,'RCF OBC data'!DJ51,IF($B$2=Selectors!$M$4,'RCF FBC data'!DJ51,IF($B$2=Selectors!$M$5,'RCF CCT data'!DJ51,FALSE))))</f>
        <v>0.59400000000000053</v>
      </c>
      <c r="DR47" s="27">
        <f>IF($B$2=Selectors!$M$2,'RCF SOBC data'!DK51,IF($B$2=Selectors!$M$3,'RCF OBC data'!DK51,IF($B$2=Selectors!$M$4,'RCF FBC data'!DK51,IF($B$2=Selectors!$M$5,'RCF CCT data'!DK51,FALSE))))</f>
        <v>0.59400000000000053</v>
      </c>
      <c r="DS47" s="27">
        <f>IF($B$2=Selectors!$M$2,'RCF SOBC data'!DL51,IF($B$2=Selectors!$M$3,'RCF OBC data'!DL51,IF($B$2=Selectors!$M$4,'RCF FBC data'!DL51,IF($B$2=Selectors!$M$5,'RCF CCT data'!DL51,FALSE))))</f>
        <v>0.59400000000000053</v>
      </c>
      <c r="DT47" s="27">
        <f>IF($B$2=Selectors!$M$2,'RCF SOBC data'!DM51,IF($B$2=Selectors!$M$3,'RCF OBC data'!DM51,IF($B$2=Selectors!$M$4,'RCF FBC data'!DM51,IF($B$2=Selectors!$M$5,'RCF CCT data'!DM51,FALSE))))</f>
        <v>0.59400000000000053</v>
      </c>
      <c r="DU47" s="27">
        <f>IF($B$2=Selectors!$M$2,'RCF SOBC data'!DN51,IF($B$2=Selectors!$M$3,'RCF OBC data'!DN51,IF($B$2=Selectors!$M$4,'RCF FBC data'!DN51,IF($B$2=Selectors!$M$5,'RCF CCT data'!DN51,FALSE))))</f>
        <v>0.59400000000000053</v>
      </c>
      <c r="DV47" s="27">
        <f>IF($B$2=Selectors!$M$2,'RCF SOBC data'!DO51,IF($B$2=Selectors!$M$3,'RCF OBC data'!DO51,IF($B$2=Selectors!$M$4,'RCF FBC data'!DO51,IF($B$2=Selectors!$M$5,'RCF CCT data'!DO51,FALSE))))</f>
        <v>0.59400000000000053</v>
      </c>
      <c r="DW47" s="27">
        <f>IF($B$2=Selectors!$M$2,'RCF SOBC data'!DP51,IF($B$2=Selectors!$M$3,'RCF OBC data'!DP51,IF($B$2=Selectors!$M$4,'RCF FBC data'!DP51,IF($B$2=Selectors!$M$5,'RCF CCT data'!DP51,FALSE))))</f>
        <v>0.59400000000000053</v>
      </c>
      <c r="DX47" s="27">
        <f>IF($B$2=Selectors!$M$2,'RCF SOBC data'!DQ51,IF($B$2=Selectors!$M$3,'RCF OBC data'!DQ51,IF($B$2=Selectors!$M$4,'RCF FBC data'!DQ51,IF($B$2=Selectors!$M$5,'RCF CCT data'!DQ51,FALSE))))</f>
        <v>0.59400000000000053</v>
      </c>
      <c r="DY47" s="27">
        <f>IF($B$2=Selectors!$M$2,'RCF SOBC data'!DR51,IF($B$2=Selectors!$M$3,'RCF OBC data'!DR51,IF($B$2=Selectors!$M$4,'RCF FBC data'!DR51,IF($B$2=Selectors!$M$5,'RCF CCT data'!DR51,FALSE))))</f>
        <v>0.59400000000000053</v>
      </c>
      <c r="DZ47" s="27">
        <f>IF($B$2=Selectors!$M$2,'RCF SOBC data'!DS51,IF($B$2=Selectors!$M$3,'RCF OBC data'!DS51,IF($B$2=Selectors!$M$4,'RCF FBC data'!DS51,IF($B$2=Selectors!$M$5,'RCF CCT data'!DS51,FALSE))))</f>
        <v>0.59400000000000053</v>
      </c>
      <c r="EA47" s="27">
        <f>IF($B$2=Selectors!$M$2,'RCF SOBC data'!DT51,IF($B$2=Selectors!$M$3,'RCF OBC data'!DT51,IF($B$2=Selectors!$M$4,'RCF FBC data'!DT51,IF($B$2=Selectors!$M$5,'RCF CCT data'!DT51,FALSE))))</f>
        <v>0.59400000000000053</v>
      </c>
      <c r="EB47" s="27">
        <f>IF($B$2=Selectors!$M$2,'RCF SOBC data'!DU51,IF($B$2=Selectors!$M$3,'RCF OBC data'!DU51,IF($B$2=Selectors!$M$4,'RCF FBC data'!DU51,IF($B$2=Selectors!$M$5,'RCF CCT data'!DU51,FALSE))))</f>
        <v>0.59400000000000053</v>
      </c>
      <c r="EC47" s="27">
        <f>IF($B$2=Selectors!$M$2,'RCF SOBC data'!DV51,IF($B$2=Selectors!$M$3,'RCF OBC data'!DV51,IF($B$2=Selectors!$M$4,'RCF FBC data'!DV51,IF($B$2=Selectors!$M$5,'RCF CCT data'!DV51,FALSE))))</f>
        <v>0.59400000000000053</v>
      </c>
      <c r="ED47" s="27">
        <f>IF($B$2=Selectors!$M$2,'RCF SOBC data'!DW51,IF($B$2=Selectors!$M$3,'RCF OBC data'!DW51,IF($B$2=Selectors!$M$4,'RCF FBC data'!DW51,IF($B$2=Selectors!$M$5,'RCF CCT data'!DW51,FALSE))))</f>
        <v>0.59400000000000053</v>
      </c>
      <c r="EE47" s="27">
        <f>IF($B$2=Selectors!$M$2,'RCF SOBC data'!DX51,IF($B$2=Selectors!$M$3,'RCF OBC data'!DX51,IF($B$2=Selectors!$M$4,'RCF FBC data'!DX51,IF($B$2=Selectors!$M$5,'RCF CCT data'!DX51,FALSE))))</f>
        <v>0.59400000000000053</v>
      </c>
      <c r="EF47" s="27">
        <f>IF($B$2=Selectors!$M$2,'RCF SOBC data'!DY51,IF($B$2=Selectors!$M$3,'RCF OBC data'!DY51,IF($B$2=Selectors!$M$4,'RCF FBC data'!DY51,IF($B$2=Selectors!$M$5,'RCF CCT data'!DY51,FALSE))))</f>
        <v>0.59400000000000053</v>
      </c>
      <c r="EG47" s="27">
        <f>IF($B$2=Selectors!$M$2,'RCF SOBC data'!DZ51,IF($B$2=Selectors!$M$3,'RCF OBC data'!DZ51,IF($B$2=Selectors!$M$4,'RCF FBC data'!DZ51,IF($B$2=Selectors!$M$5,'RCF CCT data'!DZ51,FALSE))))</f>
        <v>0.59400000000000053</v>
      </c>
      <c r="EH47" s="27">
        <f>IF($B$2=Selectors!$M$2,'RCF SOBC data'!EA51,IF($B$2=Selectors!$M$3,'RCF OBC data'!EA51,IF($B$2=Selectors!$M$4,'RCF FBC data'!EA51,IF($B$2=Selectors!$M$5,'RCF CCT data'!EA51,FALSE))))</f>
        <v>0.59400000000000053</v>
      </c>
      <c r="EI47" s="27">
        <f>IF($B$2=Selectors!$M$2,'RCF SOBC data'!EB51,IF($B$2=Selectors!$M$3,'RCF OBC data'!EB51,IF($B$2=Selectors!$M$4,'RCF FBC data'!EB51,IF($B$2=Selectors!$M$5,'RCF CCT data'!EB51,FALSE))))</f>
        <v>0.59400000000000053</v>
      </c>
      <c r="EJ47" s="27">
        <f>IF($B$2=Selectors!$M$2,'RCF SOBC data'!EC51,IF($B$2=Selectors!$M$3,'RCF OBC data'!EC51,IF($B$2=Selectors!$M$4,'RCF FBC data'!EC51,IF($B$2=Selectors!$M$5,'RCF CCT data'!EC51,FALSE))))</f>
        <v>0.59400000000000053</v>
      </c>
      <c r="EK47" s="27">
        <f>IF($B$2=Selectors!$M$2,'RCF SOBC data'!ED51,IF($B$2=Selectors!$M$3,'RCF OBC data'!ED51,IF($B$2=Selectors!$M$4,'RCF FBC data'!ED51,IF($B$2=Selectors!$M$5,'RCF CCT data'!ED51,FALSE))))</f>
        <v>0.59400000000000053</v>
      </c>
      <c r="EL47" s="27">
        <f>IF($B$2=Selectors!$M$2,'RCF SOBC data'!EE51,IF($B$2=Selectors!$M$3,'RCF OBC data'!EE51,IF($B$2=Selectors!$M$4,'RCF FBC data'!EE51,IF($B$2=Selectors!$M$5,'RCF CCT data'!EE51,FALSE))))</f>
        <v>0.59400000000000053</v>
      </c>
      <c r="EM47" s="27">
        <f>IF($B$2=Selectors!$M$2,'RCF SOBC data'!EF51,IF($B$2=Selectors!$M$3,'RCF OBC data'!EF51,IF($B$2=Selectors!$M$4,'RCF FBC data'!EF51,IF($B$2=Selectors!$M$5,'RCF CCT data'!EF51,FALSE))))</f>
        <v>0.59400000000000053</v>
      </c>
      <c r="EN47" s="27">
        <f>IF($B$2=Selectors!$M$2,'RCF SOBC data'!EG51,IF($B$2=Selectors!$M$3,'RCF OBC data'!EG51,IF($B$2=Selectors!$M$4,'RCF FBC data'!EG51,IF($B$2=Selectors!$M$5,'RCF CCT data'!EG51,FALSE))))</f>
        <v>0.59400000000000053</v>
      </c>
      <c r="EO47" s="27">
        <f>IF($B$2=Selectors!$M$2,'RCF SOBC data'!EH51,IF($B$2=Selectors!$M$3,'RCF OBC data'!EH51,IF($B$2=Selectors!$M$4,'RCF FBC data'!EH51,IF($B$2=Selectors!$M$5,'RCF CCT data'!EH51,FALSE))))</f>
        <v>0.59400000000000053</v>
      </c>
      <c r="EP47" s="27">
        <f>IF($B$2=Selectors!$M$2,'RCF SOBC data'!EI51,IF($B$2=Selectors!$M$3,'RCF OBC data'!EI51,IF($B$2=Selectors!$M$4,'RCF FBC data'!EI51,IF($B$2=Selectors!$M$5,'RCF CCT data'!EI51,FALSE))))</f>
        <v>0.59400000000000053</v>
      </c>
      <c r="EQ47" s="27">
        <f>IF($B$2=Selectors!$M$2,'RCF SOBC data'!EJ51,IF($B$2=Selectors!$M$3,'RCF OBC data'!EJ51,IF($B$2=Selectors!$M$4,'RCF FBC data'!EJ51,IF($B$2=Selectors!$M$5,'RCF CCT data'!EJ51,FALSE))))</f>
        <v>0.59400000000000053</v>
      </c>
      <c r="ER47" s="27">
        <f>IF($B$2=Selectors!$M$2,'RCF SOBC data'!EK51,IF($B$2=Selectors!$M$3,'RCF OBC data'!EK51,IF($B$2=Selectors!$M$4,'RCF FBC data'!EK51,IF($B$2=Selectors!$M$5,'RCF CCT data'!EK51,FALSE))))</f>
        <v>0.59400000000000053</v>
      </c>
      <c r="ES47" s="27">
        <f>IF($B$2=Selectors!$M$2,'RCF SOBC data'!EL51,IF($B$2=Selectors!$M$3,'RCF OBC data'!EL51,IF($B$2=Selectors!$M$4,'RCF FBC data'!EL51,IF($B$2=Selectors!$M$5,'RCF CCT data'!EL51,FALSE))))</f>
        <v>0.31889792645205628</v>
      </c>
    </row>
    <row r="48" spans="2:149" x14ac:dyDescent="0.25">
      <c r="B48" s="13" t="s">
        <v>24</v>
      </c>
      <c r="C48" s="3">
        <v>0.85</v>
      </c>
      <c r="D48" s="40" t="e">
        <f t="shared" si="9"/>
        <v>#DIV/0!</v>
      </c>
      <c r="E48" s="40"/>
      <c r="F48" s="40" t="e">
        <f t="shared" si="10"/>
        <v>#DIV/0!</v>
      </c>
      <c r="G48" s="2"/>
      <c r="H48" s="29" t="e">
        <f t="shared" si="11"/>
        <v>#DIV/0!</v>
      </c>
      <c r="I48" s="29" t="e">
        <f t="shared" si="8"/>
        <v>#DIV/0!</v>
      </c>
      <c r="J48" s="29"/>
      <c r="K48" s="27">
        <f>IF($B$2=Selectors!$M$2,'RCF SOBC data'!D52,IF($B$2=Selectors!$M$3,'RCF OBC data'!D52,IF($B$2=Selectors!$M$4,'RCF FBC data'!D52,IF($B$2=Selectors!$M$5,'RCF CCT data'!D52,FALSE))))</f>
        <v>0.45471917038326232</v>
      </c>
      <c r="L48" s="27">
        <f>IF($B$2=Selectors!$M$2,'RCF SOBC data'!E52,IF($B$2=Selectors!$M$3,'RCF OBC data'!E52,IF($B$2=Selectors!$M$4,'RCF FBC data'!E52,IF($B$2=Selectors!$M$5,'RCF CCT data'!E52,FALSE))))</f>
        <v>0.45471917038326232</v>
      </c>
      <c r="M48" s="27">
        <f>IF($B$2=Selectors!$M$2,'RCF SOBC data'!F52,IF($B$2=Selectors!$M$3,'RCF OBC data'!F52,IF($B$2=Selectors!$M$4,'RCF FBC data'!F52,IF($B$2=Selectors!$M$5,'RCF CCT data'!F52,FALSE))))</f>
        <v>0.45471917038326232</v>
      </c>
      <c r="N48" s="27">
        <f>IF($B$2=Selectors!$M$2,'RCF SOBC data'!G52,IF($B$2=Selectors!$M$3,'RCF OBC data'!G52,IF($B$2=Selectors!$M$4,'RCF FBC data'!G52,IF($B$2=Selectors!$M$5,'RCF CCT data'!G52,FALSE))))</f>
        <v>0.45471917038326232</v>
      </c>
      <c r="O48" s="27">
        <f>IF($B$2=Selectors!$M$2,'RCF SOBC data'!H52,IF($B$2=Selectors!$M$3,'RCF OBC data'!H52,IF($B$2=Selectors!$M$4,'RCF FBC data'!H52,IF($B$2=Selectors!$M$5,'RCF CCT data'!H52,FALSE))))</f>
        <v>0.45471917038326232</v>
      </c>
      <c r="P48" s="27">
        <f>IF($B$2=Selectors!$M$2,'RCF SOBC data'!I52,IF($B$2=Selectors!$M$3,'RCF OBC data'!I52,IF($B$2=Selectors!$M$4,'RCF FBC data'!I52,IF($B$2=Selectors!$M$5,'RCF CCT data'!I52,FALSE))))</f>
        <v>0.45471917038326232</v>
      </c>
      <c r="Q48" s="27">
        <f>IF($B$2=Selectors!$M$2,'RCF SOBC data'!J52,IF($B$2=Selectors!$M$3,'RCF OBC data'!J52,IF($B$2=Selectors!$M$4,'RCF FBC data'!J52,IF($B$2=Selectors!$M$5,'RCF CCT data'!J52,FALSE))))</f>
        <v>0.45471917038326232</v>
      </c>
      <c r="R48" s="27">
        <f>IF($B$2=Selectors!$M$2,'RCF SOBC data'!K52,IF($B$2=Selectors!$M$3,'RCF OBC data'!K52,IF($B$2=Selectors!$M$4,'RCF FBC data'!K52,IF($B$2=Selectors!$M$5,'RCF CCT data'!K52,FALSE))))</f>
        <v>0.45471917038326232</v>
      </c>
      <c r="S48" s="27">
        <f>IF($B$2=Selectors!$M$2,'RCF SOBC data'!L52,IF($B$2=Selectors!$M$3,'RCF OBC data'!L52,IF($B$2=Selectors!$M$4,'RCF FBC data'!L52,IF($B$2=Selectors!$M$5,'RCF CCT data'!L52,FALSE))))</f>
        <v>0.45471917038326232</v>
      </c>
      <c r="T48" s="27">
        <f>IF($B$2=Selectors!$M$2,'RCF SOBC data'!M52,IF($B$2=Selectors!$M$3,'RCF OBC data'!M52,IF($B$2=Selectors!$M$4,'RCF FBC data'!M52,IF($B$2=Selectors!$M$5,'RCF CCT data'!M52,FALSE))))</f>
        <v>0.75</v>
      </c>
      <c r="U48" s="27">
        <f>IF($B$2=Selectors!$M$2,'RCF SOBC data'!N52,IF($B$2=Selectors!$M$3,'RCF OBC data'!N52,IF($B$2=Selectors!$M$4,'RCF FBC data'!N52,IF($B$2=Selectors!$M$5,'RCF CCT data'!N52,FALSE))))</f>
        <v>0.75</v>
      </c>
      <c r="V48" s="27">
        <f>IF($B$2=Selectors!$M$2,'RCF SOBC data'!O52,IF($B$2=Selectors!$M$3,'RCF OBC data'!O52,IF($B$2=Selectors!$M$4,'RCF FBC data'!O52,IF($B$2=Selectors!$M$5,'RCF CCT data'!O52,FALSE))))</f>
        <v>0.75</v>
      </c>
      <c r="W48" s="27">
        <f>IF($B$2=Selectors!$M$2,'RCF SOBC data'!P52,IF($B$2=Selectors!$M$3,'RCF OBC data'!P52,IF($B$2=Selectors!$M$4,'RCF FBC data'!P52,IF($B$2=Selectors!$M$5,'RCF CCT data'!P52,FALSE))))</f>
        <v>0.75</v>
      </c>
      <c r="X48" s="27">
        <f>IF($B$2=Selectors!$M$2,'RCF SOBC data'!Q52,IF($B$2=Selectors!$M$3,'RCF OBC data'!Q52,IF($B$2=Selectors!$M$4,'RCF FBC data'!Q52,IF($B$2=Selectors!$M$5,'RCF CCT data'!Q52,FALSE))))</f>
        <v>0.37970678160665772</v>
      </c>
      <c r="Y48" s="27">
        <f>IF($B$2=Selectors!$M$2,'RCF SOBC data'!R52,IF($B$2=Selectors!$M$3,'RCF OBC data'!R52,IF($B$2=Selectors!$M$4,'RCF FBC data'!R52,IF($B$2=Selectors!$M$5,'RCF CCT data'!R52,FALSE))))</f>
        <v>0.37970678160665772</v>
      </c>
      <c r="Z48" s="27">
        <f>IF($B$2=Selectors!$M$2,'RCF SOBC data'!S52,IF($B$2=Selectors!$M$3,'RCF OBC data'!S52,IF($B$2=Selectors!$M$4,'RCF FBC data'!S52,IF($B$2=Selectors!$M$5,'RCF CCT data'!S52,FALSE))))</f>
        <v>0.37970678160665772</v>
      </c>
      <c r="AA48" s="27">
        <f>IF($B$2=Selectors!$M$2,'RCF SOBC data'!T52,IF($B$2=Selectors!$M$3,'RCF OBC data'!T52,IF($B$2=Selectors!$M$4,'RCF FBC data'!T52,IF($B$2=Selectors!$M$5,'RCF CCT data'!T52,FALSE))))</f>
        <v>0.37970678160665772</v>
      </c>
      <c r="AB48" s="27">
        <f>IF($B$2=Selectors!$M$2,'RCF SOBC data'!U52,IF($B$2=Selectors!$M$3,'RCF OBC data'!U52,IF($B$2=Selectors!$M$4,'RCF FBC data'!U52,IF($B$2=Selectors!$M$5,'RCF CCT data'!U52,FALSE))))</f>
        <v>0.37970678160665772</v>
      </c>
      <c r="AC48" s="27">
        <f>IF($B$2=Selectors!$M$2,'RCF SOBC data'!V52,IF($B$2=Selectors!$M$3,'RCF OBC data'!V52,IF($B$2=Selectors!$M$4,'RCF FBC data'!V52,IF($B$2=Selectors!$M$5,'RCF CCT data'!V52,FALSE))))</f>
        <v>1</v>
      </c>
      <c r="AD48" s="27">
        <f>IF($B$2=Selectors!$M$2,'RCF SOBC data'!W52,IF($B$2=Selectors!$M$3,'RCF OBC data'!W52,IF($B$2=Selectors!$M$4,'RCF FBC data'!W52,IF($B$2=Selectors!$M$5,'RCF CCT data'!W52,FALSE))))</f>
        <v>0.37970678160665772</v>
      </c>
      <c r="AE48" s="27">
        <f>IF($B$2=Selectors!$M$2,'RCF SOBC data'!X52,IF($B$2=Selectors!$M$3,'RCF OBC data'!X52,IF($B$2=Selectors!$M$4,'RCF FBC data'!X52,IF($B$2=Selectors!$M$5,'RCF CCT data'!X52,FALSE))))</f>
        <v>0.37970678160665772</v>
      </c>
      <c r="AF48" s="27">
        <f>IF($B$2=Selectors!$M$2,'RCF SOBC data'!Y52,IF($B$2=Selectors!$M$3,'RCF OBC data'!Y52,IF($B$2=Selectors!$M$4,'RCF FBC data'!Y52,IF($B$2=Selectors!$M$5,'RCF CCT data'!Y52,FALSE))))</f>
        <v>0.37970678160665772</v>
      </c>
      <c r="AG48" s="27">
        <f>IF($B$2=Selectors!$M$2,'RCF SOBC data'!Z52,IF($B$2=Selectors!$M$3,'RCF OBC data'!Z52,IF($B$2=Selectors!$M$4,'RCF FBC data'!Z52,IF($B$2=Selectors!$M$5,'RCF CCT data'!Z52,FALSE))))</f>
        <v>0.37970678160665772</v>
      </c>
      <c r="AH48" s="27">
        <f>IF($B$2=Selectors!$M$2,'RCF SOBC data'!AA52,IF($B$2=Selectors!$M$3,'RCF OBC data'!AA52,IF($B$2=Selectors!$M$4,'RCF FBC data'!AA52,IF($B$2=Selectors!$M$5,'RCF CCT data'!AA52,FALSE))))</f>
        <v>0.37970678160665772</v>
      </c>
      <c r="AI48" s="27">
        <f>IF($B$2=Selectors!$M$2,'RCF SOBC data'!AB52,IF($B$2=Selectors!$M$3,'RCF OBC data'!AB52,IF($B$2=Selectors!$M$4,'RCF FBC data'!AB52,IF($B$2=Selectors!$M$5,'RCF CCT data'!AB52,FALSE))))</f>
        <v>1.0001597444089456</v>
      </c>
      <c r="AJ48" s="27">
        <f>IF($B$2=Selectors!$M$2,'RCF SOBC data'!AC52,IF($B$2=Selectors!$M$3,'RCF OBC data'!AC52,IF($B$2=Selectors!$M$4,'RCF FBC data'!AC52,IF($B$2=Selectors!$M$5,'RCF CCT data'!AC52,FALSE))))</f>
        <v>1.0001597444089456</v>
      </c>
      <c r="AK48" s="27">
        <f>IF($B$2=Selectors!$M$2,'RCF SOBC data'!AD52,IF($B$2=Selectors!$M$3,'RCF OBC data'!AD52,IF($B$2=Selectors!$M$4,'RCF FBC data'!AD52,IF($B$2=Selectors!$M$5,'RCF CCT data'!AD52,FALSE))))</f>
        <v>0.75</v>
      </c>
      <c r="AL48" s="27">
        <f>IF($B$2=Selectors!$M$2,'RCF SOBC data'!AE52,IF($B$2=Selectors!$M$3,'RCF OBC data'!AE52,IF($B$2=Selectors!$M$4,'RCF FBC data'!AE52,IF($B$2=Selectors!$M$5,'RCF CCT data'!AE52,FALSE))))</f>
        <v>0.75</v>
      </c>
      <c r="AM48" s="27">
        <f>IF($B$2=Selectors!$M$2,'RCF SOBC data'!AF52,IF($B$2=Selectors!$M$3,'RCF OBC data'!AF52,IF($B$2=Selectors!$M$4,'RCF FBC data'!AF52,IF($B$2=Selectors!$M$5,'RCF CCT data'!AF52,FALSE))))</f>
        <v>0.75</v>
      </c>
      <c r="AN48" s="27">
        <f>IF($B$2=Selectors!$M$2,'RCF SOBC data'!AG52,IF($B$2=Selectors!$M$3,'RCF OBC data'!AG52,IF($B$2=Selectors!$M$4,'RCF FBC data'!AG52,IF($B$2=Selectors!$M$5,'RCF CCT data'!AG52,FALSE))))</f>
        <v>0.75</v>
      </c>
      <c r="AO48" s="27">
        <f>IF($B$2=Selectors!$M$2,'RCF SOBC data'!AH52,IF($B$2=Selectors!$M$3,'RCF OBC data'!AH52,IF($B$2=Selectors!$M$4,'RCF FBC data'!AH52,IF($B$2=Selectors!$M$5,'RCF CCT data'!AH52,FALSE))))</f>
        <v>0.85600000000000009</v>
      </c>
      <c r="AP48" s="27">
        <f>IF($B$2=Selectors!$M$2,'RCF SOBC data'!AI52,IF($B$2=Selectors!$M$3,'RCF OBC data'!AI52,IF($B$2=Selectors!$M$4,'RCF FBC data'!AI52,IF($B$2=Selectors!$M$5,'RCF CCT data'!AI52,FALSE))))</f>
        <v>1.0001597444089456</v>
      </c>
      <c r="AQ48" s="27">
        <f>IF($B$2=Selectors!$M$2,'RCF SOBC data'!AJ52,IF($B$2=Selectors!$M$3,'RCF OBC data'!AJ52,IF($B$2=Selectors!$M$4,'RCF FBC data'!AJ52,IF($B$2=Selectors!$M$5,'RCF CCT data'!AJ52,FALSE))))</f>
        <v>1.0001597444089456</v>
      </c>
      <c r="AR48" s="27">
        <f>IF($B$2=Selectors!$M$2,'RCF SOBC data'!AK52,IF($B$2=Selectors!$M$3,'RCF OBC data'!AK52,IF($B$2=Selectors!$M$4,'RCF FBC data'!AK52,IF($B$2=Selectors!$M$5,'RCF CCT data'!AK52,FALSE))))</f>
        <v>0.92807987220447286</v>
      </c>
      <c r="AS48" s="27">
        <f>IF($B$2=Selectors!$M$2,'RCF SOBC data'!AL52,IF($B$2=Selectors!$M$3,'RCF OBC data'!AL52,IF($B$2=Selectors!$M$4,'RCF FBC data'!AL52,IF($B$2=Selectors!$M$5,'RCF CCT data'!AL52,FALSE))))</f>
        <v>0.85600000000000009</v>
      </c>
      <c r="AT48" s="27">
        <f>IF($B$2=Selectors!$M$2,'RCF SOBC data'!AM52,IF($B$2=Selectors!$M$3,'RCF OBC data'!AM52,IF($B$2=Selectors!$M$4,'RCF FBC data'!AM52,IF($B$2=Selectors!$M$5,'RCF CCT data'!AM52,FALSE))))</f>
        <v>1.0001597444089456</v>
      </c>
      <c r="AU48" s="27">
        <f>IF($B$2=Selectors!$M$2,'RCF SOBC data'!AN52,IF($B$2=Selectors!$M$3,'RCF OBC data'!AN52,IF($B$2=Selectors!$M$4,'RCF FBC data'!AN52,IF($B$2=Selectors!$M$5,'RCF CCT data'!AN52,FALSE))))</f>
        <v>1.0001597444089456</v>
      </c>
      <c r="AV48" s="27">
        <f>IF($B$2=Selectors!$M$2,'RCF SOBC data'!AO52,IF($B$2=Selectors!$M$3,'RCF OBC data'!AO52,IF($B$2=Selectors!$M$4,'RCF FBC data'!AO52,IF($B$2=Selectors!$M$5,'RCF CCT data'!AO52,FALSE))))</f>
        <v>0.37970678160665772</v>
      </c>
      <c r="AW48" s="27">
        <f>IF($B$2=Selectors!$M$2,'RCF SOBC data'!AP52,IF($B$2=Selectors!$M$3,'RCF OBC data'!AP52,IF($B$2=Selectors!$M$4,'RCF FBC data'!AP52,IF($B$2=Selectors!$M$5,'RCF CCT data'!AP52,FALSE))))</f>
        <v>1</v>
      </c>
      <c r="AX48" s="27">
        <f>IF($B$2=Selectors!$M$2,'RCF SOBC data'!AQ52,IF($B$2=Selectors!$M$3,'RCF OBC data'!AQ52,IF($B$2=Selectors!$M$4,'RCF FBC data'!AQ52,IF($B$2=Selectors!$M$5,'RCF CCT data'!AQ52,FALSE))))</f>
        <v>0.75</v>
      </c>
      <c r="AY48" s="27">
        <f>IF($B$2=Selectors!$M$2,'RCF SOBC data'!AR52,IF($B$2=Selectors!$M$3,'RCF OBC data'!AR52,IF($B$2=Selectors!$M$4,'RCF FBC data'!AR52,IF($B$2=Selectors!$M$5,'RCF CCT data'!AR52,FALSE))))</f>
        <v>0.75</v>
      </c>
      <c r="AZ48" s="27">
        <f>IF($B$2=Selectors!$M$2,'RCF SOBC data'!AS52,IF($B$2=Selectors!$M$3,'RCF OBC data'!AS52,IF($B$2=Selectors!$M$4,'RCF FBC data'!AS52,IF($B$2=Selectors!$M$5,'RCF CCT data'!AS52,FALSE))))</f>
        <v>0.80957117319999972</v>
      </c>
      <c r="BA48" s="27">
        <f>IF($B$2=Selectors!$M$2,'RCF SOBC data'!AT52,IF($B$2=Selectors!$M$3,'RCF OBC data'!AT52,IF($B$2=Selectors!$M$4,'RCF FBC data'!AT52,IF($B$2=Selectors!$M$5,'RCF CCT data'!AT52,FALSE))))</f>
        <v>0.80957117319999972</v>
      </c>
      <c r="BB48" s="27">
        <f>IF($B$2=Selectors!$M$2,'RCF SOBC data'!AU52,IF($B$2=Selectors!$M$3,'RCF OBC data'!AU52,IF($B$2=Selectors!$M$4,'RCF FBC data'!AU52,IF($B$2=Selectors!$M$5,'RCF CCT data'!AU52,FALSE))))</f>
        <v>0.72861405587999972</v>
      </c>
      <c r="BC48" s="27">
        <f>IF($B$2=Selectors!$M$2,'RCF SOBC data'!AV52,IF($B$2=Selectors!$M$3,'RCF OBC data'!AV52,IF($B$2=Selectors!$M$4,'RCF FBC data'!AV52,IF($B$2=Selectors!$M$5,'RCF CCT data'!AV52,FALSE))))</f>
        <v>0.72861405587999972</v>
      </c>
      <c r="BD48" s="27">
        <f>IF($B$2=Selectors!$M$2,'RCF SOBC data'!AW52,IF($B$2=Selectors!$M$3,'RCF OBC data'!AW52,IF($B$2=Selectors!$M$4,'RCF FBC data'!AW52,IF($B$2=Selectors!$M$5,'RCF CCT data'!AW52,FALSE))))</f>
        <v>0.72861405587999972</v>
      </c>
      <c r="BE48" s="27">
        <f>IF($B$2=Selectors!$M$2,'RCF SOBC data'!AX52,IF($B$2=Selectors!$M$3,'RCF OBC data'!AX52,IF($B$2=Selectors!$M$4,'RCF FBC data'!AX52,IF($B$2=Selectors!$M$5,'RCF CCT data'!AX52,FALSE))))</f>
        <v>0.80957117319999972</v>
      </c>
      <c r="BF48" s="27">
        <f>IF($B$2=Selectors!$M$2,'RCF SOBC data'!AY52,IF($B$2=Selectors!$M$3,'RCF OBC data'!AY52,IF($B$2=Selectors!$M$4,'RCF FBC data'!AY52,IF($B$2=Selectors!$M$5,'RCF CCT data'!AY52,FALSE))))</f>
        <v>0.97148540783999959</v>
      </c>
      <c r="BG48" s="27">
        <f>IF($B$2=Selectors!$M$2,'RCF SOBC data'!AZ52,IF($B$2=Selectors!$M$3,'RCF OBC data'!AZ52,IF($B$2=Selectors!$M$4,'RCF FBC data'!AZ52,IF($B$2=Selectors!$M$5,'RCF CCT data'!AZ52,FALSE))))</f>
        <v>0.80957117319999972</v>
      </c>
      <c r="BH48" s="27">
        <f>IF($B$2=Selectors!$M$2,'RCF SOBC data'!BA52,IF($B$2=Selectors!$M$3,'RCF OBC data'!BA52,IF($B$2=Selectors!$M$4,'RCF FBC data'!BA52,IF($B$2=Selectors!$M$5,'RCF CCT data'!BA52,FALSE))))</f>
        <v>0.97148540783999959</v>
      </c>
      <c r="BI48" s="27">
        <f>IF($B$2=Selectors!$M$2,'RCF SOBC data'!BB52,IF($B$2=Selectors!$M$3,'RCF OBC data'!BB52,IF($B$2=Selectors!$M$4,'RCF FBC data'!BB52,IF($B$2=Selectors!$M$5,'RCF CCT data'!BB52,FALSE))))</f>
        <v>0.65899999999999981</v>
      </c>
      <c r="BJ48" s="27">
        <f>IF($B$2=Selectors!$M$2,'RCF SOBC data'!BC52,IF($B$2=Selectors!$M$3,'RCF OBC data'!BC52,IF($B$2=Selectors!$M$4,'RCF FBC data'!BC52,IF($B$2=Selectors!$M$5,'RCF CCT data'!BC52,FALSE))))</f>
        <v>0.65899999999999981</v>
      </c>
      <c r="BK48" s="27">
        <f>IF($B$2=Selectors!$M$2,'RCF SOBC data'!BD52,IF($B$2=Selectors!$M$3,'RCF OBC data'!BD52,IF($B$2=Selectors!$M$4,'RCF FBC data'!BD52,IF($B$2=Selectors!$M$5,'RCF CCT data'!BD52,FALSE))))</f>
        <v>0.86269841269841296</v>
      </c>
      <c r="BL48" s="27">
        <f>IF($B$2=Selectors!$M$2,'RCF SOBC data'!BE52,IF($B$2=Selectors!$M$3,'RCF OBC data'!BE52,IF($B$2=Selectors!$M$4,'RCF FBC data'!BE52,IF($B$2=Selectors!$M$5,'RCF CCT data'!BE52,FALSE))))</f>
        <v>0.80957117319999972</v>
      </c>
      <c r="BM48" s="27">
        <f>IF($B$2=Selectors!$M$2,'RCF SOBC data'!BF52,IF($B$2=Selectors!$M$3,'RCF OBC data'!BF52,IF($B$2=Selectors!$M$4,'RCF FBC data'!BF52,IF($B$2=Selectors!$M$5,'RCF CCT data'!BF52,FALSE))))</f>
        <v>0.80957117319999972</v>
      </c>
      <c r="BN48" s="27">
        <f>IF($B$2=Selectors!$M$2,'RCF SOBC data'!BG52,IF($B$2=Selectors!$M$3,'RCF OBC data'!BG52,IF($B$2=Selectors!$M$4,'RCF FBC data'!BG52,IF($B$2=Selectors!$M$5,'RCF CCT data'!BG52,FALSE))))</f>
        <v>0.97148540783999959</v>
      </c>
      <c r="BO48" s="27">
        <f>IF($B$2=Selectors!$M$2,'RCF SOBC data'!BH52,IF($B$2=Selectors!$M$3,'RCF OBC data'!BH52,IF($B$2=Selectors!$M$4,'RCF FBC data'!BH52,IF($B$2=Selectors!$M$5,'RCF CCT data'!BH52,FALSE))))</f>
        <v>0.97148540783999959</v>
      </c>
      <c r="BP48" s="27">
        <f>IF($B$2=Selectors!$M$2,'RCF SOBC data'!BI52,IF($B$2=Selectors!$M$3,'RCF OBC data'!BI52,IF($B$2=Selectors!$M$4,'RCF FBC data'!BI52,IF($B$2=Selectors!$M$5,'RCF CCT data'!BI52,FALSE))))</f>
        <v>0.68747001713306677</v>
      </c>
      <c r="BQ48" s="27">
        <f>IF($B$2=Selectors!$M$2,'RCF SOBC data'!BJ52,IF($B$2=Selectors!$M$3,'RCF OBC data'!BJ52,IF($B$2=Selectors!$M$4,'RCF FBC data'!BJ52,IF($B$2=Selectors!$M$5,'RCF CCT data'!BJ52,FALSE))))</f>
        <v>0.51500000000000012</v>
      </c>
      <c r="BR48" s="27">
        <f>IF($B$2=Selectors!$M$2,'RCF SOBC data'!BK52,IF($B$2=Selectors!$M$3,'RCF OBC data'!BK52,IF($B$2=Selectors!$M$4,'RCF FBC data'!BK52,IF($B$2=Selectors!$M$5,'RCF CCT data'!BK52,FALSE))))</f>
        <v>0.51500000000000012</v>
      </c>
      <c r="BS48" s="27">
        <f>IF($B$2=Selectors!$M$2,'RCF SOBC data'!BL52,IF($B$2=Selectors!$M$3,'RCF OBC data'!BL52,IF($B$2=Selectors!$M$4,'RCF FBC data'!BL52,IF($B$2=Selectors!$M$5,'RCF CCT data'!BL52,FALSE))))</f>
        <v>0.75864835164835154</v>
      </c>
      <c r="BT48" s="27">
        <f>IF($B$2=Selectors!$M$2,'RCF SOBC data'!BM52,IF($B$2=Selectors!$M$3,'RCF OBC data'!BM52,IF($B$2=Selectors!$M$4,'RCF FBC data'!BM52,IF($B$2=Selectors!$M$5,'RCF CCT data'!BM52,FALSE))))</f>
        <v>0.80957117319999972</v>
      </c>
      <c r="BU48" s="27">
        <f>IF($B$2=Selectors!$M$2,'RCF SOBC data'!BN52,IF($B$2=Selectors!$M$3,'RCF OBC data'!BN52,IF($B$2=Selectors!$M$4,'RCF FBC data'!BN52,IF($B$2=Selectors!$M$5,'RCF CCT data'!BN52,FALSE))))</f>
        <v>0.43774787040530888</v>
      </c>
      <c r="BV48" s="27">
        <f>IF($B$2=Selectors!$M$2,'RCF SOBC data'!BO52,IF($B$2=Selectors!$M$3,'RCF OBC data'!BO52,IF($B$2=Selectors!$M$4,'RCF FBC data'!BO52,IF($B$2=Selectors!$M$5,'RCF CCT data'!BO52,FALSE))))</f>
        <v>0</v>
      </c>
      <c r="BW48" s="27">
        <f>IF($B$2=Selectors!$M$2,'RCF SOBC data'!BP52,IF($B$2=Selectors!$M$3,'RCF OBC data'!BP52,IF($B$2=Selectors!$M$4,'RCF FBC data'!BP52,IF($B$2=Selectors!$M$5,'RCF CCT data'!BP52,FALSE))))</f>
        <v>0</v>
      </c>
      <c r="BX48" s="27">
        <f>IF($B$2=Selectors!$M$2,'RCF SOBC data'!BQ52,IF($B$2=Selectors!$M$3,'RCF OBC data'!BQ52,IF($B$2=Selectors!$M$4,'RCF FBC data'!BQ52,IF($B$2=Selectors!$M$5,'RCF CCT data'!BQ52,FALSE))))</f>
        <v>0</v>
      </c>
      <c r="BY48" s="27">
        <f>IF($B$2=Selectors!$M$2,'RCF SOBC data'!BR52,IF($B$2=Selectors!$M$3,'RCF OBC data'!BR52,IF($B$2=Selectors!$M$4,'RCF FBC data'!BR52,IF($B$2=Selectors!$M$5,'RCF CCT data'!BR52,FALSE))))</f>
        <v>0</v>
      </c>
      <c r="BZ48" s="27">
        <f>IF($B$2=Selectors!$M$2,'RCF SOBC data'!BS52,IF($B$2=Selectors!$M$3,'RCF OBC data'!BS52,IF($B$2=Selectors!$M$4,'RCF FBC data'!BS52,IF($B$2=Selectors!$M$5,'RCF CCT data'!BS52,FALSE))))</f>
        <v>0</v>
      </c>
      <c r="CA48" s="27">
        <f>IF($B$2=Selectors!$M$2,'RCF SOBC data'!BT52,IF($B$2=Selectors!$M$3,'RCF OBC data'!BT52,IF($B$2=Selectors!$M$4,'RCF FBC data'!BT52,IF($B$2=Selectors!$M$5,'RCF CCT data'!BT52,FALSE))))</f>
        <v>0</v>
      </c>
      <c r="CB48" s="27">
        <f>IF($B$2=Selectors!$M$2,'RCF SOBC data'!BU52,IF($B$2=Selectors!$M$3,'RCF OBC data'!BU52,IF($B$2=Selectors!$M$4,'RCF FBC data'!BU52,IF($B$2=Selectors!$M$5,'RCF CCT data'!BU52,FALSE))))</f>
        <v>0.66666666666666674</v>
      </c>
      <c r="CC48" s="27">
        <f>IF($B$2=Selectors!$M$2,'RCF SOBC data'!BV52,IF($B$2=Selectors!$M$3,'RCF OBC data'!BV52,IF($B$2=Selectors!$M$4,'RCF FBC data'!BV52,IF($B$2=Selectors!$M$5,'RCF CCT data'!BV52,FALSE))))</f>
        <v>0.66666666666666674</v>
      </c>
      <c r="CD48" s="27">
        <f>IF($B$2=Selectors!$M$2,'RCF SOBC data'!BW52,IF($B$2=Selectors!$M$3,'RCF OBC data'!BW52,IF($B$2=Selectors!$M$4,'RCF FBC data'!BW52,IF($B$2=Selectors!$M$5,'RCF CCT data'!BW52,FALSE))))</f>
        <v>0.66666666666666674</v>
      </c>
      <c r="CE48" s="27">
        <f>IF($B$2=Selectors!$M$2,'RCF SOBC data'!BX52,IF($B$2=Selectors!$M$3,'RCF OBC data'!BX52,IF($B$2=Selectors!$M$4,'RCF FBC data'!BX52,IF($B$2=Selectors!$M$5,'RCF CCT data'!BX52,FALSE))))</f>
        <v>0.66666666666666674</v>
      </c>
      <c r="CF48" s="27">
        <f>IF($B$2=Selectors!$M$2,'RCF SOBC data'!BY52,IF($B$2=Selectors!$M$3,'RCF OBC data'!BY52,IF($B$2=Selectors!$M$4,'RCF FBC data'!BY52,IF($B$2=Selectors!$M$5,'RCF CCT data'!BY52,FALSE))))</f>
        <v>0.66666666666666674</v>
      </c>
      <c r="CG48" s="27">
        <f>IF($B$2=Selectors!$M$2,'RCF SOBC data'!BZ52,IF($B$2=Selectors!$M$3,'RCF OBC data'!BZ52,IF($B$2=Selectors!$M$4,'RCF FBC data'!BZ52,IF($B$2=Selectors!$M$5,'RCF CCT data'!BZ52,FALSE))))</f>
        <v>0.66666666666666674</v>
      </c>
      <c r="CH48" s="27">
        <f>IF($B$2=Selectors!$M$2,'RCF SOBC data'!CA52,IF($B$2=Selectors!$M$3,'RCF OBC data'!CA52,IF($B$2=Selectors!$M$4,'RCF FBC data'!CA52,IF($B$2=Selectors!$M$5,'RCF CCT data'!CA52,FALSE))))</f>
        <v>0.66666666666666674</v>
      </c>
      <c r="CI48" s="27">
        <f>IF($B$2=Selectors!$M$2,'RCF SOBC data'!CB52,IF($B$2=Selectors!$M$3,'RCF OBC data'!CB52,IF($B$2=Selectors!$M$4,'RCF FBC data'!CB52,IF($B$2=Selectors!$M$5,'RCF CCT data'!CB52,FALSE))))</f>
        <v>0.64657694454925996</v>
      </c>
      <c r="CJ48" s="27">
        <f>IF($B$2=Selectors!$M$2,'RCF SOBC data'!CC52,IF($B$2=Selectors!$M$3,'RCF OBC data'!CC52,IF($B$2=Selectors!$M$4,'RCF FBC data'!CC52,IF($B$2=Selectors!$M$5,'RCF CCT data'!CC52,FALSE))))</f>
        <v>0.64657694454925996</v>
      </c>
      <c r="CK48" s="27">
        <f>IF($B$2=Selectors!$M$2,'RCF SOBC data'!CD52,IF($B$2=Selectors!$M$3,'RCF OBC data'!CD52,IF($B$2=Selectors!$M$4,'RCF FBC data'!CD52,IF($B$2=Selectors!$M$5,'RCF CCT data'!CD52,FALSE))))</f>
        <v>0.64657694454925996</v>
      </c>
      <c r="CL48" s="27">
        <f>IF($B$2=Selectors!$M$2,'RCF SOBC data'!CE52,IF($B$2=Selectors!$M$3,'RCF OBC data'!CE52,IF($B$2=Selectors!$M$4,'RCF FBC data'!CE52,IF($B$2=Selectors!$M$5,'RCF CCT data'!CE52,FALSE))))</f>
        <v>0.64657694454925996</v>
      </c>
      <c r="CM48" s="27">
        <f>IF($B$2=Selectors!$M$2,'RCF SOBC data'!CF52,IF($B$2=Selectors!$M$3,'RCF OBC data'!CF52,IF($B$2=Selectors!$M$4,'RCF FBC data'!CF52,IF($B$2=Selectors!$M$5,'RCF CCT data'!CF52,FALSE))))</f>
        <v>0.64657694454925996</v>
      </c>
      <c r="CN48" s="27">
        <f>IF($B$2=Selectors!$M$2,'RCF SOBC data'!CG52,IF($B$2=Selectors!$M$3,'RCF OBC data'!CG52,IF($B$2=Selectors!$M$4,'RCF FBC data'!CG52,IF($B$2=Selectors!$M$5,'RCF CCT data'!CG52,FALSE))))</f>
        <v>0.64657694454925996</v>
      </c>
      <c r="CO48" s="27">
        <f>IF($B$2=Selectors!$M$2,'RCF SOBC data'!CH52,IF($B$2=Selectors!$M$3,'RCF OBC data'!CH52,IF($B$2=Selectors!$M$4,'RCF FBC data'!CH52,IF($B$2=Selectors!$M$5,'RCF CCT data'!CH52,FALSE))))</f>
        <v>0.64657694454925996</v>
      </c>
      <c r="CP48" s="27">
        <f>IF($B$2=Selectors!$M$2,'RCF SOBC data'!CI52,IF($B$2=Selectors!$M$3,'RCF OBC data'!CI52,IF($B$2=Selectors!$M$4,'RCF FBC data'!CI52,IF($B$2=Selectors!$M$5,'RCF CCT data'!CI52,FALSE))))</f>
        <v>0.43774787040530888</v>
      </c>
      <c r="CQ48" s="27">
        <f>IF($B$2=Selectors!$M$2,'RCF SOBC data'!CJ52,IF($B$2=Selectors!$M$3,'RCF OBC data'!CJ52,IF($B$2=Selectors!$M$4,'RCF FBC data'!CJ52,IF($B$2=Selectors!$M$5,'RCF CCT data'!CJ52,FALSE))))</f>
        <v>0.43774787040530888</v>
      </c>
      <c r="CR48" s="27">
        <f>IF($B$2=Selectors!$M$2,'RCF SOBC data'!CK52,IF($B$2=Selectors!$M$3,'RCF OBC data'!CK52,IF($B$2=Selectors!$M$4,'RCF FBC data'!CK52,IF($B$2=Selectors!$M$5,'RCF CCT data'!CK52,FALSE))))</f>
        <v>0.43774787040530888</v>
      </c>
      <c r="CS48" s="27">
        <f>IF($B$2=Selectors!$M$2,'RCF SOBC data'!CL52,IF($B$2=Selectors!$M$3,'RCF OBC data'!CL52,IF($B$2=Selectors!$M$4,'RCF FBC data'!CL52,IF($B$2=Selectors!$M$5,'RCF CCT data'!CL52,FALSE))))</f>
        <v>0.64657694454925996</v>
      </c>
      <c r="CT48" s="27">
        <f>IF($B$2=Selectors!$M$2,'RCF SOBC data'!CM52,IF($B$2=Selectors!$M$3,'RCF OBC data'!CM52,IF($B$2=Selectors!$M$4,'RCF FBC data'!CM52,IF($B$2=Selectors!$M$5,'RCF CCT data'!CM52,FALSE))))</f>
        <v>0.64657694454925996</v>
      </c>
      <c r="CU48" s="27">
        <f>IF($B$2=Selectors!$M$2,'RCF SOBC data'!CN52,IF($B$2=Selectors!$M$3,'RCF OBC data'!CN52,IF($B$2=Selectors!$M$4,'RCF FBC data'!CN52,IF($B$2=Selectors!$M$5,'RCF CCT data'!CN52,FALSE))))</f>
        <v>0.64657694454925996</v>
      </c>
      <c r="CV48" s="27">
        <f>IF($B$2=Selectors!$M$2,'RCF SOBC data'!CO52,IF($B$2=Selectors!$M$3,'RCF OBC data'!CO52,IF($B$2=Selectors!$M$4,'RCF FBC data'!CO52,IF($B$2=Selectors!$M$5,'RCF CCT data'!CO52,FALSE))))</f>
        <v>0.64657694454925996</v>
      </c>
      <c r="CW48" s="27">
        <f>IF($B$2=Selectors!$M$2,'RCF SOBC data'!CP52,IF($B$2=Selectors!$M$3,'RCF OBC data'!CP52,IF($B$2=Selectors!$M$4,'RCF FBC data'!CP52,IF($B$2=Selectors!$M$5,'RCF CCT data'!CP52,FALSE))))</f>
        <v>0.64657694454925996</v>
      </c>
      <c r="CX48" s="27">
        <f>IF($B$2=Selectors!$M$2,'RCF SOBC data'!CQ52,IF($B$2=Selectors!$M$3,'RCF OBC data'!CQ52,IF($B$2=Selectors!$M$4,'RCF FBC data'!CQ52,IF($B$2=Selectors!$M$5,'RCF CCT data'!CQ52,FALSE))))</f>
        <v>0.75864835164835154</v>
      </c>
      <c r="CY48" s="27">
        <f>IF($B$2=Selectors!$M$2,'RCF SOBC data'!CR52,IF($B$2=Selectors!$M$3,'RCF OBC data'!CR52,IF($B$2=Selectors!$M$4,'RCF FBC data'!CR52,IF($B$2=Selectors!$M$5,'RCF CCT data'!CR52,FALSE))))</f>
        <v>1.0001597444089456</v>
      </c>
      <c r="CZ48" s="27">
        <f>IF($B$2=Selectors!$M$2,'RCF SOBC data'!CS52,IF($B$2=Selectors!$M$3,'RCF OBC data'!CS52,IF($B$2=Selectors!$M$4,'RCF FBC data'!CS52,IF($B$2=Selectors!$M$5,'RCF CCT data'!CS52,FALSE))))</f>
        <v>1.0001597444089456</v>
      </c>
      <c r="DA48" s="27">
        <f>IF($B$2=Selectors!$M$2,'RCF SOBC data'!CT52,IF($B$2=Selectors!$M$3,'RCF OBC data'!CT52,IF($B$2=Selectors!$M$4,'RCF FBC data'!CT52,IF($B$2=Selectors!$M$5,'RCF CCT data'!CT52,FALSE))))</f>
        <v>1.0001597444089456</v>
      </c>
      <c r="DB48" s="27">
        <f>IF($B$2=Selectors!$M$2,'RCF SOBC data'!CU52,IF($B$2=Selectors!$M$3,'RCF OBC data'!CU52,IF($B$2=Selectors!$M$4,'RCF FBC data'!CU52,IF($B$2=Selectors!$M$5,'RCF CCT data'!CU52,FALSE))))</f>
        <v>1.0001597444089456</v>
      </c>
      <c r="DC48" s="27">
        <f>IF($B$2=Selectors!$M$2,'RCF SOBC data'!CV52,IF($B$2=Selectors!$M$3,'RCF OBC data'!CV52,IF($B$2=Selectors!$M$4,'RCF FBC data'!CV52,IF($B$2=Selectors!$M$5,'RCF CCT data'!CV52,FALSE))))</f>
        <v>1.0001597444089456</v>
      </c>
      <c r="DD48" s="27">
        <f>IF($B$2=Selectors!$M$2,'RCF SOBC data'!CW52,IF($B$2=Selectors!$M$3,'RCF OBC data'!CW52,IF($B$2=Selectors!$M$4,'RCF FBC data'!CW52,IF($B$2=Selectors!$M$5,'RCF CCT data'!CW52,FALSE))))</f>
        <v>1.0001597444089456</v>
      </c>
      <c r="DE48" s="27">
        <f>IF($B$2=Selectors!$M$2,'RCF SOBC data'!CX52,IF($B$2=Selectors!$M$3,'RCF OBC data'!CX52,IF($B$2=Selectors!$M$4,'RCF FBC data'!CX52,IF($B$2=Selectors!$M$5,'RCF CCT data'!CX52,FALSE))))</f>
        <v>1.0001597444089456</v>
      </c>
      <c r="DF48" s="27">
        <f>IF($B$2=Selectors!$M$2,'RCF SOBC data'!CY52,IF($B$2=Selectors!$M$3,'RCF OBC data'!CY52,IF($B$2=Selectors!$M$4,'RCF FBC data'!CY52,IF($B$2=Selectors!$M$5,'RCF CCT data'!CY52,FALSE))))</f>
        <v>1.0001597444089456</v>
      </c>
      <c r="DG48" s="27">
        <f>IF($B$2=Selectors!$M$2,'RCF SOBC data'!CZ52,IF($B$2=Selectors!$M$3,'RCF OBC data'!CZ52,IF($B$2=Selectors!$M$4,'RCF FBC data'!CZ52,IF($B$2=Selectors!$M$5,'RCF CCT data'!CZ52,FALSE))))</f>
        <v>1.0001597444089456</v>
      </c>
      <c r="DH48" s="27">
        <f>IF($B$2=Selectors!$M$2,'RCF SOBC data'!DA52,IF($B$2=Selectors!$M$3,'RCF OBC data'!DA52,IF($B$2=Selectors!$M$4,'RCF FBC data'!DA52,IF($B$2=Selectors!$M$5,'RCF CCT data'!DA52,FALSE))))</f>
        <v>1.0001597444089456</v>
      </c>
      <c r="DI48" s="27">
        <f>IF($B$2=Selectors!$M$2,'RCF SOBC data'!DB52,IF($B$2=Selectors!$M$3,'RCF OBC data'!DB52,IF($B$2=Selectors!$M$4,'RCF FBC data'!DB52,IF($B$2=Selectors!$M$5,'RCF CCT data'!DB52,FALSE))))</f>
        <v>1.0001597444089456</v>
      </c>
      <c r="DJ48" s="27">
        <f>IF($B$2=Selectors!$M$2,'RCF SOBC data'!DC52,IF($B$2=Selectors!$M$3,'RCF OBC data'!DC52,IF($B$2=Selectors!$M$4,'RCF FBC data'!DC52,IF($B$2=Selectors!$M$5,'RCF CCT data'!DC52,FALSE))))</f>
        <v>1.0001597444089456</v>
      </c>
      <c r="DK48" s="27">
        <f>IF($B$2=Selectors!$M$2,'RCF SOBC data'!DD52,IF($B$2=Selectors!$M$3,'RCF OBC data'!DD52,IF($B$2=Selectors!$M$4,'RCF FBC data'!DD52,IF($B$2=Selectors!$M$5,'RCF CCT data'!DD52,FALSE))))</f>
        <v>0.80957117319999972</v>
      </c>
      <c r="DL48" s="27">
        <f>IF($B$2=Selectors!$M$2,'RCF SOBC data'!DE52,IF($B$2=Selectors!$M$3,'RCF OBC data'!DE52,IF($B$2=Selectors!$M$4,'RCF FBC data'!DE52,IF($B$2=Selectors!$M$5,'RCF CCT data'!DE52,FALSE))))</f>
        <v>0.80957117319999972</v>
      </c>
      <c r="DM48" s="27">
        <f>IF($B$2=Selectors!$M$2,'RCF SOBC data'!DF52,IF($B$2=Selectors!$M$3,'RCF OBC data'!DF52,IF($B$2=Selectors!$M$4,'RCF FBC data'!DF52,IF($B$2=Selectors!$M$5,'RCF CCT data'!DF52,FALSE))))</f>
        <v>0.80957117319999972</v>
      </c>
      <c r="DN48" s="27">
        <f>IF($B$2=Selectors!$M$2,'RCF SOBC data'!DG52,IF($B$2=Selectors!$M$3,'RCF OBC data'!DG52,IF($B$2=Selectors!$M$4,'RCF FBC data'!DG52,IF($B$2=Selectors!$M$5,'RCF CCT data'!DG52,FALSE))))</f>
        <v>0.80957117319999972</v>
      </c>
      <c r="DO48" s="27">
        <f>IF($B$2=Selectors!$M$2,'RCF SOBC data'!DH52,IF($B$2=Selectors!$M$3,'RCF OBC data'!DH52,IF($B$2=Selectors!$M$4,'RCF FBC data'!DH52,IF($B$2=Selectors!$M$5,'RCF CCT data'!DH52,FALSE))))</f>
        <v>0.75</v>
      </c>
      <c r="DP48" s="27">
        <f>IF($B$2=Selectors!$M$2,'RCF SOBC data'!DI52,IF($B$2=Selectors!$M$3,'RCF OBC data'!DI52,IF($B$2=Selectors!$M$4,'RCF FBC data'!DI52,IF($B$2=Selectors!$M$5,'RCF CCT data'!DI52,FALSE))))</f>
        <v>0.75</v>
      </c>
      <c r="DQ48" s="27">
        <f>IF($B$2=Selectors!$M$2,'RCF SOBC data'!DJ52,IF($B$2=Selectors!$M$3,'RCF OBC data'!DJ52,IF($B$2=Selectors!$M$4,'RCF FBC data'!DJ52,IF($B$2=Selectors!$M$5,'RCF CCT data'!DJ52,FALSE))))</f>
        <v>0.75</v>
      </c>
      <c r="DR48" s="27">
        <f>IF($B$2=Selectors!$M$2,'RCF SOBC data'!DK52,IF($B$2=Selectors!$M$3,'RCF OBC data'!DK52,IF($B$2=Selectors!$M$4,'RCF FBC data'!DK52,IF($B$2=Selectors!$M$5,'RCF CCT data'!DK52,FALSE))))</f>
        <v>0.75</v>
      </c>
      <c r="DS48" s="27">
        <f>IF($B$2=Selectors!$M$2,'RCF SOBC data'!DL52,IF($B$2=Selectors!$M$3,'RCF OBC data'!DL52,IF($B$2=Selectors!$M$4,'RCF FBC data'!DL52,IF($B$2=Selectors!$M$5,'RCF CCT data'!DL52,FALSE))))</f>
        <v>0.75</v>
      </c>
      <c r="DT48" s="27">
        <f>IF($B$2=Selectors!$M$2,'RCF SOBC data'!DM52,IF($B$2=Selectors!$M$3,'RCF OBC data'!DM52,IF($B$2=Selectors!$M$4,'RCF FBC data'!DM52,IF($B$2=Selectors!$M$5,'RCF CCT data'!DM52,FALSE))))</f>
        <v>0.75</v>
      </c>
      <c r="DU48" s="27">
        <f>IF($B$2=Selectors!$M$2,'RCF SOBC data'!DN52,IF($B$2=Selectors!$M$3,'RCF OBC data'!DN52,IF($B$2=Selectors!$M$4,'RCF FBC data'!DN52,IF($B$2=Selectors!$M$5,'RCF CCT data'!DN52,FALSE))))</f>
        <v>0.75</v>
      </c>
      <c r="DV48" s="27">
        <f>IF($B$2=Selectors!$M$2,'RCF SOBC data'!DO52,IF($B$2=Selectors!$M$3,'RCF OBC data'!DO52,IF($B$2=Selectors!$M$4,'RCF FBC data'!DO52,IF($B$2=Selectors!$M$5,'RCF CCT data'!DO52,FALSE))))</f>
        <v>0.75</v>
      </c>
      <c r="DW48" s="27">
        <f>IF($B$2=Selectors!$M$2,'RCF SOBC data'!DP52,IF($B$2=Selectors!$M$3,'RCF OBC data'!DP52,IF($B$2=Selectors!$M$4,'RCF FBC data'!DP52,IF($B$2=Selectors!$M$5,'RCF CCT data'!DP52,FALSE))))</f>
        <v>0.75</v>
      </c>
      <c r="DX48" s="27">
        <f>IF($B$2=Selectors!$M$2,'RCF SOBC data'!DQ52,IF($B$2=Selectors!$M$3,'RCF OBC data'!DQ52,IF($B$2=Selectors!$M$4,'RCF FBC data'!DQ52,IF($B$2=Selectors!$M$5,'RCF CCT data'!DQ52,FALSE))))</f>
        <v>0.75</v>
      </c>
      <c r="DY48" s="27">
        <f>IF($B$2=Selectors!$M$2,'RCF SOBC data'!DR52,IF($B$2=Selectors!$M$3,'RCF OBC data'!DR52,IF($B$2=Selectors!$M$4,'RCF FBC data'!DR52,IF($B$2=Selectors!$M$5,'RCF CCT data'!DR52,FALSE))))</f>
        <v>0.75</v>
      </c>
      <c r="DZ48" s="27">
        <f>IF($B$2=Selectors!$M$2,'RCF SOBC data'!DS52,IF($B$2=Selectors!$M$3,'RCF OBC data'!DS52,IF($B$2=Selectors!$M$4,'RCF FBC data'!DS52,IF($B$2=Selectors!$M$5,'RCF CCT data'!DS52,FALSE))))</f>
        <v>0.75</v>
      </c>
      <c r="EA48" s="27">
        <f>IF($B$2=Selectors!$M$2,'RCF SOBC data'!DT52,IF($B$2=Selectors!$M$3,'RCF OBC data'!DT52,IF($B$2=Selectors!$M$4,'RCF FBC data'!DT52,IF($B$2=Selectors!$M$5,'RCF CCT data'!DT52,FALSE))))</f>
        <v>0.75</v>
      </c>
      <c r="EB48" s="27">
        <f>IF($B$2=Selectors!$M$2,'RCF SOBC data'!DU52,IF($B$2=Selectors!$M$3,'RCF OBC data'!DU52,IF($B$2=Selectors!$M$4,'RCF FBC data'!DU52,IF($B$2=Selectors!$M$5,'RCF CCT data'!DU52,FALSE))))</f>
        <v>0.75</v>
      </c>
      <c r="EC48" s="27">
        <f>IF($B$2=Selectors!$M$2,'RCF SOBC data'!DV52,IF($B$2=Selectors!$M$3,'RCF OBC data'!DV52,IF($B$2=Selectors!$M$4,'RCF FBC data'!DV52,IF($B$2=Selectors!$M$5,'RCF CCT data'!DV52,FALSE))))</f>
        <v>0.75</v>
      </c>
      <c r="ED48" s="27">
        <f>IF($B$2=Selectors!$M$2,'RCF SOBC data'!DW52,IF($B$2=Selectors!$M$3,'RCF OBC data'!DW52,IF($B$2=Selectors!$M$4,'RCF FBC data'!DW52,IF($B$2=Selectors!$M$5,'RCF CCT data'!DW52,FALSE))))</f>
        <v>0.75</v>
      </c>
      <c r="EE48" s="27">
        <f>IF($B$2=Selectors!$M$2,'RCF SOBC data'!DX52,IF($B$2=Selectors!$M$3,'RCF OBC data'!DX52,IF($B$2=Selectors!$M$4,'RCF FBC data'!DX52,IF($B$2=Selectors!$M$5,'RCF CCT data'!DX52,FALSE))))</f>
        <v>0.75</v>
      </c>
      <c r="EF48" s="27">
        <f>IF($B$2=Selectors!$M$2,'RCF SOBC data'!DY52,IF($B$2=Selectors!$M$3,'RCF OBC data'!DY52,IF($B$2=Selectors!$M$4,'RCF FBC data'!DY52,IF($B$2=Selectors!$M$5,'RCF CCT data'!DY52,FALSE))))</f>
        <v>0.75</v>
      </c>
      <c r="EG48" s="27">
        <f>IF($B$2=Selectors!$M$2,'RCF SOBC data'!DZ52,IF($B$2=Selectors!$M$3,'RCF OBC data'!DZ52,IF($B$2=Selectors!$M$4,'RCF FBC data'!DZ52,IF($B$2=Selectors!$M$5,'RCF CCT data'!DZ52,FALSE))))</f>
        <v>0.75</v>
      </c>
      <c r="EH48" s="27">
        <f>IF($B$2=Selectors!$M$2,'RCF SOBC data'!EA52,IF($B$2=Selectors!$M$3,'RCF OBC data'!EA52,IF($B$2=Selectors!$M$4,'RCF FBC data'!EA52,IF($B$2=Selectors!$M$5,'RCF CCT data'!EA52,FALSE))))</f>
        <v>0.75</v>
      </c>
      <c r="EI48" s="27">
        <f>IF($B$2=Selectors!$M$2,'RCF SOBC data'!EB52,IF($B$2=Selectors!$M$3,'RCF OBC data'!EB52,IF($B$2=Selectors!$M$4,'RCF FBC data'!EB52,IF($B$2=Selectors!$M$5,'RCF CCT data'!EB52,FALSE))))</f>
        <v>0.75</v>
      </c>
      <c r="EJ48" s="27">
        <f>IF($B$2=Selectors!$M$2,'RCF SOBC data'!EC52,IF($B$2=Selectors!$M$3,'RCF OBC data'!EC52,IF($B$2=Selectors!$M$4,'RCF FBC data'!EC52,IF($B$2=Selectors!$M$5,'RCF CCT data'!EC52,FALSE))))</f>
        <v>0.75</v>
      </c>
      <c r="EK48" s="27">
        <f>IF($B$2=Selectors!$M$2,'RCF SOBC data'!ED52,IF($B$2=Selectors!$M$3,'RCF OBC data'!ED52,IF($B$2=Selectors!$M$4,'RCF FBC data'!ED52,IF($B$2=Selectors!$M$5,'RCF CCT data'!ED52,FALSE))))</f>
        <v>0.75</v>
      </c>
      <c r="EL48" s="27">
        <f>IF($B$2=Selectors!$M$2,'RCF SOBC data'!EE52,IF($B$2=Selectors!$M$3,'RCF OBC data'!EE52,IF($B$2=Selectors!$M$4,'RCF FBC data'!EE52,IF($B$2=Selectors!$M$5,'RCF CCT data'!EE52,FALSE))))</f>
        <v>0.75</v>
      </c>
      <c r="EM48" s="27">
        <f>IF($B$2=Selectors!$M$2,'RCF SOBC data'!EF52,IF($B$2=Selectors!$M$3,'RCF OBC data'!EF52,IF($B$2=Selectors!$M$4,'RCF FBC data'!EF52,IF($B$2=Selectors!$M$5,'RCF CCT data'!EF52,FALSE))))</f>
        <v>0.75</v>
      </c>
      <c r="EN48" s="27">
        <f>IF($B$2=Selectors!$M$2,'RCF SOBC data'!EG52,IF($B$2=Selectors!$M$3,'RCF OBC data'!EG52,IF($B$2=Selectors!$M$4,'RCF FBC data'!EG52,IF($B$2=Selectors!$M$5,'RCF CCT data'!EG52,FALSE))))</f>
        <v>0.75</v>
      </c>
      <c r="EO48" s="27">
        <f>IF($B$2=Selectors!$M$2,'RCF SOBC data'!EH52,IF($B$2=Selectors!$M$3,'RCF OBC data'!EH52,IF($B$2=Selectors!$M$4,'RCF FBC data'!EH52,IF($B$2=Selectors!$M$5,'RCF CCT data'!EH52,FALSE))))</f>
        <v>0.75</v>
      </c>
      <c r="EP48" s="27">
        <f>IF($B$2=Selectors!$M$2,'RCF SOBC data'!EI52,IF($B$2=Selectors!$M$3,'RCF OBC data'!EI52,IF($B$2=Selectors!$M$4,'RCF FBC data'!EI52,IF($B$2=Selectors!$M$5,'RCF CCT data'!EI52,FALSE))))</f>
        <v>0.75</v>
      </c>
      <c r="EQ48" s="27">
        <f>IF($B$2=Selectors!$M$2,'RCF SOBC data'!EJ52,IF($B$2=Selectors!$M$3,'RCF OBC data'!EJ52,IF($B$2=Selectors!$M$4,'RCF FBC data'!EJ52,IF($B$2=Selectors!$M$5,'RCF CCT data'!EJ52,FALSE))))</f>
        <v>0.75</v>
      </c>
      <c r="ER48" s="27">
        <f>IF($B$2=Selectors!$M$2,'RCF SOBC data'!EK52,IF($B$2=Selectors!$M$3,'RCF OBC data'!EK52,IF($B$2=Selectors!$M$4,'RCF FBC data'!EK52,IF($B$2=Selectors!$M$5,'RCF CCT data'!EK52,FALSE))))</f>
        <v>0.75</v>
      </c>
      <c r="ES48" s="27">
        <f>IF($B$2=Selectors!$M$2,'RCF SOBC data'!EL52,IF($B$2=Selectors!$M$3,'RCF OBC data'!EL52,IF($B$2=Selectors!$M$4,'RCF FBC data'!EL52,IF($B$2=Selectors!$M$5,'RCF CCT data'!EL52,FALSE))))</f>
        <v>0.41767745976732351</v>
      </c>
    </row>
    <row r="49" spans="2:149" x14ac:dyDescent="0.25">
      <c r="B49" s="13" t="s">
        <v>25</v>
      </c>
      <c r="C49" s="3">
        <v>0.9</v>
      </c>
      <c r="D49" s="40" t="e">
        <f t="shared" si="9"/>
        <v>#DIV/0!</v>
      </c>
      <c r="E49" s="40"/>
      <c r="F49" s="40" t="e">
        <f t="shared" si="10"/>
        <v>#DIV/0!</v>
      </c>
      <c r="G49" s="2"/>
      <c r="H49" s="29" t="e">
        <f t="shared" si="11"/>
        <v>#DIV/0!</v>
      </c>
      <c r="I49" s="29" t="e">
        <f t="shared" si="8"/>
        <v>#DIV/0!</v>
      </c>
      <c r="J49" s="29"/>
      <c r="K49" s="27">
        <f>IF($B$2=Selectors!$M$2,'RCF SOBC data'!D53,IF($B$2=Selectors!$M$3,'RCF OBC data'!D53,IF($B$2=Selectors!$M$4,'RCF FBC data'!D53,IF($B$2=Selectors!$M$5,'RCF CCT data'!D53,FALSE))))</f>
        <v>0.54956102850004773</v>
      </c>
      <c r="L49" s="27">
        <f>IF($B$2=Selectors!$M$2,'RCF SOBC data'!E53,IF($B$2=Selectors!$M$3,'RCF OBC data'!E53,IF($B$2=Selectors!$M$4,'RCF FBC data'!E53,IF($B$2=Selectors!$M$5,'RCF CCT data'!E53,FALSE))))</f>
        <v>0.54956102850004773</v>
      </c>
      <c r="M49" s="27">
        <f>IF($B$2=Selectors!$M$2,'RCF SOBC data'!F53,IF($B$2=Selectors!$M$3,'RCF OBC data'!F53,IF($B$2=Selectors!$M$4,'RCF FBC data'!F53,IF($B$2=Selectors!$M$5,'RCF CCT data'!F53,FALSE))))</f>
        <v>0.54956102850004773</v>
      </c>
      <c r="N49" s="27">
        <f>IF($B$2=Selectors!$M$2,'RCF SOBC data'!G53,IF($B$2=Selectors!$M$3,'RCF OBC data'!G53,IF($B$2=Selectors!$M$4,'RCF FBC data'!G53,IF($B$2=Selectors!$M$5,'RCF CCT data'!G53,FALSE))))</f>
        <v>0.54956102850004773</v>
      </c>
      <c r="O49" s="27">
        <f>IF($B$2=Selectors!$M$2,'RCF SOBC data'!H53,IF($B$2=Selectors!$M$3,'RCF OBC data'!H53,IF($B$2=Selectors!$M$4,'RCF FBC data'!H53,IF($B$2=Selectors!$M$5,'RCF CCT data'!H53,FALSE))))</f>
        <v>0.54956102850004773</v>
      </c>
      <c r="P49" s="27">
        <f>IF($B$2=Selectors!$M$2,'RCF SOBC data'!I53,IF($B$2=Selectors!$M$3,'RCF OBC data'!I53,IF($B$2=Selectors!$M$4,'RCF FBC data'!I53,IF($B$2=Selectors!$M$5,'RCF CCT data'!I53,FALSE))))</f>
        <v>0.54956102850004773</v>
      </c>
      <c r="Q49" s="27">
        <f>IF($B$2=Selectors!$M$2,'RCF SOBC data'!J53,IF($B$2=Selectors!$M$3,'RCF OBC data'!J53,IF($B$2=Selectors!$M$4,'RCF FBC data'!J53,IF($B$2=Selectors!$M$5,'RCF CCT data'!J53,FALSE))))</f>
        <v>0.54956102850004773</v>
      </c>
      <c r="R49" s="27">
        <f>IF($B$2=Selectors!$M$2,'RCF SOBC data'!K53,IF($B$2=Selectors!$M$3,'RCF OBC data'!K53,IF($B$2=Selectors!$M$4,'RCF FBC data'!K53,IF($B$2=Selectors!$M$5,'RCF CCT data'!K53,FALSE))))</f>
        <v>0.54956102850004773</v>
      </c>
      <c r="S49" s="27">
        <f>IF($B$2=Selectors!$M$2,'RCF SOBC data'!L53,IF($B$2=Selectors!$M$3,'RCF OBC data'!L53,IF($B$2=Selectors!$M$4,'RCF FBC data'!L53,IF($B$2=Selectors!$M$5,'RCF CCT data'!L53,FALSE))))</f>
        <v>0.54956102850004773</v>
      </c>
      <c r="T49" s="27">
        <f>IF($B$2=Selectors!$M$2,'RCF SOBC data'!M53,IF($B$2=Selectors!$M$3,'RCF OBC data'!M53,IF($B$2=Selectors!$M$4,'RCF FBC data'!M53,IF($B$2=Selectors!$M$5,'RCF CCT data'!M53,FALSE))))</f>
        <v>1</v>
      </c>
      <c r="U49" s="27">
        <f>IF($B$2=Selectors!$M$2,'RCF SOBC data'!N53,IF($B$2=Selectors!$M$3,'RCF OBC data'!N53,IF($B$2=Selectors!$M$4,'RCF FBC data'!N53,IF($B$2=Selectors!$M$5,'RCF CCT data'!N53,FALSE))))</f>
        <v>1</v>
      </c>
      <c r="V49" s="27">
        <f>IF($B$2=Selectors!$M$2,'RCF SOBC data'!O53,IF($B$2=Selectors!$M$3,'RCF OBC data'!O53,IF($B$2=Selectors!$M$4,'RCF FBC data'!O53,IF($B$2=Selectors!$M$5,'RCF CCT data'!O53,FALSE))))</f>
        <v>1</v>
      </c>
      <c r="W49" s="27">
        <f>IF($B$2=Selectors!$M$2,'RCF SOBC data'!P53,IF($B$2=Selectors!$M$3,'RCF OBC data'!P53,IF($B$2=Selectors!$M$4,'RCF FBC data'!P53,IF($B$2=Selectors!$M$5,'RCF CCT data'!P53,FALSE))))</f>
        <v>1</v>
      </c>
      <c r="X49" s="27">
        <f>IF($B$2=Selectors!$M$2,'RCF SOBC data'!Q53,IF($B$2=Selectors!$M$3,'RCF OBC data'!Q53,IF($B$2=Selectors!$M$4,'RCF FBC data'!Q53,IF($B$2=Selectors!$M$5,'RCF CCT data'!Q53,FALSE))))</f>
        <v>0.6975785623203441</v>
      </c>
      <c r="Y49" s="27">
        <f>IF($B$2=Selectors!$M$2,'RCF SOBC data'!R53,IF($B$2=Selectors!$M$3,'RCF OBC data'!R53,IF($B$2=Selectors!$M$4,'RCF FBC data'!R53,IF($B$2=Selectors!$M$5,'RCF CCT data'!R53,FALSE))))</f>
        <v>0.6975785623203441</v>
      </c>
      <c r="Z49" s="27">
        <f>IF($B$2=Selectors!$M$2,'RCF SOBC data'!S53,IF($B$2=Selectors!$M$3,'RCF OBC data'!S53,IF($B$2=Selectors!$M$4,'RCF FBC data'!S53,IF($B$2=Selectors!$M$5,'RCF CCT data'!S53,FALSE))))</f>
        <v>0.6975785623203441</v>
      </c>
      <c r="AA49" s="27">
        <f>IF($B$2=Selectors!$M$2,'RCF SOBC data'!T53,IF($B$2=Selectors!$M$3,'RCF OBC data'!T53,IF($B$2=Selectors!$M$4,'RCF FBC data'!T53,IF($B$2=Selectors!$M$5,'RCF CCT data'!T53,FALSE))))</f>
        <v>0.6975785623203441</v>
      </c>
      <c r="AB49" s="27">
        <f>IF($B$2=Selectors!$M$2,'RCF SOBC data'!U53,IF($B$2=Selectors!$M$3,'RCF OBC data'!U53,IF($B$2=Selectors!$M$4,'RCF FBC data'!U53,IF($B$2=Selectors!$M$5,'RCF CCT data'!U53,FALSE))))</f>
        <v>0.6975785623203441</v>
      </c>
      <c r="AC49" s="27">
        <f>IF($B$2=Selectors!$M$2,'RCF SOBC data'!V53,IF($B$2=Selectors!$M$3,'RCF OBC data'!V53,IF($B$2=Selectors!$M$4,'RCF FBC data'!V53,IF($B$2=Selectors!$M$5,'RCF CCT data'!V53,FALSE))))</f>
        <v>1.3797455770850884</v>
      </c>
      <c r="AD49" s="27">
        <f>IF($B$2=Selectors!$M$2,'RCF SOBC data'!W53,IF($B$2=Selectors!$M$3,'RCF OBC data'!W53,IF($B$2=Selectors!$M$4,'RCF FBC data'!W53,IF($B$2=Selectors!$M$5,'RCF CCT data'!W53,FALSE))))</f>
        <v>0.6975785623203441</v>
      </c>
      <c r="AE49" s="27">
        <f>IF($B$2=Selectors!$M$2,'RCF SOBC data'!X53,IF($B$2=Selectors!$M$3,'RCF OBC data'!X53,IF($B$2=Selectors!$M$4,'RCF FBC data'!X53,IF($B$2=Selectors!$M$5,'RCF CCT data'!X53,FALSE))))</f>
        <v>0.6975785623203441</v>
      </c>
      <c r="AF49" s="27">
        <f>IF($B$2=Selectors!$M$2,'RCF SOBC data'!Y53,IF($B$2=Selectors!$M$3,'RCF OBC data'!Y53,IF($B$2=Selectors!$M$4,'RCF FBC data'!Y53,IF($B$2=Selectors!$M$5,'RCF CCT data'!Y53,FALSE))))</f>
        <v>0.6975785623203441</v>
      </c>
      <c r="AG49" s="27">
        <f>IF($B$2=Selectors!$M$2,'RCF SOBC data'!Z53,IF($B$2=Selectors!$M$3,'RCF OBC data'!Z53,IF($B$2=Selectors!$M$4,'RCF FBC data'!Z53,IF($B$2=Selectors!$M$5,'RCF CCT data'!Z53,FALSE))))</f>
        <v>0.6975785623203441</v>
      </c>
      <c r="AH49" s="27">
        <f>IF($B$2=Selectors!$M$2,'RCF SOBC data'!AA53,IF($B$2=Selectors!$M$3,'RCF OBC data'!AA53,IF($B$2=Selectors!$M$4,'RCF FBC data'!AA53,IF($B$2=Selectors!$M$5,'RCF CCT data'!AA53,FALSE))))</f>
        <v>0.6975785623203441</v>
      </c>
      <c r="AI49" s="27">
        <f>IF($B$2=Selectors!$M$2,'RCF SOBC data'!AB53,IF($B$2=Selectors!$M$3,'RCF OBC data'!AB53,IF($B$2=Selectors!$M$4,'RCF FBC data'!AB53,IF($B$2=Selectors!$M$5,'RCF CCT data'!AB53,FALSE))))</f>
        <v>1.3330000000000002</v>
      </c>
      <c r="AJ49" s="27">
        <f>IF($B$2=Selectors!$M$2,'RCF SOBC data'!AC53,IF($B$2=Selectors!$M$3,'RCF OBC data'!AC53,IF($B$2=Selectors!$M$4,'RCF FBC data'!AC53,IF($B$2=Selectors!$M$5,'RCF CCT data'!AC53,FALSE))))</f>
        <v>1.3330000000000002</v>
      </c>
      <c r="AK49" s="27">
        <f>IF($B$2=Selectors!$M$2,'RCF SOBC data'!AD53,IF($B$2=Selectors!$M$3,'RCF OBC data'!AD53,IF($B$2=Selectors!$M$4,'RCF FBC data'!AD53,IF($B$2=Selectors!$M$5,'RCF CCT data'!AD53,FALSE))))</f>
        <v>1</v>
      </c>
      <c r="AL49" s="27">
        <f>IF($B$2=Selectors!$M$2,'RCF SOBC data'!AE53,IF($B$2=Selectors!$M$3,'RCF OBC data'!AE53,IF($B$2=Selectors!$M$4,'RCF FBC data'!AE53,IF($B$2=Selectors!$M$5,'RCF CCT data'!AE53,FALSE))))</f>
        <v>1</v>
      </c>
      <c r="AM49" s="27">
        <f>IF($B$2=Selectors!$M$2,'RCF SOBC data'!AF53,IF($B$2=Selectors!$M$3,'RCF OBC data'!AF53,IF($B$2=Selectors!$M$4,'RCF FBC data'!AF53,IF($B$2=Selectors!$M$5,'RCF CCT data'!AF53,FALSE))))</f>
        <v>1</v>
      </c>
      <c r="AN49" s="27">
        <f>IF($B$2=Selectors!$M$2,'RCF SOBC data'!AG53,IF($B$2=Selectors!$M$3,'RCF OBC data'!AG53,IF($B$2=Selectors!$M$4,'RCF FBC data'!AG53,IF($B$2=Selectors!$M$5,'RCF CCT data'!AG53,FALSE))))</f>
        <v>1</v>
      </c>
      <c r="AO49" s="27">
        <f>IF($B$2=Selectors!$M$2,'RCF SOBC data'!AH53,IF($B$2=Selectors!$M$3,'RCF OBC data'!AH53,IF($B$2=Selectors!$M$4,'RCF FBC data'!AH53,IF($B$2=Selectors!$M$5,'RCF CCT data'!AH53,FALSE))))</f>
        <v>0.96553846153846123</v>
      </c>
      <c r="AP49" s="27">
        <f>IF($B$2=Selectors!$M$2,'RCF SOBC data'!AI53,IF($B$2=Selectors!$M$3,'RCF OBC data'!AI53,IF($B$2=Selectors!$M$4,'RCF FBC data'!AI53,IF($B$2=Selectors!$M$5,'RCF CCT data'!AI53,FALSE))))</f>
        <v>1.3330000000000002</v>
      </c>
      <c r="AQ49" s="27">
        <f>IF($B$2=Selectors!$M$2,'RCF SOBC data'!AJ53,IF($B$2=Selectors!$M$3,'RCF OBC data'!AJ53,IF($B$2=Selectors!$M$4,'RCF FBC data'!AJ53,IF($B$2=Selectors!$M$5,'RCF CCT data'!AJ53,FALSE))))</f>
        <v>1.3330000000000002</v>
      </c>
      <c r="AR49" s="27">
        <f>IF($B$2=Selectors!$M$2,'RCF SOBC data'!AK53,IF($B$2=Selectors!$M$3,'RCF OBC data'!AK53,IF($B$2=Selectors!$M$4,'RCF FBC data'!AK53,IF($B$2=Selectors!$M$5,'RCF CCT data'!AK53,FALSE))))</f>
        <v>1.1492692307692307</v>
      </c>
      <c r="AS49" s="27">
        <f>IF($B$2=Selectors!$M$2,'RCF SOBC data'!AL53,IF($B$2=Selectors!$M$3,'RCF OBC data'!AL53,IF($B$2=Selectors!$M$4,'RCF FBC data'!AL53,IF($B$2=Selectors!$M$5,'RCF CCT data'!AL53,FALSE))))</f>
        <v>0.96553846153846123</v>
      </c>
      <c r="AT49" s="27">
        <f>IF($B$2=Selectors!$M$2,'RCF SOBC data'!AM53,IF($B$2=Selectors!$M$3,'RCF OBC data'!AM53,IF($B$2=Selectors!$M$4,'RCF FBC data'!AM53,IF($B$2=Selectors!$M$5,'RCF CCT data'!AM53,FALSE))))</f>
        <v>1.3330000000000002</v>
      </c>
      <c r="AU49" s="27">
        <f>IF($B$2=Selectors!$M$2,'RCF SOBC data'!AN53,IF($B$2=Selectors!$M$3,'RCF OBC data'!AN53,IF($B$2=Selectors!$M$4,'RCF FBC data'!AN53,IF($B$2=Selectors!$M$5,'RCF CCT data'!AN53,FALSE))))</f>
        <v>1.3330000000000002</v>
      </c>
      <c r="AV49" s="27">
        <f>IF($B$2=Selectors!$M$2,'RCF SOBC data'!AO53,IF($B$2=Selectors!$M$3,'RCF OBC data'!AO53,IF($B$2=Selectors!$M$4,'RCF FBC data'!AO53,IF($B$2=Selectors!$M$5,'RCF CCT data'!AO53,FALSE))))</f>
        <v>0.6975785623203441</v>
      </c>
      <c r="AW49" s="27">
        <f>IF($B$2=Selectors!$M$2,'RCF SOBC data'!AP53,IF($B$2=Selectors!$M$3,'RCF OBC data'!AP53,IF($B$2=Selectors!$M$4,'RCF FBC data'!AP53,IF($B$2=Selectors!$M$5,'RCF CCT data'!AP53,FALSE))))</f>
        <v>1.3797455770850884</v>
      </c>
      <c r="AX49" s="27">
        <f>IF($B$2=Selectors!$M$2,'RCF SOBC data'!AQ53,IF($B$2=Selectors!$M$3,'RCF OBC data'!AQ53,IF($B$2=Selectors!$M$4,'RCF FBC data'!AQ53,IF($B$2=Selectors!$M$5,'RCF CCT data'!AQ53,FALSE))))</f>
        <v>1</v>
      </c>
      <c r="AY49" s="27">
        <f>IF($B$2=Selectors!$M$2,'RCF SOBC data'!AR53,IF($B$2=Selectors!$M$3,'RCF OBC data'!AR53,IF($B$2=Selectors!$M$4,'RCF FBC data'!AR53,IF($B$2=Selectors!$M$5,'RCF CCT data'!AR53,FALSE))))</f>
        <v>1</v>
      </c>
      <c r="AZ49" s="27">
        <f>IF($B$2=Selectors!$M$2,'RCF SOBC data'!AS53,IF($B$2=Selectors!$M$3,'RCF OBC data'!AS53,IF($B$2=Selectors!$M$4,'RCF FBC data'!AS53,IF($B$2=Selectors!$M$5,'RCF CCT data'!AS53,FALSE))))</f>
        <v>1.1299999999999999</v>
      </c>
      <c r="BA49" s="27">
        <f>IF($B$2=Selectors!$M$2,'RCF SOBC data'!AT53,IF($B$2=Selectors!$M$3,'RCF OBC data'!AT53,IF($B$2=Selectors!$M$4,'RCF FBC data'!AT53,IF($B$2=Selectors!$M$5,'RCF CCT data'!AT53,FALSE))))</f>
        <v>1.1299999999999999</v>
      </c>
      <c r="BB49" s="27">
        <f>IF($B$2=Selectors!$M$2,'RCF SOBC data'!AU53,IF($B$2=Selectors!$M$3,'RCF OBC data'!AU53,IF($B$2=Selectors!$M$4,'RCF FBC data'!AU53,IF($B$2=Selectors!$M$5,'RCF CCT data'!AU53,FALSE))))</f>
        <v>1.0169999999999999</v>
      </c>
      <c r="BC49" s="27">
        <f>IF($B$2=Selectors!$M$2,'RCF SOBC data'!AV53,IF($B$2=Selectors!$M$3,'RCF OBC data'!AV53,IF($B$2=Selectors!$M$4,'RCF FBC data'!AV53,IF($B$2=Selectors!$M$5,'RCF CCT data'!AV53,FALSE))))</f>
        <v>1.0169999999999999</v>
      </c>
      <c r="BD49" s="27">
        <f>IF($B$2=Selectors!$M$2,'RCF SOBC data'!AW53,IF($B$2=Selectors!$M$3,'RCF OBC data'!AW53,IF($B$2=Selectors!$M$4,'RCF FBC data'!AW53,IF($B$2=Selectors!$M$5,'RCF CCT data'!AW53,FALSE))))</f>
        <v>1.0169999999999999</v>
      </c>
      <c r="BE49" s="27">
        <f>IF($B$2=Selectors!$M$2,'RCF SOBC data'!AX53,IF($B$2=Selectors!$M$3,'RCF OBC data'!AX53,IF($B$2=Selectors!$M$4,'RCF FBC data'!AX53,IF($B$2=Selectors!$M$5,'RCF CCT data'!AX53,FALSE))))</f>
        <v>1.1299999999999999</v>
      </c>
      <c r="BF49" s="27">
        <f>IF($B$2=Selectors!$M$2,'RCF SOBC data'!AY53,IF($B$2=Selectors!$M$3,'RCF OBC data'!AY53,IF($B$2=Selectors!$M$4,'RCF FBC data'!AY53,IF($B$2=Selectors!$M$5,'RCF CCT data'!AY53,FALSE))))</f>
        <v>1.3559999999999999</v>
      </c>
      <c r="BG49" s="27">
        <f>IF($B$2=Selectors!$M$2,'RCF SOBC data'!AZ53,IF($B$2=Selectors!$M$3,'RCF OBC data'!AZ53,IF($B$2=Selectors!$M$4,'RCF FBC data'!AZ53,IF($B$2=Selectors!$M$5,'RCF CCT data'!AZ53,FALSE))))</f>
        <v>1.1299999999999999</v>
      </c>
      <c r="BH49" s="27">
        <f>IF($B$2=Selectors!$M$2,'RCF SOBC data'!BA53,IF($B$2=Selectors!$M$3,'RCF OBC data'!BA53,IF($B$2=Selectors!$M$4,'RCF FBC data'!BA53,IF($B$2=Selectors!$M$5,'RCF CCT data'!BA53,FALSE))))</f>
        <v>1.3559999999999999</v>
      </c>
      <c r="BI49" s="27">
        <f>IF($B$2=Selectors!$M$2,'RCF SOBC data'!BB53,IF($B$2=Selectors!$M$3,'RCF OBC data'!BB53,IF($B$2=Selectors!$M$4,'RCF FBC data'!BB53,IF($B$2=Selectors!$M$5,'RCF CCT data'!BB53,FALSE))))</f>
        <v>1</v>
      </c>
      <c r="BJ49" s="27">
        <f>IF($B$2=Selectors!$M$2,'RCF SOBC data'!BC53,IF($B$2=Selectors!$M$3,'RCF OBC data'!BC53,IF($B$2=Selectors!$M$4,'RCF FBC data'!BC53,IF($B$2=Selectors!$M$5,'RCF CCT data'!BC53,FALSE))))</f>
        <v>1</v>
      </c>
      <c r="BK49" s="27">
        <f>IF($B$2=Selectors!$M$2,'RCF SOBC data'!BD53,IF($B$2=Selectors!$M$3,'RCF OBC data'!BD53,IF($B$2=Selectors!$M$4,'RCF FBC data'!BD53,IF($B$2=Selectors!$M$5,'RCF CCT data'!BD53,FALSE))))</f>
        <v>0.88888888888888884</v>
      </c>
      <c r="BL49" s="27">
        <f>IF($B$2=Selectors!$M$2,'RCF SOBC data'!BE53,IF($B$2=Selectors!$M$3,'RCF OBC data'!BE53,IF($B$2=Selectors!$M$4,'RCF FBC data'!BE53,IF($B$2=Selectors!$M$5,'RCF CCT data'!BE53,FALSE))))</f>
        <v>1.1299999999999999</v>
      </c>
      <c r="BM49" s="27">
        <f>IF($B$2=Selectors!$M$2,'RCF SOBC data'!BF53,IF($B$2=Selectors!$M$3,'RCF OBC data'!BF53,IF($B$2=Selectors!$M$4,'RCF FBC data'!BF53,IF($B$2=Selectors!$M$5,'RCF CCT data'!BF53,FALSE))))</f>
        <v>1.1299999999999999</v>
      </c>
      <c r="BN49" s="27">
        <f>IF($B$2=Selectors!$M$2,'RCF SOBC data'!BG53,IF($B$2=Selectors!$M$3,'RCF OBC data'!BG53,IF($B$2=Selectors!$M$4,'RCF FBC data'!BG53,IF($B$2=Selectors!$M$5,'RCF CCT data'!BG53,FALSE))))</f>
        <v>1.3559999999999999</v>
      </c>
      <c r="BO49" s="27">
        <f>IF($B$2=Selectors!$M$2,'RCF SOBC data'!BH53,IF($B$2=Selectors!$M$3,'RCF OBC data'!BH53,IF($B$2=Selectors!$M$4,'RCF FBC data'!BH53,IF($B$2=Selectors!$M$5,'RCF CCT data'!BH53,FALSE))))</f>
        <v>1.3559999999999999</v>
      </c>
      <c r="BP49" s="27">
        <f>IF($B$2=Selectors!$M$2,'RCF SOBC data'!BI53,IF($B$2=Selectors!$M$3,'RCF OBC data'!BI53,IF($B$2=Selectors!$M$4,'RCF FBC data'!BI53,IF($B$2=Selectors!$M$5,'RCF CCT data'!BI53,FALSE))))</f>
        <v>0.8600000000000001</v>
      </c>
      <c r="BQ49" s="27">
        <f>IF($B$2=Selectors!$M$2,'RCF SOBC data'!BJ53,IF($B$2=Selectors!$M$3,'RCF OBC data'!BJ53,IF($B$2=Selectors!$M$4,'RCF FBC data'!BJ53,IF($B$2=Selectors!$M$5,'RCF CCT data'!BJ53,FALSE))))</f>
        <v>0.75499999999999989</v>
      </c>
      <c r="BR49" s="27">
        <f>IF($B$2=Selectors!$M$2,'RCF SOBC data'!BK53,IF($B$2=Selectors!$M$3,'RCF OBC data'!BK53,IF($B$2=Selectors!$M$4,'RCF FBC data'!BK53,IF($B$2=Selectors!$M$5,'RCF CCT data'!BK53,FALSE))))</f>
        <v>0.75499999999999989</v>
      </c>
      <c r="BS49" s="27">
        <f>IF($B$2=Selectors!$M$2,'RCF SOBC data'!BL53,IF($B$2=Selectors!$M$3,'RCF OBC data'!BL53,IF($B$2=Selectors!$M$4,'RCF FBC data'!BL53,IF($B$2=Selectors!$M$5,'RCF CCT data'!BL53,FALSE))))</f>
        <v>1.0543807114340278</v>
      </c>
      <c r="BT49" s="27">
        <f>IF($B$2=Selectors!$M$2,'RCF SOBC data'!BM53,IF($B$2=Selectors!$M$3,'RCF OBC data'!BM53,IF($B$2=Selectors!$M$4,'RCF FBC data'!BM53,IF($B$2=Selectors!$M$5,'RCF CCT data'!BM53,FALSE))))</f>
        <v>1.1299999999999999</v>
      </c>
      <c r="BU49" s="27">
        <f>IF($B$2=Selectors!$M$2,'RCF SOBC data'!BN53,IF($B$2=Selectors!$M$3,'RCF OBC data'!BN53,IF($B$2=Selectors!$M$4,'RCF FBC data'!BN53,IF($B$2=Selectors!$M$5,'RCF CCT data'!BN53,FALSE))))</f>
        <v>0.5815193801946853</v>
      </c>
      <c r="BV49" s="27">
        <f>IF($B$2=Selectors!$M$2,'RCF SOBC data'!BO53,IF($B$2=Selectors!$M$3,'RCF OBC data'!BO53,IF($B$2=Selectors!$M$4,'RCF FBC data'!BO53,IF($B$2=Selectors!$M$5,'RCF CCT data'!BO53,FALSE))))</f>
        <v>0.12320000000000042</v>
      </c>
      <c r="BW49" s="27">
        <f>IF($B$2=Selectors!$M$2,'RCF SOBC data'!BP53,IF($B$2=Selectors!$M$3,'RCF OBC data'!BP53,IF($B$2=Selectors!$M$4,'RCF FBC data'!BP53,IF($B$2=Selectors!$M$5,'RCF CCT data'!BP53,FALSE))))</f>
        <v>0.12320000000000042</v>
      </c>
      <c r="BX49" s="27">
        <f>IF($B$2=Selectors!$M$2,'RCF SOBC data'!BQ53,IF($B$2=Selectors!$M$3,'RCF OBC data'!BQ53,IF($B$2=Selectors!$M$4,'RCF FBC data'!BQ53,IF($B$2=Selectors!$M$5,'RCF CCT data'!BQ53,FALSE))))</f>
        <v>0.12320000000000042</v>
      </c>
      <c r="BY49" s="27">
        <f>IF($B$2=Selectors!$M$2,'RCF SOBC data'!BR53,IF($B$2=Selectors!$M$3,'RCF OBC data'!BR53,IF($B$2=Selectors!$M$4,'RCF FBC data'!BR53,IF($B$2=Selectors!$M$5,'RCF CCT data'!BR53,FALSE))))</f>
        <v>0.12320000000000042</v>
      </c>
      <c r="BZ49" s="27">
        <f>IF($B$2=Selectors!$M$2,'RCF SOBC data'!BS53,IF($B$2=Selectors!$M$3,'RCF OBC data'!BS53,IF($B$2=Selectors!$M$4,'RCF FBC data'!BS53,IF($B$2=Selectors!$M$5,'RCF CCT data'!BS53,FALSE))))</f>
        <v>0.12320000000000042</v>
      </c>
      <c r="CA49" s="27">
        <f>IF($B$2=Selectors!$M$2,'RCF SOBC data'!BT53,IF($B$2=Selectors!$M$3,'RCF OBC data'!BT53,IF($B$2=Selectors!$M$4,'RCF FBC data'!BT53,IF($B$2=Selectors!$M$5,'RCF CCT data'!BT53,FALSE))))</f>
        <v>0.12320000000000042</v>
      </c>
      <c r="CB49" s="27">
        <f>IF($B$2=Selectors!$M$2,'RCF SOBC data'!BU53,IF($B$2=Selectors!$M$3,'RCF OBC data'!BU53,IF($B$2=Selectors!$M$4,'RCF FBC data'!BU53,IF($B$2=Selectors!$M$5,'RCF CCT data'!BU53,FALSE))))</f>
        <v>0.8004250171445102</v>
      </c>
      <c r="CC49" s="27">
        <f>IF($B$2=Selectors!$M$2,'RCF SOBC data'!BV53,IF($B$2=Selectors!$M$3,'RCF OBC data'!BV53,IF($B$2=Selectors!$M$4,'RCF FBC data'!BV53,IF($B$2=Selectors!$M$5,'RCF CCT data'!BV53,FALSE))))</f>
        <v>0.8004250171445102</v>
      </c>
      <c r="CD49" s="27">
        <f>IF($B$2=Selectors!$M$2,'RCF SOBC data'!BW53,IF($B$2=Selectors!$M$3,'RCF OBC data'!BW53,IF($B$2=Selectors!$M$4,'RCF FBC data'!BW53,IF($B$2=Selectors!$M$5,'RCF CCT data'!BW53,FALSE))))</f>
        <v>0.8004250171445102</v>
      </c>
      <c r="CE49" s="27">
        <f>IF($B$2=Selectors!$M$2,'RCF SOBC data'!BX53,IF($B$2=Selectors!$M$3,'RCF OBC data'!BX53,IF($B$2=Selectors!$M$4,'RCF FBC data'!BX53,IF($B$2=Selectors!$M$5,'RCF CCT data'!BX53,FALSE))))</f>
        <v>0.8004250171445102</v>
      </c>
      <c r="CF49" s="27">
        <f>IF($B$2=Selectors!$M$2,'RCF SOBC data'!BY53,IF($B$2=Selectors!$M$3,'RCF OBC data'!BY53,IF($B$2=Selectors!$M$4,'RCF FBC data'!BY53,IF($B$2=Selectors!$M$5,'RCF CCT data'!BY53,FALSE))))</f>
        <v>0.8004250171445102</v>
      </c>
      <c r="CG49" s="27">
        <f>IF($B$2=Selectors!$M$2,'RCF SOBC data'!BZ53,IF($B$2=Selectors!$M$3,'RCF OBC data'!BZ53,IF($B$2=Selectors!$M$4,'RCF FBC data'!BZ53,IF($B$2=Selectors!$M$5,'RCF CCT data'!BZ53,FALSE))))</f>
        <v>0.8004250171445102</v>
      </c>
      <c r="CH49" s="27">
        <f>IF($B$2=Selectors!$M$2,'RCF SOBC data'!CA53,IF($B$2=Selectors!$M$3,'RCF OBC data'!CA53,IF($B$2=Selectors!$M$4,'RCF FBC data'!CA53,IF($B$2=Selectors!$M$5,'RCF CCT data'!CA53,FALSE))))</f>
        <v>0.8004250171445102</v>
      </c>
      <c r="CI49" s="27">
        <f>IF($B$2=Selectors!$M$2,'RCF SOBC data'!CB53,IF($B$2=Selectors!$M$3,'RCF OBC data'!CB53,IF($B$2=Selectors!$M$4,'RCF FBC data'!CB53,IF($B$2=Selectors!$M$5,'RCF CCT data'!CB53,FALSE))))</f>
        <v>0.82093312343954539</v>
      </c>
      <c r="CJ49" s="27">
        <f>IF($B$2=Selectors!$M$2,'RCF SOBC data'!CC53,IF($B$2=Selectors!$M$3,'RCF OBC data'!CC53,IF($B$2=Selectors!$M$4,'RCF FBC data'!CC53,IF($B$2=Selectors!$M$5,'RCF CCT data'!CC53,FALSE))))</f>
        <v>0.82093312343954539</v>
      </c>
      <c r="CK49" s="27">
        <f>IF($B$2=Selectors!$M$2,'RCF SOBC data'!CD53,IF($B$2=Selectors!$M$3,'RCF OBC data'!CD53,IF($B$2=Selectors!$M$4,'RCF FBC data'!CD53,IF($B$2=Selectors!$M$5,'RCF CCT data'!CD53,FALSE))))</f>
        <v>0.82093312343954539</v>
      </c>
      <c r="CL49" s="27">
        <f>IF($B$2=Selectors!$M$2,'RCF SOBC data'!CE53,IF($B$2=Selectors!$M$3,'RCF OBC data'!CE53,IF($B$2=Selectors!$M$4,'RCF FBC data'!CE53,IF($B$2=Selectors!$M$5,'RCF CCT data'!CE53,FALSE))))</f>
        <v>0.82093312343954539</v>
      </c>
      <c r="CM49" s="27">
        <f>IF($B$2=Selectors!$M$2,'RCF SOBC data'!CF53,IF($B$2=Selectors!$M$3,'RCF OBC data'!CF53,IF($B$2=Selectors!$M$4,'RCF FBC data'!CF53,IF($B$2=Selectors!$M$5,'RCF CCT data'!CF53,FALSE))))</f>
        <v>0.82093312343954539</v>
      </c>
      <c r="CN49" s="27">
        <f>IF($B$2=Selectors!$M$2,'RCF SOBC data'!CG53,IF($B$2=Selectors!$M$3,'RCF OBC data'!CG53,IF($B$2=Selectors!$M$4,'RCF FBC data'!CG53,IF($B$2=Selectors!$M$5,'RCF CCT data'!CG53,FALSE))))</f>
        <v>0.82093312343954539</v>
      </c>
      <c r="CO49" s="27">
        <f>IF($B$2=Selectors!$M$2,'RCF SOBC data'!CH53,IF($B$2=Selectors!$M$3,'RCF OBC data'!CH53,IF($B$2=Selectors!$M$4,'RCF FBC data'!CH53,IF($B$2=Selectors!$M$5,'RCF CCT data'!CH53,FALSE))))</f>
        <v>0.82093312343954539</v>
      </c>
      <c r="CP49" s="27">
        <f>IF($B$2=Selectors!$M$2,'RCF SOBC data'!CI53,IF($B$2=Selectors!$M$3,'RCF OBC data'!CI53,IF($B$2=Selectors!$M$4,'RCF FBC data'!CI53,IF($B$2=Selectors!$M$5,'RCF CCT data'!CI53,FALSE))))</f>
        <v>0.5815193801946853</v>
      </c>
      <c r="CQ49" s="27">
        <f>IF($B$2=Selectors!$M$2,'RCF SOBC data'!CJ53,IF($B$2=Selectors!$M$3,'RCF OBC data'!CJ53,IF($B$2=Selectors!$M$4,'RCF FBC data'!CJ53,IF($B$2=Selectors!$M$5,'RCF CCT data'!CJ53,FALSE))))</f>
        <v>0.5815193801946853</v>
      </c>
      <c r="CR49" s="27">
        <f>IF($B$2=Selectors!$M$2,'RCF SOBC data'!CK53,IF($B$2=Selectors!$M$3,'RCF OBC data'!CK53,IF($B$2=Selectors!$M$4,'RCF FBC data'!CK53,IF($B$2=Selectors!$M$5,'RCF CCT data'!CK53,FALSE))))</f>
        <v>0.5815193801946853</v>
      </c>
      <c r="CS49" s="27">
        <f>IF($B$2=Selectors!$M$2,'RCF SOBC data'!CL53,IF($B$2=Selectors!$M$3,'RCF OBC data'!CL53,IF($B$2=Selectors!$M$4,'RCF FBC data'!CL53,IF($B$2=Selectors!$M$5,'RCF CCT data'!CL53,FALSE))))</f>
        <v>0.82093312343954539</v>
      </c>
      <c r="CT49" s="27">
        <f>IF($B$2=Selectors!$M$2,'RCF SOBC data'!CM53,IF($B$2=Selectors!$M$3,'RCF OBC data'!CM53,IF($B$2=Selectors!$M$4,'RCF FBC data'!CM53,IF($B$2=Selectors!$M$5,'RCF CCT data'!CM53,FALSE))))</f>
        <v>0.82093312343954539</v>
      </c>
      <c r="CU49" s="27">
        <f>IF($B$2=Selectors!$M$2,'RCF SOBC data'!CN53,IF($B$2=Selectors!$M$3,'RCF OBC data'!CN53,IF($B$2=Selectors!$M$4,'RCF FBC data'!CN53,IF($B$2=Selectors!$M$5,'RCF CCT data'!CN53,FALSE))))</f>
        <v>0.82093312343954539</v>
      </c>
      <c r="CV49" s="27">
        <f>IF($B$2=Selectors!$M$2,'RCF SOBC data'!CO53,IF($B$2=Selectors!$M$3,'RCF OBC data'!CO53,IF($B$2=Selectors!$M$4,'RCF FBC data'!CO53,IF($B$2=Selectors!$M$5,'RCF CCT data'!CO53,FALSE))))</f>
        <v>0.82093312343954539</v>
      </c>
      <c r="CW49" s="27">
        <f>IF($B$2=Selectors!$M$2,'RCF SOBC data'!CP53,IF($B$2=Selectors!$M$3,'RCF OBC data'!CP53,IF($B$2=Selectors!$M$4,'RCF FBC data'!CP53,IF($B$2=Selectors!$M$5,'RCF CCT data'!CP53,FALSE))))</f>
        <v>0.82093312343954539</v>
      </c>
      <c r="CX49" s="27">
        <f>IF($B$2=Selectors!$M$2,'RCF SOBC data'!CQ53,IF($B$2=Selectors!$M$3,'RCF OBC data'!CQ53,IF($B$2=Selectors!$M$4,'RCF FBC data'!CQ53,IF($B$2=Selectors!$M$5,'RCF CCT data'!CQ53,FALSE))))</f>
        <v>1.0543807114340278</v>
      </c>
      <c r="CY49" s="27">
        <f>IF($B$2=Selectors!$M$2,'RCF SOBC data'!CR53,IF($B$2=Selectors!$M$3,'RCF OBC data'!CR53,IF($B$2=Selectors!$M$4,'RCF FBC data'!CR53,IF($B$2=Selectors!$M$5,'RCF CCT data'!CR53,FALSE))))</f>
        <v>1.3330000000000002</v>
      </c>
      <c r="CZ49" s="27">
        <f>IF($B$2=Selectors!$M$2,'RCF SOBC data'!CS53,IF($B$2=Selectors!$M$3,'RCF OBC data'!CS53,IF($B$2=Selectors!$M$4,'RCF FBC data'!CS53,IF($B$2=Selectors!$M$5,'RCF CCT data'!CS53,FALSE))))</f>
        <v>1.3330000000000002</v>
      </c>
      <c r="DA49" s="27">
        <f>IF($B$2=Selectors!$M$2,'RCF SOBC data'!CT53,IF($B$2=Selectors!$M$3,'RCF OBC data'!CT53,IF($B$2=Selectors!$M$4,'RCF FBC data'!CT53,IF($B$2=Selectors!$M$5,'RCF CCT data'!CT53,FALSE))))</f>
        <v>1.3330000000000002</v>
      </c>
      <c r="DB49" s="27">
        <f>IF($B$2=Selectors!$M$2,'RCF SOBC data'!CU53,IF($B$2=Selectors!$M$3,'RCF OBC data'!CU53,IF($B$2=Selectors!$M$4,'RCF FBC data'!CU53,IF($B$2=Selectors!$M$5,'RCF CCT data'!CU53,FALSE))))</f>
        <v>1.3330000000000002</v>
      </c>
      <c r="DC49" s="27">
        <f>IF($B$2=Selectors!$M$2,'RCF SOBC data'!CV53,IF($B$2=Selectors!$M$3,'RCF OBC data'!CV53,IF($B$2=Selectors!$M$4,'RCF FBC data'!CV53,IF($B$2=Selectors!$M$5,'RCF CCT data'!CV53,FALSE))))</f>
        <v>1.3330000000000002</v>
      </c>
      <c r="DD49" s="27">
        <f>IF($B$2=Selectors!$M$2,'RCF SOBC data'!CW53,IF($B$2=Selectors!$M$3,'RCF OBC data'!CW53,IF($B$2=Selectors!$M$4,'RCF FBC data'!CW53,IF($B$2=Selectors!$M$5,'RCF CCT data'!CW53,FALSE))))</f>
        <v>1.3330000000000002</v>
      </c>
      <c r="DE49" s="27">
        <f>IF($B$2=Selectors!$M$2,'RCF SOBC data'!CX53,IF($B$2=Selectors!$M$3,'RCF OBC data'!CX53,IF($B$2=Selectors!$M$4,'RCF FBC data'!CX53,IF($B$2=Selectors!$M$5,'RCF CCT data'!CX53,FALSE))))</f>
        <v>1.3330000000000002</v>
      </c>
      <c r="DF49" s="27">
        <f>IF($B$2=Selectors!$M$2,'RCF SOBC data'!CY53,IF($B$2=Selectors!$M$3,'RCF OBC data'!CY53,IF($B$2=Selectors!$M$4,'RCF FBC data'!CY53,IF($B$2=Selectors!$M$5,'RCF CCT data'!CY53,FALSE))))</f>
        <v>1.3330000000000002</v>
      </c>
      <c r="DG49" s="27">
        <f>IF($B$2=Selectors!$M$2,'RCF SOBC data'!CZ53,IF($B$2=Selectors!$M$3,'RCF OBC data'!CZ53,IF($B$2=Selectors!$M$4,'RCF FBC data'!CZ53,IF($B$2=Selectors!$M$5,'RCF CCT data'!CZ53,FALSE))))</f>
        <v>1.3330000000000002</v>
      </c>
      <c r="DH49" s="27">
        <f>IF($B$2=Selectors!$M$2,'RCF SOBC data'!DA53,IF($B$2=Selectors!$M$3,'RCF OBC data'!DA53,IF($B$2=Selectors!$M$4,'RCF FBC data'!DA53,IF($B$2=Selectors!$M$5,'RCF CCT data'!DA53,FALSE))))</f>
        <v>1.3330000000000002</v>
      </c>
      <c r="DI49" s="27">
        <f>IF($B$2=Selectors!$M$2,'RCF SOBC data'!DB53,IF($B$2=Selectors!$M$3,'RCF OBC data'!DB53,IF($B$2=Selectors!$M$4,'RCF FBC data'!DB53,IF($B$2=Selectors!$M$5,'RCF CCT data'!DB53,FALSE))))</f>
        <v>1.3330000000000002</v>
      </c>
      <c r="DJ49" s="27">
        <f>IF($B$2=Selectors!$M$2,'RCF SOBC data'!DC53,IF($B$2=Selectors!$M$3,'RCF OBC data'!DC53,IF($B$2=Selectors!$M$4,'RCF FBC data'!DC53,IF($B$2=Selectors!$M$5,'RCF CCT data'!DC53,FALSE))))</f>
        <v>1.3330000000000002</v>
      </c>
      <c r="DK49" s="27">
        <f>IF($B$2=Selectors!$M$2,'RCF SOBC data'!DD53,IF($B$2=Selectors!$M$3,'RCF OBC data'!DD53,IF($B$2=Selectors!$M$4,'RCF FBC data'!DD53,IF($B$2=Selectors!$M$5,'RCF CCT data'!DD53,FALSE))))</f>
        <v>1.1299999999999999</v>
      </c>
      <c r="DL49" s="27">
        <f>IF($B$2=Selectors!$M$2,'RCF SOBC data'!DE53,IF($B$2=Selectors!$M$3,'RCF OBC data'!DE53,IF($B$2=Selectors!$M$4,'RCF FBC data'!DE53,IF($B$2=Selectors!$M$5,'RCF CCT data'!DE53,FALSE))))</f>
        <v>1.1299999999999999</v>
      </c>
      <c r="DM49" s="27">
        <f>IF($B$2=Selectors!$M$2,'RCF SOBC data'!DF53,IF($B$2=Selectors!$M$3,'RCF OBC data'!DF53,IF($B$2=Selectors!$M$4,'RCF FBC data'!DF53,IF($B$2=Selectors!$M$5,'RCF CCT data'!DF53,FALSE))))</f>
        <v>1.1299999999999999</v>
      </c>
      <c r="DN49" s="27">
        <f>IF($B$2=Selectors!$M$2,'RCF SOBC data'!DG53,IF($B$2=Selectors!$M$3,'RCF OBC data'!DG53,IF($B$2=Selectors!$M$4,'RCF FBC data'!DG53,IF($B$2=Selectors!$M$5,'RCF CCT data'!DG53,FALSE))))</f>
        <v>1.1299999999999999</v>
      </c>
      <c r="DO49" s="27">
        <f>IF($B$2=Selectors!$M$2,'RCF SOBC data'!DH53,IF($B$2=Selectors!$M$3,'RCF OBC data'!DH53,IF($B$2=Selectors!$M$4,'RCF FBC data'!DH53,IF($B$2=Selectors!$M$5,'RCF CCT data'!DH53,FALSE))))</f>
        <v>1</v>
      </c>
      <c r="DP49" s="27">
        <f>IF($B$2=Selectors!$M$2,'RCF SOBC data'!DI53,IF($B$2=Selectors!$M$3,'RCF OBC data'!DI53,IF($B$2=Selectors!$M$4,'RCF FBC data'!DI53,IF($B$2=Selectors!$M$5,'RCF CCT data'!DI53,FALSE))))</f>
        <v>1</v>
      </c>
      <c r="DQ49" s="27">
        <f>IF($B$2=Selectors!$M$2,'RCF SOBC data'!DJ53,IF($B$2=Selectors!$M$3,'RCF OBC data'!DJ53,IF($B$2=Selectors!$M$4,'RCF FBC data'!DJ53,IF($B$2=Selectors!$M$5,'RCF CCT data'!DJ53,FALSE))))</f>
        <v>1</v>
      </c>
      <c r="DR49" s="27">
        <f>IF($B$2=Selectors!$M$2,'RCF SOBC data'!DK53,IF($B$2=Selectors!$M$3,'RCF OBC data'!DK53,IF($B$2=Selectors!$M$4,'RCF FBC data'!DK53,IF($B$2=Selectors!$M$5,'RCF CCT data'!DK53,FALSE))))</f>
        <v>1</v>
      </c>
      <c r="DS49" s="27">
        <f>IF($B$2=Selectors!$M$2,'RCF SOBC data'!DL53,IF($B$2=Selectors!$M$3,'RCF OBC data'!DL53,IF($B$2=Selectors!$M$4,'RCF FBC data'!DL53,IF($B$2=Selectors!$M$5,'RCF CCT data'!DL53,FALSE))))</f>
        <v>1</v>
      </c>
      <c r="DT49" s="27">
        <f>IF($B$2=Selectors!$M$2,'RCF SOBC data'!DM53,IF($B$2=Selectors!$M$3,'RCF OBC data'!DM53,IF($B$2=Selectors!$M$4,'RCF FBC data'!DM53,IF($B$2=Selectors!$M$5,'RCF CCT data'!DM53,FALSE))))</f>
        <v>1</v>
      </c>
      <c r="DU49" s="27">
        <f>IF($B$2=Selectors!$M$2,'RCF SOBC data'!DN53,IF($B$2=Selectors!$M$3,'RCF OBC data'!DN53,IF($B$2=Selectors!$M$4,'RCF FBC data'!DN53,IF($B$2=Selectors!$M$5,'RCF CCT data'!DN53,FALSE))))</f>
        <v>1</v>
      </c>
      <c r="DV49" s="27">
        <f>IF($B$2=Selectors!$M$2,'RCF SOBC data'!DO53,IF($B$2=Selectors!$M$3,'RCF OBC data'!DO53,IF($B$2=Selectors!$M$4,'RCF FBC data'!DO53,IF($B$2=Selectors!$M$5,'RCF CCT data'!DO53,FALSE))))</f>
        <v>1</v>
      </c>
      <c r="DW49" s="27">
        <f>IF($B$2=Selectors!$M$2,'RCF SOBC data'!DP53,IF($B$2=Selectors!$M$3,'RCF OBC data'!DP53,IF($B$2=Selectors!$M$4,'RCF FBC data'!DP53,IF($B$2=Selectors!$M$5,'RCF CCT data'!DP53,FALSE))))</f>
        <v>1</v>
      </c>
      <c r="DX49" s="27">
        <f>IF($B$2=Selectors!$M$2,'RCF SOBC data'!DQ53,IF($B$2=Selectors!$M$3,'RCF OBC data'!DQ53,IF($B$2=Selectors!$M$4,'RCF FBC data'!DQ53,IF($B$2=Selectors!$M$5,'RCF CCT data'!DQ53,FALSE))))</f>
        <v>1</v>
      </c>
      <c r="DY49" s="27">
        <f>IF($B$2=Selectors!$M$2,'RCF SOBC data'!DR53,IF($B$2=Selectors!$M$3,'RCF OBC data'!DR53,IF($B$2=Selectors!$M$4,'RCF FBC data'!DR53,IF($B$2=Selectors!$M$5,'RCF CCT data'!DR53,FALSE))))</f>
        <v>1</v>
      </c>
      <c r="DZ49" s="27">
        <f>IF($B$2=Selectors!$M$2,'RCF SOBC data'!DS53,IF($B$2=Selectors!$M$3,'RCF OBC data'!DS53,IF($B$2=Selectors!$M$4,'RCF FBC data'!DS53,IF($B$2=Selectors!$M$5,'RCF CCT data'!DS53,FALSE))))</f>
        <v>1</v>
      </c>
      <c r="EA49" s="27">
        <f>IF($B$2=Selectors!$M$2,'RCF SOBC data'!DT53,IF($B$2=Selectors!$M$3,'RCF OBC data'!DT53,IF($B$2=Selectors!$M$4,'RCF FBC data'!DT53,IF($B$2=Selectors!$M$5,'RCF CCT data'!DT53,FALSE))))</f>
        <v>1</v>
      </c>
      <c r="EB49" s="27">
        <f>IF($B$2=Selectors!$M$2,'RCF SOBC data'!DU53,IF($B$2=Selectors!$M$3,'RCF OBC data'!DU53,IF($B$2=Selectors!$M$4,'RCF FBC data'!DU53,IF($B$2=Selectors!$M$5,'RCF CCT data'!DU53,FALSE))))</f>
        <v>1</v>
      </c>
      <c r="EC49" s="27">
        <f>IF($B$2=Selectors!$M$2,'RCF SOBC data'!DV53,IF($B$2=Selectors!$M$3,'RCF OBC data'!DV53,IF($B$2=Selectors!$M$4,'RCF FBC data'!DV53,IF($B$2=Selectors!$M$5,'RCF CCT data'!DV53,FALSE))))</f>
        <v>1</v>
      </c>
      <c r="ED49" s="27">
        <f>IF($B$2=Selectors!$M$2,'RCF SOBC data'!DW53,IF($B$2=Selectors!$M$3,'RCF OBC data'!DW53,IF($B$2=Selectors!$M$4,'RCF FBC data'!DW53,IF($B$2=Selectors!$M$5,'RCF CCT data'!DW53,FALSE))))</f>
        <v>1</v>
      </c>
      <c r="EE49" s="27">
        <f>IF($B$2=Selectors!$M$2,'RCF SOBC data'!DX53,IF($B$2=Selectors!$M$3,'RCF OBC data'!DX53,IF($B$2=Selectors!$M$4,'RCF FBC data'!DX53,IF($B$2=Selectors!$M$5,'RCF CCT data'!DX53,FALSE))))</f>
        <v>1</v>
      </c>
      <c r="EF49" s="27">
        <f>IF($B$2=Selectors!$M$2,'RCF SOBC data'!DY53,IF($B$2=Selectors!$M$3,'RCF OBC data'!DY53,IF($B$2=Selectors!$M$4,'RCF FBC data'!DY53,IF($B$2=Selectors!$M$5,'RCF CCT data'!DY53,FALSE))))</f>
        <v>1</v>
      </c>
      <c r="EG49" s="27">
        <f>IF($B$2=Selectors!$M$2,'RCF SOBC data'!DZ53,IF($B$2=Selectors!$M$3,'RCF OBC data'!DZ53,IF($B$2=Selectors!$M$4,'RCF FBC data'!DZ53,IF($B$2=Selectors!$M$5,'RCF CCT data'!DZ53,FALSE))))</f>
        <v>1</v>
      </c>
      <c r="EH49" s="27">
        <f>IF($B$2=Selectors!$M$2,'RCF SOBC data'!EA53,IF($B$2=Selectors!$M$3,'RCF OBC data'!EA53,IF($B$2=Selectors!$M$4,'RCF FBC data'!EA53,IF($B$2=Selectors!$M$5,'RCF CCT data'!EA53,FALSE))))</f>
        <v>1</v>
      </c>
      <c r="EI49" s="27">
        <f>IF($B$2=Selectors!$M$2,'RCF SOBC data'!EB53,IF($B$2=Selectors!$M$3,'RCF OBC data'!EB53,IF($B$2=Selectors!$M$4,'RCF FBC data'!EB53,IF($B$2=Selectors!$M$5,'RCF CCT data'!EB53,FALSE))))</f>
        <v>1</v>
      </c>
      <c r="EJ49" s="27">
        <f>IF($B$2=Selectors!$M$2,'RCF SOBC data'!EC53,IF($B$2=Selectors!$M$3,'RCF OBC data'!EC53,IF($B$2=Selectors!$M$4,'RCF FBC data'!EC53,IF($B$2=Selectors!$M$5,'RCF CCT data'!EC53,FALSE))))</f>
        <v>1</v>
      </c>
      <c r="EK49" s="27">
        <f>IF($B$2=Selectors!$M$2,'RCF SOBC data'!ED53,IF($B$2=Selectors!$M$3,'RCF OBC data'!ED53,IF($B$2=Selectors!$M$4,'RCF FBC data'!ED53,IF($B$2=Selectors!$M$5,'RCF CCT data'!ED53,FALSE))))</f>
        <v>1</v>
      </c>
      <c r="EL49" s="27">
        <f>IF($B$2=Selectors!$M$2,'RCF SOBC data'!EE53,IF($B$2=Selectors!$M$3,'RCF OBC data'!EE53,IF($B$2=Selectors!$M$4,'RCF FBC data'!EE53,IF($B$2=Selectors!$M$5,'RCF CCT data'!EE53,FALSE))))</f>
        <v>1</v>
      </c>
      <c r="EM49" s="27">
        <f>IF($B$2=Selectors!$M$2,'RCF SOBC data'!EF53,IF($B$2=Selectors!$M$3,'RCF OBC data'!EF53,IF($B$2=Selectors!$M$4,'RCF FBC data'!EF53,IF($B$2=Selectors!$M$5,'RCF CCT data'!EF53,FALSE))))</f>
        <v>1</v>
      </c>
      <c r="EN49" s="27">
        <f>IF($B$2=Selectors!$M$2,'RCF SOBC data'!EG53,IF($B$2=Selectors!$M$3,'RCF OBC data'!EG53,IF($B$2=Selectors!$M$4,'RCF FBC data'!EG53,IF($B$2=Selectors!$M$5,'RCF CCT data'!EG53,FALSE))))</f>
        <v>1</v>
      </c>
      <c r="EO49" s="27">
        <f>IF($B$2=Selectors!$M$2,'RCF SOBC data'!EH53,IF($B$2=Selectors!$M$3,'RCF OBC data'!EH53,IF($B$2=Selectors!$M$4,'RCF FBC data'!EH53,IF($B$2=Selectors!$M$5,'RCF CCT data'!EH53,FALSE))))</f>
        <v>1</v>
      </c>
      <c r="EP49" s="27">
        <f>IF($B$2=Selectors!$M$2,'RCF SOBC data'!EI53,IF($B$2=Selectors!$M$3,'RCF OBC data'!EI53,IF($B$2=Selectors!$M$4,'RCF FBC data'!EI53,IF($B$2=Selectors!$M$5,'RCF CCT data'!EI53,FALSE))))</f>
        <v>1</v>
      </c>
      <c r="EQ49" s="27">
        <f>IF($B$2=Selectors!$M$2,'RCF SOBC data'!EJ53,IF($B$2=Selectors!$M$3,'RCF OBC data'!EJ53,IF($B$2=Selectors!$M$4,'RCF FBC data'!EJ53,IF($B$2=Selectors!$M$5,'RCF CCT data'!EJ53,FALSE))))</f>
        <v>1</v>
      </c>
      <c r="ER49" s="27">
        <f>IF($B$2=Selectors!$M$2,'RCF SOBC data'!EK53,IF($B$2=Selectors!$M$3,'RCF OBC data'!EK53,IF($B$2=Selectors!$M$4,'RCF FBC data'!EK53,IF($B$2=Selectors!$M$5,'RCF CCT data'!EK53,FALSE))))</f>
        <v>1</v>
      </c>
      <c r="ES49" s="27">
        <f>IF($B$2=Selectors!$M$2,'RCF SOBC data'!EL53,IF($B$2=Selectors!$M$3,'RCF OBC data'!EL53,IF($B$2=Selectors!$M$4,'RCF FBC data'!EL53,IF($B$2=Selectors!$M$5,'RCF CCT data'!EL53,FALSE))))</f>
        <v>0.76733641855237855</v>
      </c>
    </row>
    <row r="50" spans="2:149" x14ac:dyDescent="0.25">
      <c r="B50" s="13" t="s">
        <v>27</v>
      </c>
      <c r="C50" s="3">
        <v>0.95</v>
      </c>
      <c r="D50" s="40" t="e">
        <f t="shared" si="9"/>
        <v>#DIV/0!</v>
      </c>
      <c r="E50" s="40"/>
      <c r="F50" s="40" t="e">
        <f t="shared" si="10"/>
        <v>#DIV/0!</v>
      </c>
      <c r="G50" s="2"/>
      <c r="H50" s="29" t="e">
        <f t="shared" si="11"/>
        <v>#DIV/0!</v>
      </c>
      <c r="I50" s="29" t="e">
        <f t="shared" si="8"/>
        <v>#DIV/0!</v>
      </c>
      <c r="J50" s="29"/>
      <c r="K50" s="27">
        <f>IF($B$2=Selectors!$M$2,'RCF SOBC data'!D54,IF($B$2=Selectors!$M$3,'RCF OBC data'!D54,IF($B$2=Selectors!$M$4,'RCF FBC data'!D54,IF($B$2=Selectors!$M$5,'RCF CCT data'!D54,FALSE))))</f>
        <v>0.83530958165652858</v>
      </c>
      <c r="L50" s="27">
        <f>IF($B$2=Selectors!$M$2,'RCF SOBC data'!E54,IF($B$2=Selectors!$M$3,'RCF OBC data'!E54,IF($B$2=Selectors!$M$4,'RCF FBC data'!E54,IF($B$2=Selectors!$M$5,'RCF CCT data'!E54,FALSE))))</f>
        <v>0.83530958165652858</v>
      </c>
      <c r="M50" s="27">
        <f>IF($B$2=Selectors!$M$2,'RCF SOBC data'!F54,IF($B$2=Selectors!$M$3,'RCF OBC data'!F54,IF($B$2=Selectors!$M$4,'RCF FBC data'!F54,IF($B$2=Selectors!$M$5,'RCF CCT data'!F54,FALSE))))</f>
        <v>0.83530958165652858</v>
      </c>
      <c r="N50" s="27">
        <f>IF($B$2=Selectors!$M$2,'RCF SOBC data'!G54,IF($B$2=Selectors!$M$3,'RCF OBC data'!G54,IF($B$2=Selectors!$M$4,'RCF FBC data'!G54,IF($B$2=Selectors!$M$5,'RCF CCT data'!G54,FALSE))))</f>
        <v>0.83530958165652858</v>
      </c>
      <c r="O50" s="27">
        <f>IF($B$2=Selectors!$M$2,'RCF SOBC data'!H54,IF($B$2=Selectors!$M$3,'RCF OBC data'!H54,IF($B$2=Selectors!$M$4,'RCF FBC data'!H54,IF($B$2=Selectors!$M$5,'RCF CCT data'!H54,FALSE))))</f>
        <v>0.83530958165652858</v>
      </c>
      <c r="P50" s="27">
        <f>IF($B$2=Selectors!$M$2,'RCF SOBC data'!I54,IF($B$2=Selectors!$M$3,'RCF OBC data'!I54,IF($B$2=Selectors!$M$4,'RCF FBC data'!I54,IF($B$2=Selectors!$M$5,'RCF CCT data'!I54,FALSE))))</f>
        <v>0.83530958165652858</v>
      </c>
      <c r="Q50" s="27">
        <f>IF($B$2=Selectors!$M$2,'RCF SOBC data'!J54,IF($B$2=Selectors!$M$3,'RCF OBC data'!J54,IF($B$2=Selectors!$M$4,'RCF FBC data'!J54,IF($B$2=Selectors!$M$5,'RCF CCT data'!J54,FALSE))))</f>
        <v>0.83530958165652858</v>
      </c>
      <c r="R50" s="27">
        <f>IF($B$2=Selectors!$M$2,'RCF SOBC data'!K54,IF($B$2=Selectors!$M$3,'RCF OBC data'!K54,IF($B$2=Selectors!$M$4,'RCF FBC data'!K54,IF($B$2=Selectors!$M$5,'RCF CCT data'!K54,FALSE))))</f>
        <v>0.83530958165652858</v>
      </c>
      <c r="S50" s="27">
        <f>IF($B$2=Selectors!$M$2,'RCF SOBC data'!L54,IF($B$2=Selectors!$M$3,'RCF OBC data'!L54,IF($B$2=Selectors!$M$4,'RCF FBC data'!L54,IF($B$2=Selectors!$M$5,'RCF CCT data'!L54,FALSE))))</f>
        <v>0.83530958165652858</v>
      </c>
      <c r="T50" s="27">
        <f>IF($B$2=Selectors!$M$2,'RCF SOBC data'!M54,IF($B$2=Selectors!$M$3,'RCF OBC data'!M54,IF($B$2=Selectors!$M$4,'RCF FBC data'!M54,IF($B$2=Selectors!$M$5,'RCF CCT data'!M54,FALSE))))</f>
        <v>1.4610701867353511</v>
      </c>
      <c r="U50" s="27">
        <f>IF($B$2=Selectors!$M$2,'RCF SOBC data'!N54,IF($B$2=Selectors!$M$3,'RCF OBC data'!N54,IF($B$2=Selectors!$M$4,'RCF FBC data'!N54,IF($B$2=Selectors!$M$5,'RCF CCT data'!N54,FALSE))))</f>
        <v>1.4610701867353511</v>
      </c>
      <c r="V50" s="27">
        <f>IF($B$2=Selectors!$M$2,'RCF SOBC data'!O54,IF($B$2=Selectors!$M$3,'RCF OBC data'!O54,IF($B$2=Selectors!$M$4,'RCF FBC data'!O54,IF($B$2=Selectors!$M$5,'RCF CCT data'!O54,FALSE))))</f>
        <v>1.4610701867353511</v>
      </c>
      <c r="W50" s="27">
        <f>IF($B$2=Selectors!$M$2,'RCF SOBC data'!P54,IF($B$2=Selectors!$M$3,'RCF OBC data'!P54,IF($B$2=Selectors!$M$4,'RCF FBC data'!P54,IF($B$2=Selectors!$M$5,'RCF CCT data'!P54,FALSE))))</f>
        <v>1.4610701867353511</v>
      </c>
      <c r="X50" s="27">
        <f>IF($B$2=Selectors!$M$2,'RCF SOBC data'!Q54,IF($B$2=Selectors!$M$3,'RCF OBC data'!Q54,IF($B$2=Selectors!$M$4,'RCF FBC data'!Q54,IF($B$2=Selectors!$M$5,'RCF CCT data'!Q54,FALSE))))</f>
        <v>1.3897296652989319</v>
      </c>
      <c r="Y50" s="27">
        <f>IF($B$2=Selectors!$M$2,'RCF SOBC data'!R54,IF($B$2=Selectors!$M$3,'RCF OBC data'!R54,IF($B$2=Selectors!$M$4,'RCF FBC data'!R54,IF($B$2=Selectors!$M$5,'RCF CCT data'!R54,FALSE))))</f>
        <v>1.3897296652989319</v>
      </c>
      <c r="Z50" s="27">
        <f>IF($B$2=Selectors!$M$2,'RCF SOBC data'!S54,IF($B$2=Selectors!$M$3,'RCF OBC data'!S54,IF($B$2=Selectors!$M$4,'RCF FBC data'!S54,IF($B$2=Selectors!$M$5,'RCF CCT data'!S54,FALSE))))</f>
        <v>1.3897296652989319</v>
      </c>
      <c r="AA50" s="27">
        <f>IF($B$2=Selectors!$M$2,'RCF SOBC data'!T54,IF($B$2=Selectors!$M$3,'RCF OBC data'!T54,IF($B$2=Selectors!$M$4,'RCF FBC data'!T54,IF($B$2=Selectors!$M$5,'RCF CCT data'!T54,FALSE))))</f>
        <v>1.3897296652989319</v>
      </c>
      <c r="AB50" s="27">
        <f>IF($B$2=Selectors!$M$2,'RCF SOBC data'!U54,IF($B$2=Selectors!$M$3,'RCF OBC data'!U54,IF($B$2=Selectors!$M$4,'RCF FBC data'!U54,IF($B$2=Selectors!$M$5,'RCF CCT data'!U54,FALSE))))</f>
        <v>1.3897296652989319</v>
      </c>
      <c r="AC50" s="27">
        <f>IF($B$2=Selectors!$M$2,'RCF SOBC data'!V54,IF($B$2=Selectors!$M$3,'RCF OBC data'!V54,IF($B$2=Selectors!$M$4,'RCF FBC data'!V54,IF($B$2=Selectors!$M$5,'RCF CCT data'!V54,FALSE))))</f>
        <v>1.9225601555995047</v>
      </c>
      <c r="AD50" s="27">
        <f>IF($B$2=Selectors!$M$2,'RCF SOBC data'!W54,IF($B$2=Selectors!$M$3,'RCF OBC data'!W54,IF($B$2=Selectors!$M$4,'RCF FBC data'!W54,IF($B$2=Selectors!$M$5,'RCF CCT data'!W54,FALSE))))</f>
        <v>1.3897296652989319</v>
      </c>
      <c r="AE50" s="27">
        <f>IF($B$2=Selectors!$M$2,'RCF SOBC data'!X54,IF($B$2=Selectors!$M$3,'RCF OBC data'!X54,IF($B$2=Selectors!$M$4,'RCF FBC data'!X54,IF($B$2=Selectors!$M$5,'RCF CCT data'!X54,FALSE))))</f>
        <v>1.3897296652989319</v>
      </c>
      <c r="AF50" s="27">
        <f>IF($B$2=Selectors!$M$2,'RCF SOBC data'!Y54,IF($B$2=Selectors!$M$3,'RCF OBC data'!Y54,IF($B$2=Selectors!$M$4,'RCF FBC data'!Y54,IF($B$2=Selectors!$M$5,'RCF CCT data'!Y54,FALSE))))</f>
        <v>1.3897296652989319</v>
      </c>
      <c r="AG50" s="27">
        <f>IF($B$2=Selectors!$M$2,'RCF SOBC data'!Z54,IF($B$2=Selectors!$M$3,'RCF OBC data'!Z54,IF($B$2=Selectors!$M$4,'RCF FBC data'!Z54,IF($B$2=Selectors!$M$5,'RCF CCT data'!Z54,FALSE))))</f>
        <v>1.3897296652989319</v>
      </c>
      <c r="AH50" s="27">
        <f>IF($B$2=Selectors!$M$2,'RCF SOBC data'!AA54,IF($B$2=Selectors!$M$3,'RCF OBC data'!AA54,IF($B$2=Selectors!$M$4,'RCF FBC data'!AA54,IF($B$2=Selectors!$M$5,'RCF CCT data'!AA54,FALSE))))</f>
        <v>1.3897296652989319</v>
      </c>
      <c r="AI50" s="27">
        <f>IF($B$2=Selectors!$M$2,'RCF SOBC data'!AB54,IF($B$2=Selectors!$M$3,'RCF OBC data'!AB54,IF($B$2=Selectors!$M$4,'RCF FBC data'!AB54,IF($B$2=Selectors!$M$5,'RCF CCT data'!AB54,FALSE))))</f>
        <v>1.7059999999999991</v>
      </c>
      <c r="AJ50" s="27">
        <f>IF($B$2=Selectors!$M$2,'RCF SOBC data'!AC54,IF($B$2=Selectors!$M$3,'RCF OBC data'!AC54,IF($B$2=Selectors!$M$4,'RCF FBC data'!AC54,IF($B$2=Selectors!$M$5,'RCF CCT data'!AC54,FALSE))))</f>
        <v>1.7059999999999991</v>
      </c>
      <c r="AK50" s="27">
        <f>IF($B$2=Selectors!$M$2,'RCF SOBC data'!AD54,IF($B$2=Selectors!$M$3,'RCF OBC data'!AD54,IF($B$2=Selectors!$M$4,'RCF FBC data'!AD54,IF($B$2=Selectors!$M$5,'RCF CCT data'!AD54,FALSE))))</f>
        <v>1.4610701867353511</v>
      </c>
      <c r="AL50" s="27">
        <f>IF($B$2=Selectors!$M$2,'RCF SOBC data'!AE54,IF($B$2=Selectors!$M$3,'RCF OBC data'!AE54,IF($B$2=Selectors!$M$4,'RCF FBC data'!AE54,IF($B$2=Selectors!$M$5,'RCF CCT data'!AE54,FALSE))))</f>
        <v>1.4610701867353511</v>
      </c>
      <c r="AM50" s="27">
        <f>IF($B$2=Selectors!$M$2,'RCF SOBC data'!AF54,IF($B$2=Selectors!$M$3,'RCF OBC data'!AF54,IF($B$2=Selectors!$M$4,'RCF FBC data'!AF54,IF($B$2=Selectors!$M$5,'RCF CCT data'!AF54,FALSE))))</f>
        <v>1.4610701867353511</v>
      </c>
      <c r="AN50" s="27">
        <f>IF($B$2=Selectors!$M$2,'RCF SOBC data'!AG54,IF($B$2=Selectors!$M$3,'RCF OBC data'!AG54,IF($B$2=Selectors!$M$4,'RCF FBC data'!AG54,IF($B$2=Selectors!$M$5,'RCF CCT data'!AG54,FALSE))))</f>
        <v>1.4610701867353511</v>
      </c>
      <c r="AO50" s="27">
        <f>IF($B$2=Selectors!$M$2,'RCF SOBC data'!AH54,IF($B$2=Selectors!$M$3,'RCF OBC data'!AH54,IF($B$2=Selectors!$M$4,'RCF FBC data'!AH54,IF($B$2=Selectors!$M$5,'RCF CCT data'!AH54,FALSE))))</f>
        <v>1.1366153846153844</v>
      </c>
      <c r="AP50" s="27">
        <f>IF($B$2=Selectors!$M$2,'RCF SOBC data'!AI54,IF($B$2=Selectors!$M$3,'RCF OBC data'!AI54,IF($B$2=Selectors!$M$4,'RCF FBC data'!AI54,IF($B$2=Selectors!$M$5,'RCF CCT data'!AI54,FALSE))))</f>
        <v>1.7059999999999991</v>
      </c>
      <c r="AQ50" s="27">
        <f>IF($B$2=Selectors!$M$2,'RCF SOBC data'!AJ54,IF($B$2=Selectors!$M$3,'RCF OBC data'!AJ54,IF($B$2=Selectors!$M$4,'RCF FBC data'!AJ54,IF($B$2=Selectors!$M$5,'RCF CCT data'!AJ54,FALSE))))</f>
        <v>1.7059999999999991</v>
      </c>
      <c r="AR50" s="27">
        <f>IF($B$2=Selectors!$M$2,'RCF SOBC data'!AK54,IF($B$2=Selectors!$M$3,'RCF OBC data'!AK54,IF($B$2=Selectors!$M$4,'RCF FBC data'!AK54,IF($B$2=Selectors!$M$5,'RCF CCT data'!AK54,FALSE))))</f>
        <v>1.4213076923076917</v>
      </c>
      <c r="AS50" s="27">
        <f>IF($B$2=Selectors!$M$2,'RCF SOBC data'!AL54,IF($B$2=Selectors!$M$3,'RCF OBC data'!AL54,IF($B$2=Selectors!$M$4,'RCF FBC data'!AL54,IF($B$2=Selectors!$M$5,'RCF CCT data'!AL54,FALSE))))</f>
        <v>1.1366153846153844</v>
      </c>
      <c r="AT50" s="27">
        <f>IF($B$2=Selectors!$M$2,'RCF SOBC data'!AM54,IF($B$2=Selectors!$M$3,'RCF OBC data'!AM54,IF($B$2=Selectors!$M$4,'RCF FBC data'!AM54,IF($B$2=Selectors!$M$5,'RCF CCT data'!AM54,FALSE))))</f>
        <v>1.7059999999999991</v>
      </c>
      <c r="AU50" s="27">
        <f>IF($B$2=Selectors!$M$2,'RCF SOBC data'!AN54,IF($B$2=Selectors!$M$3,'RCF OBC data'!AN54,IF($B$2=Selectors!$M$4,'RCF FBC data'!AN54,IF($B$2=Selectors!$M$5,'RCF CCT data'!AN54,FALSE))))</f>
        <v>1.7059999999999991</v>
      </c>
      <c r="AV50" s="27">
        <f>IF($B$2=Selectors!$M$2,'RCF SOBC data'!AO54,IF($B$2=Selectors!$M$3,'RCF OBC data'!AO54,IF($B$2=Selectors!$M$4,'RCF FBC data'!AO54,IF($B$2=Selectors!$M$5,'RCF CCT data'!AO54,FALSE))))</f>
        <v>1.3897296652989319</v>
      </c>
      <c r="AW50" s="27">
        <f>IF($B$2=Selectors!$M$2,'RCF SOBC data'!AP54,IF($B$2=Selectors!$M$3,'RCF OBC data'!AP54,IF($B$2=Selectors!$M$4,'RCF FBC data'!AP54,IF($B$2=Selectors!$M$5,'RCF CCT data'!AP54,FALSE))))</f>
        <v>1.9225601555995047</v>
      </c>
      <c r="AX50" s="27">
        <f>IF($B$2=Selectors!$M$2,'RCF SOBC data'!AQ54,IF($B$2=Selectors!$M$3,'RCF OBC data'!AQ54,IF($B$2=Selectors!$M$4,'RCF FBC data'!AQ54,IF($B$2=Selectors!$M$5,'RCF CCT data'!AQ54,FALSE))))</f>
        <v>1.4610701867353511</v>
      </c>
      <c r="AY50" s="27">
        <f>IF($B$2=Selectors!$M$2,'RCF SOBC data'!AR54,IF($B$2=Selectors!$M$3,'RCF OBC data'!AR54,IF($B$2=Selectors!$M$4,'RCF FBC data'!AR54,IF($B$2=Selectors!$M$5,'RCF CCT data'!AR54,FALSE))))</f>
        <v>1.4610701867353511</v>
      </c>
      <c r="AZ50" s="27">
        <f>IF($B$2=Selectors!$M$2,'RCF SOBC data'!AS54,IF($B$2=Selectors!$M$3,'RCF OBC data'!AS54,IF($B$2=Selectors!$M$4,'RCF FBC data'!AS54,IF($B$2=Selectors!$M$5,'RCF CCT data'!AS54,FALSE))))</f>
        <v>1.5279999999999996</v>
      </c>
      <c r="BA50" s="27">
        <f>IF($B$2=Selectors!$M$2,'RCF SOBC data'!AT54,IF($B$2=Selectors!$M$3,'RCF OBC data'!AT54,IF($B$2=Selectors!$M$4,'RCF FBC data'!AT54,IF($B$2=Selectors!$M$5,'RCF CCT data'!AT54,FALSE))))</f>
        <v>1.5279999999999996</v>
      </c>
      <c r="BB50" s="27">
        <f>IF($B$2=Selectors!$M$2,'RCF SOBC data'!AU54,IF($B$2=Selectors!$M$3,'RCF OBC data'!AU54,IF($B$2=Selectors!$M$4,'RCF FBC data'!AU54,IF($B$2=Selectors!$M$5,'RCF CCT data'!AU54,FALSE))))</f>
        <v>1.3751999999999998</v>
      </c>
      <c r="BC50" s="27">
        <f>IF($B$2=Selectors!$M$2,'RCF SOBC data'!AV54,IF($B$2=Selectors!$M$3,'RCF OBC data'!AV54,IF($B$2=Selectors!$M$4,'RCF FBC data'!AV54,IF($B$2=Selectors!$M$5,'RCF CCT data'!AV54,FALSE))))</f>
        <v>1.3751999999999998</v>
      </c>
      <c r="BD50" s="27">
        <f>IF($B$2=Selectors!$M$2,'RCF SOBC data'!AW54,IF($B$2=Selectors!$M$3,'RCF OBC data'!AW54,IF($B$2=Selectors!$M$4,'RCF FBC data'!AW54,IF($B$2=Selectors!$M$5,'RCF CCT data'!AW54,FALSE))))</f>
        <v>1.3751999999999998</v>
      </c>
      <c r="BE50" s="27">
        <f>IF($B$2=Selectors!$M$2,'RCF SOBC data'!AX54,IF($B$2=Selectors!$M$3,'RCF OBC data'!AX54,IF($B$2=Selectors!$M$4,'RCF FBC data'!AX54,IF($B$2=Selectors!$M$5,'RCF CCT data'!AX54,FALSE))))</f>
        <v>1.5279999999999996</v>
      </c>
      <c r="BF50" s="27">
        <f>IF($B$2=Selectors!$M$2,'RCF SOBC data'!AY54,IF($B$2=Selectors!$M$3,'RCF OBC data'!AY54,IF($B$2=Selectors!$M$4,'RCF FBC data'!AY54,IF($B$2=Selectors!$M$5,'RCF CCT data'!AY54,FALSE))))</f>
        <v>1.8335999999999995</v>
      </c>
      <c r="BG50" s="27">
        <f>IF($B$2=Selectors!$M$2,'RCF SOBC data'!AZ54,IF($B$2=Selectors!$M$3,'RCF OBC data'!AZ54,IF($B$2=Selectors!$M$4,'RCF FBC data'!AZ54,IF($B$2=Selectors!$M$5,'RCF CCT data'!AZ54,FALSE))))</f>
        <v>1.5279999999999996</v>
      </c>
      <c r="BH50" s="27">
        <f>IF($B$2=Selectors!$M$2,'RCF SOBC data'!BA54,IF($B$2=Selectors!$M$3,'RCF OBC data'!BA54,IF($B$2=Selectors!$M$4,'RCF FBC data'!BA54,IF($B$2=Selectors!$M$5,'RCF CCT data'!BA54,FALSE))))</f>
        <v>1.8335999999999995</v>
      </c>
      <c r="BI50" s="27">
        <f>IF($B$2=Selectors!$M$2,'RCF SOBC data'!BB54,IF($B$2=Selectors!$M$3,'RCF OBC data'!BB54,IF($B$2=Selectors!$M$4,'RCF FBC data'!BB54,IF($B$2=Selectors!$M$5,'RCF CCT data'!BB54,FALSE))))</f>
        <v>1.3199999999999985</v>
      </c>
      <c r="BJ50" s="27">
        <f>IF($B$2=Selectors!$M$2,'RCF SOBC data'!BC54,IF($B$2=Selectors!$M$3,'RCF OBC data'!BC54,IF($B$2=Selectors!$M$4,'RCF FBC data'!BC54,IF($B$2=Selectors!$M$5,'RCF CCT data'!BC54,FALSE))))</f>
        <v>1.3199999999999985</v>
      </c>
      <c r="BK50" s="27">
        <f>IF($B$2=Selectors!$M$2,'RCF SOBC data'!BD54,IF($B$2=Selectors!$M$3,'RCF OBC data'!BD54,IF($B$2=Selectors!$M$4,'RCF FBC data'!BD54,IF($B$2=Selectors!$M$5,'RCF CCT data'!BD54,FALSE))))</f>
        <v>0.91844444444444417</v>
      </c>
      <c r="BL50" s="27">
        <f>IF($B$2=Selectors!$M$2,'RCF SOBC data'!BE54,IF($B$2=Selectors!$M$3,'RCF OBC data'!BE54,IF($B$2=Selectors!$M$4,'RCF FBC data'!BE54,IF($B$2=Selectors!$M$5,'RCF CCT data'!BE54,FALSE))))</f>
        <v>1.5279999999999996</v>
      </c>
      <c r="BM50" s="27">
        <f>IF($B$2=Selectors!$M$2,'RCF SOBC data'!BF54,IF($B$2=Selectors!$M$3,'RCF OBC data'!BF54,IF($B$2=Selectors!$M$4,'RCF FBC data'!BF54,IF($B$2=Selectors!$M$5,'RCF CCT data'!BF54,FALSE))))</f>
        <v>1.5279999999999996</v>
      </c>
      <c r="BN50" s="27">
        <f>IF($B$2=Selectors!$M$2,'RCF SOBC data'!BG54,IF($B$2=Selectors!$M$3,'RCF OBC data'!BG54,IF($B$2=Selectors!$M$4,'RCF FBC data'!BG54,IF($B$2=Selectors!$M$5,'RCF CCT data'!BG54,FALSE))))</f>
        <v>1.8335999999999995</v>
      </c>
      <c r="BO50" s="27">
        <f>IF($B$2=Selectors!$M$2,'RCF SOBC data'!BH54,IF($B$2=Selectors!$M$3,'RCF OBC data'!BH54,IF($B$2=Selectors!$M$4,'RCF FBC data'!BH54,IF($B$2=Selectors!$M$5,'RCF CCT data'!BH54,FALSE))))</f>
        <v>1.8335999999999995</v>
      </c>
      <c r="BP50" s="27">
        <f>IF($B$2=Selectors!$M$2,'RCF SOBC data'!BI54,IF($B$2=Selectors!$M$3,'RCF OBC data'!BI54,IF($B$2=Selectors!$M$4,'RCF FBC data'!BI54,IF($B$2=Selectors!$M$5,'RCF CCT data'!BI54,FALSE))))</f>
        <v>1.2974999999999999</v>
      </c>
      <c r="BQ50" s="27">
        <f>IF($B$2=Selectors!$M$2,'RCF SOBC data'!BJ54,IF($B$2=Selectors!$M$3,'RCF OBC data'!BJ54,IF($B$2=Selectors!$M$4,'RCF FBC data'!BJ54,IF($B$2=Selectors!$M$5,'RCF CCT data'!BJ54,FALSE))))</f>
        <v>0.8600000000000001</v>
      </c>
      <c r="BR50" s="27">
        <f>IF($B$2=Selectors!$M$2,'RCF SOBC data'!BK54,IF($B$2=Selectors!$M$3,'RCF OBC data'!BK54,IF($B$2=Selectors!$M$4,'RCF FBC data'!BK54,IF($B$2=Selectors!$M$5,'RCF CCT data'!BK54,FALSE))))</f>
        <v>0.8600000000000001</v>
      </c>
      <c r="BS50" s="27">
        <f>IF($B$2=Selectors!$M$2,'RCF SOBC data'!BL54,IF($B$2=Selectors!$M$3,'RCF OBC data'!BL54,IF($B$2=Selectors!$M$4,'RCF FBC data'!BL54,IF($B$2=Selectors!$M$5,'RCF CCT data'!BL54,FALSE))))</f>
        <v>1.4534046349999996</v>
      </c>
      <c r="BT50" s="27">
        <f>IF($B$2=Selectors!$M$2,'RCF SOBC data'!BM54,IF($B$2=Selectors!$M$3,'RCF OBC data'!BM54,IF($B$2=Selectors!$M$4,'RCF FBC data'!BM54,IF($B$2=Selectors!$M$5,'RCF CCT data'!BM54,FALSE))))</f>
        <v>1.5279999999999996</v>
      </c>
      <c r="BU50" s="27">
        <f>IF($B$2=Selectors!$M$2,'RCF SOBC data'!BN54,IF($B$2=Selectors!$M$3,'RCF OBC data'!BN54,IF($B$2=Selectors!$M$4,'RCF FBC data'!BN54,IF($B$2=Selectors!$M$5,'RCF CCT data'!BN54,FALSE))))</f>
        <v>0.77881186925787349</v>
      </c>
      <c r="BV50" s="27">
        <f>IF($B$2=Selectors!$M$2,'RCF SOBC data'!BO54,IF($B$2=Selectors!$M$3,'RCF OBC data'!BO54,IF($B$2=Selectors!$M$4,'RCF FBC data'!BO54,IF($B$2=Selectors!$M$5,'RCF CCT data'!BO54,FALSE))))</f>
        <v>0.43319999999999892</v>
      </c>
      <c r="BW50" s="27">
        <f>IF($B$2=Selectors!$M$2,'RCF SOBC data'!BP54,IF($B$2=Selectors!$M$3,'RCF OBC data'!BP54,IF($B$2=Selectors!$M$4,'RCF FBC data'!BP54,IF($B$2=Selectors!$M$5,'RCF CCT data'!BP54,FALSE))))</f>
        <v>0.43319999999999892</v>
      </c>
      <c r="BX50" s="27">
        <f>IF($B$2=Selectors!$M$2,'RCF SOBC data'!BQ54,IF($B$2=Selectors!$M$3,'RCF OBC data'!BQ54,IF($B$2=Selectors!$M$4,'RCF FBC data'!BQ54,IF($B$2=Selectors!$M$5,'RCF CCT data'!BQ54,FALSE))))</f>
        <v>0.43319999999999892</v>
      </c>
      <c r="BY50" s="27">
        <f>IF($B$2=Selectors!$M$2,'RCF SOBC data'!BR54,IF($B$2=Selectors!$M$3,'RCF OBC data'!BR54,IF($B$2=Selectors!$M$4,'RCF FBC data'!BR54,IF($B$2=Selectors!$M$5,'RCF CCT data'!BR54,FALSE))))</f>
        <v>0.43319999999999892</v>
      </c>
      <c r="BZ50" s="27">
        <f>IF($B$2=Selectors!$M$2,'RCF SOBC data'!BS54,IF($B$2=Selectors!$M$3,'RCF OBC data'!BS54,IF($B$2=Selectors!$M$4,'RCF FBC data'!BS54,IF($B$2=Selectors!$M$5,'RCF CCT data'!BS54,FALSE))))</f>
        <v>0.43319999999999892</v>
      </c>
      <c r="CA50" s="27">
        <f>IF($B$2=Selectors!$M$2,'RCF SOBC data'!BT54,IF($B$2=Selectors!$M$3,'RCF OBC data'!BT54,IF($B$2=Selectors!$M$4,'RCF FBC data'!BT54,IF($B$2=Selectors!$M$5,'RCF CCT data'!BT54,FALSE))))</f>
        <v>0.43319999999999892</v>
      </c>
      <c r="CB50" s="27">
        <f>IF($B$2=Selectors!$M$2,'RCF SOBC data'!BU54,IF($B$2=Selectors!$M$3,'RCF OBC data'!BU54,IF($B$2=Selectors!$M$4,'RCF FBC data'!BU54,IF($B$2=Selectors!$M$5,'RCF CCT data'!BU54,FALSE))))</f>
        <v>0.97132918666859491</v>
      </c>
      <c r="CC50" s="27">
        <f>IF($B$2=Selectors!$M$2,'RCF SOBC data'!BV54,IF($B$2=Selectors!$M$3,'RCF OBC data'!BV54,IF($B$2=Selectors!$M$4,'RCF FBC data'!BV54,IF($B$2=Selectors!$M$5,'RCF CCT data'!BV54,FALSE))))</f>
        <v>0.97132918666859491</v>
      </c>
      <c r="CD50" s="27">
        <f>IF($B$2=Selectors!$M$2,'RCF SOBC data'!BW54,IF($B$2=Selectors!$M$3,'RCF OBC data'!BW54,IF($B$2=Selectors!$M$4,'RCF FBC data'!BW54,IF($B$2=Selectors!$M$5,'RCF CCT data'!BW54,FALSE))))</f>
        <v>0.97132918666859491</v>
      </c>
      <c r="CE50" s="27">
        <f>IF($B$2=Selectors!$M$2,'RCF SOBC data'!BX54,IF($B$2=Selectors!$M$3,'RCF OBC data'!BX54,IF($B$2=Selectors!$M$4,'RCF FBC data'!BX54,IF($B$2=Selectors!$M$5,'RCF CCT data'!BX54,FALSE))))</f>
        <v>0.97132918666859491</v>
      </c>
      <c r="CF50" s="27">
        <f>IF($B$2=Selectors!$M$2,'RCF SOBC data'!BY54,IF($B$2=Selectors!$M$3,'RCF OBC data'!BY54,IF($B$2=Selectors!$M$4,'RCF FBC data'!BY54,IF($B$2=Selectors!$M$5,'RCF CCT data'!BY54,FALSE))))</f>
        <v>0.97132918666859491</v>
      </c>
      <c r="CG50" s="27">
        <f>IF($B$2=Selectors!$M$2,'RCF SOBC data'!BZ54,IF($B$2=Selectors!$M$3,'RCF OBC data'!BZ54,IF($B$2=Selectors!$M$4,'RCF FBC data'!BZ54,IF($B$2=Selectors!$M$5,'RCF CCT data'!BZ54,FALSE))))</f>
        <v>0.97132918666859491</v>
      </c>
      <c r="CH50" s="27">
        <f>IF($B$2=Selectors!$M$2,'RCF SOBC data'!CA54,IF($B$2=Selectors!$M$3,'RCF OBC data'!CA54,IF($B$2=Selectors!$M$4,'RCF FBC data'!CA54,IF($B$2=Selectors!$M$5,'RCF CCT data'!CA54,FALSE))))</f>
        <v>0.97132918666859491</v>
      </c>
      <c r="CI50" s="27">
        <f>IF($B$2=Selectors!$M$2,'RCF SOBC data'!CB54,IF($B$2=Selectors!$M$3,'RCF OBC data'!CB54,IF($B$2=Selectors!$M$4,'RCF FBC data'!CB54,IF($B$2=Selectors!$M$5,'RCF CCT data'!CB54,FALSE))))</f>
        <v>0.93190642110502697</v>
      </c>
      <c r="CJ50" s="27">
        <f>IF($B$2=Selectors!$M$2,'RCF SOBC data'!CC54,IF($B$2=Selectors!$M$3,'RCF OBC data'!CC54,IF($B$2=Selectors!$M$4,'RCF FBC data'!CC54,IF($B$2=Selectors!$M$5,'RCF CCT data'!CC54,FALSE))))</f>
        <v>0.93190642110502697</v>
      </c>
      <c r="CK50" s="27">
        <f>IF($B$2=Selectors!$M$2,'RCF SOBC data'!CD54,IF($B$2=Selectors!$M$3,'RCF OBC data'!CD54,IF($B$2=Selectors!$M$4,'RCF FBC data'!CD54,IF($B$2=Selectors!$M$5,'RCF CCT data'!CD54,FALSE))))</f>
        <v>0.93190642110502697</v>
      </c>
      <c r="CL50" s="27">
        <f>IF($B$2=Selectors!$M$2,'RCF SOBC data'!CE54,IF($B$2=Selectors!$M$3,'RCF OBC data'!CE54,IF($B$2=Selectors!$M$4,'RCF FBC data'!CE54,IF($B$2=Selectors!$M$5,'RCF CCT data'!CE54,FALSE))))</f>
        <v>0.93190642110502697</v>
      </c>
      <c r="CM50" s="27">
        <f>IF($B$2=Selectors!$M$2,'RCF SOBC data'!CF54,IF($B$2=Selectors!$M$3,'RCF OBC data'!CF54,IF($B$2=Selectors!$M$4,'RCF FBC data'!CF54,IF($B$2=Selectors!$M$5,'RCF CCT data'!CF54,FALSE))))</f>
        <v>0.93190642110502697</v>
      </c>
      <c r="CN50" s="27">
        <f>IF($B$2=Selectors!$M$2,'RCF SOBC data'!CG54,IF($B$2=Selectors!$M$3,'RCF OBC data'!CG54,IF($B$2=Selectors!$M$4,'RCF FBC data'!CG54,IF($B$2=Selectors!$M$5,'RCF CCT data'!CG54,FALSE))))</f>
        <v>0.93190642110502697</v>
      </c>
      <c r="CO50" s="27">
        <f>IF($B$2=Selectors!$M$2,'RCF SOBC data'!CH54,IF($B$2=Selectors!$M$3,'RCF OBC data'!CH54,IF($B$2=Selectors!$M$4,'RCF FBC data'!CH54,IF($B$2=Selectors!$M$5,'RCF CCT data'!CH54,FALSE))))</f>
        <v>0.93190642110502697</v>
      </c>
      <c r="CP50" s="27">
        <f>IF($B$2=Selectors!$M$2,'RCF SOBC data'!CI54,IF($B$2=Selectors!$M$3,'RCF OBC data'!CI54,IF($B$2=Selectors!$M$4,'RCF FBC data'!CI54,IF($B$2=Selectors!$M$5,'RCF CCT data'!CI54,FALSE))))</f>
        <v>0.77881186925787349</v>
      </c>
      <c r="CQ50" s="27">
        <f>IF($B$2=Selectors!$M$2,'RCF SOBC data'!CJ54,IF($B$2=Selectors!$M$3,'RCF OBC data'!CJ54,IF($B$2=Selectors!$M$4,'RCF FBC data'!CJ54,IF($B$2=Selectors!$M$5,'RCF CCT data'!CJ54,FALSE))))</f>
        <v>0.77881186925787349</v>
      </c>
      <c r="CR50" s="27">
        <f>IF($B$2=Selectors!$M$2,'RCF SOBC data'!CK54,IF($B$2=Selectors!$M$3,'RCF OBC data'!CK54,IF($B$2=Selectors!$M$4,'RCF FBC data'!CK54,IF($B$2=Selectors!$M$5,'RCF CCT data'!CK54,FALSE))))</f>
        <v>0.77881186925787349</v>
      </c>
      <c r="CS50" s="27">
        <f>IF($B$2=Selectors!$M$2,'RCF SOBC data'!CL54,IF($B$2=Selectors!$M$3,'RCF OBC data'!CL54,IF($B$2=Selectors!$M$4,'RCF FBC data'!CL54,IF($B$2=Selectors!$M$5,'RCF CCT data'!CL54,FALSE))))</f>
        <v>0.93190642110502697</v>
      </c>
      <c r="CT50" s="27">
        <f>IF($B$2=Selectors!$M$2,'RCF SOBC data'!CM54,IF($B$2=Selectors!$M$3,'RCF OBC data'!CM54,IF($B$2=Selectors!$M$4,'RCF FBC data'!CM54,IF($B$2=Selectors!$M$5,'RCF CCT data'!CM54,FALSE))))</f>
        <v>0.93190642110502697</v>
      </c>
      <c r="CU50" s="27">
        <f>IF($B$2=Selectors!$M$2,'RCF SOBC data'!CN54,IF($B$2=Selectors!$M$3,'RCF OBC data'!CN54,IF($B$2=Selectors!$M$4,'RCF FBC data'!CN54,IF($B$2=Selectors!$M$5,'RCF CCT data'!CN54,FALSE))))</f>
        <v>0.93190642110502697</v>
      </c>
      <c r="CV50" s="27">
        <f>IF($B$2=Selectors!$M$2,'RCF SOBC data'!CO54,IF($B$2=Selectors!$M$3,'RCF OBC data'!CO54,IF($B$2=Selectors!$M$4,'RCF FBC data'!CO54,IF($B$2=Selectors!$M$5,'RCF CCT data'!CO54,FALSE))))</f>
        <v>0.93190642110502697</v>
      </c>
      <c r="CW50" s="27">
        <f>IF($B$2=Selectors!$M$2,'RCF SOBC data'!CP54,IF($B$2=Selectors!$M$3,'RCF OBC data'!CP54,IF($B$2=Selectors!$M$4,'RCF FBC data'!CP54,IF($B$2=Selectors!$M$5,'RCF CCT data'!CP54,FALSE))))</f>
        <v>0.93190642110502697</v>
      </c>
      <c r="CX50" s="27">
        <f>IF($B$2=Selectors!$M$2,'RCF SOBC data'!CQ54,IF($B$2=Selectors!$M$3,'RCF OBC data'!CQ54,IF($B$2=Selectors!$M$4,'RCF FBC data'!CQ54,IF($B$2=Selectors!$M$5,'RCF CCT data'!CQ54,FALSE))))</f>
        <v>1.4534046349999996</v>
      </c>
      <c r="CY50" s="27">
        <f>IF($B$2=Selectors!$M$2,'RCF SOBC data'!CR54,IF($B$2=Selectors!$M$3,'RCF OBC data'!CR54,IF($B$2=Selectors!$M$4,'RCF FBC data'!CR54,IF($B$2=Selectors!$M$5,'RCF CCT data'!CR54,FALSE))))</f>
        <v>1.7059999999999991</v>
      </c>
      <c r="CZ50" s="27">
        <f>IF($B$2=Selectors!$M$2,'RCF SOBC data'!CS54,IF($B$2=Selectors!$M$3,'RCF OBC data'!CS54,IF($B$2=Selectors!$M$4,'RCF FBC data'!CS54,IF($B$2=Selectors!$M$5,'RCF CCT data'!CS54,FALSE))))</f>
        <v>1.7059999999999991</v>
      </c>
      <c r="DA50" s="27">
        <f>IF($B$2=Selectors!$M$2,'RCF SOBC data'!CT54,IF($B$2=Selectors!$M$3,'RCF OBC data'!CT54,IF($B$2=Selectors!$M$4,'RCF FBC data'!CT54,IF($B$2=Selectors!$M$5,'RCF CCT data'!CT54,FALSE))))</f>
        <v>1.7059999999999991</v>
      </c>
      <c r="DB50" s="27">
        <f>IF($B$2=Selectors!$M$2,'RCF SOBC data'!CU54,IF($B$2=Selectors!$M$3,'RCF OBC data'!CU54,IF($B$2=Selectors!$M$4,'RCF FBC data'!CU54,IF($B$2=Selectors!$M$5,'RCF CCT data'!CU54,FALSE))))</f>
        <v>1.7059999999999991</v>
      </c>
      <c r="DC50" s="27">
        <f>IF($B$2=Selectors!$M$2,'RCF SOBC data'!CV54,IF($B$2=Selectors!$M$3,'RCF OBC data'!CV54,IF($B$2=Selectors!$M$4,'RCF FBC data'!CV54,IF($B$2=Selectors!$M$5,'RCF CCT data'!CV54,FALSE))))</f>
        <v>1.7059999999999991</v>
      </c>
      <c r="DD50" s="27">
        <f>IF($B$2=Selectors!$M$2,'RCF SOBC data'!CW54,IF($B$2=Selectors!$M$3,'RCF OBC data'!CW54,IF($B$2=Selectors!$M$4,'RCF FBC data'!CW54,IF($B$2=Selectors!$M$5,'RCF CCT data'!CW54,FALSE))))</f>
        <v>1.7059999999999991</v>
      </c>
      <c r="DE50" s="27">
        <f>IF($B$2=Selectors!$M$2,'RCF SOBC data'!CX54,IF($B$2=Selectors!$M$3,'RCF OBC data'!CX54,IF($B$2=Selectors!$M$4,'RCF FBC data'!CX54,IF($B$2=Selectors!$M$5,'RCF CCT data'!CX54,FALSE))))</f>
        <v>1.7059999999999991</v>
      </c>
      <c r="DF50" s="27">
        <f>IF($B$2=Selectors!$M$2,'RCF SOBC data'!CY54,IF($B$2=Selectors!$M$3,'RCF OBC data'!CY54,IF($B$2=Selectors!$M$4,'RCF FBC data'!CY54,IF($B$2=Selectors!$M$5,'RCF CCT data'!CY54,FALSE))))</f>
        <v>1.7059999999999991</v>
      </c>
      <c r="DG50" s="27">
        <f>IF($B$2=Selectors!$M$2,'RCF SOBC data'!CZ54,IF($B$2=Selectors!$M$3,'RCF OBC data'!CZ54,IF($B$2=Selectors!$M$4,'RCF FBC data'!CZ54,IF($B$2=Selectors!$M$5,'RCF CCT data'!CZ54,FALSE))))</f>
        <v>1.7059999999999991</v>
      </c>
      <c r="DH50" s="27">
        <f>IF($B$2=Selectors!$M$2,'RCF SOBC data'!DA54,IF($B$2=Selectors!$M$3,'RCF OBC data'!DA54,IF($B$2=Selectors!$M$4,'RCF FBC data'!DA54,IF($B$2=Selectors!$M$5,'RCF CCT data'!DA54,FALSE))))</f>
        <v>1.7059999999999991</v>
      </c>
      <c r="DI50" s="27">
        <f>IF($B$2=Selectors!$M$2,'RCF SOBC data'!DB54,IF($B$2=Selectors!$M$3,'RCF OBC data'!DB54,IF($B$2=Selectors!$M$4,'RCF FBC data'!DB54,IF($B$2=Selectors!$M$5,'RCF CCT data'!DB54,FALSE))))</f>
        <v>1.7059999999999991</v>
      </c>
      <c r="DJ50" s="27">
        <f>IF($B$2=Selectors!$M$2,'RCF SOBC data'!DC54,IF($B$2=Selectors!$M$3,'RCF OBC data'!DC54,IF($B$2=Selectors!$M$4,'RCF FBC data'!DC54,IF($B$2=Selectors!$M$5,'RCF CCT data'!DC54,FALSE))))</f>
        <v>1.7059999999999991</v>
      </c>
      <c r="DK50" s="27">
        <f>IF($B$2=Selectors!$M$2,'RCF SOBC data'!DD54,IF($B$2=Selectors!$M$3,'RCF OBC data'!DD54,IF($B$2=Selectors!$M$4,'RCF FBC data'!DD54,IF($B$2=Selectors!$M$5,'RCF CCT data'!DD54,FALSE))))</f>
        <v>1.5279999999999996</v>
      </c>
      <c r="DL50" s="27">
        <f>IF($B$2=Selectors!$M$2,'RCF SOBC data'!DE54,IF($B$2=Selectors!$M$3,'RCF OBC data'!DE54,IF($B$2=Selectors!$M$4,'RCF FBC data'!DE54,IF($B$2=Selectors!$M$5,'RCF CCT data'!DE54,FALSE))))</f>
        <v>1.5279999999999996</v>
      </c>
      <c r="DM50" s="27">
        <f>IF($B$2=Selectors!$M$2,'RCF SOBC data'!DF54,IF($B$2=Selectors!$M$3,'RCF OBC data'!DF54,IF($B$2=Selectors!$M$4,'RCF FBC data'!DF54,IF($B$2=Selectors!$M$5,'RCF CCT data'!DF54,FALSE))))</f>
        <v>1.5279999999999996</v>
      </c>
      <c r="DN50" s="27">
        <f>IF($B$2=Selectors!$M$2,'RCF SOBC data'!DG54,IF($B$2=Selectors!$M$3,'RCF OBC data'!DG54,IF($B$2=Selectors!$M$4,'RCF FBC data'!DG54,IF($B$2=Selectors!$M$5,'RCF CCT data'!DG54,FALSE))))</f>
        <v>1.5279999999999996</v>
      </c>
      <c r="DO50" s="27">
        <f>IF($B$2=Selectors!$M$2,'RCF SOBC data'!DH54,IF($B$2=Selectors!$M$3,'RCF OBC data'!DH54,IF($B$2=Selectors!$M$4,'RCF FBC data'!DH54,IF($B$2=Selectors!$M$5,'RCF CCT data'!DH54,FALSE))))</f>
        <v>1.4610701867353511</v>
      </c>
      <c r="DP50" s="27">
        <f>IF($B$2=Selectors!$M$2,'RCF SOBC data'!DI54,IF($B$2=Selectors!$M$3,'RCF OBC data'!DI54,IF($B$2=Selectors!$M$4,'RCF FBC data'!DI54,IF($B$2=Selectors!$M$5,'RCF CCT data'!DI54,FALSE))))</f>
        <v>1.4610701867353511</v>
      </c>
      <c r="DQ50" s="27">
        <f>IF($B$2=Selectors!$M$2,'RCF SOBC data'!DJ54,IF($B$2=Selectors!$M$3,'RCF OBC data'!DJ54,IF($B$2=Selectors!$M$4,'RCF FBC data'!DJ54,IF($B$2=Selectors!$M$5,'RCF CCT data'!DJ54,FALSE))))</f>
        <v>1.4610701867353511</v>
      </c>
      <c r="DR50" s="27">
        <f>IF($B$2=Selectors!$M$2,'RCF SOBC data'!DK54,IF($B$2=Selectors!$M$3,'RCF OBC data'!DK54,IF($B$2=Selectors!$M$4,'RCF FBC data'!DK54,IF($B$2=Selectors!$M$5,'RCF CCT data'!DK54,FALSE))))</f>
        <v>1.4610701867353511</v>
      </c>
      <c r="DS50" s="27">
        <f>IF($B$2=Selectors!$M$2,'RCF SOBC data'!DL54,IF($B$2=Selectors!$M$3,'RCF OBC data'!DL54,IF($B$2=Selectors!$M$4,'RCF FBC data'!DL54,IF($B$2=Selectors!$M$5,'RCF CCT data'!DL54,FALSE))))</f>
        <v>1.4610701867353511</v>
      </c>
      <c r="DT50" s="27">
        <f>IF($B$2=Selectors!$M$2,'RCF SOBC data'!DM54,IF($B$2=Selectors!$M$3,'RCF OBC data'!DM54,IF($B$2=Selectors!$M$4,'RCF FBC data'!DM54,IF($B$2=Selectors!$M$5,'RCF CCT data'!DM54,FALSE))))</f>
        <v>1.4610701867353511</v>
      </c>
      <c r="DU50" s="27">
        <f>IF($B$2=Selectors!$M$2,'RCF SOBC data'!DN54,IF($B$2=Selectors!$M$3,'RCF OBC data'!DN54,IF($B$2=Selectors!$M$4,'RCF FBC data'!DN54,IF($B$2=Selectors!$M$5,'RCF CCT data'!DN54,FALSE))))</f>
        <v>1.4610701867353511</v>
      </c>
      <c r="DV50" s="27">
        <f>IF($B$2=Selectors!$M$2,'RCF SOBC data'!DO54,IF($B$2=Selectors!$M$3,'RCF OBC data'!DO54,IF($B$2=Selectors!$M$4,'RCF FBC data'!DO54,IF($B$2=Selectors!$M$5,'RCF CCT data'!DO54,FALSE))))</f>
        <v>1.4610701867353511</v>
      </c>
      <c r="DW50" s="27">
        <f>IF($B$2=Selectors!$M$2,'RCF SOBC data'!DP54,IF($B$2=Selectors!$M$3,'RCF OBC data'!DP54,IF($B$2=Selectors!$M$4,'RCF FBC data'!DP54,IF($B$2=Selectors!$M$5,'RCF CCT data'!DP54,FALSE))))</f>
        <v>1.4610701867353511</v>
      </c>
      <c r="DX50" s="27">
        <f>IF($B$2=Selectors!$M$2,'RCF SOBC data'!DQ54,IF($B$2=Selectors!$M$3,'RCF OBC data'!DQ54,IF($B$2=Selectors!$M$4,'RCF FBC data'!DQ54,IF($B$2=Selectors!$M$5,'RCF CCT data'!DQ54,FALSE))))</f>
        <v>1.4610701867353511</v>
      </c>
      <c r="DY50" s="27">
        <f>IF($B$2=Selectors!$M$2,'RCF SOBC data'!DR54,IF($B$2=Selectors!$M$3,'RCF OBC data'!DR54,IF($B$2=Selectors!$M$4,'RCF FBC data'!DR54,IF($B$2=Selectors!$M$5,'RCF CCT data'!DR54,FALSE))))</f>
        <v>1.4610701867353511</v>
      </c>
      <c r="DZ50" s="27">
        <f>IF($B$2=Selectors!$M$2,'RCF SOBC data'!DS54,IF($B$2=Selectors!$M$3,'RCF OBC data'!DS54,IF($B$2=Selectors!$M$4,'RCF FBC data'!DS54,IF($B$2=Selectors!$M$5,'RCF CCT data'!DS54,FALSE))))</f>
        <v>1.4610701867353511</v>
      </c>
      <c r="EA50" s="27">
        <f>IF($B$2=Selectors!$M$2,'RCF SOBC data'!DT54,IF($B$2=Selectors!$M$3,'RCF OBC data'!DT54,IF($B$2=Selectors!$M$4,'RCF FBC data'!DT54,IF($B$2=Selectors!$M$5,'RCF CCT data'!DT54,FALSE))))</f>
        <v>1.4610701867353511</v>
      </c>
      <c r="EB50" s="27">
        <f>IF($B$2=Selectors!$M$2,'RCF SOBC data'!DU54,IF($B$2=Selectors!$M$3,'RCF OBC data'!DU54,IF($B$2=Selectors!$M$4,'RCF FBC data'!DU54,IF($B$2=Selectors!$M$5,'RCF CCT data'!DU54,FALSE))))</f>
        <v>1.4610701867353511</v>
      </c>
      <c r="EC50" s="27">
        <f>IF($B$2=Selectors!$M$2,'RCF SOBC data'!DV54,IF($B$2=Selectors!$M$3,'RCF OBC data'!DV54,IF($B$2=Selectors!$M$4,'RCF FBC data'!DV54,IF($B$2=Selectors!$M$5,'RCF CCT data'!DV54,FALSE))))</f>
        <v>1.4610701867353511</v>
      </c>
      <c r="ED50" s="27">
        <f>IF($B$2=Selectors!$M$2,'RCF SOBC data'!DW54,IF($B$2=Selectors!$M$3,'RCF OBC data'!DW54,IF($B$2=Selectors!$M$4,'RCF FBC data'!DW54,IF($B$2=Selectors!$M$5,'RCF CCT data'!DW54,FALSE))))</f>
        <v>1.4610701867353511</v>
      </c>
      <c r="EE50" s="27">
        <f>IF($B$2=Selectors!$M$2,'RCF SOBC data'!DX54,IF($B$2=Selectors!$M$3,'RCF OBC data'!DX54,IF($B$2=Selectors!$M$4,'RCF FBC data'!DX54,IF($B$2=Selectors!$M$5,'RCF CCT data'!DX54,FALSE))))</f>
        <v>1.4610701867353511</v>
      </c>
      <c r="EF50" s="27">
        <f>IF($B$2=Selectors!$M$2,'RCF SOBC data'!DY54,IF($B$2=Selectors!$M$3,'RCF OBC data'!DY54,IF($B$2=Selectors!$M$4,'RCF FBC data'!DY54,IF($B$2=Selectors!$M$5,'RCF CCT data'!DY54,FALSE))))</f>
        <v>1.4610701867353511</v>
      </c>
      <c r="EG50" s="27">
        <f>IF($B$2=Selectors!$M$2,'RCF SOBC data'!DZ54,IF($B$2=Selectors!$M$3,'RCF OBC data'!DZ54,IF($B$2=Selectors!$M$4,'RCF FBC data'!DZ54,IF($B$2=Selectors!$M$5,'RCF CCT data'!DZ54,FALSE))))</f>
        <v>1.4610701867353511</v>
      </c>
      <c r="EH50" s="27">
        <f>IF($B$2=Selectors!$M$2,'RCF SOBC data'!EA54,IF($B$2=Selectors!$M$3,'RCF OBC data'!EA54,IF($B$2=Selectors!$M$4,'RCF FBC data'!EA54,IF($B$2=Selectors!$M$5,'RCF CCT data'!EA54,FALSE))))</f>
        <v>1.4610701867353511</v>
      </c>
      <c r="EI50" s="27">
        <f>IF($B$2=Selectors!$M$2,'RCF SOBC data'!EB54,IF($B$2=Selectors!$M$3,'RCF OBC data'!EB54,IF($B$2=Selectors!$M$4,'RCF FBC data'!EB54,IF($B$2=Selectors!$M$5,'RCF CCT data'!EB54,FALSE))))</f>
        <v>1.4610701867353511</v>
      </c>
      <c r="EJ50" s="27">
        <f>IF($B$2=Selectors!$M$2,'RCF SOBC data'!EC54,IF($B$2=Selectors!$M$3,'RCF OBC data'!EC54,IF($B$2=Selectors!$M$4,'RCF FBC data'!EC54,IF($B$2=Selectors!$M$5,'RCF CCT data'!EC54,FALSE))))</f>
        <v>1.4610701867353511</v>
      </c>
      <c r="EK50" s="27">
        <f>IF($B$2=Selectors!$M$2,'RCF SOBC data'!ED54,IF($B$2=Selectors!$M$3,'RCF OBC data'!ED54,IF($B$2=Selectors!$M$4,'RCF FBC data'!ED54,IF($B$2=Selectors!$M$5,'RCF CCT data'!ED54,FALSE))))</f>
        <v>1.4610701867353511</v>
      </c>
      <c r="EL50" s="27">
        <f>IF($B$2=Selectors!$M$2,'RCF SOBC data'!EE54,IF($B$2=Selectors!$M$3,'RCF OBC data'!EE54,IF($B$2=Selectors!$M$4,'RCF FBC data'!EE54,IF($B$2=Selectors!$M$5,'RCF CCT data'!EE54,FALSE))))</f>
        <v>1.4610701867353511</v>
      </c>
      <c r="EM50" s="27">
        <f>IF($B$2=Selectors!$M$2,'RCF SOBC data'!EF54,IF($B$2=Selectors!$M$3,'RCF OBC data'!EF54,IF($B$2=Selectors!$M$4,'RCF FBC data'!EF54,IF($B$2=Selectors!$M$5,'RCF CCT data'!EF54,FALSE))))</f>
        <v>1.4610701867353511</v>
      </c>
      <c r="EN50" s="27">
        <f>IF($B$2=Selectors!$M$2,'RCF SOBC data'!EG54,IF($B$2=Selectors!$M$3,'RCF OBC data'!EG54,IF($B$2=Selectors!$M$4,'RCF FBC data'!EG54,IF($B$2=Selectors!$M$5,'RCF CCT data'!EG54,FALSE))))</f>
        <v>1.4610701867353511</v>
      </c>
      <c r="EO50" s="27">
        <f>IF($B$2=Selectors!$M$2,'RCF SOBC data'!EH54,IF($B$2=Selectors!$M$3,'RCF OBC data'!EH54,IF($B$2=Selectors!$M$4,'RCF FBC data'!EH54,IF($B$2=Selectors!$M$5,'RCF CCT data'!EH54,FALSE))))</f>
        <v>1.4610701867353511</v>
      </c>
      <c r="EP50" s="27">
        <f>IF($B$2=Selectors!$M$2,'RCF SOBC data'!EI54,IF($B$2=Selectors!$M$3,'RCF OBC data'!EI54,IF($B$2=Selectors!$M$4,'RCF FBC data'!EI54,IF($B$2=Selectors!$M$5,'RCF CCT data'!EI54,FALSE))))</f>
        <v>1.4610701867353511</v>
      </c>
      <c r="EQ50" s="27">
        <f>IF($B$2=Selectors!$M$2,'RCF SOBC data'!EJ54,IF($B$2=Selectors!$M$3,'RCF OBC data'!EJ54,IF($B$2=Selectors!$M$4,'RCF FBC data'!EJ54,IF($B$2=Selectors!$M$5,'RCF CCT data'!EJ54,FALSE))))</f>
        <v>1.4610701867353511</v>
      </c>
      <c r="ER50" s="27">
        <f>IF($B$2=Selectors!$M$2,'RCF SOBC data'!EK54,IF($B$2=Selectors!$M$3,'RCF OBC data'!EK54,IF($B$2=Selectors!$M$4,'RCF FBC data'!EK54,IF($B$2=Selectors!$M$5,'RCF CCT data'!EK54,FALSE))))</f>
        <v>1.4610701867353511</v>
      </c>
      <c r="ES50" s="27">
        <f>IF($B$2=Selectors!$M$2,'RCF SOBC data'!EL54,IF($B$2=Selectors!$M$3,'RCF OBC data'!EL54,IF($B$2=Selectors!$M$4,'RCF FBC data'!EL54,IF($B$2=Selectors!$M$5,'RCF CCT data'!EL54,FALSE))))</f>
        <v>1.5287026318288253</v>
      </c>
    </row>
    <row r="51" spans="2:149" ht="15.75" thickBot="1" x14ac:dyDescent="0.3">
      <c r="B51" s="14" t="s">
        <v>28</v>
      </c>
      <c r="C51" s="15">
        <v>1</v>
      </c>
      <c r="D51" s="41"/>
      <c r="E51" s="41"/>
      <c r="F51" s="40"/>
      <c r="G51" s="31"/>
      <c r="H51" s="32" t="e">
        <f t="shared" si="11"/>
        <v>#DIV/0!</v>
      </c>
      <c r="I51" s="32" t="e">
        <f t="shared" si="8"/>
        <v>#DIV/0!</v>
      </c>
      <c r="J51" s="32"/>
      <c r="K51" s="33"/>
    </row>
    <row r="52" spans="2:149" ht="15.75" thickTop="1" x14ac:dyDescent="0.25">
      <c r="C52" s="20" t="s">
        <v>40</v>
      </c>
      <c r="D52" s="19" t="e">
        <f>AVERAGE(D32:D50)</f>
        <v>#DIV/0!</v>
      </c>
      <c r="E52" s="19"/>
      <c r="F52" s="19"/>
      <c r="K52" s="4"/>
    </row>
  </sheetData>
  <mergeCells count="5">
    <mergeCell ref="B4:C4"/>
    <mergeCell ref="B2:C2"/>
    <mergeCell ref="L1:ES1"/>
    <mergeCell ref="EU4:EW4"/>
    <mergeCell ref="H2:H3"/>
  </mergeCells>
  <pageMargins left="0.7" right="0.7" top="0.75" bottom="0.75" header="0.3" footer="0.3"/>
  <pageSetup paperSize="9" orientation="portrait" horizontalDpi="4294967293" verticalDpi="0" r:id="rId1"/>
  <headerFooter>
    <oddFooter xml:space="preserve">&amp;C_x000D_&amp;1#&amp;"Calibri"&amp;12&amp;K0078D7 OFFICIAL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B7605-3F63-4D4A-81A2-33C83D5D9B8B}">
  <dimension ref="A1:EU30"/>
  <sheetViews>
    <sheetView topLeftCell="B1" zoomScale="115" zoomScaleNormal="115" workbookViewId="0">
      <pane xSplit="7" ySplit="3" topLeftCell="I4" activePane="bottomRight" state="frozen"/>
      <selection activeCell="D11" sqref="D11"/>
      <selection pane="topRight" activeCell="D11" sqref="D11"/>
      <selection pane="bottomLeft" activeCell="D11" sqref="D11"/>
      <selection pane="bottomRight" activeCell="K30" sqref="K30"/>
    </sheetView>
  </sheetViews>
  <sheetFormatPr defaultRowHeight="15" x14ac:dyDescent="0.25"/>
  <cols>
    <col min="4" max="4" width="10.85546875" style="7" bestFit="1" customWidth="1"/>
    <col min="5" max="5" width="2.140625" customWidth="1"/>
    <col min="6" max="6" width="5.140625" bestFit="1" customWidth="1"/>
    <col min="7" max="7" width="6.5703125" bestFit="1" customWidth="1"/>
    <col min="8" max="8" width="1.5703125" customWidth="1"/>
  </cols>
  <sheetData>
    <row r="1" spans="1:151" x14ac:dyDescent="0.25">
      <c r="A1" s="26" t="s">
        <v>55</v>
      </c>
      <c r="I1" s="1"/>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4"/>
      <c r="AY1" s="734"/>
      <c r="AZ1" s="734"/>
      <c r="BA1" s="734"/>
      <c r="BB1" s="734"/>
      <c r="BC1" s="734"/>
      <c r="BD1" s="734"/>
      <c r="BE1" s="734"/>
      <c r="BF1" s="734"/>
      <c r="BG1" s="734"/>
      <c r="BH1" s="734"/>
      <c r="BI1" s="734"/>
      <c r="BJ1" s="734"/>
      <c r="BK1" s="734"/>
      <c r="BL1" s="734"/>
      <c r="BM1" s="734"/>
      <c r="BN1" s="734"/>
      <c r="BO1" s="734"/>
      <c r="BP1" s="734"/>
      <c r="BQ1" s="734"/>
      <c r="BR1" s="734"/>
      <c r="BS1" s="734"/>
      <c r="BT1" s="734"/>
      <c r="BU1" s="734"/>
      <c r="BV1" s="734"/>
      <c r="BW1" s="734"/>
      <c r="BX1" s="734"/>
      <c r="BY1" s="734"/>
      <c r="BZ1" s="734"/>
      <c r="CA1" s="734"/>
      <c r="CB1" s="734"/>
      <c r="CC1" s="734"/>
      <c r="CD1" s="734"/>
      <c r="CE1" s="734"/>
      <c r="CF1" s="734"/>
      <c r="CG1" s="734"/>
      <c r="CH1" s="734"/>
      <c r="CI1" s="734"/>
      <c r="CJ1" s="734"/>
      <c r="CK1" s="734"/>
      <c r="CL1" s="734"/>
      <c r="CM1" s="734"/>
      <c r="CN1" s="734"/>
      <c r="CO1" s="734"/>
      <c r="CP1" s="734"/>
      <c r="CQ1" s="734"/>
      <c r="CR1" s="734"/>
      <c r="CS1" s="734"/>
      <c r="CT1" s="734"/>
      <c r="CU1" s="734"/>
      <c r="CV1" s="734"/>
      <c r="CW1" s="734"/>
      <c r="CX1" s="734"/>
      <c r="CY1" s="734"/>
      <c r="CZ1" s="734"/>
      <c r="DA1" s="734"/>
      <c r="DB1" s="734"/>
      <c r="DC1" s="734"/>
      <c r="DD1" s="734"/>
      <c r="DE1" s="734"/>
      <c r="DF1" s="734"/>
      <c r="DG1" s="734"/>
      <c r="DH1" s="734"/>
      <c r="DI1" s="734"/>
      <c r="DJ1" s="734"/>
      <c r="DK1" s="734"/>
      <c r="DL1" s="734"/>
      <c r="DM1" s="734"/>
      <c r="DN1" s="734"/>
      <c r="DO1" s="734"/>
      <c r="DP1" s="734"/>
      <c r="DQ1" s="734"/>
      <c r="DR1" s="734"/>
      <c r="DS1" s="734"/>
      <c r="DT1" s="734"/>
      <c r="DU1" s="734"/>
      <c r="DV1" s="734"/>
      <c r="DW1" s="734"/>
      <c r="DX1" s="734"/>
      <c r="DY1" s="734"/>
      <c r="DZ1" s="734"/>
      <c r="EA1" s="734"/>
      <c r="EB1" s="734"/>
      <c r="EC1" s="734"/>
      <c r="ED1" s="734"/>
      <c r="EE1" s="734"/>
      <c r="EF1" s="734"/>
      <c r="EG1" s="734"/>
      <c r="EH1" s="734"/>
      <c r="EI1" s="734"/>
      <c r="EJ1" s="734"/>
      <c r="EK1" s="734"/>
      <c r="EL1" s="734"/>
      <c r="EM1" s="734"/>
      <c r="EN1" s="734"/>
      <c r="EO1" s="734"/>
      <c r="EP1" s="734"/>
      <c r="EQ1" s="734"/>
    </row>
    <row r="2" spans="1:151" s="215" customFormat="1" ht="60.75" thickBot="1" x14ac:dyDescent="0.3">
      <c r="A2" s="215" t="s">
        <v>31</v>
      </c>
      <c r="B2" s="733" t="str">
        <f>Output!D8</f>
        <v>FBC</v>
      </c>
      <c r="C2" s="733"/>
      <c r="D2" s="216"/>
      <c r="G2" s="217" t="s">
        <v>32</v>
      </c>
      <c r="H2" s="217"/>
      <c r="I2" s="218"/>
      <c r="J2" s="218" t="e">
        <f>VLOOKUP(J3,Input!$C$8:$F$185,4,FALSE)</f>
        <v>#DIV/0!</v>
      </c>
      <c r="K2" s="218" t="e">
        <f>VLOOKUP(K3,Input!$C$8:$F$185,4,FALSE)</f>
        <v>#DIV/0!</v>
      </c>
      <c r="L2" s="218" t="e">
        <f>VLOOKUP(L3,Input!$C$8:$F$185,4,FALSE)</f>
        <v>#DIV/0!</v>
      </c>
      <c r="M2" s="218" t="e">
        <f>VLOOKUP(M3,Input!$C$8:$F$185,4,FALSE)</f>
        <v>#DIV/0!</v>
      </c>
      <c r="N2" s="218" t="e">
        <f>VLOOKUP(N3,Input!$C$8:$F$185,4,FALSE)</f>
        <v>#DIV/0!</v>
      </c>
      <c r="O2" s="218" t="e">
        <f>VLOOKUP(O3,Input!$C$8:$F$185,4,FALSE)</f>
        <v>#DIV/0!</v>
      </c>
      <c r="P2" s="218" t="e">
        <f>VLOOKUP(P3,Input!$C$8:$F$185,4,FALSE)</f>
        <v>#DIV/0!</v>
      </c>
      <c r="Q2" s="218" t="e">
        <f>VLOOKUP(Q3,Input!$C$8:$F$185,4,FALSE)</f>
        <v>#DIV/0!</v>
      </c>
      <c r="R2" s="218"/>
      <c r="S2" s="218" t="e">
        <f>VLOOKUP(S3,Input!$C$8:$F$185,4,FALSE)</f>
        <v>#DIV/0!</v>
      </c>
      <c r="T2" s="218" t="e">
        <f>VLOOKUP(T3,Input!$C$8:$F$185,4,FALSE)</f>
        <v>#DIV/0!</v>
      </c>
      <c r="U2" s="218" t="e">
        <f>VLOOKUP(U3,Input!$C$8:$F$185,4,FALSE)</f>
        <v>#DIV/0!</v>
      </c>
      <c r="V2" s="218" t="e">
        <f>VLOOKUP(V3,Input!$C$8:$F$185,4,FALSE)</f>
        <v>#DIV/0!</v>
      </c>
      <c r="W2" s="218" t="e">
        <f>VLOOKUP(W3,Input!$C$8:$F$185,4,FALSE)</f>
        <v>#DIV/0!</v>
      </c>
      <c r="X2" s="218" t="e">
        <f>VLOOKUP(X3,Input!$C$8:$F$185,4,FALSE)</f>
        <v>#DIV/0!</v>
      </c>
      <c r="Y2" s="218" t="e">
        <f>Input!F22</f>
        <v>#DIV/0!</v>
      </c>
      <c r="Z2" s="218" t="e">
        <f>VLOOKUP(Z3,Input!$D$8:$F$185,3,FALSE)</f>
        <v>#DIV/0!</v>
      </c>
      <c r="AA2" s="218" t="e">
        <f>VLOOKUP(AA3,Input!$D$8:$F$185,3,FALSE)</f>
        <v>#DIV/0!</v>
      </c>
      <c r="AB2" s="218" t="e">
        <f>VLOOKUP(AB3,Input!$D$8:$F$185,3,FALSE)</f>
        <v>#DIV/0!</v>
      </c>
      <c r="AC2" s="218" t="e">
        <f>VLOOKUP(AC3,Input!$D$8:$F$185,3,FALSE)</f>
        <v>#DIV/0!</v>
      </c>
      <c r="AD2" s="218" t="e">
        <f>VLOOKUP(AD3,Input!$D$8:$F$185,3,FALSE)</f>
        <v>#DIV/0!</v>
      </c>
      <c r="AE2" s="218" t="e">
        <f>VLOOKUP(AE3,Input!$D$8:$F$185,3,FALSE)</f>
        <v>#DIV/0!</v>
      </c>
      <c r="AF2" s="218" t="e">
        <f>VLOOKUP(AF3,Input!$D$8:$F$185,3,FALSE)</f>
        <v>#DIV/0!</v>
      </c>
      <c r="AG2" s="218" t="e">
        <f>VLOOKUP(AG3,Input!$D$8:$F$185,3,FALSE)</f>
        <v>#DIV/0!</v>
      </c>
      <c r="AH2" s="218" t="e">
        <f>VLOOKUP(AH3,Input!$D$8:$F$185,3,FALSE)</f>
        <v>#DIV/0!</v>
      </c>
      <c r="AI2" s="218" t="e">
        <f>VLOOKUP(AI3,Input!$D$8:$F$185,3,FALSE)</f>
        <v>#DIV/0!</v>
      </c>
      <c r="AJ2" s="218"/>
      <c r="AK2" s="218" t="e">
        <f>VLOOKUP(AK3,Input!$D$8:$F$185,3,FALSE)</f>
        <v>#DIV/0!</v>
      </c>
      <c r="AL2" s="218" t="e">
        <f>Input!F35</f>
        <v>#DIV/0!</v>
      </c>
      <c r="AM2" s="218" t="e">
        <f>VLOOKUP(AM3,Input!$C$8:$F$185,4,FALSE)</f>
        <v>#DIV/0!</v>
      </c>
      <c r="AN2" s="218" t="e">
        <f>VLOOKUP(AN3,Input!$C$8:$F$185,4,FALSE)</f>
        <v>#DIV/0!</v>
      </c>
      <c r="AO2" s="218">
        <f>IF(Input!D64='RCF SOBC data'!AJ4,Input!F64,0)</f>
        <v>0</v>
      </c>
      <c r="AP2" s="218">
        <f>IF(Input!D64='RCF SOBC data'!AK4,Input!F64,0)</f>
        <v>0</v>
      </c>
      <c r="AQ2" s="218">
        <f>IF(Input!D64='RCF SOBC data'!AL4,Input!F64,0)</f>
        <v>0</v>
      </c>
      <c r="AR2" s="218" t="e">
        <f>VLOOKUP(AR3,Input!$C$8:$F$185,4,FALSE)</f>
        <v>#DIV/0!</v>
      </c>
      <c r="AS2" s="218" t="e">
        <f>VLOOKUP(AS3,Input!$C$8:$F$185,4,FALSE)</f>
        <v>#DIV/0!</v>
      </c>
      <c r="AT2" s="218" t="e">
        <f>VLOOKUP(AT3,Input!$C$8:$F$185,4,FALSE)</f>
        <v>#DIV/0!</v>
      </c>
      <c r="AU2" s="218" t="e">
        <f>VLOOKUP(AU3,Input!$C$8:$F$185,4,FALSE)</f>
        <v>#DIV/0!</v>
      </c>
      <c r="AV2" s="218" t="e">
        <f>VLOOKUP(AV3,Input!$C$8:$F$185,4,FALSE)</f>
        <v>#DIV/0!</v>
      </c>
      <c r="AW2" s="218" t="e">
        <f>VLOOKUP(AW3,Input!$C$8:$F$185,4,FALSE)</f>
        <v>#DIV/0!</v>
      </c>
      <c r="AX2" s="218" t="e">
        <f>VLOOKUP(AX3,Input!$C$8:$F$185,4,FALSE)</f>
        <v>#DIV/0!</v>
      </c>
      <c r="AY2" s="218" t="e">
        <f>Input!F72</f>
        <v>#DIV/0!</v>
      </c>
      <c r="AZ2" s="218" t="e">
        <f>Input!F73</f>
        <v>#DIV/0!</v>
      </c>
      <c r="BA2" s="218" t="e">
        <f>Input!F74</f>
        <v>#DIV/0!</v>
      </c>
      <c r="BB2" s="218" t="e">
        <f>Input!F75</f>
        <v>#DIV/0!</v>
      </c>
      <c r="BC2" s="218" t="e">
        <f>Input!F76</f>
        <v>#DIV/0!</v>
      </c>
      <c r="BD2" s="218" t="e">
        <f>Input!F77</f>
        <v>#DIV/0!</v>
      </c>
      <c r="BE2" s="218" t="e">
        <f>Input!F78</f>
        <v>#DIV/0!</v>
      </c>
      <c r="BF2" s="218" t="e">
        <f>Input!F79</f>
        <v>#DIV/0!</v>
      </c>
      <c r="BG2" s="218" t="e">
        <f>Input!F80</f>
        <v>#DIV/0!</v>
      </c>
      <c r="BH2" s="218" t="e">
        <f>Input!F81</f>
        <v>#DIV/0!</v>
      </c>
      <c r="BI2" s="218" t="e">
        <f>Input!F82</f>
        <v>#DIV/0!</v>
      </c>
      <c r="BJ2" s="218" t="e">
        <f>Input!F83</f>
        <v>#DIV/0!</v>
      </c>
      <c r="BK2" s="218" t="e">
        <f>VLOOKUP(BK3,Input!$C$8:$F$185,4,FALSE)</f>
        <v>#DIV/0!</v>
      </c>
      <c r="BL2" s="218" t="e">
        <f>VLOOKUP(BL3,Input!$C$8:$F$185,4,FALSE)</f>
        <v>#DIV/0!</v>
      </c>
      <c r="BM2" s="218" t="e">
        <f>VLOOKUP(BM3,Input!$C$8:$F$185,4,FALSE)</f>
        <v>#DIV/0!</v>
      </c>
      <c r="BN2" s="218" t="e">
        <f>VLOOKUP(BN3,Input!$C$8:$F$185,4,FALSE)</f>
        <v>#DIV/0!</v>
      </c>
      <c r="BO2" s="218" t="e">
        <f>Input!F88</f>
        <v>#DIV/0!</v>
      </c>
      <c r="BP2" s="218" t="e">
        <f>Input!F89</f>
        <v>#DIV/0!</v>
      </c>
      <c r="BQ2" s="218" t="e">
        <f>Input!F90</f>
        <v>#DIV/0!</v>
      </c>
      <c r="BR2" s="218" t="e">
        <f>VLOOKUP(BR3,Input!$C$8:$F$185,4,FALSE)</f>
        <v>#DIV/0!</v>
      </c>
      <c r="BS2" s="218" t="e">
        <f>Input!F92</f>
        <v>#DIV/0!</v>
      </c>
      <c r="BT2" s="218" t="e">
        <f>Input!F93</f>
        <v>#DIV/0!</v>
      </c>
      <c r="BU2" s="218" t="e">
        <f>Input!F94</f>
        <v>#DIV/0!</v>
      </c>
      <c r="BV2" s="218" t="e">
        <f>Input!F95</f>
        <v>#DIV/0!</v>
      </c>
      <c r="BW2" s="218" t="e">
        <f>Input!F96</f>
        <v>#DIV/0!</v>
      </c>
      <c r="BX2" s="218" t="e">
        <f>Input!F97</f>
        <v>#DIV/0!</v>
      </c>
      <c r="BY2" s="218" t="e">
        <f>Input!F98</f>
        <v>#DIV/0!</v>
      </c>
      <c r="BZ2" s="218" t="e">
        <f>Input!F99</f>
        <v>#DIV/0!</v>
      </c>
      <c r="CA2" s="218" t="e">
        <f>Input!F100</f>
        <v>#DIV/0!</v>
      </c>
      <c r="CB2" s="218" t="e">
        <f>Input!F101</f>
        <v>#DIV/0!</v>
      </c>
      <c r="CC2" s="218" t="e">
        <f>Input!F102</f>
        <v>#DIV/0!</v>
      </c>
      <c r="CD2" s="218" t="e">
        <f>Input!F103</f>
        <v>#DIV/0!</v>
      </c>
      <c r="CE2" s="218" t="e">
        <f>Input!F104</f>
        <v>#DIV/0!</v>
      </c>
      <c r="CF2" s="218" t="e">
        <f>Input!F105</f>
        <v>#DIV/0!</v>
      </c>
      <c r="CG2" s="218" t="e">
        <f>Input!F106</f>
        <v>#DIV/0!</v>
      </c>
      <c r="CH2" s="218" t="e">
        <f>Input!F107</f>
        <v>#DIV/0!</v>
      </c>
      <c r="CI2" s="218" t="e">
        <f>Input!F108</f>
        <v>#DIV/0!</v>
      </c>
      <c r="CJ2" s="218" t="e">
        <f>Input!F109</f>
        <v>#DIV/0!</v>
      </c>
      <c r="CK2" s="218" t="e">
        <f>Input!F110</f>
        <v>#DIV/0!</v>
      </c>
      <c r="CL2" s="218" t="e">
        <f>Input!F111</f>
        <v>#DIV/0!</v>
      </c>
      <c r="CM2" s="218" t="e">
        <f>Input!F112</f>
        <v>#DIV/0!</v>
      </c>
      <c r="CN2" s="218" t="e">
        <f>VLOOKUP(CN3,Input!$C$8:$F$185,4,FALSE)</f>
        <v>#DIV/0!</v>
      </c>
      <c r="CO2" s="218" t="e">
        <f>VLOOKUP(CO3,Input!$C$8:$F$185,4,FALSE)</f>
        <v>#DIV/0!</v>
      </c>
      <c r="CP2" s="218" t="e">
        <f>VLOOKUP(CP3,Input!$C$8:$F$185,4,FALSE)</f>
        <v>#DIV/0!</v>
      </c>
      <c r="CQ2" s="218" t="e">
        <f>Input!F116</f>
        <v>#DIV/0!</v>
      </c>
      <c r="CR2" s="218" t="e">
        <f>VLOOKUP(CR3,Input!$C$8:$F$185,4,FALSE)</f>
        <v>#DIV/0!</v>
      </c>
      <c r="CS2" s="218" t="e">
        <f>VLOOKUP(CS3,Input!$C$8:$F$185,4,FALSE)</f>
        <v>#DIV/0!</v>
      </c>
      <c r="CT2" s="218" t="e">
        <f>Input!F119</f>
        <v>#DIV/0!</v>
      </c>
      <c r="CU2" s="218" t="e">
        <f>VLOOKUP(CU3,Input!$C$8:$F$185,4,FALSE)</f>
        <v>#DIV/0!</v>
      </c>
      <c r="CV2" s="218" t="e">
        <f>VLOOKUP(CV3,Input!$C$8:$F$185,4,FALSE)</f>
        <v>#DIV/0!</v>
      </c>
      <c r="CW2" s="218"/>
      <c r="CX2" s="218" t="e">
        <f>VLOOKUP(CX3,Input!$C$8:$F$185,4,FALSE)</f>
        <v>#DIV/0!</v>
      </c>
      <c r="CY2" s="218" t="e">
        <f>VLOOKUP(CY3,Input!$C$8:$F$185,4,FALSE)</f>
        <v>#DIV/0!</v>
      </c>
      <c r="CZ2" s="218" t="e">
        <f>VLOOKUP(CZ3,Input!$C$8:$F$185,4,FALSE)</f>
        <v>#DIV/0!</v>
      </c>
      <c r="DA2" s="218" t="e">
        <f>VLOOKUP(DA3,Input!$C$8:$F$185,4,FALSE)</f>
        <v>#DIV/0!</v>
      </c>
      <c r="DB2" s="218" t="e">
        <f>VLOOKUP(DB3,Input!$C$8:$F$185,4,FALSE)</f>
        <v>#DIV/0!</v>
      </c>
      <c r="DC2" s="218" t="e">
        <f>VLOOKUP(DC3,Input!$C$8:$F$185,4,FALSE)</f>
        <v>#DIV/0!</v>
      </c>
      <c r="DD2" s="218" t="e">
        <f>VLOOKUP(DD3,Input!$C$8:$F$185,4,FALSE)</f>
        <v>#DIV/0!</v>
      </c>
      <c r="DE2" s="218" t="e">
        <f>VLOOKUP(DE3,Input!$C$8:$F$185,4,FALSE)</f>
        <v>#DIV/0!</v>
      </c>
      <c r="DF2" s="218" t="e">
        <f>VLOOKUP(DF3,Input!$C$8:$F$185,4,FALSE)</f>
        <v>#DIV/0!</v>
      </c>
      <c r="DG2" s="218" t="e">
        <f>VLOOKUP(DG3,Input!$C$8:$F$185,4,FALSE)</f>
        <v>#DIV/0!</v>
      </c>
      <c r="DH2" s="218" t="e">
        <f>VLOOKUP(DH3,Input!$C$8:$F$185,4,FALSE)</f>
        <v>#DIV/0!</v>
      </c>
      <c r="DI2" s="218" t="e">
        <f>VLOOKUP(DI3,Input!$C$8:$F$185,4,FALSE)</f>
        <v>#DIV/0!</v>
      </c>
      <c r="DJ2" s="218" t="e">
        <f>VLOOKUP(DJ3,Input!$C$8:$F$185,4,FALSE)</f>
        <v>#DIV/0!</v>
      </c>
      <c r="DK2" s="218" t="e">
        <f>VLOOKUP(DK3,Input!$C$8:$F$185,4,FALSE)</f>
        <v>#DIV/0!</v>
      </c>
      <c r="DL2" s="218" t="e">
        <f>VLOOKUP(DL3,Input!$C$8:$F$185,4,FALSE)</f>
        <v>#DIV/0!</v>
      </c>
      <c r="DM2" s="218" t="e">
        <f>VLOOKUP(DM3,Input!$C$8:$F$185,4,FALSE)</f>
        <v>#DIV/0!</v>
      </c>
      <c r="DN2" s="218" t="e">
        <f>VLOOKUP(DN3,Input!$C$8:$F$185,4,FALSE)</f>
        <v>#DIV/0!</v>
      </c>
      <c r="DO2" s="218" t="e">
        <f>VLOOKUP(DO3,Input!$C$8:$F$185,4,FALSE)</f>
        <v>#DIV/0!</v>
      </c>
      <c r="DP2" s="218" t="e">
        <f>VLOOKUP(DP3,Input!$C$8:$F$185,4,FALSE)</f>
        <v>#DIV/0!</v>
      </c>
      <c r="DQ2" s="218" t="e">
        <f>VLOOKUP(DQ3,Input!$C$8:$F$185,4,FALSE)</f>
        <v>#DIV/0!</v>
      </c>
      <c r="DR2" s="218">
        <f>VLOOKUP(DR3,Input!$C$8:$F$185,4,FALSE)</f>
        <v>0</v>
      </c>
      <c r="DS2" s="218">
        <f>VLOOKUP(DS3,Input!$C$8:$F$185,4,FALSE)</f>
        <v>0</v>
      </c>
      <c r="DT2" s="218" t="e">
        <f>VLOOKUP(DT3,Input!$C$8:$F$185,4,FALSE)</f>
        <v>#DIV/0!</v>
      </c>
      <c r="DU2" s="218" t="e">
        <f>VLOOKUP(DU3,Input!$C$8:$F$185,4,FALSE)</f>
        <v>#DIV/0!</v>
      </c>
      <c r="DV2" s="218" t="e">
        <f>VLOOKUP(DV3,Input!$C$8:$F$185,4,FALSE)</f>
        <v>#DIV/0!</v>
      </c>
      <c r="DW2" s="218" t="e">
        <f>VLOOKUP(DW3,Input!$C$8:$F$185,4,FALSE)</f>
        <v>#DIV/0!</v>
      </c>
      <c r="DX2" s="218" t="e">
        <f>VLOOKUP(DX3,Input!$C$8:$F$185,4,FALSE)</f>
        <v>#DIV/0!</v>
      </c>
      <c r="DY2" s="218" t="e">
        <f>VLOOKUP(DY3,Input!$C$8:$F$185,4,FALSE)</f>
        <v>#DIV/0!</v>
      </c>
      <c r="DZ2" s="218" t="e">
        <f>VLOOKUP(DZ3,Input!$C$8:$F$185,4,FALSE)</f>
        <v>#DIV/0!</v>
      </c>
      <c r="EA2" s="218" t="e">
        <f>VLOOKUP(EA3,Input!$C$8:$F$185,4,FALSE)</f>
        <v>#DIV/0!</v>
      </c>
      <c r="EB2" s="218" t="e">
        <f>VLOOKUP(EB3,Input!$C$8:$F$185,4,FALSE)</f>
        <v>#DIV/0!</v>
      </c>
      <c r="EC2" s="218" t="e">
        <f>VLOOKUP(EC3,Input!$C$8:$F$185,4,FALSE)</f>
        <v>#DIV/0!</v>
      </c>
      <c r="ED2" s="218"/>
      <c r="EE2" s="218" t="e">
        <f>VLOOKUP(EE3,Input!$C$8:$F$185,4,FALSE)</f>
        <v>#DIV/0!</v>
      </c>
      <c r="EF2" s="218" t="e">
        <f>VLOOKUP(EF3,Input!$C$8:$F$185,4,FALSE)</f>
        <v>#DIV/0!</v>
      </c>
      <c r="EG2" s="218" t="e">
        <f>VLOOKUP(EG3,Input!$C$8:$F$185,4,FALSE)</f>
        <v>#DIV/0!</v>
      </c>
      <c r="EH2" s="218" t="e">
        <f>VLOOKUP(EH3,Input!$C$8:$F$185,4,FALSE)</f>
        <v>#DIV/0!</v>
      </c>
      <c r="EI2" s="218" t="e">
        <f>VLOOKUP(EI3,Input!$C$8:$F$185,4,FALSE)</f>
        <v>#DIV/0!</v>
      </c>
      <c r="EJ2" s="218" t="e">
        <f>VLOOKUP(EJ3,Input!$C$8:$F$185,4,FALSE)</f>
        <v>#DIV/0!</v>
      </c>
      <c r="EK2" s="218" t="e">
        <f>VLOOKUP(EK3,Input!$C$8:$F$185,4,FALSE)</f>
        <v>#DIV/0!</v>
      </c>
      <c r="EL2" s="218" t="e">
        <f>VLOOKUP(EL3,Input!$C$8:$F$185,4,FALSE)</f>
        <v>#DIV/0!</v>
      </c>
      <c r="EM2" s="218" t="e">
        <f>VLOOKUP(EM3,Input!$C$8:$F$185,4,FALSE)</f>
        <v>#DIV/0!</v>
      </c>
      <c r="EN2" s="218" t="e">
        <f>VLOOKUP(EN3,Input!$C$8:$F$185,4,FALSE)</f>
        <v>#DIV/0!</v>
      </c>
      <c r="EO2" s="218" t="e">
        <f>VLOOKUP(EO3,Input!$C$8:$F$185,4,FALSE)</f>
        <v>#DIV/0!</v>
      </c>
      <c r="EP2" s="218" t="e">
        <f>VLOOKUP(EP3,Input!$C$8:$F$185,4,FALSE)</f>
        <v>#DIV/0!</v>
      </c>
      <c r="EQ2" s="218" t="e">
        <f>Input!F166</f>
        <v>#DIV/0!</v>
      </c>
      <c r="ES2" s="219" t="s">
        <v>64</v>
      </c>
    </row>
    <row r="3" spans="1:151" ht="226.5" thickTop="1" thickBot="1" x14ac:dyDescent="0.3">
      <c r="B3" s="731"/>
      <c r="C3" s="732"/>
      <c r="D3" s="38" t="s">
        <v>46</v>
      </c>
      <c r="E3" s="36"/>
      <c r="F3" s="42" t="str">
        <f>CONCATENATE("P",RIGHT(Output!P4,2))</f>
        <v>P50</v>
      </c>
      <c r="G3" s="42" t="str">
        <f>CONCATENATE("P",RIGHT(Output!U4,2))</f>
        <v>P80</v>
      </c>
      <c r="H3" s="36"/>
      <c r="I3" s="37" t="str">
        <f>'RCF SOBC data'!D3</f>
        <v>General L&amp;P</v>
      </c>
      <c r="J3" s="37" t="str">
        <f>'RCF SOBC data'!E3</f>
        <v xml:space="preserve">Acquisition Cost </v>
      </c>
      <c r="K3" s="37" t="str">
        <f>'RCF SOBC data'!F3</f>
        <v>Agent and Legal fees</v>
      </c>
      <c r="L3" s="37" t="str">
        <f>'RCF SOBC data'!G3</f>
        <v>SDLT</v>
      </c>
      <c r="M3" s="37" t="str">
        <f>'RCF SOBC data'!H3</f>
        <v>Access Rights</v>
      </c>
      <c r="N3" s="37" t="str">
        <f>'RCF SOBC data'!I3</f>
        <v>Ransom Payments</v>
      </c>
      <c r="O3" s="37" t="str">
        <f>'RCF SOBC data'!J3</f>
        <v>Option Fees</v>
      </c>
      <c r="P3" s="37" t="str">
        <f>'RCF SOBC data'!K3</f>
        <v>Overage</v>
      </c>
      <c r="Q3" s="37" t="str">
        <f>'RCF SOBC data'!L3</f>
        <v>Additional Land Acquisition</v>
      </c>
      <c r="R3" s="37" t="str">
        <f>'RCF SOBC data'!M3</f>
        <v>Planning general</v>
      </c>
      <c r="S3" s="37" t="str">
        <f>'RCF SOBC data'!N3</f>
        <v>Outline Planning</v>
      </c>
      <c r="T3" s="37" t="str">
        <f>'RCF SOBC data'!O3</f>
        <v>Reserved Matters Planning</v>
      </c>
      <c r="U3" s="37" t="str">
        <f>'RCF SOBC data'!P3</f>
        <v>Other Planning Costs</v>
      </c>
      <c r="V3" s="37" t="str">
        <f>'RCF SOBC data'!Q3</f>
        <v xml:space="preserve">Standard construction and foundations </v>
      </c>
      <c r="W3" s="37" t="str">
        <f>'RCF SOBC data'!R3</f>
        <v>Preliminaries apportioned</v>
      </c>
      <c r="X3" s="37" t="str">
        <f>'RCF SOBC data'!S3</f>
        <v>Contractors' overheads and profits (not developers’)</v>
      </c>
      <c r="Y3" s="37" t="str">
        <f>'RCF SOBC data'!T3</f>
        <v>General: unspecified</v>
      </c>
      <c r="Z3" s="37" t="str">
        <f>'RCF SOBC data'!U3</f>
        <v>Residential</v>
      </c>
      <c r="AA3" s="37" t="str">
        <f>'RCF SOBC data'!V3</f>
        <v>Custom build properties</v>
      </c>
      <c r="AB3" s="37" t="str">
        <f>'RCF SOBC data'!W3</f>
        <v>Building affordable housing</v>
      </c>
      <c r="AC3" s="37" t="str">
        <f>'RCF SOBC data'!X3</f>
        <v>Commercial (shop units/ offices space</v>
      </c>
      <c r="AD3" s="37" t="str">
        <f>'RCF SOBC data'!Y3</f>
        <v>Light industrial (warehousing/ distribution)</v>
      </c>
      <c r="AE3" s="37" t="str">
        <f>'RCF SOBC data'!Z3</f>
        <v>Film studios/ creative space</v>
      </c>
      <c r="AF3" s="37" t="str">
        <f>'RCF SOBC data'!AA3</f>
        <v>Community/ public buildings</v>
      </c>
      <c r="AG3" s="37" t="str">
        <f>'RCF SOBC data'!AB3</f>
        <v>Associated with houses</v>
      </c>
      <c r="AH3" s="37" t="str">
        <f>'RCF SOBC data'!AC3</f>
        <v>Associated with apartments</v>
      </c>
      <c r="AI3" s="37" t="str">
        <f>'RCF SOBC data'!AD3</f>
        <v>General</v>
      </c>
      <c r="AJ3" s="37" t="str">
        <f>'RCF SOBC data'!AE3</f>
        <v>Maintenance &amp; protection of a heritage asset</v>
      </c>
      <c r="AK3" s="37" t="str">
        <f>'RCF SOBC data'!AF3</f>
        <v>Other holding costs/ estate management</v>
      </c>
      <c r="AL3" s="37" t="str">
        <f>'RCF SOBC data'!AG3</f>
        <v>Professional Fees: General</v>
      </c>
      <c r="AM3" s="37" t="str">
        <f>'RCF SOBC data'!AH3</f>
        <v xml:space="preserve">Demolition </v>
      </c>
      <c r="AN3" s="37" t="str">
        <f>'RCF SOBC data'!AI3</f>
        <v>Enabling works</v>
      </c>
      <c r="AO3" s="37" t="str">
        <f>'RCF SOBC data'!AJ3</f>
        <v>Remediation and Decontamination</v>
      </c>
      <c r="AP3" s="37" t="str">
        <f>'RCF SOBC data'!AK4</f>
        <v>complex/ brownfield</v>
      </c>
      <c r="AQ3" s="37" t="str">
        <f>'RCF SOBC data'!AL4</f>
        <v>heavily contaminated</v>
      </c>
      <c r="AR3" s="37" t="str">
        <f>'RCF SOBC data'!AM3</f>
        <v>Due Diligence (survey works)</v>
      </c>
      <c r="AS3" s="37" t="str">
        <f>'RCF SOBC data'!AN3</f>
        <v>Archaeology/Heritage surveys</v>
      </c>
      <c r="AT3" s="37" t="str">
        <f>'RCF SOBC data'!AO3</f>
        <v>Standard foundations</v>
      </c>
      <c r="AU3" s="37" t="str">
        <f>'RCF SOBC data'!AP3</f>
        <v>Abnormal Foundations</v>
      </c>
      <c r="AV3" s="37" t="str">
        <f>'RCF SOBC data'!AQ3</f>
        <v>Highway and Transport Design Works</v>
      </c>
      <c r="AW3" s="37" t="str">
        <f>'RCF SOBC data'!AR3</f>
        <v>Noise and Vibration Design Works</v>
      </c>
      <c r="AX3" s="37" t="str">
        <f>'RCF SOBC data'!AS3</f>
        <v>S278 works</v>
      </c>
      <c r="AY3" s="37" t="str">
        <f>'RCF SOBC data'!AT3</f>
        <v>Offsite Highways works
(breakdown by type of works as feasible)</v>
      </c>
      <c r="AZ3" s="37" t="str">
        <f>'RCF SOBC data'!AU4</f>
        <v>Footpaths</v>
      </c>
      <c r="BA3" s="37" t="str">
        <f>'RCF SOBC data'!AV4</f>
        <v>Cycle paths</v>
      </c>
      <c r="BB3" s="37" t="str">
        <f>'RCF SOBC data'!AW4</f>
        <v>Parking (surface)</v>
      </c>
      <c r="BC3" s="37" t="str">
        <f>'RCF SOBC data'!AX4</f>
        <v>Urban roads - standard</v>
      </c>
      <c r="BD3" s="37" t="str">
        <f>'RCF SOBC data'!AY4</f>
        <v>Urban roads - complex</v>
      </c>
      <c r="BE3" s="37" t="str">
        <f>'RCF SOBC data'!AZ4</f>
        <v>Rural roads - standard</v>
      </c>
      <c r="BF3" s="37" t="str">
        <f>'RCF SOBC data'!BA4</f>
        <v>Rural roads - complex</v>
      </c>
      <c r="BG3" s="37" t="str">
        <f>'RCF SOBC data'!BB3</f>
        <v>Public Transport</v>
      </c>
      <c r="BH3" s="37" t="str">
        <f>'RCF SOBC data'!BC4</f>
        <v>Rail</v>
      </c>
      <c r="BI3" s="37" t="str">
        <f>'RCF SOBC data'!BD4</f>
        <v>Stations</v>
      </c>
      <c r="BJ3" s="37" t="str">
        <f>'RCF SOBC data'!BE4</f>
        <v>Buslanes</v>
      </c>
      <c r="BK3" s="37" t="str">
        <f>'RCF SOBC data'!BF3</f>
        <v>Spine Road</v>
      </c>
      <c r="BL3" s="37" t="str">
        <f>'RCF SOBC data'!BG3</f>
        <v>Roundabouts</v>
      </c>
      <c r="BM3" s="37" t="str">
        <f>'RCF SOBC data'!BH3</f>
        <v>Junctions</v>
      </c>
      <c r="BN3" s="37" t="str">
        <f>'RCF SOBC data'!BI3</f>
        <v>Other civil works</v>
      </c>
      <c r="BO3" s="37" t="str">
        <f>'RCF SOBC data'!BJ4</f>
        <v>Bridges/ other structures</v>
      </c>
      <c r="BP3" s="37" t="str">
        <f>'RCF SOBC data'!BK4</f>
        <v>Tunnels</v>
      </c>
      <c r="BQ3" s="37" t="str">
        <f>'RCF SOBC data'!BL4</f>
        <v>Earthworks</v>
      </c>
      <c r="BR3" s="37" t="str">
        <f>'RCF SOBC data'!BM3</f>
        <v>Part 1 Claims</v>
      </c>
      <c r="BS3" s="37" t="str">
        <f>'RCF SOBC data'!BN3</f>
        <v>Unspecified</v>
      </c>
      <c r="BT3" s="37" t="str">
        <f>'RCF SOBC data'!BO3</f>
        <v>Electricity</v>
      </c>
      <c r="BU3" s="37" t="str">
        <f>'RCF SOBC data'!BP4</f>
        <v xml:space="preserve"> Disconnection and abandonment cost</v>
      </c>
      <c r="BV3" s="37" t="str">
        <f>'RCF SOBC data'!BQ4</f>
        <v xml:space="preserve"> Diversion cost</v>
      </c>
      <c r="BW3" s="37" t="str">
        <f>'RCF SOBC data'!BR4</f>
        <v xml:space="preserve"> New supplies which includes substations, reinforcement, etc.</v>
      </c>
      <c r="BX3" s="37" t="str">
        <f>'RCF SOBC data'!BS4</f>
        <v xml:space="preserve"> Services and connection costs legal fees for wayleaves, licences, supply agreements, compensation claims</v>
      </c>
      <c r="BY3" s="37" t="str">
        <f>'RCF SOBC data'!BT4</f>
        <v xml:space="preserve"> Easement costs</v>
      </c>
      <c r="BZ3" s="37" t="str">
        <f>'RCF SOBC data'!BU3</f>
        <v>Gas</v>
      </c>
      <c r="CA3" s="37" t="str">
        <f>'RCF SOBC data'!BV4</f>
        <v xml:space="preserve"> Disconnection and abandonment cost</v>
      </c>
      <c r="CB3" s="37" t="str">
        <f>'RCF SOBC data'!BW4</f>
        <v xml:space="preserve"> Diversion cost</v>
      </c>
      <c r="CC3" s="37" t="str">
        <f>'RCF SOBC data'!BX4</f>
        <v>New supplies which includes substations, reinforcement, etc.</v>
      </c>
      <c r="CD3" s="37" t="str">
        <f>'RCF SOBC data'!BY4</f>
        <v>Services and connection costs</v>
      </c>
      <c r="CE3" s="37" t="str">
        <f>'RCF SOBC data'!BZ4</f>
        <v>Legal fees for wayleaves, licences, supply agreements, Compensation claims</v>
      </c>
      <c r="CF3" s="37" t="str">
        <f>'RCF SOBC data'!CA4</f>
        <v>Easement costs</v>
      </c>
      <c r="CG3" s="37" t="str">
        <f>'RCF SOBC data'!CB3</f>
        <v>Water</v>
      </c>
      <c r="CH3" s="37" t="str">
        <f>'RCF SOBC data'!CC4</f>
        <v>Disconnection and abandonment cost</v>
      </c>
      <c r="CI3" s="37" t="str">
        <f>'RCF SOBC data'!CD4</f>
        <v>Diversion cost</v>
      </c>
      <c r="CJ3" s="37" t="str">
        <f>'RCF SOBC data'!CE4</f>
        <v>New supplies which includes substations, reinforcement, etc.</v>
      </c>
      <c r="CK3" s="37" t="str">
        <f>'RCF SOBC data'!CF4</f>
        <v>Services and connection costs</v>
      </c>
      <c r="CL3" s="37" t="str">
        <f>'RCF SOBC data'!CG4</f>
        <v>Legal fees for wayleaves, licences, supply agreements, compensation claims</v>
      </c>
      <c r="CM3" s="37" t="str">
        <f>'RCF SOBC data'!CH4</f>
        <v>Easement Costs</v>
      </c>
      <c r="CN3" s="37" t="str">
        <f>'RCF SOBC data'!CI3</f>
        <v>District Heating</v>
      </c>
      <c r="CO3" s="37" t="str">
        <f>'RCF SOBC data'!CJ3</f>
        <v>Telecoms</v>
      </c>
      <c r="CP3" s="37" t="str">
        <f>'RCF SOBC data'!CK3</f>
        <v>Renewable Energy</v>
      </c>
      <c r="CQ3" s="37" t="str">
        <f>'RCF SOBC data'!CL3</f>
        <v>General</v>
      </c>
      <c r="CR3" s="37" t="str">
        <f>'RCF SOBC data'!CM3</f>
        <v>Pumping Station</v>
      </c>
      <c r="CS3" s="37" t="str">
        <f>'RCF SOBC data'!CN3</f>
        <v>SUDS/Swales/Tanks/Attenuation</v>
      </c>
      <c r="CT3" s="37" t="str">
        <f>'RCF SOBC data'!CO4</f>
        <v>Beyond plot specific measures included in externals (such as permeable drives)</v>
      </c>
      <c r="CU3" s="37" t="str">
        <f>'RCF SOBC data'!CP3</f>
        <v>Sewers</v>
      </c>
      <c r="CV3" s="37" t="str">
        <f>'RCF SOBC data'!CQ3</f>
        <v>Flood Risk</v>
      </c>
      <c r="CW3" s="37" t="str">
        <f>'RCF SOBC data'!CR3</f>
        <v>General</v>
      </c>
      <c r="CX3" s="37" t="str">
        <f>'RCF SOBC data'!CS3</f>
        <v>Ecology Design Work</v>
      </c>
      <c r="CY3" s="37" t="str">
        <f>'RCF SOBC data'!CT3</f>
        <v>Arboriculture</v>
      </c>
      <c r="CZ3" s="37" t="str">
        <f>'RCF SOBC data'!CU3</f>
        <v>Mitigation</v>
      </c>
      <c r="DA3" s="37" t="str">
        <f>'RCF SOBC data'!CV3</f>
        <v xml:space="preserve">Nitrogen neutrality </v>
      </c>
      <c r="DB3" s="37" t="str">
        <f>'RCF SOBC data'!CW3</f>
        <v>Water Neutrality</v>
      </c>
      <c r="DC3" s="37" t="str">
        <f>'RCF SOBC data'!CX3</f>
        <v>Biodiversity Net Gain (BNG)</v>
      </c>
      <c r="DD3" s="37" t="str">
        <f>'RCF SOBC data'!CY3</f>
        <v>Invasive Species</v>
      </c>
      <c r="DE3" s="37" t="str">
        <f>'RCF SOBC data'!CZ3</f>
        <v>Birds and Bats</v>
      </c>
      <c r="DF3" s="37" t="str">
        <f>'RCF SOBC data'!DA3</f>
        <v>SANGS</v>
      </c>
      <c r="DG3" s="37" t="str">
        <f>'RCF SOBC data'!DB3</f>
        <v>Invertebrates/vertebrates</v>
      </c>
      <c r="DH3" s="37" t="str">
        <f>'RCF SOBC data'!DC3</f>
        <v>Mammals</v>
      </c>
      <c r="DI3" s="37" t="str">
        <f>'RCF SOBC data'!DD3</f>
        <v>Public Realm / Public Open Space</v>
      </c>
      <c r="DJ3" s="37" t="str">
        <f>'RCF SOBC data'!DE3</f>
        <v>Play areas / Outdoor sports</v>
      </c>
      <c r="DK3" s="37" t="str">
        <f>'RCF SOBC data'!DF3</f>
        <v>Endowment</v>
      </c>
      <c r="DL3" s="37" t="str">
        <f>'RCF SOBC data'!DG3</f>
        <v>Public Art</v>
      </c>
      <c r="DM3" s="37" t="str">
        <f>'RCF SOBC data'!DH3</f>
        <v>Valuation and Appraisal Advice</v>
      </c>
      <c r="DN3" s="37" t="str">
        <f>'RCF SOBC data'!DI3</f>
        <v>Legal Advice</v>
      </c>
      <c r="DO3" s="37" t="str">
        <f>'RCF SOBC data'!DJ3</f>
        <v>Development Management / Master Developer Fees</v>
      </c>
      <c r="DP3" s="37" t="str">
        <f>'RCF SOBC data'!DK3</f>
        <v>Health and Safety Advice</v>
      </c>
      <c r="DQ3" s="37" t="str">
        <f>'RCF SOBC data'!DL3</f>
        <v>Communications Fees</v>
      </c>
      <c r="DR3" s="37" t="str">
        <f>'RCF SOBC data'!DM3</f>
        <v>Agent Fees</v>
      </c>
      <c r="DS3" s="37" t="str">
        <f>'RCF SOBC data'!DN3</f>
        <v>Legal Fees</v>
      </c>
      <c r="DT3" s="37" t="str">
        <f>'RCF SOBC data'!DO3</f>
        <v>Profit on Market Sale</v>
      </c>
      <c r="DU3" s="37" t="str">
        <f>'RCF SOBC data'!DP3</f>
        <v>Profit on Affordable</v>
      </c>
      <c r="DV3" s="37" t="str">
        <f>'RCF SOBC data'!DQ3</f>
        <v>Profit on Commercial</v>
      </c>
      <c r="DW3" s="37" t="str">
        <f>'RCF SOBC data'!DR3</f>
        <v>Profit on PRS</v>
      </c>
      <c r="DX3" s="37" t="str">
        <f>'RCF SOBC data'!DS3</f>
        <v>Total Blended Profit</v>
      </c>
      <c r="DY3" s="37" t="str">
        <f>'RCF SOBC data'!DT3</f>
        <v>Internal Rate of Return (IRR)</v>
      </c>
      <c r="DZ3" s="37" t="str">
        <f>'RCF SOBC data'!DU3</f>
        <v xml:space="preserve">Development Management Fee </v>
      </c>
      <c r="EA3" s="37" t="str">
        <f>'RCF SOBC data'!DV3</f>
        <v>Return On Capital Employed (ROCE)</v>
      </c>
      <c r="EB3" s="37" t="str">
        <f>'RCF SOBC data'!DW3</f>
        <v>CIL Residential</v>
      </c>
      <c r="EC3" s="37" t="str">
        <f>'RCF SOBC data'!DX3</f>
        <v>CIL Commercial</v>
      </c>
      <c r="ED3" s="37" t="str">
        <f>'RCF SOBC data'!DY3</f>
        <v>General</v>
      </c>
      <c r="EE3" s="37" t="str">
        <f>'RCF SOBC data'!DZ3</f>
        <v>Roof Tax</v>
      </c>
      <c r="EF3" s="37" t="str">
        <f>'RCF SOBC data'!EA3</f>
        <v xml:space="preserve">Affordable Housing Offsite Payment </v>
      </c>
      <c r="EG3" s="37" t="str">
        <f>'RCF SOBC data'!EB3</f>
        <v xml:space="preserve">Community Facilities </v>
      </c>
      <c r="EH3" s="37" t="str">
        <f>'RCF SOBC data'!EC3</f>
        <v xml:space="preserve">Employment and Skills </v>
      </c>
      <c r="EI3" s="37" t="str">
        <f>'RCF SOBC data'!ED3</f>
        <v xml:space="preserve">Healthcare </v>
      </c>
      <c r="EJ3" s="37" t="str">
        <f>'RCF SOBC data'!EE3</f>
        <v>Highways / Transport</v>
      </c>
      <c r="EK3" s="37" t="str">
        <f>'RCF SOBC data'!EF3</f>
        <v>Education (primary and secondary)</v>
      </c>
      <c r="EL3" s="37" t="str">
        <f>'RCF SOBC data'!EG3</f>
        <v>Libraries</v>
      </c>
      <c r="EM3" s="37" t="str">
        <f>'RCF SOBC data'!EH3</f>
        <v xml:space="preserve">Public Realm/Open Space </v>
      </c>
      <c r="EN3" s="37" t="str">
        <f>'RCF SOBC data'!EI3</f>
        <v>Monitoring Fee</v>
      </c>
      <c r="EO3" s="37" t="str">
        <f>'RCF SOBC data'!EJ3</f>
        <v>Play areas</v>
      </c>
      <c r="EP3" s="37" t="str">
        <f>'RCF SOBC data'!EK3</f>
        <v xml:space="preserve">Sports Fields </v>
      </c>
      <c r="EQ3" s="37" t="str">
        <f>'RCF SOBC data'!EL2</f>
        <v>Other Abnormal Costs</v>
      </c>
      <c r="ES3" s="735" t="s">
        <v>65</v>
      </c>
      <c r="ET3" s="735"/>
      <c r="EU3" s="735"/>
    </row>
    <row r="4" spans="1:151" s="51" customFormat="1" ht="15.75" thickTop="1" x14ac:dyDescent="0.25">
      <c r="B4" s="738" t="s">
        <v>552</v>
      </c>
      <c r="C4" s="739"/>
      <c r="D4" s="739"/>
      <c r="E4" s="739"/>
      <c r="F4" s="739"/>
      <c r="G4" s="740"/>
      <c r="H4" s="322"/>
      <c r="I4" s="323" t="str">
        <f>IF(Input!$G$8="Yes","Yes","")</f>
        <v/>
      </c>
      <c r="J4" s="323" t="str">
        <f>IF(Input!$G$8="Yes","Yes","")</f>
        <v/>
      </c>
      <c r="K4" s="323" t="str">
        <f>IF(Input!$G$8="Yes","Yes","")</f>
        <v/>
      </c>
      <c r="L4" s="323" t="str">
        <f>IF(Input!$G$8="Yes","Yes","")</f>
        <v/>
      </c>
      <c r="M4" s="323" t="str">
        <f>IF(Input!$G$8="Yes","Yes","")</f>
        <v/>
      </c>
      <c r="N4" s="323" t="str">
        <f>IF(Input!$G$8="Yes","Yes","")</f>
        <v/>
      </c>
      <c r="O4" s="323" t="str">
        <f>IF(Input!$G$8="Yes","Yes","")</f>
        <v/>
      </c>
      <c r="P4" s="323" t="str">
        <f>IF(Input!$G$8="Yes","Yes","")</f>
        <v/>
      </c>
      <c r="Q4" s="323" t="str">
        <f>IF(Input!$G$8="Yes","Yes","")</f>
        <v/>
      </c>
      <c r="R4" s="323" t="str">
        <f>IF(Input!$G$16="Yes","Yes","")</f>
        <v/>
      </c>
      <c r="S4" s="323" t="str">
        <f>IF(Input!$G$16="Yes","Yes","")</f>
        <v/>
      </c>
      <c r="T4" s="323" t="str">
        <f>IF(Input!$G$16="Yes","Yes","")</f>
        <v/>
      </c>
      <c r="U4" s="323" t="str">
        <f>IF(Input!$G$16="Yes","Yes","")</f>
        <v/>
      </c>
      <c r="V4" s="323" t="str">
        <f>IF(Input!$G$19="Yes","Yes","")</f>
        <v/>
      </c>
      <c r="W4" s="323" t="str">
        <f>IF(Input!$G$19="Yes","Yes","")</f>
        <v/>
      </c>
      <c r="X4" s="323" t="str">
        <f>IF(Input!$G$19="Yes","Yes","")</f>
        <v/>
      </c>
      <c r="Y4" s="323" t="str">
        <f>IF(Input!$G$22="Yes","Yes","")</f>
        <v/>
      </c>
      <c r="Z4" s="323" t="str">
        <f>IF(Input!$G$22="Yes","Yes","")</f>
        <v/>
      </c>
      <c r="AA4" s="323" t="str">
        <f>IF(Input!$G$22="Yes","Yes","")</f>
        <v/>
      </c>
      <c r="AB4" s="323" t="str">
        <f>IF(Input!$G$22="Yes","Yes","")</f>
        <v/>
      </c>
      <c r="AC4" s="323" t="str">
        <f>IF(Input!$G$22="Yes","Yes","")</f>
        <v/>
      </c>
      <c r="AD4" s="323" t="str">
        <f>IF(Input!$G$22="Yes","Yes","")</f>
        <v/>
      </c>
      <c r="AE4" s="323" t="str">
        <f>IF(Input!$G$22="Yes","Yes","")</f>
        <v/>
      </c>
      <c r="AF4" s="323" t="str">
        <f>IF(Input!$G$22="Yes","Yes","")</f>
        <v/>
      </c>
      <c r="AG4" s="323" t="str">
        <f>IF(Input!$G$30="Yes","Yes","")</f>
        <v/>
      </c>
      <c r="AH4" s="323" t="str">
        <f>IF(Input!$G$30="Yes","Yes","")</f>
        <v/>
      </c>
      <c r="AI4" s="323" t="str">
        <f>IF(Input!$G$32="Yes","Yes","")</f>
        <v/>
      </c>
      <c r="AJ4" s="323" t="str">
        <f>IF(Input!$G$32="Yes","Yes","")</f>
        <v/>
      </c>
      <c r="AK4" s="323" t="str">
        <f>IF(Input!$G$32="Yes","Yes","")</f>
        <v/>
      </c>
      <c r="AL4" s="323" t="str">
        <f>IF(Input!$G$35="Yes","Yes","")</f>
        <v/>
      </c>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3"/>
      <c r="DG4" s="323"/>
      <c r="DH4" s="323"/>
      <c r="DI4" s="323"/>
      <c r="DJ4" s="323"/>
      <c r="DK4" s="323"/>
      <c r="DL4" s="323"/>
      <c r="DM4" s="323"/>
      <c r="DN4" s="323"/>
      <c r="DO4" s="323"/>
      <c r="DP4" s="323"/>
      <c r="DQ4" s="323"/>
      <c r="DR4" s="323"/>
      <c r="DS4" s="323"/>
      <c r="DT4" s="323"/>
      <c r="DU4" s="323"/>
      <c r="DV4" s="323"/>
      <c r="DW4" s="323"/>
      <c r="DX4" s="323"/>
      <c r="DY4" s="323"/>
      <c r="DZ4" s="323"/>
      <c r="EA4" s="323"/>
      <c r="EB4" s="323"/>
      <c r="EC4" s="323"/>
      <c r="ED4" s="323"/>
      <c r="EE4" s="323"/>
      <c r="EF4" s="323"/>
      <c r="EG4" s="323"/>
      <c r="EH4" s="323"/>
      <c r="EI4" s="323"/>
      <c r="EJ4" s="323"/>
      <c r="EK4" s="323"/>
      <c r="EL4" s="323"/>
      <c r="EM4" s="323"/>
      <c r="EN4" s="323"/>
      <c r="EO4" s="323"/>
      <c r="EP4" s="323"/>
      <c r="EQ4" s="323"/>
      <c r="ES4" s="324"/>
      <c r="ET4" s="324"/>
      <c r="EU4" s="324"/>
    </row>
    <row r="5" spans="1:151" x14ac:dyDescent="0.25">
      <c r="B5" s="16" t="s">
        <v>2</v>
      </c>
      <c r="C5" s="17">
        <v>0</v>
      </c>
      <c r="D5" s="39"/>
      <c r="E5" s="34"/>
      <c r="F5" s="35" t="e">
        <f>VLOOKUP(F3,$B$5:$D$25,3,FALSE)</f>
        <v>#DIV/0!</v>
      </c>
      <c r="G5" s="35" t="e">
        <f>VLOOKUP(G3,$B$5:$D$25,3,FALSE)</f>
        <v>#DIV/0!</v>
      </c>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S5" s="1" t="s">
        <v>10</v>
      </c>
      <c r="ET5" s="1" t="s">
        <v>29</v>
      </c>
      <c r="EU5" s="1" t="s">
        <v>30</v>
      </c>
    </row>
    <row r="6" spans="1:151" x14ac:dyDescent="0.25">
      <c r="B6" s="13" t="s">
        <v>3</v>
      </c>
      <c r="C6" s="3">
        <v>0.05</v>
      </c>
      <c r="D6" s="40" t="e">
        <f t="shared" ref="D6:D24" si="0">SUMPRODUCT($I$2:$EQ$2,I6:EQ6)</f>
        <v>#DIV/0!</v>
      </c>
      <c r="E6" s="28"/>
      <c r="F6" s="29" t="e">
        <f>F5</f>
        <v>#DIV/0!</v>
      </c>
      <c r="G6" s="29" t="e">
        <f t="shared" ref="G6:G25" si="1">G5</f>
        <v>#DIV/0!</v>
      </c>
      <c r="H6" s="29"/>
      <c r="I6" s="27">
        <f>IF(I$4="Yes",'RCF Calc'!K7*(1-Input!$E$53/Selectors!$I$21),'RCF Calc'!K7)</f>
        <v>-0.95598678743229271</v>
      </c>
      <c r="J6" s="27">
        <f>IF(J$4="Yes",'RCF Calc'!L7*(1-Input!$E$53/Selectors!$I$21),'RCF Calc'!L7)</f>
        <v>-0.95598678743229271</v>
      </c>
      <c r="K6" s="27">
        <f>IF(K$4="Yes",'RCF Calc'!M7*(1-Input!$E$53/Selectors!$I$21),'RCF Calc'!M7)</f>
        <v>-0.95598678743229271</v>
      </c>
      <c r="L6" s="27">
        <f>IF(L$4="Yes",'RCF Calc'!N7*(1-Input!$E$53/Selectors!$I$21),'RCF Calc'!N7)</f>
        <v>-0.95598678743229271</v>
      </c>
      <c r="M6" s="27">
        <f>IF(M$4="Yes",'RCF Calc'!O7*(1-Input!$E$53/Selectors!$I$21),'RCF Calc'!O7)</f>
        <v>-0.95598678743229271</v>
      </c>
      <c r="N6" s="27">
        <f>IF(N$4="Yes",'RCF Calc'!P7*(1-Input!$E$53/Selectors!$I$21),'RCF Calc'!P7)</f>
        <v>-0.95598678743229271</v>
      </c>
      <c r="O6" s="27">
        <f>IF(O$4="Yes",'RCF Calc'!Q7*(1-Input!$E$53/Selectors!$I$21),'RCF Calc'!Q7)</f>
        <v>-0.95598678743229271</v>
      </c>
      <c r="P6" s="27">
        <f>IF(P$4="Yes",'RCF Calc'!R7*(1-Input!$E$53/Selectors!$I$21),'RCF Calc'!R7)</f>
        <v>-0.95598678743229271</v>
      </c>
      <c r="Q6" s="27">
        <f>IF(Q$4="Yes",'RCF Calc'!S7*(1-Input!$E$53/Selectors!$I$21),'RCF Calc'!S7)</f>
        <v>-0.95598678743229271</v>
      </c>
      <c r="R6" s="27">
        <f>IF(R$4="Yes",'RCF Calc'!T7*(1-Input!$E$53/Selectors!$I$21),'RCF Calc'!T7)</f>
        <v>-0.6334951456310679</v>
      </c>
      <c r="S6" s="27">
        <f>IF(S$4="Yes",'RCF Calc'!U7*(1-Input!$E$53/Selectors!$I$21),'RCF Calc'!U7)</f>
        <v>-0.6334951456310679</v>
      </c>
      <c r="T6" s="27">
        <f>IF(T$4="Yes",'RCF Calc'!V7*(1-Input!$E$53/Selectors!$I$21),'RCF Calc'!V7)</f>
        <v>-0.6334951456310679</v>
      </c>
      <c r="U6" s="27">
        <f>IF(U$4="Yes",'RCF Calc'!W7*(1-Input!$E$53/Selectors!$I$21),'RCF Calc'!W7)</f>
        <v>-0.6334951456310679</v>
      </c>
      <c r="V6" s="27">
        <f>IF(V$4="Yes",'RCF Calc'!X7*(1-Input!$E$53/Selectors!$I$21),'RCF Calc'!X7)</f>
        <v>-0.23432150208203384</v>
      </c>
      <c r="W6" s="27">
        <f>IF(W$4="Yes",'RCF Calc'!Y7*(1-Input!$E$53/Selectors!$I$21),'RCF Calc'!Y7)</f>
        <v>-0.23432150208203384</v>
      </c>
      <c r="X6" s="27">
        <f>IF(X$4="Yes",'RCF Calc'!Z7*(1-Input!$E$53/Selectors!$I$21),'RCF Calc'!Z7)</f>
        <v>-0.23432150208203384</v>
      </c>
      <c r="Y6" s="27">
        <f>IF(Y$4="Yes",'RCF Calc'!AA7*(1-Input!$E$53/Selectors!$I$21),'RCF Calc'!AA7)</f>
        <v>-0.23432150208203384</v>
      </c>
      <c r="Z6" s="27">
        <f>IF(Z$4="Yes",'RCF Calc'!AB7*(1-Input!$E$53/Selectors!$I$21),'RCF Calc'!AB7)</f>
        <v>-0.23432150208203384</v>
      </c>
      <c r="AA6" s="27">
        <f>IF(AA$4="Yes",'RCF Calc'!AC7*(1-Input!$E$53/Selectors!$I$21),'RCF Calc'!AC7)</f>
        <v>-0.18862086234437869</v>
      </c>
      <c r="AB6" s="27">
        <f>IF(AB$4="Yes",'RCF Calc'!AD7*(1-Input!$E$53/Selectors!$I$21),'RCF Calc'!AD7)</f>
        <v>-0.23432150208203384</v>
      </c>
      <c r="AC6" s="27">
        <f>IF(AC$4="Yes",'RCF Calc'!AE7*(1-Input!$E$53/Selectors!$I$21),'RCF Calc'!AE7)</f>
        <v>-0.23432150208203384</v>
      </c>
      <c r="AD6" s="27">
        <f>IF(AD$4="Yes",'RCF Calc'!AF7*(1-Input!$E$53/Selectors!$I$21),'RCF Calc'!AF7)</f>
        <v>-0.23432150208203384</v>
      </c>
      <c r="AE6" s="27">
        <f>IF(AE$4="Yes",'RCF Calc'!AG7*(1-Input!$E$53/Selectors!$I$21),'RCF Calc'!AG7)</f>
        <v>-0.23432150208203384</v>
      </c>
      <c r="AF6" s="27">
        <f>IF(AF$4="Yes",'RCF Calc'!AH7*(1-Input!$E$53/Selectors!$I$21),'RCF Calc'!AH7)</f>
        <v>-0.23432150208203384</v>
      </c>
      <c r="AG6" s="27">
        <f>IF(AG$4="Yes",'RCF Calc'!AI7*(1-Input!$E$53/Selectors!$I$21),'RCF Calc'!AI7)</f>
        <v>-0.17826839999999999</v>
      </c>
      <c r="AH6" s="27">
        <f>IF(AH$4="Yes",'RCF Calc'!AJ7*(1-Input!$E$53/Selectors!$I$21),'RCF Calc'!AJ7)</f>
        <v>-0.17826839999999999</v>
      </c>
      <c r="AI6" s="27">
        <f>IF(AI$4="Yes",'RCF Calc'!AK7*(1-Input!$E$53/Selectors!$I$21),'RCF Calc'!AK7)</f>
        <v>-0.6334951456310679</v>
      </c>
      <c r="AJ6" s="27">
        <f>IF(AJ$4="Yes",'RCF Calc'!AL7*(1-Input!$E$53/Selectors!$I$21),'RCF Calc'!AL7)</f>
        <v>-0.63349514563106801</v>
      </c>
      <c r="AK6" s="27">
        <f>IF(AK$4="Yes",'RCF Calc'!AM7*(1-Input!$E$53/Selectors!$I$21),'RCF Calc'!AM7)</f>
        <v>-0.63349514563106801</v>
      </c>
      <c r="AL6" s="27">
        <f>IF(AL$4="Yes",'RCF Calc'!AN7*(1-Input!$E$53/Selectors!$I$21),'RCF Calc'!AN7)</f>
        <v>-0.63349514563106801</v>
      </c>
      <c r="AM6" s="27">
        <f>IF(AM$4="Yes",'RCF Calc'!AO7*(1-Input!$E$53/Selectors!$I$21),'RCF Calc'!AO7)</f>
        <v>-0.15</v>
      </c>
      <c r="AN6" s="27">
        <f>IF(AN$4="Yes",'RCF Calc'!AP7*(1-Input!$E$53/Selectors!$I$21),'RCF Calc'!AP7)</f>
        <v>-0.17826839999999999</v>
      </c>
      <c r="AO6" s="27">
        <f>IF(AO$4="Yes",'RCF Calc'!AQ7*(1-Input!$E$53/Selectors!$I$21),'RCF Calc'!AQ7)</f>
        <v>-0.17826839999999999</v>
      </c>
      <c r="AP6" s="27">
        <f>IF(AP$4="Yes",'RCF Calc'!AR7*(1-Input!$E$53/Selectors!$I$21),'RCF Calc'!AR7)</f>
        <v>-0.16413420000000001</v>
      </c>
      <c r="AQ6" s="27">
        <f>IF(AQ$4="Yes",'RCF Calc'!AS7*(1-Input!$E$53/Selectors!$I$21),'RCF Calc'!AS7)</f>
        <v>-0.15</v>
      </c>
      <c r="AR6" s="27">
        <f>IF(AR$4="Yes",'RCF Calc'!AT7*(1-Input!$E$53/Selectors!$I$21),'RCF Calc'!AT7)</f>
        <v>-0.17826839999999999</v>
      </c>
      <c r="AS6" s="27">
        <f>IF(AS$4="Yes",'RCF Calc'!AU7*(1-Input!$E$53/Selectors!$I$21),'RCF Calc'!AU7)</f>
        <v>-0.17826839999999999</v>
      </c>
      <c r="AT6" s="27">
        <f>IF(AT$4="Yes",'RCF Calc'!AV7*(1-Input!$E$53/Selectors!$I$21),'RCF Calc'!AV7)</f>
        <v>-0.23432150208203384</v>
      </c>
      <c r="AU6" s="27">
        <f>IF(AU$4="Yes",'RCF Calc'!AW7*(1-Input!$E$53/Selectors!$I$21),'RCF Calc'!AW7)</f>
        <v>-0.18862086234437869</v>
      </c>
      <c r="AV6" s="27">
        <f>IF(AV$4="Yes",'RCF Calc'!AX7*(1-Input!$E$53/Selectors!$I$21),'RCF Calc'!AX7)</f>
        <v>-0.63349514563106801</v>
      </c>
      <c r="AW6" s="27">
        <f>IF(AW$4="Yes",'RCF Calc'!AY7*(1-Input!$E$53/Selectors!$I$21),'RCF Calc'!AY7)</f>
        <v>-0.63349514563106801</v>
      </c>
      <c r="AX6" s="27">
        <f>IF(AX$4="Yes",'RCF Calc'!AZ7*(1-Input!$E$53/Selectors!$I$21),'RCF Calc'!AZ7)</f>
        <v>-6.9999999999999896E-2</v>
      </c>
      <c r="AY6" s="27">
        <f>IF(AY$4="Yes",'RCF Calc'!BA7*(1-Input!$E$53/Selectors!$I$21),'RCF Calc'!BA7)</f>
        <v>-6.9999999999999896E-2</v>
      </c>
      <c r="AZ6" s="27">
        <f>IF(AZ$4="Yes",'RCF Calc'!BB7*(1-Input!$E$53/Selectors!$I$21),'RCF Calc'!BB7)</f>
        <v>-6.2999999999999903E-2</v>
      </c>
      <c r="BA6" s="27">
        <f>IF(BA$4="Yes",'RCF Calc'!BC7*(1-Input!$E$53/Selectors!$I$21),'RCF Calc'!BC7)</f>
        <v>-6.2999999999999903E-2</v>
      </c>
      <c r="BB6" s="27">
        <f>IF(BB$4="Yes",'RCF Calc'!BD7*(1-Input!$E$53/Selectors!$I$21),'RCF Calc'!BD7)</f>
        <v>-6.2999999999999903E-2</v>
      </c>
      <c r="BC6" s="27">
        <f>IF(BC$4="Yes",'RCF Calc'!BE7*(1-Input!$E$53/Selectors!$I$21),'RCF Calc'!BE7)</f>
        <v>-6.9999999999999896E-2</v>
      </c>
      <c r="BD6" s="27">
        <f>IF(BD$4="Yes",'RCF Calc'!BF7*(1-Input!$E$53/Selectors!$I$21),'RCF Calc'!BF7)</f>
        <v>-8.3999999999999866E-2</v>
      </c>
      <c r="BE6" s="27">
        <f>IF(BE$4="Yes",'RCF Calc'!BG7*(1-Input!$E$53/Selectors!$I$21),'RCF Calc'!BG7)</f>
        <v>-6.9999999999999896E-2</v>
      </c>
      <c r="BF6" s="27">
        <f>IF(BF$4="Yes",'RCF Calc'!BH7*(1-Input!$E$53/Selectors!$I$21),'RCF Calc'!BH7)</f>
        <v>-8.3999999999999866E-2</v>
      </c>
      <c r="BG6" s="27">
        <f>IF(BG$4="Yes",'RCF Calc'!BI7*(1-Input!$E$53/Selectors!$I$21),'RCF Calc'!BI7)</f>
        <v>-0.19645569047052658</v>
      </c>
      <c r="BH6" s="27">
        <f>IF(BH$4="Yes",'RCF Calc'!BJ7*(1-Input!$E$53/Selectors!$I$21),'RCF Calc'!BJ7)</f>
        <v>-0.19645569047052658</v>
      </c>
      <c r="BI6" s="27">
        <f>IF(BI$4="Yes",'RCF Calc'!BK7*(1-Input!$E$53/Selectors!$I$21),'RCF Calc'!BK7)</f>
        <v>-0.11295586750267106</v>
      </c>
      <c r="BJ6" s="27">
        <f>IF(BJ$4="Yes",'RCF Calc'!BL7*(1-Input!$E$53/Selectors!$I$21),'RCF Calc'!BL7)</f>
        <v>-6.9999999999999896E-2</v>
      </c>
      <c r="BK6" s="27">
        <f>IF(BK$4="Yes",'RCF Calc'!BM7*(1-Input!$E$53/Selectors!$I$21),'RCF Calc'!BM7)</f>
        <v>-6.9999999999999896E-2</v>
      </c>
      <c r="BL6" s="27">
        <f>IF(BL$4="Yes",'RCF Calc'!BN7*(1-Input!$E$53/Selectors!$I$21),'RCF Calc'!BN7)</f>
        <v>-8.3999999999999866E-2</v>
      </c>
      <c r="BM6" s="27">
        <f>IF(BM$4="Yes",'RCF Calc'!BO7*(1-Input!$E$53/Selectors!$I$21),'RCF Calc'!BO7)</f>
        <v>-8.3999999999999866E-2</v>
      </c>
      <c r="BN6" s="27">
        <f>IF(BN$4="Yes",'RCF Calc'!BP7*(1-Input!$E$53/Selectors!$I$21),'RCF Calc'!BP7)</f>
        <v>-0.18209482018906364</v>
      </c>
      <c r="BO6" s="27">
        <f>IF(BO$4="Yes",'RCF Calc'!BQ7*(1-Input!$E$53/Selectors!$I$21),'RCF Calc'!BQ7)</f>
        <v>-0.20999999999999996</v>
      </c>
      <c r="BP6" s="27">
        <f>IF(BP$4="Yes",'RCF Calc'!BR7*(1-Input!$E$53/Selectors!$I$21),'RCF Calc'!BR7)</f>
        <v>-0.20999999999999996</v>
      </c>
      <c r="BQ6" s="27">
        <f>IF(BQ$4="Yes",'RCF Calc'!BS7*(1-Input!$E$53/Selectors!$I$21),'RCF Calc'!BS7)</f>
        <v>-0.1980178986117429</v>
      </c>
      <c r="BR6" s="27">
        <f>IF(BR$4="Yes",'RCF Calc'!BT7*(1-Input!$E$53/Selectors!$I$21),'RCF Calc'!BT7)</f>
        <v>-6.9999999999999896E-2</v>
      </c>
      <c r="BS6" s="27">
        <f>IF(BS$4="Yes",'RCF Calc'!BU7*(1-Input!$E$53/Selectors!$I$21),'RCF Calc'!BU7)</f>
        <v>-0.24743030567307259</v>
      </c>
      <c r="BT6" s="27">
        <f>IF(BT$4="Yes",'RCF Calc'!BV7*(1-Input!$E$53/Selectors!$I$21),'RCF Calc'!BV7)</f>
        <v>-0.28690499999999997</v>
      </c>
      <c r="BU6" s="27">
        <f>IF(BU$4="Yes",'RCF Calc'!BW7*(1-Input!$E$53/Selectors!$I$21),'RCF Calc'!BW7)</f>
        <v>-0.28690499999999997</v>
      </c>
      <c r="BV6" s="27">
        <f>IF(BV$4="Yes",'RCF Calc'!BX7*(1-Input!$E$53/Selectors!$I$21),'RCF Calc'!BX7)</f>
        <v>-0.28690499999999997</v>
      </c>
      <c r="BW6" s="27">
        <f>IF(BW$4="Yes",'RCF Calc'!BY7*(1-Input!$E$53/Selectors!$I$21),'RCF Calc'!BY7)</f>
        <v>-0.28690499999999997</v>
      </c>
      <c r="BX6" s="27">
        <f>IF(BX$4="Yes",'RCF Calc'!BZ7*(1-Input!$E$53/Selectors!$I$21),'RCF Calc'!BZ7)</f>
        <v>-0.28690499999999997</v>
      </c>
      <c r="BY6" s="27">
        <f>IF(BY$4="Yes",'RCF Calc'!CA7*(1-Input!$E$53/Selectors!$I$21),'RCF Calc'!CA7)</f>
        <v>-0.28690499999999997</v>
      </c>
      <c r="BZ6" s="27">
        <f>IF(BZ$4="Yes",'RCF Calc'!CB7*(1-Input!$E$53/Selectors!$I$21),'RCF Calc'!CB7)</f>
        <v>-0.13335059034555008</v>
      </c>
      <c r="CA6" s="27">
        <f>IF(CA$4="Yes",'RCF Calc'!CC7*(1-Input!$E$53/Selectors!$I$21),'RCF Calc'!CC7)</f>
        <v>-0.13335059034555008</v>
      </c>
      <c r="CB6" s="27">
        <f>IF(CB$4="Yes",'RCF Calc'!CD7*(1-Input!$E$53/Selectors!$I$21),'RCF Calc'!CD7)</f>
        <v>-0.13335059034555008</v>
      </c>
      <c r="CC6" s="27">
        <f>IF(CC$4="Yes",'RCF Calc'!CE7*(1-Input!$E$53/Selectors!$I$21),'RCF Calc'!CE7)</f>
        <v>-0.13335059034555008</v>
      </c>
      <c r="CD6" s="27">
        <f>IF(CD$4="Yes",'RCF Calc'!CF7*(1-Input!$E$53/Selectors!$I$21),'RCF Calc'!CF7)</f>
        <v>-0.13335059034555008</v>
      </c>
      <c r="CE6" s="27">
        <f>IF(CE$4="Yes",'RCF Calc'!CG7*(1-Input!$E$53/Selectors!$I$21),'RCF Calc'!CG7)</f>
        <v>-0.13335059034555008</v>
      </c>
      <c r="CF6" s="27">
        <f>IF(CF$4="Yes",'RCF Calc'!CH7*(1-Input!$E$53/Selectors!$I$21),'RCF Calc'!CH7)</f>
        <v>-0.13335059034555008</v>
      </c>
      <c r="CG6" s="27">
        <f>IF(CG$4="Yes",'RCF Calc'!CI7*(1-Input!$E$53/Selectors!$I$21),'RCF Calc'!CI7)</f>
        <v>-0.32203532667366774</v>
      </c>
      <c r="CH6" s="27">
        <f>IF(CH$4="Yes",'RCF Calc'!CJ7*(1-Input!$E$53/Selectors!$I$21),'RCF Calc'!CJ7)</f>
        <v>-0.32203532667366774</v>
      </c>
      <c r="CI6" s="27">
        <f>IF(CI$4="Yes",'RCF Calc'!CK7*(1-Input!$E$53/Selectors!$I$21),'RCF Calc'!CK7)</f>
        <v>-0.32203532667366774</v>
      </c>
      <c r="CJ6" s="27">
        <f>IF(CJ$4="Yes",'RCF Calc'!CL7*(1-Input!$E$53/Selectors!$I$21),'RCF Calc'!CL7)</f>
        <v>-0.32203532667366774</v>
      </c>
      <c r="CK6" s="27">
        <f>IF(CK$4="Yes",'RCF Calc'!CM7*(1-Input!$E$53/Selectors!$I$21),'RCF Calc'!CM7)</f>
        <v>-0.32203532667366774</v>
      </c>
      <c r="CL6" s="27">
        <f>IF(CL$4="Yes",'RCF Calc'!CN7*(1-Input!$E$53/Selectors!$I$21),'RCF Calc'!CN7)</f>
        <v>-0.32203532667366774</v>
      </c>
      <c r="CM6" s="27">
        <f>IF(CM$4="Yes",'RCF Calc'!CO7*(1-Input!$E$53/Selectors!$I$21),'RCF Calc'!CO7)</f>
        <v>-0.32203532667366774</v>
      </c>
      <c r="CN6" s="27">
        <f>IF(CN$4="Yes",'RCF Calc'!CP7*(1-Input!$E$53/Selectors!$I$21),'RCF Calc'!CP7)</f>
        <v>-0.24743030567307259</v>
      </c>
      <c r="CO6" s="27">
        <f>IF(CO$4="Yes",'RCF Calc'!CQ7*(1-Input!$E$53/Selectors!$I$21),'RCF Calc'!CQ7)</f>
        <v>-0.24743030567307259</v>
      </c>
      <c r="CP6" s="27">
        <f>IF(CP$4="Yes",'RCF Calc'!CR7*(1-Input!$E$53/Selectors!$I$21),'RCF Calc'!CR7)</f>
        <v>-0.24743030567307259</v>
      </c>
      <c r="CQ6" s="27">
        <f>IF(CQ$4="Yes",'RCF Calc'!CS7*(1-Input!$E$53/Selectors!$I$21),'RCF Calc'!CS7)</f>
        <v>-0.322629738311078</v>
      </c>
      <c r="CR6" s="27">
        <f>IF(CR$4="Yes",'RCF Calc'!CT7*(1-Input!$E$53/Selectors!$I$21),'RCF Calc'!CT7)</f>
        <v>-0.322629738311078</v>
      </c>
      <c r="CS6" s="27">
        <f>IF(CS$4="Yes",'RCF Calc'!CU7*(1-Input!$E$53/Selectors!$I$21),'RCF Calc'!CU7)</f>
        <v>-0.322629738311078</v>
      </c>
      <c r="CT6" s="27">
        <f>IF(CT$4="Yes",'RCF Calc'!CV7*(1-Input!$E$53/Selectors!$I$21),'RCF Calc'!CV7)</f>
        <v>-0.322629738311078</v>
      </c>
      <c r="CU6" s="27">
        <f>IF(CU$4="Yes",'RCF Calc'!CW7*(1-Input!$E$53/Selectors!$I$21),'RCF Calc'!CW7)</f>
        <v>-0.322629738311078</v>
      </c>
      <c r="CV6" s="27">
        <f>IF(CV$4="Yes",'RCF Calc'!CX7*(1-Input!$E$53/Selectors!$I$21),'RCF Calc'!CX7)</f>
        <v>-0.1980178986117429</v>
      </c>
      <c r="CW6" s="27">
        <f>IF(CW$4="Yes",'RCF Calc'!CY7*(1-Input!$E$53/Selectors!$I$21),'RCF Calc'!CY7)</f>
        <v>-0.17826839999999999</v>
      </c>
      <c r="CX6" s="27">
        <f>IF(CX$4="Yes",'RCF Calc'!CZ7*(1-Input!$E$53/Selectors!$I$21),'RCF Calc'!CZ7)</f>
        <v>-0.17826839999999999</v>
      </c>
      <c r="CY6" s="27">
        <f>IF(CY$4="Yes",'RCF Calc'!DA7*(1-Input!$E$53/Selectors!$I$21),'RCF Calc'!DA7)</f>
        <v>-0.17826839999999999</v>
      </c>
      <c r="CZ6" s="27">
        <f>IF(CZ$4="Yes",'RCF Calc'!DB7*(1-Input!$E$53/Selectors!$I$21),'RCF Calc'!DB7)</f>
        <v>-0.17826839999999999</v>
      </c>
      <c r="DA6" s="27">
        <f>IF(DA$4="Yes",'RCF Calc'!DC7*(1-Input!$E$53/Selectors!$I$21),'RCF Calc'!DC7)</f>
        <v>-0.17826839999999999</v>
      </c>
      <c r="DB6" s="27">
        <f>IF(DB$4="Yes",'RCF Calc'!DD7*(1-Input!$E$53/Selectors!$I$21),'RCF Calc'!DD7)</f>
        <v>-0.17826839999999999</v>
      </c>
      <c r="DC6" s="27">
        <f>IF(DC$4="Yes",'RCF Calc'!DE7*(1-Input!$E$53/Selectors!$I$21),'RCF Calc'!DE7)</f>
        <v>-0.17826839999999999</v>
      </c>
      <c r="DD6" s="27">
        <f>IF(DD$4="Yes",'RCF Calc'!DF7*(1-Input!$E$53/Selectors!$I$21),'RCF Calc'!DF7)</f>
        <v>-0.17826839999999999</v>
      </c>
      <c r="DE6" s="27">
        <f>IF(DE$4="Yes",'RCF Calc'!DG7*(1-Input!$E$53/Selectors!$I$21),'RCF Calc'!DG7)</f>
        <v>-0.17826839999999999</v>
      </c>
      <c r="DF6" s="27">
        <f>IF(DF$4="Yes",'RCF Calc'!DH7*(1-Input!$E$53/Selectors!$I$21),'RCF Calc'!DH7)</f>
        <v>-0.17826839999999999</v>
      </c>
      <c r="DG6" s="27">
        <f>IF(DG$4="Yes",'RCF Calc'!DI7*(1-Input!$E$53/Selectors!$I$21),'RCF Calc'!DI7)</f>
        <v>-0.17826839999999999</v>
      </c>
      <c r="DH6" s="27">
        <f>IF(DH$4="Yes",'RCF Calc'!DJ7*(1-Input!$E$53/Selectors!$I$21),'RCF Calc'!DJ7)</f>
        <v>-0.17826839999999999</v>
      </c>
      <c r="DI6" s="27">
        <f>IF(DI$4="Yes",'RCF Calc'!DK7*(1-Input!$E$53/Selectors!$I$21),'RCF Calc'!DK7)</f>
        <v>-6.9999999999999896E-2</v>
      </c>
      <c r="DJ6" s="27">
        <f>IF(DJ$4="Yes",'RCF Calc'!DL7*(1-Input!$E$53/Selectors!$I$21),'RCF Calc'!DL7)</f>
        <v>-6.9999999999999896E-2</v>
      </c>
      <c r="DK6" s="27">
        <f>IF(DK$4="Yes",'RCF Calc'!DM7*(1-Input!$E$53/Selectors!$I$21),'RCF Calc'!DM7)</f>
        <v>-6.9999999999999896E-2</v>
      </c>
      <c r="DL6" s="27">
        <f>IF(DL$4="Yes",'RCF Calc'!DN7*(1-Input!$E$53/Selectors!$I$21),'RCF Calc'!DN7)</f>
        <v>-6.9999999999999896E-2</v>
      </c>
      <c r="DM6" s="27">
        <f>IF(DM$4="Yes",'RCF Calc'!DO7*(1-Input!$E$53/Selectors!$I$21),'RCF Calc'!DO7)</f>
        <v>-0.6334951456310679</v>
      </c>
      <c r="DN6" s="27">
        <f>IF(DN$4="Yes",'RCF Calc'!DP7*(1-Input!$E$53/Selectors!$I$21),'RCF Calc'!DP7)</f>
        <v>-0.6334951456310679</v>
      </c>
      <c r="DO6" s="27">
        <f>IF(DO$4="Yes",'RCF Calc'!DQ7*(1-Input!$E$53/Selectors!$I$21),'RCF Calc'!DQ7)</f>
        <v>-0.6334951456310679</v>
      </c>
      <c r="DP6" s="27">
        <f>IF(DP$4="Yes",'RCF Calc'!DR7*(1-Input!$E$53/Selectors!$I$21),'RCF Calc'!DR7)</f>
        <v>-0.6334951456310679</v>
      </c>
      <c r="DQ6" s="27">
        <f>IF(DQ$4="Yes",'RCF Calc'!DS7*(1-Input!$E$53/Selectors!$I$21),'RCF Calc'!DS7)</f>
        <v>-0.6334951456310679</v>
      </c>
      <c r="DR6" s="27">
        <f>IF(DR$4="Yes",'RCF Calc'!DT7*(1-Input!$E$53/Selectors!$I$21),'RCF Calc'!DT7)</f>
        <v>-0.6334951456310679</v>
      </c>
      <c r="DS6" s="27">
        <f>IF(DS$4="Yes",'RCF Calc'!DU7*(1-Input!$E$53/Selectors!$I$21),'RCF Calc'!DU7)</f>
        <v>-0.6334951456310679</v>
      </c>
      <c r="DT6" s="27">
        <f>IF(DT$4="Yes",'RCF Calc'!DV7*(1-Input!$E$53/Selectors!$I$21),'RCF Calc'!DV7)</f>
        <v>-0.6334951456310679</v>
      </c>
      <c r="DU6" s="27">
        <f>IF(DU$4="Yes",'RCF Calc'!DW7*(1-Input!$E$53/Selectors!$I$21),'RCF Calc'!DW7)</f>
        <v>-0.6334951456310679</v>
      </c>
      <c r="DV6" s="27">
        <f>IF(DV$4="Yes",'RCF Calc'!DX7*(1-Input!$E$53/Selectors!$I$21),'RCF Calc'!DX7)</f>
        <v>-0.6334951456310679</v>
      </c>
      <c r="DW6" s="27">
        <f>IF(DW$4="Yes",'RCF Calc'!DY7*(1-Input!$E$53/Selectors!$I$21),'RCF Calc'!DY7)</f>
        <v>-0.6334951456310679</v>
      </c>
      <c r="DX6" s="27">
        <f>IF(DX$4="Yes",'RCF Calc'!DZ7*(1-Input!$E$53/Selectors!$I$21),'RCF Calc'!DZ7)</f>
        <v>-0.6334951456310679</v>
      </c>
      <c r="DY6" s="27">
        <f>IF(DY$4="Yes",'RCF Calc'!EA7*(1-Input!$E$53/Selectors!$I$21),'RCF Calc'!EA7)</f>
        <v>-0.6334951456310679</v>
      </c>
      <c r="DZ6" s="27">
        <f>IF(DZ$4="Yes",'RCF Calc'!EB7*(1-Input!$E$53/Selectors!$I$21),'RCF Calc'!EB7)</f>
        <v>-0.6334951456310679</v>
      </c>
      <c r="EA6" s="27">
        <f>IF(EA$4="Yes",'RCF Calc'!EC7*(1-Input!$E$53/Selectors!$I$21),'RCF Calc'!EC7)</f>
        <v>-0.6334951456310679</v>
      </c>
      <c r="EB6" s="27">
        <f>IF(EB$4="Yes",'RCF Calc'!ED7*(1-Input!$E$53/Selectors!$I$21),'RCF Calc'!ED7)</f>
        <v>-0.63349514563106801</v>
      </c>
      <c r="EC6" s="27">
        <f>IF(EC$4="Yes",'RCF Calc'!EE7*(1-Input!$E$53/Selectors!$I$21),'RCF Calc'!EE7)</f>
        <v>-0.63349514563106801</v>
      </c>
      <c r="ED6" s="27">
        <f>IF(ED$4="Yes",'RCF Calc'!EF7*(1-Input!$E$53/Selectors!$I$21),'RCF Calc'!EF7)</f>
        <v>-0.63349514563106801</v>
      </c>
      <c r="EE6" s="27">
        <f>IF(EE$4="Yes",'RCF Calc'!EG7*(1-Input!$E$53/Selectors!$I$21),'RCF Calc'!EG7)</f>
        <v>-0.63349514563106801</v>
      </c>
      <c r="EF6" s="27">
        <f>IF(EF$4="Yes",'RCF Calc'!EH7*(1-Input!$E$53/Selectors!$I$21),'RCF Calc'!EH7)</f>
        <v>-0.63349514563106801</v>
      </c>
      <c r="EG6" s="27">
        <f>IF(EG$4="Yes",'RCF Calc'!EI7*(1-Input!$E$53/Selectors!$I$21),'RCF Calc'!EI7)</f>
        <v>-0.63349514563106801</v>
      </c>
      <c r="EH6" s="27">
        <f>IF(EH$4="Yes",'RCF Calc'!EJ7*(1-Input!$E$53/Selectors!$I$21),'RCF Calc'!EJ7)</f>
        <v>-0.63349514563106801</v>
      </c>
      <c r="EI6" s="27">
        <f>IF(EI$4="Yes",'RCF Calc'!EK7*(1-Input!$E$53/Selectors!$I$21),'RCF Calc'!EK7)</f>
        <v>-0.63349514563106801</v>
      </c>
      <c r="EJ6" s="27">
        <f>IF(EJ$4="Yes",'RCF Calc'!EL7*(1-Input!$E$53/Selectors!$I$21),'RCF Calc'!EL7)</f>
        <v>-0.63349514563106801</v>
      </c>
      <c r="EK6" s="27">
        <f>IF(EK$4="Yes",'RCF Calc'!EM7*(1-Input!$E$53/Selectors!$I$21),'RCF Calc'!EM7)</f>
        <v>-0.63349514563106801</v>
      </c>
      <c r="EL6" s="27">
        <f>IF(EL$4="Yes",'RCF Calc'!EN7*(1-Input!$E$53/Selectors!$I$21),'RCF Calc'!EN7)</f>
        <v>-0.63349514563106801</v>
      </c>
      <c r="EM6" s="27">
        <f>IF(EM$4="Yes",'RCF Calc'!EO7*(1-Input!$E$53/Selectors!$I$21),'RCF Calc'!EO7)</f>
        <v>-0.63349514563106801</v>
      </c>
      <c r="EN6" s="27">
        <f>IF(EN$4="Yes",'RCF Calc'!EP7*(1-Input!$E$53/Selectors!$I$21),'RCF Calc'!EP7)</f>
        <v>-0.63349514563106801</v>
      </c>
      <c r="EO6" s="27">
        <f>IF(EO$4="Yes",'RCF Calc'!EQ7*(1-Input!$E$53/Selectors!$I$21),'RCF Calc'!EQ7)</f>
        <v>-0.63349514563106801</v>
      </c>
      <c r="EP6" s="27">
        <f>IF(EP$4="Yes",'RCF Calc'!ER7*(1-Input!$E$53/Selectors!$I$21),'RCF Calc'!ER7)</f>
        <v>-0.63349514563106801</v>
      </c>
      <c r="EQ6" s="27">
        <f>IF(EQ$4="Yes",'RCF Calc'!ES7*(1-Input!$E$53/Selectors!$I$21),'RCF Calc'!ES7)</f>
        <v>-0.25775365229023722</v>
      </c>
      <c r="ES6" s="52">
        <v>-0.37986702608187917</v>
      </c>
      <c r="ET6" s="52">
        <v>-0.37695801298714338</v>
      </c>
      <c r="EU6" s="52">
        <v>-0.28810052825853</v>
      </c>
    </row>
    <row r="7" spans="1:151" x14ac:dyDescent="0.25">
      <c r="B7" s="13" t="s">
        <v>5</v>
      </c>
      <c r="C7" s="3">
        <v>0.1</v>
      </c>
      <c r="D7" s="40" t="e">
        <f t="shared" si="0"/>
        <v>#DIV/0!</v>
      </c>
      <c r="E7" s="2"/>
      <c r="F7" s="29" t="e">
        <f t="shared" ref="F7:F25" si="2">F6</f>
        <v>#DIV/0!</v>
      </c>
      <c r="G7" s="29" t="e">
        <f t="shared" si="1"/>
        <v>#DIV/0!</v>
      </c>
      <c r="H7" s="29"/>
      <c r="I7" s="27">
        <f>IF(I$4="Yes",'RCF Calc'!K8*(1-Input!$E$53/Selectors!$I$21),'RCF Calc'!K8)</f>
        <v>-0.89644862444514106</v>
      </c>
      <c r="J7" s="27">
        <f>IF(J$4="Yes",'RCF Calc'!L8*(1-Input!$E$53/Selectors!$I$21),'RCF Calc'!L8)</f>
        <v>-0.89644862444514106</v>
      </c>
      <c r="K7" s="27">
        <f>IF(K$4="Yes",'RCF Calc'!M8*(1-Input!$E$53/Selectors!$I$21),'RCF Calc'!M8)</f>
        <v>-0.89644862444514106</v>
      </c>
      <c r="L7" s="27">
        <f>IF(L$4="Yes",'RCF Calc'!N8*(1-Input!$E$53/Selectors!$I$21),'RCF Calc'!N8)</f>
        <v>-0.89644862444514106</v>
      </c>
      <c r="M7" s="27">
        <f>IF(M$4="Yes",'RCF Calc'!O8*(1-Input!$E$53/Selectors!$I$21),'RCF Calc'!O8)</f>
        <v>-0.89644862444514106</v>
      </c>
      <c r="N7" s="27">
        <f>IF(N$4="Yes",'RCF Calc'!P8*(1-Input!$E$53/Selectors!$I$21),'RCF Calc'!P8)</f>
        <v>-0.89644862444514106</v>
      </c>
      <c r="O7" s="27">
        <f>IF(O$4="Yes",'RCF Calc'!Q8*(1-Input!$E$53/Selectors!$I$21),'RCF Calc'!Q8)</f>
        <v>-0.89644862444514106</v>
      </c>
      <c r="P7" s="27">
        <f>IF(P$4="Yes",'RCF Calc'!R8*(1-Input!$E$53/Selectors!$I$21),'RCF Calc'!R8)</f>
        <v>-0.89644862444514106</v>
      </c>
      <c r="Q7" s="27">
        <f>IF(Q$4="Yes",'RCF Calc'!S8*(1-Input!$E$53/Selectors!$I$21),'RCF Calc'!S8)</f>
        <v>-0.89644862444514106</v>
      </c>
      <c r="R7" s="27">
        <f>IF(R$4="Yes",'RCF Calc'!T8*(1-Input!$E$53/Selectors!$I$21),'RCF Calc'!T8)</f>
        <v>-0.40559523809523812</v>
      </c>
      <c r="S7" s="27">
        <f>IF(S$4="Yes",'RCF Calc'!U8*(1-Input!$E$53/Selectors!$I$21),'RCF Calc'!U8)</f>
        <v>-0.40559523809523812</v>
      </c>
      <c r="T7" s="27">
        <f>IF(T$4="Yes",'RCF Calc'!V8*(1-Input!$E$53/Selectors!$I$21),'RCF Calc'!V8)</f>
        <v>-0.40559523809523812</v>
      </c>
      <c r="U7" s="27">
        <f>IF(U$4="Yes",'RCF Calc'!W8*(1-Input!$E$53/Selectors!$I$21),'RCF Calc'!W8)</f>
        <v>-0.40559523809523812</v>
      </c>
      <c r="V7" s="27">
        <f>IF(V$4="Yes",'RCF Calc'!X8*(1-Input!$E$53/Selectors!$I$21),'RCF Calc'!X8)</f>
        <v>-0.17175631729720564</v>
      </c>
      <c r="W7" s="27">
        <f>IF(W$4="Yes",'RCF Calc'!Y8*(1-Input!$E$53/Selectors!$I$21),'RCF Calc'!Y8)</f>
        <v>-0.17175631729720564</v>
      </c>
      <c r="X7" s="27">
        <f>IF(X$4="Yes",'RCF Calc'!Z8*(1-Input!$E$53/Selectors!$I$21),'RCF Calc'!Z8)</f>
        <v>-0.17175631729720564</v>
      </c>
      <c r="Y7" s="27">
        <f>IF(Y$4="Yes",'RCF Calc'!AA8*(1-Input!$E$53/Selectors!$I$21),'RCF Calc'!AA8)</f>
        <v>-0.17175631729720564</v>
      </c>
      <c r="Z7" s="27">
        <f>IF(Z$4="Yes",'RCF Calc'!AB8*(1-Input!$E$53/Selectors!$I$21),'RCF Calc'!AB8)</f>
        <v>-0.17175631729720564</v>
      </c>
      <c r="AA7" s="27">
        <f>IF(AA$4="Yes",'RCF Calc'!AC8*(1-Input!$E$53/Selectors!$I$21),'RCF Calc'!AC8)</f>
        <v>-0.13822274998869832</v>
      </c>
      <c r="AB7" s="27">
        <f>IF(AB$4="Yes",'RCF Calc'!AD8*(1-Input!$E$53/Selectors!$I$21),'RCF Calc'!AD8)</f>
        <v>-0.17175631729720564</v>
      </c>
      <c r="AC7" s="27">
        <f>IF(AC$4="Yes",'RCF Calc'!AE8*(1-Input!$E$53/Selectors!$I$21),'RCF Calc'!AE8)</f>
        <v>-0.17175631729720564</v>
      </c>
      <c r="AD7" s="27">
        <f>IF(AD$4="Yes",'RCF Calc'!AF8*(1-Input!$E$53/Selectors!$I$21),'RCF Calc'!AF8)</f>
        <v>-0.17175631729720564</v>
      </c>
      <c r="AE7" s="27">
        <f>IF(AE$4="Yes",'RCF Calc'!AG8*(1-Input!$E$53/Selectors!$I$21),'RCF Calc'!AG8)</f>
        <v>-0.17175631729720564</v>
      </c>
      <c r="AF7" s="27">
        <f>IF(AF$4="Yes",'RCF Calc'!AH8*(1-Input!$E$53/Selectors!$I$21),'RCF Calc'!AH8)</f>
        <v>-0.17175631729720564</v>
      </c>
      <c r="AG7" s="27">
        <f>IF(AG$4="Yes",'RCF Calc'!AI8*(1-Input!$E$53/Selectors!$I$21),'RCF Calc'!AI8)</f>
        <v>-0.10599820000000004</v>
      </c>
      <c r="AH7" s="27">
        <f>IF(AH$4="Yes",'RCF Calc'!AJ8*(1-Input!$E$53/Selectors!$I$21),'RCF Calc'!AJ8)</f>
        <v>-0.10599820000000004</v>
      </c>
      <c r="AI7" s="27">
        <f>IF(AI$4="Yes",'RCF Calc'!AK8*(1-Input!$E$53/Selectors!$I$21),'RCF Calc'!AK8)</f>
        <v>-0.40559523809523812</v>
      </c>
      <c r="AJ7" s="27">
        <f>IF(AJ$4="Yes",'RCF Calc'!AL8*(1-Input!$E$53/Selectors!$I$21),'RCF Calc'!AL8)</f>
        <v>-0.40559523809523812</v>
      </c>
      <c r="AK7" s="27">
        <f>IF(AK$4="Yes",'RCF Calc'!AM8*(1-Input!$E$53/Selectors!$I$21),'RCF Calc'!AM8)</f>
        <v>-0.40559523809523812</v>
      </c>
      <c r="AL7" s="27">
        <f>IF(AL$4="Yes",'RCF Calc'!AN8*(1-Input!$E$53/Selectors!$I$21),'RCF Calc'!AN8)</f>
        <v>-0.40559523809523812</v>
      </c>
      <c r="AM7" s="27">
        <f>IF(AM$4="Yes",'RCF Calc'!AO8*(1-Input!$E$53/Selectors!$I$21),'RCF Calc'!AO8)</f>
        <v>-0.10147831349999997</v>
      </c>
      <c r="AN7" s="27">
        <f>IF(AN$4="Yes",'RCF Calc'!AP8*(1-Input!$E$53/Selectors!$I$21),'RCF Calc'!AP8)</f>
        <v>-0.10599820000000004</v>
      </c>
      <c r="AO7" s="27">
        <f>IF(AO$4="Yes",'RCF Calc'!AQ8*(1-Input!$E$53/Selectors!$I$21),'RCF Calc'!AQ8)</f>
        <v>-0.10599820000000004</v>
      </c>
      <c r="AP7" s="27">
        <f>IF(AP$4="Yes",'RCF Calc'!AR8*(1-Input!$E$53/Selectors!$I$21),'RCF Calc'!AR8)</f>
        <v>-0.10373825675000001</v>
      </c>
      <c r="AQ7" s="27">
        <f>IF(AQ$4="Yes",'RCF Calc'!AS8*(1-Input!$E$53/Selectors!$I$21),'RCF Calc'!AS8)</f>
        <v>-0.10147831349999997</v>
      </c>
      <c r="AR7" s="27">
        <f>IF(AR$4="Yes",'RCF Calc'!AT8*(1-Input!$E$53/Selectors!$I$21),'RCF Calc'!AT8)</f>
        <v>-0.10599820000000004</v>
      </c>
      <c r="AS7" s="27">
        <f>IF(AS$4="Yes",'RCF Calc'!AU8*(1-Input!$E$53/Selectors!$I$21),'RCF Calc'!AU8)</f>
        <v>-0.10599820000000004</v>
      </c>
      <c r="AT7" s="27">
        <f>IF(AT$4="Yes",'RCF Calc'!AV8*(1-Input!$E$53/Selectors!$I$21),'RCF Calc'!AV8)</f>
        <v>-0.17175631729720564</v>
      </c>
      <c r="AU7" s="27">
        <f>IF(AU$4="Yes",'RCF Calc'!AW8*(1-Input!$E$53/Selectors!$I$21),'RCF Calc'!AW8)</f>
        <v>-0.13822274998869832</v>
      </c>
      <c r="AV7" s="27">
        <f>IF(AV$4="Yes",'RCF Calc'!AX8*(1-Input!$E$53/Selectors!$I$21),'RCF Calc'!AX8)</f>
        <v>-0.40559523809523812</v>
      </c>
      <c r="AW7" s="27">
        <f>IF(AW$4="Yes",'RCF Calc'!AY8*(1-Input!$E$53/Selectors!$I$21),'RCF Calc'!AY8)</f>
        <v>-0.40559523809523812</v>
      </c>
      <c r="AX7" s="27">
        <f>IF(AX$4="Yes",'RCF Calc'!AZ8*(1-Input!$E$53/Selectors!$I$21),'RCF Calc'!AZ8)</f>
        <v>1.0000000000000009E-2</v>
      </c>
      <c r="AY7" s="27">
        <f>IF(AY$4="Yes",'RCF Calc'!BA8*(1-Input!$E$53/Selectors!$I$21),'RCF Calc'!BA8)</f>
        <v>1.0000000000000009E-2</v>
      </c>
      <c r="AZ7" s="27">
        <f>IF(AZ$4="Yes",'RCF Calc'!BB8*(1-Input!$E$53/Selectors!$I$21),'RCF Calc'!BB8)</f>
        <v>9.000000000000008E-3</v>
      </c>
      <c r="BA7" s="27">
        <f>IF(BA$4="Yes",'RCF Calc'!BC8*(1-Input!$E$53/Selectors!$I$21),'RCF Calc'!BC8)</f>
        <v>9.000000000000008E-3</v>
      </c>
      <c r="BB7" s="27">
        <f>IF(BB$4="Yes",'RCF Calc'!BD8*(1-Input!$E$53/Selectors!$I$21),'RCF Calc'!BD8)</f>
        <v>9.000000000000008E-3</v>
      </c>
      <c r="BC7" s="27">
        <f>IF(BC$4="Yes",'RCF Calc'!BE8*(1-Input!$E$53/Selectors!$I$21),'RCF Calc'!BE8)</f>
        <v>1.0000000000000009E-2</v>
      </c>
      <c r="BD7" s="27">
        <f>IF(BD$4="Yes",'RCF Calc'!BF8*(1-Input!$E$53/Selectors!$I$21),'RCF Calc'!BF8)</f>
        <v>1.2000000000000011E-2</v>
      </c>
      <c r="BE7" s="27">
        <f>IF(BE$4="Yes",'RCF Calc'!BG8*(1-Input!$E$53/Selectors!$I$21),'RCF Calc'!BG8)</f>
        <v>1.0000000000000009E-2</v>
      </c>
      <c r="BF7" s="27">
        <f>IF(BF$4="Yes",'RCF Calc'!BH8*(1-Input!$E$53/Selectors!$I$21),'RCF Calc'!BH8)</f>
        <v>1.2000000000000011E-2</v>
      </c>
      <c r="BG7" s="27">
        <f>IF(BG$4="Yes",'RCF Calc'!BI8*(1-Input!$E$53/Selectors!$I$21),'RCF Calc'!BI8)</f>
        <v>-0.11441341355597399</v>
      </c>
      <c r="BH7" s="27">
        <f>IF(BH$4="Yes",'RCF Calc'!BJ8*(1-Input!$E$53/Selectors!$I$21),'RCF Calc'!BJ8)</f>
        <v>-0.11441341355597399</v>
      </c>
      <c r="BI7" s="27">
        <f>IF(BI$4="Yes",'RCF Calc'!BK8*(1-Input!$E$53/Selectors!$I$21),'RCF Calc'!BK8)</f>
        <v>-6.6135258336375125E-2</v>
      </c>
      <c r="BJ7" s="27">
        <f>IF(BJ$4="Yes",'RCF Calc'!BL8*(1-Input!$E$53/Selectors!$I$21),'RCF Calc'!BL8)</f>
        <v>1.0000000000000009E-2</v>
      </c>
      <c r="BK7" s="27">
        <f>IF(BK$4="Yes",'RCF Calc'!BM8*(1-Input!$E$53/Selectors!$I$21),'RCF Calc'!BM8)</f>
        <v>1.0000000000000009E-2</v>
      </c>
      <c r="BL7" s="27">
        <f>IF(BL$4="Yes",'RCF Calc'!BN8*(1-Input!$E$53/Selectors!$I$21),'RCF Calc'!BN8)</f>
        <v>1.2000000000000011E-2</v>
      </c>
      <c r="BM7" s="27">
        <f>IF(BM$4="Yes",'RCF Calc'!BO8*(1-Input!$E$53/Selectors!$I$21),'RCF Calc'!BO8)</f>
        <v>1.2000000000000011E-2</v>
      </c>
      <c r="BN7" s="27">
        <f>IF(BN$4="Yes",'RCF Calc'!BP8*(1-Input!$E$53/Selectors!$I$21),'RCF Calc'!BP8)</f>
        <v>-0.11271298439778943</v>
      </c>
      <c r="BO7" s="27">
        <f>IF(BO$4="Yes",'RCF Calc'!BQ8*(1-Input!$E$53/Selectors!$I$21),'RCF Calc'!BQ8)</f>
        <v>-0.15345146244731811</v>
      </c>
      <c r="BP7" s="27">
        <f>IF(BP$4="Yes",'RCF Calc'!BR8*(1-Input!$E$53/Selectors!$I$21),'RCF Calc'!BR8)</f>
        <v>-0.15345146244731811</v>
      </c>
      <c r="BQ7" s="27">
        <f>IF(BQ$4="Yes",'RCF Calc'!BS8*(1-Input!$E$53/Selectors!$I$21),'RCF Calc'!BS8)</f>
        <v>-0.10999999999999999</v>
      </c>
      <c r="BR7" s="27">
        <f>IF(BR$4="Yes",'RCF Calc'!BT8*(1-Input!$E$53/Selectors!$I$21),'RCF Calc'!BT8)</f>
        <v>1.0000000000000009E-2</v>
      </c>
      <c r="BS7" s="27">
        <f>IF(BS$4="Yes",'RCF Calc'!BU8*(1-Input!$E$53/Selectors!$I$21),'RCF Calc'!BU8)</f>
        <v>-0.16101628955437999</v>
      </c>
      <c r="BT7" s="27">
        <f>IF(BT$4="Yes",'RCF Calc'!BV8*(1-Input!$E$53/Selectors!$I$21),'RCF Calc'!BV8)</f>
        <v>-0.16085000000000005</v>
      </c>
      <c r="BU7" s="27">
        <f>IF(BU$4="Yes",'RCF Calc'!BW8*(1-Input!$E$53/Selectors!$I$21),'RCF Calc'!BW8)</f>
        <v>-0.16085000000000005</v>
      </c>
      <c r="BV7" s="27">
        <f>IF(BV$4="Yes",'RCF Calc'!BX8*(1-Input!$E$53/Selectors!$I$21),'RCF Calc'!BX8)</f>
        <v>-0.16085000000000005</v>
      </c>
      <c r="BW7" s="27">
        <f>IF(BW$4="Yes",'RCF Calc'!BY8*(1-Input!$E$53/Selectors!$I$21),'RCF Calc'!BY8)</f>
        <v>-0.16085000000000005</v>
      </c>
      <c r="BX7" s="27">
        <f>IF(BX$4="Yes",'RCF Calc'!BZ8*(1-Input!$E$53/Selectors!$I$21),'RCF Calc'!BZ8)</f>
        <v>-0.16085000000000005</v>
      </c>
      <c r="BY7" s="27">
        <f>IF(BY$4="Yes",'RCF Calc'!CA8*(1-Input!$E$53/Selectors!$I$21),'RCF Calc'!CA8)</f>
        <v>-0.16085000000000005</v>
      </c>
      <c r="BZ7" s="27">
        <f>IF(BZ$4="Yes",'RCF Calc'!CB8*(1-Input!$E$53/Selectors!$I$21),'RCF Calc'!CB8)</f>
        <v>-7.4703953842359949E-2</v>
      </c>
      <c r="CA7" s="27">
        <f>IF(CA$4="Yes",'RCF Calc'!CC8*(1-Input!$E$53/Selectors!$I$21),'RCF Calc'!CC8)</f>
        <v>-7.4703953842359949E-2</v>
      </c>
      <c r="CB7" s="27">
        <f>IF(CB$4="Yes",'RCF Calc'!CD8*(1-Input!$E$53/Selectors!$I$21),'RCF Calc'!CD8)</f>
        <v>-7.4703953842359949E-2</v>
      </c>
      <c r="CC7" s="27">
        <f>IF(CC$4="Yes",'RCF Calc'!CE8*(1-Input!$E$53/Selectors!$I$21),'RCF Calc'!CE8)</f>
        <v>-7.4703953842359949E-2</v>
      </c>
      <c r="CD7" s="27">
        <f>IF(CD$4="Yes",'RCF Calc'!CF8*(1-Input!$E$53/Selectors!$I$21),'RCF Calc'!CF8)</f>
        <v>-7.4703953842359949E-2</v>
      </c>
      <c r="CE7" s="27">
        <f>IF(CE$4="Yes",'RCF Calc'!CG8*(1-Input!$E$53/Selectors!$I$21),'RCF Calc'!CG8)</f>
        <v>-7.4703953842359949E-2</v>
      </c>
      <c r="CF7" s="27">
        <f>IF(CF$4="Yes",'RCF Calc'!CH8*(1-Input!$E$53/Selectors!$I$21),'RCF Calc'!CH8)</f>
        <v>-7.4703953842359949E-2</v>
      </c>
      <c r="CG7" s="27">
        <f>IF(CG$4="Yes",'RCF Calc'!CI8*(1-Input!$E$53/Selectors!$I$21),'RCF Calc'!CI8)</f>
        <v>-0.24749491482078001</v>
      </c>
      <c r="CH7" s="27">
        <f>IF(CH$4="Yes",'RCF Calc'!CJ8*(1-Input!$E$53/Selectors!$I$21),'RCF Calc'!CJ8)</f>
        <v>-0.24749491482078001</v>
      </c>
      <c r="CI7" s="27">
        <f>IF(CI$4="Yes",'RCF Calc'!CK8*(1-Input!$E$53/Selectors!$I$21),'RCF Calc'!CK8)</f>
        <v>-0.24749491482078001</v>
      </c>
      <c r="CJ7" s="27">
        <f>IF(CJ$4="Yes",'RCF Calc'!CL8*(1-Input!$E$53/Selectors!$I$21),'RCF Calc'!CL8)</f>
        <v>-0.24749491482078001</v>
      </c>
      <c r="CK7" s="27">
        <f>IF(CK$4="Yes",'RCF Calc'!CM8*(1-Input!$E$53/Selectors!$I$21),'RCF Calc'!CM8)</f>
        <v>-0.24749491482078001</v>
      </c>
      <c r="CL7" s="27">
        <f>IF(CL$4="Yes",'RCF Calc'!CN8*(1-Input!$E$53/Selectors!$I$21),'RCF Calc'!CN8)</f>
        <v>-0.24749491482078001</v>
      </c>
      <c r="CM7" s="27">
        <f>IF(CM$4="Yes",'RCF Calc'!CO8*(1-Input!$E$53/Selectors!$I$21),'RCF Calc'!CO8)</f>
        <v>-0.24749491482078001</v>
      </c>
      <c r="CN7" s="27">
        <f>IF(CN$4="Yes",'RCF Calc'!CP8*(1-Input!$E$53/Selectors!$I$21),'RCF Calc'!CP8)</f>
        <v>-0.16101628955437999</v>
      </c>
      <c r="CO7" s="27">
        <f>IF(CO$4="Yes",'RCF Calc'!CQ8*(1-Input!$E$53/Selectors!$I$21),'RCF Calc'!CQ8)</f>
        <v>-0.16101628955437999</v>
      </c>
      <c r="CP7" s="27">
        <f>IF(CP$4="Yes",'RCF Calc'!CR8*(1-Input!$E$53/Selectors!$I$21),'RCF Calc'!CR8)</f>
        <v>-0.16101628955437999</v>
      </c>
      <c r="CQ7" s="27">
        <f>IF(CQ$4="Yes",'RCF Calc'!CS8*(1-Input!$E$53/Selectors!$I$21),'RCF Calc'!CS8)</f>
        <v>-0.28913410745647095</v>
      </c>
      <c r="CR7" s="27">
        <f>IF(CR$4="Yes",'RCF Calc'!CT8*(1-Input!$E$53/Selectors!$I$21),'RCF Calc'!CT8)</f>
        <v>-0.28913410745647095</v>
      </c>
      <c r="CS7" s="27">
        <f>IF(CS$4="Yes",'RCF Calc'!CU8*(1-Input!$E$53/Selectors!$I$21),'RCF Calc'!CU8)</f>
        <v>-0.28913410745647095</v>
      </c>
      <c r="CT7" s="27">
        <f>IF(CT$4="Yes",'RCF Calc'!CV8*(1-Input!$E$53/Selectors!$I$21),'RCF Calc'!CV8)</f>
        <v>-0.28913410745647095</v>
      </c>
      <c r="CU7" s="27">
        <f>IF(CU$4="Yes",'RCF Calc'!CW8*(1-Input!$E$53/Selectors!$I$21),'RCF Calc'!CW8)</f>
        <v>-0.28913410745647095</v>
      </c>
      <c r="CV7" s="27">
        <f>IF(CV$4="Yes",'RCF Calc'!CX8*(1-Input!$E$53/Selectors!$I$21),'RCF Calc'!CX8)</f>
        <v>-0.10999999999999999</v>
      </c>
      <c r="CW7" s="27">
        <f>IF(CW$4="Yes",'RCF Calc'!CY8*(1-Input!$E$53/Selectors!$I$21),'RCF Calc'!CY8)</f>
        <v>-0.10599820000000004</v>
      </c>
      <c r="CX7" s="27">
        <f>IF(CX$4="Yes",'RCF Calc'!CZ8*(1-Input!$E$53/Selectors!$I$21),'RCF Calc'!CZ8)</f>
        <v>-0.10599820000000004</v>
      </c>
      <c r="CY7" s="27">
        <f>IF(CY$4="Yes",'RCF Calc'!DA8*(1-Input!$E$53/Selectors!$I$21),'RCF Calc'!DA8)</f>
        <v>-0.10599820000000004</v>
      </c>
      <c r="CZ7" s="27">
        <f>IF(CZ$4="Yes",'RCF Calc'!DB8*(1-Input!$E$53/Selectors!$I$21),'RCF Calc'!DB8)</f>
        <v>-0.10599820000000004</v>
      </c>
      <c r="DA7" s="27">
        <f>IF(DA$4="Yes",'RCF Calc'!DC8*(1-Input!$E$53/Selectors!$I$21),'RCF Calc'!DC8)</f>
        <v>-0.10599820000000004</v>
      </c>
      <c r="DB7" s="27">
        <f>IF(DB$4="Yes",'RCF Calc'!DD8*(1-Input!$E$53/Selectors!$I$21),'RCF Calc'!DD8)</f>
        <v>-0.10599820000000004</v>
      </c>
      <c r="DC7" s="27">
        <f>IF(DC$4="Yes",'RCF Calc'!DE8*(1-Input!$E$53/Selectors!$I$21),'RCF Calc'!DE8)</f>
        <v>-0.10599820000000004</v>
      </c>
      <c r="DD7" s="27">
        <f>IF(DD$4="Yes",'RCF Calc'!DF8*(1-Input!$E$53/Selectors!$I$21),'RCF Calc'!DF8)</f>
        <v>-0.10599820000000004</v>
      </c>
      <c r="DE7" s="27">
        <f>IF(DE$4="Yes",'RCF Calc'!DG8*(1-Input!$E$53/Selectors!$I$21),'RCF Calc'!DG8)</f>
        <v>-0.10599820000000004</v>
      </c>
      <c r="DF7" s="27">
        <f>IF(DF$4="Yes",'RCF Calc'!DH8*(1-Input!$E$53/Selectors!$I$21),'RCF Calc'!DH8)</f>
        <v>-0.10599820000000004</v>
      </c>
      <c r="DG7" s="27">
        <f>IF(DG$4="Yes",'RCF Calc'!DI8*(1-Input!$E$53/Selectors!$I$21),'RCF Calc'!DI8)</f>
        <v>-0.10599820000000004</v>
      </c>
      <c r="DH7" s="27">
        <f>IF(DH$4="Yes",'RCF Calc'!DJ8*(1-Input!$E$53/Selectors!$I$21),'RCF Calc'!DJ8)</f>
        <v>-0.10599820000000004</v>
      </c>
      <c r="DI7" s="27">
        <f>IF(DI$4="Yes",'RCF Calc'!DK8*(1-Input!$E$53/Selectors!$I$21),'RCF Calc'!DK8)</f>
        <v>1.0000000000000009E-2</v>
      </c>
      <c r="DJ7" s="27">
        <f>IF(DJ$4="Yes",'RCF Calc'!DL8*(1-Input!$E$53/Selectors!$I$21),'RCF Calc'!DL8)</f>
        <v>1.0000000000000009E-2</v>
      </c>
      <c r="DK7" s="27">
        <f>IF(DK$4="Yes",'RCF Calc'!DM8*(1-Input!$E$53/Selectors!$I$21),'RCF Calc'!DM8)</f>
        <v>1.0000000000000009E-2</v>
      </c>
      <c r="DL7" s="27">
        <f>IF(DL$4="Yes",'RCF Calc'!DN8*(1-Input!$E$53/Selectors!$I$21),'RCF Calc'!DN8)</f>
        <v>1.0000000000000009E-2</v>
      </c>
      <c r="DM7" s="27">
        <f>IF(DM$4="Yes",'RCF Calc'!DO8*(1-Input!$E$53/Selectors!$I$21),'RCF Calc'!DO8)</f>
        <v>-0.40559523809523812</v>
      </c>
      <c r="DN7" s="27">
        <f>IF(DN$4="Yes",'RCF Calc'!DP8*(1-Input!$E$53/Selectors!$I$21),'RCF Calc'!DP8)</f>
        <v>-0.40559523809523812</v>
      </c>
      <c r="DO7" s="27">
        <f>IF(DO$4="Yes",'RCF Calc'!DQ8*(1-Input!$E$53/Selectors!$I$21),'RCF Calc'!DQ8)</f>
        <v>-0.40559523809523812</v>
      </c>
      <c r="DP7" s="27">
        <f>IF(DP$4="Yes",'RCF Calc'!DR8*(1-Input!$E$53/Selectors!$I$21),'RCF Calc'!DR8)</f>
        <v>-0.40559523809523812</v>
      </c>
      <c r="DQ7" s="27">
        <f>IF(DQ$4="Yes",'RCF Calc'!DS8*(1-Input!$E$53/Selectors!$I$21),'RCF Calc'!DS8)</f>
        <v>-0.40559523809523812</v>
      </c>
      <c r="DR7" s="27">
        <f>IF(DR$4="Yes",'RCF Calc'!DT8*(1-Input!$E$53/Selectors!$I$21),'RCF Calc'!DT8)</f>
        <v>-0.40559523809523812</v>
      </c>
      <c r="DS7" s="27">
        <f>IF(DS$4="Yes",'RCF Calc'!DU8*(1-Input!$E$53/Selectors!$I$21),'RCF Calc'!DU8)</f>
        <v>-0.40559523809523812</v>
      </c>
      <c r="DT7" s="27">
        <f>IF(DT$4="Yes",'RCF Calc'!DV8*(1-Input!$E$53/Selectors!$I$21),'RCF Calc'!DV8)</f>
        <v>-0.40559523809523812</v>
      </c>
      <c r="DU7" s="27">
        <f>IF(DU$4="Yes",'RCF Calc'!DW8*(1-Input!$E$53/Selectors!$I$21),'RCF Calc'!DW8)</f>
        <v>-0.40559523809523812</v>
      </c>
      <c r="DV7" s="27">
        <f>IF(DV$4="Yes",'RCF Calc'!DX8*(1-Input!$E$53/Selectors!$I$21),'RCF Calc'!DX8)</f>
        <v>-0.40559523809523812</v>
      </c>
      <c r="DW7" s="27">
        <f>IF(DW$4="Yes",'RCF Calc'!DY8*(1-Input!$E$53/Selectors!$I$21),'RCF Calc'!DY8)</f>
        <v>-0.40559523809523812</v>
      </c>
      <c r="DX7" s="27">
        <f>IF(DX$4="Yes",'RCF Calc'!DZ8*(1-Input!$E$53/Selectors!$I$21),'RCF Calc'!DZ8)</f>
        <v>-0.40559523809523812</v>
      </c>
      <c r="DY7" s="27">
        <f>IF(DY$4="Yes",'RCF Calc'!EA8*(1-Input!$E$53/Selectors!$I$21),'RCF Calc'!EA8)</f>
        <v>-0.40559523809523812</v>
      </c>
      <c r="DZ7" s="27">
        <f>IF(DZ$4="Yes",'RCF Calc'!EB8*(1-Input!$E$53/Selectors!$I$21),'RCF Calc'!EB8)</f>
        <v>-0.40559523809523812</v>
      </c>
      <c r="EA7" s="27">
        <f>IF(EA$4="Yes",'RCF Calc'!EC8*(1-Input!$E$53/Selectors!$I$21),'RCF Calc'!EC8)</f>
        <v>-0.40559523809523812</v>
      </c>
      <c r="EB7" s="27">
        <f>IF(EB$4="Yes",'RCF Calc'!ED8*(1-Input!$E$53/Selectors!$I$21),'RCF Calc'!ED8)</f>
        <v>-0.40559523809523812</v>
      </c>
      <c r="EC7" s="27">
        <f>IF(EC$4="Yes",'RCF Calc'!EE8*(1-Input!$E$53/Selectors!$I$21),'RCF Calc'!EE8)</f>
        <v>-0.40559523809523812</v>
      </c>
      <c r="ED7" s="27">
        <f>IF(ED$4="Yes",'RCF Calc'!EF8*(1-Input!$E$53/Selectors!$I$21),'RCF Calc'!EF8)</f>
        <v>-0.40559523809523812</v>
      </c>
      <c r="EE7" s="27">
        <f>IF(EE$4="Yes",'RCF Calc'!EG8*(1-Input!$E$53/Selectors!$I$21),'RCF Calc'!EG8)</f>
        <v>-0.40559523809523812</v>
      </c>
      <c r="EF7" s="27">
        <f>IF(EF$4="Yes",'RCF Calc'!EH8*(1-Input!$E$53/Selectors!$I$21),'RCF Calc'!EH8)</f>
        <v>-0.40559523809523812</v>
      </c>
      <c r="EG7" s="27">
        <f>IF(EG$4="Yes",'RCF Calc'!EI8*(1-Input!$E$53/Selectors!$I$21),'RCF Calc'!EI8)</f>
        <v>-0.40559523809523812</v>
      </c>
      <c r="EH7" s="27">
        <f>IF(EH$4="Yes",'RCF Calc'!EJ8*(1-Input!$E$53/Selectors!$I$21),'RCF Calc'!EJ8)</f>
        <v>-0.40559523809523812</v>
      </c>
      <c r="EI7" s="27">
        <f>IF(EI$4="Yes",'RCF Calc'!EK8*(1-Input!$E$53/Selectors!$I$21),'RCF Calc'!EK8)</f>
        <v>-0.40559523809523812</v>
      </c>
      <c r="EJ7" s="27">
        <f>IF(EJ$4="Yes",'RCF Calc'!EL8*(1-Input!$E$53/Selectors!$I$21),'RCF Calc'!EL8)</f>
        <v>-0.40559523809523812</v>
      </c>
      <c r="EK7" s="27">
        <f>IF(EK$4="Yes",'RCF Calc'!EM8*(1-Input!$E$53/Selectors!$I$21),'RCF Calc'!EM8)</f>
        <v>-0.40559523809523812</v>
      </c>
      <c r="EL7" s="27">
        <f>IF(EL$4="Yes",'RCF Calc'!EN8*(1-Input!$E$53/Selectors!$I$21),'RCF Calc'!EN8)</f>
        <v>-0.40559523809523812</v>
      </c>
      <c r="EM7" s="27">
        <f>IF(EM$4="Yes",'RCF Calc'!EO8*(1-Input!$E$53/Selectors!$I$21),'RCF Calc'!EO8)</f>
        <v>-0.40559523809523812</v>
      </c>
      <c r="EN7" s="27">
        <f>IF(EN$4="Yes",'RCF Calc'!EP8*(1-Input!$E$53/Selectors!$I$21),'RCF Calc'!EP8)</f>
        <v>-0.40559523809523812</v>
      </c>
      <c r="EO7" s="27">
        <f>IF(EO$4="Yes",'RCF Calc'!EQ8*(1-Input!$E$53/Selectors!$I$21),'RCF Calc'!EQ8)</f>
        <v>-0.40559523809523812</v>
      </c>
      <c r="EP7" s="27">
        <f>IF(EP$4="Yes",'RCF Calc'!ER8*(1-Input!$E$53/Selectors!$I$21),'RCF Calc'!ER8)</f>
        <v>-0.40559523809523812</v>
      </c>
      <c r="EQ7" s="27">
        <f>IF(EQ$4="Yes",'RCF Calc'!ES8*(1-Input!$E$53/Selectors!$I$21),'RCF Calc'!ES8)</f>
        <v>-0.18893194902692623</v>
      </c>
      <c r="ES7" s="52">
        <v>-0.28411127578941436</v>
      </c>
      <c r="ET7" s="52">
        <v>-0.27771509442679754</v>
      </c>
      <c r="EU7" s="52">
        <v>-0.19213049292971646</v>
      </c>
    </row>
    <row r="8" spans="1:151" x14ac:dyDescent="0.25">
      <c r="B8" s="13" t="s">
        <v>6</v>
      </c>
      <c r="C8" s="3">
        <v>0.15</v>
      </c>
      <c r="D8" s="40" t="e">
        <f t="shared" si="0"/>
        <v>#DIV/0!</v>
      </c>
      <c r="E8" s="30"/>
      <c r="F8" s="29" t="e">
        <f t="shared" si="2"/>
        <v>#DIV/0!</v>
      </c>
      <c r="G8" s="29" t="e">
        <f t="shared" si="1"/>
        <v>#DIV/0!</v>
      </c>
      <c r="H8" s="29"/>
      <c r="I8" s="27">
        <f>IF(I$4="Yes",'RCF Calc'!K9*(1-Input!$E$53/Selectors!$I$21),'RCF Calc'!K9)</f>
        <v>-0.71455150968635661</v>
      </c>
      <c r="J8" s="27">
        <f>IF(J$4="Yes",'RCF Calc'!L9*(1-Input!$E$53/Selectors!$I$21),'RCF Calc'!L9)</f>
        <v>-0.71455150968635661</v>
      </c>
      <c r="K8" s="27">
        <f>IF(K$4="Yes",'RCF Calc'!M9*(1-Input!$E$53/Selectors!$I$21),'RCF Calc'!M9)</f>
        <v>-0.71455150968635661</v>
      </c>
      <c r="L8" s="27">
        <f>IF(L$4="Yes",'RCF Calc'!N9*(1-Input!$E$53/Selectors!$I$21),'RCF Calc'!N9)</f>
        <v>-0.71455150968635661</v>
      </c>
      <c r="M8" s="27">
        <f>IF(M$4="Yes",'RCF Calc'!O9*(1-Input!$E$53/Selectors!$I$21),'RCF Calc'!O9)</f>
        <v>-0.71455150968635661</v>
      </c>
      <c r="N8" s="27">
        <f>IF(N$4="Yes",'RCF Calc'!P9*(1-Input!$E$53/Selectors!$I$21),'RCF Calc'!P9)</f>
        <v>-0.71455150968635661</v>
      </c>
      <c r="O8" s="27">
        <f>IF(O$4="Yes",'RCF Calc'!Q9*(1-Input!$E$53/Selectors!$I$21),'RCF Calc'!Q9)</f>
        <v>-0.71455150968635661</v>
      </c>
      <c r="P8" s="27">
        <f>IF(P$4="Yes",'RCF Calc'!R9*(1-Input!$E$53/Selectors!$I$21),'RCF Calc'!R9)</f>
        <v>-0.71455150968635661</v>
      </c>
      <c r="Q8" s="27">
        <f>IF(Q$4="Yes",'RCF Calc'!S9*(1-Input!$E$53/Selectors!$I$21),'RCF Calc'!S9)</f>
        <v>-0.71455150968635661</v>
      </c>
      <c r="R8" s="27">
        <f>IF(R$4="Yes",'RCF Calc'!T9*(1-Input!$E$53/Selectors!$I$21),'RCF Calc'!T9)</f>
        <v>-0.27637755102040829</v>
      </c>
      <c r="S8" s="27">
        <f>IF(S$4="Yes",'RCF Calc'!U9*(1-Input!$E$53/Selectors!$I$21),'RCF Calc'!U9)</f>
        <v>-0.27637755102040829</v>
      </c>
      <c r="T8" s="27">
        <f>IF(T$4="Yes",'RCF Calc'!V9*(1-Input!$E$53/Selectors!$I$21),'RCF Calc'!V9)</f>
        <v>-0.27637755102040829</v>
      </c>
      <c r="U8" s="27">
        <f>IF(U$4="Yes",'RCF Calc'!W9*(1-Input!$E$53/Selectors!$I$21),'RCF Calc'!W9)</f>
        <v>-0.27637755102040829</v>
      </c>
      <c r="V8" s="27">
        <f>IF(V$4="Yes",'RCF Calc'!X9*(1-Input!$E$53/Selectors!$I$21),'RCF Calc'!X9)</f>
        <v>-0.13623096530959899</v>
      </c>
      <c r="W8" s="27">
        <f>IF(W$4="Yes",'RCF Calc'!Y9*(1-Input!$E$53/Selectors!$I$21),'RCF Calc'!Y9)</f>
        <v>-0.13623096530959899</v>
      </c>
      <c r="X8" s="27">
        <f>IF(X$4="Yes",'RCF Calc'!Z9*(1-Input!$E$53/Selectors!$I$21),'RCF Calc'!Z9)</f>
        <v>-0.13623096530959899</v>
      </c>
      <c r="Y8" s="27">
        <f>IF(Y$4="Yes",'RCF Calc'!AA9*(1-Input!$E$53/Selectors!$I$21),'RCF Calc'!AA9)</f>
        <v>-0.13623096530959899</v>
      </c>
      <c r="Z8" s="27">
        <f>IF(Z$4="Yes",'RCF Calc'!AB9*(1-Input!$E$53/Selectors!$I$21),'RCF Calc'!AB9)</f>
        <v>-0.13623096530959899</v>
      </c>
      <c r="AA8" s="27">
        <f>IF(AA$4="Yes",'RCF Calc'!AC9*(1-Input!$E$53/Selectors!$I$21),'RCF Calc'!AC9)</f>
        <v>-5.6174935681943206E-2</v>
      </c>
      <c r="AB8" s="27">
        <f>IF(AB$4="Yes",'RCF Calc'!AD9*(1-Input!$E$53/Selectors!$I$21),'RCF Calc'!AD9)</f>
        <v>-0.13623096530959899</v>
      </c>
      <c r="AC8" s="27">
        <f>IF(AC$4="Yes",'RCF Calc'!AE9*(1-Input!$E$53/Selectors!$I$21),'RCF Calc'!AE9)</f>
        <v>-0.13623096530959899</v>
      </c>
      <c r="AD8" s="27">
        <f>IF(AD$4="Yes",'RCF Calc'!AF9*(1-Input!$E$53/Selectors!$I$21),'RCF Calc'!AF9)</f>
        <v>-0.13623096530959899</v>
      </c>
      <c r="AE8" s="27">
        <f>IF(AE$4="Yes",'RCF Calc'!AG9*(1-Input!$E$53/Selectors!$I$21),'RCF Calc'!AG9)</f>
        <v>-0.13623096530959899</v>
      </c>
      <c r="AF8" s="27">
        <f>IF(AF$4="Yes",'RCF Calc'!AH9*(1-Input!$E$53/Selectors!$I$21),'RCF Calc'!AH9)</f>
        <v>-0.13623096530959899</v>
      </c>
      <c r="AG8" s="27">
        <f>IF(AG$4="Yes",'RCF Calc'!AI9*(1-Input!$E$53/Selectors!$I$21),'RCF Calc'!AI9)</f>
        <v>-4.2908000000000057E-2</v>
      </c>
      <c r="AH8" s="27">
        <f>IF(AH$4="Yes",'RCF Calc'!AJ9*(1-Input!$E$53/Selectors!$I$21),'RCF Calc'!AJ9)</f>
        <v>-4.2908000000000057E-2</v>
      </c>
      <c r="AI8" s="27">
        <f>IF(AI$4="Yes",'RCF Calc'!AK9*(1-Input!$E$53/Selectors!$I$21),'RCF Calc'!AK9)</f>
        <v>-0.27637755102040829</v>
      </c>
      <c r="AJ8" s="27">
        <f>IF(AJ$4="Yes",'RCF Calc'!AL9*(1-Input!$E$53/Selectors!$I$21),'RCF Calc'!AL9)</f>
        <v>-0.27637755102040829</v>
      </c>
      <c r="AK8" s="27">
        <f>IF(AK$4="Yes",'RCF Calc'!AM9*(1-Input!$E$53/Selectors!$I$21),'RCF Calc'!AM9)</f>
        <v>-0.27637755102040829</v>
      </c>
      <c r="AL8" s="27">
        <f>IF(AL$4="Yes",'RCF Calc'!AN9*(1-Input!$E$53/Selectors!$I$21),'RCF Calc'!AN9)</f>
        <v>-0.27637755102040829</v>
      </c>
      <c r="AM8" s="27">
        <f>IF(AM$4="Yes",'RCF Calc'!AO9*(1-Input!$E$53/Selectors!$I$21),'RCF Calc'!AO9)</f>
        <v>-7.955786724999997E-2</v>
      </c>
      <c r="AN8" s="27">
        <f>IF(AN$4="Yes",'RCF Calc'!AP9*(1-Input!$E$53/Selectors!$I$21),'RCF Calc'!AP9)</f>
        <v>-4.2908000000000057E-2</v>
      </c>
      <c r="AO8" s="27">
        <f>IF(AO$4="Yes",'RCF Calc'!AQ9*(1-Input!$E$53/Selectors!$I$21),'RCF Calc'!AQ9)</f>
        <v>-4.2908000000000057E-2</v>
      </c>
      <c r="AP8" s="27">
        <f>IF(AP$4="Yes",'RCF Calc'!AR9*(1-Input!$E$53/Selectors!$I$21),'RCF Calc'!AR9)</f>
        <v>-6.1232933625000013E-2</v>
      </c>
      <c r="AQ8" s="27">
        <f>IF(AQ$4="Yes",'RCF Calc'!AS9*(1-Input!$E$53/Selectors!$I$21),'RCF Calc'!AS9)</f>
        <v>-7.955786724999997E-2</v>
      </c>
      <c r="AR8" s="27">
        <f>IF(AR$4="Yes",'RCF Calc'!AT9*(1-Input!$E$53/Selectors!$I$21),'RCF Calc'!AT9)</f>
        <v>-4.2908000000000057E-2</v>
      </c>
      <c r="AS8" s="27">
        <f>IF(AS$4="Yes",'RCF Calc'!AU9*(1-Input!$E$53/Selectors!$I$21),'RCF Calc'!AU9)</f>
        <v>-4.2908000000000057E-2</v>
      </c>
      <c r="AT8" s="27">
        <f>IF(AT$4="Yes",'RCF Calc'!AV9*(1-Input!$E$53/Selectors!$I$21),'RCF Calc'!AV9)</f>
        <v>-0.13623096530959899</v>
      </c>
      <c r="AU8" s="27">
        <f>IF(AU$4="Yes",'RCF Calc'!AW9*(1-Input!$E$53/Selectors!$I$21),'RCF Calc'!AW9)</f>
        <v>-5.6174935681943206E-2</v>
      </c>
      <c r="AV8" s="27">
        <f>IF(AV$4="Yes",'RCF Calc'!AX9*(1-Input!$E$53/Selectors!$I$21),'RCF Calc'!AX9)</f>
        <v>-0.27637755102040829</v>
      </c>
      <c r="AW8" s="27">
        <f>IF(AW$4="Yes",'RCF Calc'!AY9*(1-Input!$E$53/Selectors!$I$21),'RCF Calc'!AY9)</f>
        <v>-0.27637755102040829</v>
      </c>
      <c r="AX8" s="27">
        <f>IF(AX$4="Yes",'RCF Calc'!AZ9*(1-Input!$E$53/Selectors!$I$21),'RCF Calc'!AZ9)</f>
        <v>3.0000000000000027E-2</v>
      </c>
      <c r="AY8" s="27">
        <f>IF(AY$4="Yes",'RCF Calc'!BA9*(1-Input!$E$53/Selectors!$I$21),'RCF Calc'!BA9)</f>
        <v>3.0000000000000027E-2</v>
      </c>
      <c r="AZ8" s="27">
        <f>IF(AZ$4="Yes",'RCF Calc'!BB9*(1-Input!$E$53/Selectors!$I$21),'RCF Calc'!BB9)</f>
        <v>2.7000000000000024E-2</v>
      </c>
      <c r="BA8" s="27">
        <f>IF(BA$4="Yes",'RCF Calc'!BC9*(1-Input!$E$53/Selectors!$I$21),'RCF Calc'!BC9)</f>
        <v>2.7000000000000024E-2</v>
      </c>
      <c r="BB8" s="27">
        <f>IF(BB$4="Yes",'RCF Calc'!BD9*(1-Input!$E$53/Selectors!$I$21),'RCF Calc'!BD9)</f>
        <v>2.7000000000000024E-2</v>
      </c>
      <c r="BC8" s="27">
        <f>IF(BC$4="Yes",'RCF Calc'!BE9*(1-Input!$E$53/Selectors!$I$21),'RCF Calc'!BE9)</f>
        <v>3.0000000000000027E-2</v>
      </c>
      <c r="BD8" s="27">
        <f>IF(BD$4="Yes",'RCF Calc'!BF9*(1-Input!$E$53/Selectors!$I$21),'RCF Calc'!BF9)</f>
        <v>3.6000000000000032E-2</v>
      </c>
      <c r="BE8" s="27">
        <f>IF(BE$4="Yes",'RCF Calc'!BG9*(1-Input!$E$53/Selectors!$I$21),'RCF Calc'!BG9)</f>
        <v>3.0000000000000027E-2</v>
      </c>
      <c r="BF8" s="27">
        <f>IF(BF$4="Yes",'RCF Calc'!BH9*(1-Input!$E$53/Selectors!$I$21),'RCF Calc'!BH9)</f>
        <v>3.6000000000000032E-2</v>
      </c>
      <c r="BG8" s="27">
        <f>IF(BG$4="Yes",'RCF Calc'!BI9*(1-Input!$E$53/Selectors!$I$21),'RCF Calc'!BI9)</f>
        <v>-7.4311230373881876E-2</v>
      </c>
      <c r="BH8" s="27">
        <f>IF(BH$4="Yes",'RCF Calc'!BJ9*(1-Input!$E$53/Selectors!$I$21),'RCF Calc'!BJ9)</f>
        <v>-7.4311230373881876E-2</v>
      </c>
      <c r="BI8" s="27">
        <f>IF(BI$4="Yes",'RCF Calc'!BK9*(1-Input!$E$53/Selectors!$I$21),'RCF Calc'!BK9)</f>
        <v>-4.4362598560783284E-2</v>
      </c>
      <c r="BJ8" s="27">
        <f>IF(BJ$4="Yes",'RCF Calc'!BL9*(1-Input!$E$53/Selectors!$I$21),'RCF Calc'!BL9)</f>
        <v>3.0000000000000027E-2</v>
      </c>
      <c r="BK8" s="27">
        <f>IF(BK$4="Yes",'RCF Calc'!BM9*(1-Input!$E$53/Selectors!$I$21),'RCF Calc'!BM9)</f>
        <v>3.0000000000000027E-2</v>
      </c>
      <c r="BL8" s="27">
        <f>IF(BL$4="Yes",'RCF Calc'!BN9*(1-Input!$E$53/Selectors!$I$21),'RCF Calc'!BN9)</f>
        <v>3.6000000000000032E-2</v>
      </c>
      <c r="BM8" s="27">
        <f>IF(BM$4="Yes",'RCF Calc'!BO9*(1-Input!$E$53/Selectors!$I$21),'RCF Calc'!BO9)</f>
        <v>3.6000000000000032E-2</v>
      </c>
      <c r="BN8" s="27">
        <f>IF(BN$4="Yes",'RCF Calc'!BP9*(1-Input!$E$53/Selectors!$I$21),'RCF Calc'!BP9)</f>
        <v>-6.4681334819760905E-2</v>
      </c>
      <c r="BO8" s="27">
        <f>IF(BO$4="Yes",'RCF Calc'!BQ9*(1-Input!$E$53/Selectors!$I$21),'RCF Calc'!BQ9)</f>
        <v>-9.9999999999999978E-2</v>
      </c>
      <c r="BP8" s="27">
        <f>IF(BP$4="Yes",'RCF Calc'!BR9*(1-Input!$E$53/Selectors!$I$21),'RCF Calc'!BR9)</f>
        <v>-9.9999999999999978E-2</v>
      </c>
      <c r="BQ8" s="27">
        <f>IF(BQ$4="Yes",'RCF Calc'!BS9*(1-Input!$E$53/Selectors!$I$21),'RCF Calc'!BS9)</f>
        <v>-6.3187267185349838E-2</v>
      </c>
      <c r="BR8" s="27">
        <f>IF(BR$4="Yes",'RCF Calc'!BT9*(1-Input!$E$53/Selectors!$I$21),'RCF Calc'!BT9)</f>
        <v>3.0000000000000027E-2</v>
      </c>
      <c r="BS8" s="27">
        <f>IF(BS$4="Yes",'RCF Calc'!BU9*(1-Input!$E$53/Selectors!$I$21),'RCF Calc'!BU9)</f>
        <v>-7.9491167416682162E-2</v>
      </c>
      <c r="BT8" s="27">
        <f>IF(BT$4="Yes",'RCF Calc'!BV9*(1-Input!$E$53/Selectors!$I$21),'RCF Calc'!BV9)</f>
        <v>-7.4195000000000011E-2</v>
      </c>
      <c r="BU8" s="27">
        <f>IF(BU$4="Yes",'RCF Calc'!BW9*(1-Input!$E$53/Selectors!$I$21),'RCF Calc'!BW9)</f>
        <v>-7.4195000000000011E-2</v>
      </c>
      <c r="BV8" s="27">
        <f>IF(BV$4="Yes",'RCF Calc'!BX9*(1-Input!$E$53/Selectors!$I$21),'RCF Calc'!BX9)</f>
        <v>-7.4195000000000011E-2</v>
      </c>
      <c r="BW8" s="27">
        <f>IF(BW$4="Yes",'RCF Calc'!BY9*(1-Input!$E$53/Selectors!$I$21),'RCF Calc'!BY9)</f>
        <v>-7.4195000000000011E-2</v>
      </c>
      <c r="BX8" s="27">
        <f>IF(BX$4="Yes",'RCF Calc'!BZ9*(1-Input!$E$53/Selectors!$I$21),'RCF Calc'!BZ9)</f>
        <v>-7.4195000000000011E-2</v>
      </c>
      <c r="BY8" s="27">
        <f>IF(BY$4="Yes",'RCF Calc'!CA9*(1-Input!$E$53/Selectors!$I$21),'RCF Calc'!CA9)</f>
        <v>-7.4195000000000011E-2</v>
      </c>
      <c r="BZ8" s="27">
        <f>IF(BZ$4="Yes",'RCF Calc'!CB9*(1-Input!$E$53/Selectors!$I$21),'RCF Calc'!CB9)</f>
        <v>-3.9543655339064898E-3</v>
      </c>
      <c r="CA8" s="27">
        <f>IF(CA$4="Yes",'RCF Calc'!CC9*(1-Input!$E$53/Selectors!$I$21),'RCF Calc'!CC9)</f>
        <v>-3.9543655339064898E-3</v>
      </c>
      <c r="CB8" s="27">
        <f>IF(CB$4="Yes",'RCF Calc'!CD9*(1-Input!$E$53/Selectors!$I$21),'RCF Calc'!CD9)</f>
        <v>-3.9543655339064898E-3</v>
      </c>
      <c r="CC8" s="27">
        <f>IF(CC$4="Yes",'RCF Calc'!CE9*(1-Input!$E$53/Selectors!$I$21),'RCF Calc'!CE9)</f>
        <v>-3.9543655339064898E-3</v>
      </c>
      <c r="CD8" s="27">
        <f>IF(CD$4="Yes",'RCF Calc'!CF9*(1-Input!$E$53/Selectors!$I$21),'RCF Calc'!CF9)</f>
        <v>-3.9543655339064898E-3</v>
      </c>
      <c r="CE8" s="27">
        <f>IF(CE$4="Yes",'RCF Calc'!CG9*(1-Input!$E$53/Selectors!$I$21),'RCF Calc'!CG9)</f>
        <v>-3.9543655339064898E-3</v>
      </c>
      <c r="CF8" s="27">
        <f>IF(CF$4="Yes",'RCF Calc'!CH9*(1-Input!$E$53/Selectors!$I$21),'RCF Calc'!CH9)</f>
        <v>-3.9543655339064898E-3</v>
      </c>
      <c r="CG8" s="27">
        <f>IF(CG$4="Yes",'RCF Calc'!CI9*(1-Input!$E$53/Selectors!$I$21),'RCF Calc'!CI9)</f>
        <v>-0.16032413671613999</v>
      </c>
      <c r="CH8" s="27">
        <f>IF(CH$4="Yes",'RCF Calc'!CJ9*(1-Input!$E$53/Selectors!$I$21),'RCF Calc'!CJ9)</f>
        <v>-0.16032413671613999</v>
      </c>
      <c r="CI8" s="27">
        <f>IF(CI$4="Yes",'RCF Calc'!CK9*(1-Input!$E$53/Selectors!$I$21),'RCF Calc'!CK9)</f>
        <v>-0.16032413671613999</v>
      </c>
      <c r="CJ8" s="27">
        <f>IF(CJ$4="Yes",'RCF Calc'!CL9*(1-Input!$E$53/Selectors!$I$21),'RCF Calc'!CL9)</f>
        <v>-0.16032413671613999</v>
      </c>
      <c r="CK8" s="27">
        <f>IF(CK$4="Yes",'RCF Calc'!CM9*(1-Input!$E$53/Selectors!$I$21),'RCF Calc'!CM9)</f>
        <v>-0.16032413671613999</v>
      </c>
      <c r="CL8" s="27">
        <f>IF(CL$4="Yes",'RCF Calc'!CN9*(1-Input!$E$53/Selectors!$I$21),'RCF Calc'!CN9)</f>
        <v>-0.16032413671613999</v>
      </c>
      <c r="CM8" s="27">
        <f>IF(CM$4="Yes",'RCF Calc'!CO9*(1-Input!$E$53/Selectors!$I$21),'RCF Calc'!CO9)</f>
        <v>-0.16032413671613999</v>
      </c>
      <c r="CN8" s="27">
        <f>IF(CN$4="Yes",'RCF Calc'!CP9*(1-Input!$E$53/Selectors!$I$21),'RCF Calc'!CP9)</f>
        <v>-7.9491167416682162E-2</v>
      </c>
      <c r="CO8" s="27">
        <f>IF(CO$4="Yes",'RCF Calc'!CQ9*(1-Input!$E$53/Selectors!$I$21),'RCF Calc'!CQ9)</f>
        <v>-7.9491167416682162E-2</v>
      </c>
      <c r="CP8" s="27">
        <f>IF(CP$4="Yes",'RCF Calc'!CR9*(1-Input!$E$53/Selectors!$I$21),'RCF Calc'!CR9)</f>
        <v>-7.9491167416682162E-2</v>
      </c>
      <c r="CQ8" s="27">
        <f>IF(CQ$4="Yes",'RCF Calc'!CS9*(1-Input!$E$53/Selectors!$I$21),'RCF Calc'!CS9)</f>
        <v>-0.23126210923373758</v>
      </c>
      <c r="CR8" s="27">
        <f>IF(CR$4="Yes",'RCF Calc'!CT9*(1-Input!$E$53/Selectors!$I$21),'RCF Calc'!CT9)</f>
        <v>-0.23126210923373758</v>
      </c>
      <c r="CS8" s="27">
        <f>IF(CS$4="Yes",'RCF Calc'!CU9*(1-Input!$E$53/Selectors!$I$21),'RCF Calc'!CU9)</f>
        <v>-0.23126210923373758</v>
      </c>
      <c r="CT8" s="27">
        <f>IF(CT$4="Yes",'RCF Calc'!CV9*(1-Input!$E$53/Selectors!$I$21),'RCF Calc'!CV9)</f>
        <v>-0.23126210923373758</v>
      </c>
      <c r="CU8" s="27">
        <f>IF(CU$4="Yes",'RCF Calc'!CW9*(1-Input!$E$53/Selectors!$I$21),'RCF Calc'!CW9)</f>
        <v>-0.23126210923373758</v>
      </c>
      <c r="CV8" s="27">
        <f>IF(CV$4="Yes",'RCF Calc'!CX9*(1-Input!$E$53/Selectors!$I$21),'RCF Calc'!CX9)</f>
        <v>-6.3187267185349838E-2</v>
      </c>
      <c r="CW8" s="27">
        <f>IF(CW$4="Yes",'RCF Calc'!CY9*(1-Input!$E$53/Selectors!$I$21),'RCF Calc'!CY9)</f>
        <v>-4.2908000000000057E-2</v>
      </c>
      <c r="CX8" s="27">
        <f>IF(CX$4="Yes",'RCF Calc'!CZ9*(1-Input!$E$53/Selectors!$I$21),'RCF Calc'!CZ9)</f>
        <v>-4.2908000000000057E-2</v>
      </c>
      <c r="CY8" s="27">
        <f>IF(CY$4="Yes",'RCF Calc'!DA9*(1-Input!$E$53/Selectors!$I$21),'RCF Calc'!DA9)</f>
        <v>-4.2908000000000057E-2</v>
      </c>
      <c r="CZ8" s="27">
        <f>IF(CZ$4="Yes",'RCF Calc'!DB9*(1-Input!$E$53/Selectors!$I$21),'RCF Calc'!DB9)</f>
        <v>-4.2908000000000057E-2</v>
      </c>
      <c r="DA8" s="27">
        <f>IF(DA$4="Yes",'RCF Calc'!DC9*(1-Input!$E$53/Selectors!$I$21),'RCF Calc'!DC9)</f>
        <v>-4.2908000000000057E-2</v>
      </c>
      <c r="DB8" s="27">
        <f>IF(DB$4="Yes",'RCF Calc'!DD9*(1-Input!$E$53/Selectors!$I$21),'RCF Calc'!DD9)</f>
        <v>-4.2908000000000057E-2</v>
      </c>
      <c r="DC8" s="27">
        <f>IF(DC$4="Yes",'RCF Calc'!DE9*(1-Input!$E$53/Selectors!$I$21),'RCF Calc'!DE9)</f>
        <v>-4.2908000000000057E-2</v>
      </c>
      <c r="DD8" s="27">
        <f>IF(DD$4="Yes",'RCF Calc'!DF9*(1-Input!$E$53/Selectors!$I$21),'RCF Calc'!DF9)</f>
        <v>-4.2908000000000057E-2</v>
      </c>
      <c r="DE8" s="27">
        <f>IF(DE$4="Yes",'RCF Calc'!DG9*(1-Input!$E$53/Selectors!$I$21),'RCF Calc'!DG9)</f>
        <v>-4.2908000000000057E-2</v>
      </c>
      <c r="DF8" s="27">
        <f>IF(DF$4="Yes",'RCF Calc'!DH9*(1-Input!$E$53/Selectors!$I$21),'RCF Calc'!DH9)</f>
        <v>-4.2908000000000057E-2</v>
      </c>
      <c r="DG8" s="27">
        <f>IF(DG$4="Yes",'RCF Calc'!DI9*(1-Input!$E$53/Selectors!$I$21),'RCF Calc'!DI9)</f>
        <v>-4.2908000000000057E-2</v>
      </c>
      <c r="DH8" s="27">
        <f>IF(DH$4="Yes",'RCF Calc'!DJ9*(1-Input!$E$53/Selectors!$I$21),'RCF Calc'!DJ9)</f>
        <v>-4.2908000000000057E-2</v>
      </c>
      <c r="DI8" s="27">
        <f>IF(DI$4="Yes",'RCF Calc'!DK9*(1-Input!$E$53/Selectors!$I$21),'RCF Calc'!DK9)</f>
        <v>3.0000000000000027E-2</v>
      </c>
      <c r="DJ8" s="27">
        <f>IF(DJ$4="Yes",'RCF Calc'!DL9*(1-Input!$E$53/Selectors!$I$21),'RCF Calc'!DL9)</f>
        <v>3.0000000000000027E-2</v>
      </c>
      <c r="DK8" s="27">
        <f>IF(DK$4="Yes",'RCF Calc'!DM9*(1-Input!$E$53/Selectors!$I$21),'RCF Calc'!DM9)</f>
        <v>3.0000000000000027E-2</v>
      </c>
      <c r="DL8" s="27">
        <f>IF(DL$4="Yes",'RCF Calc'!DN9*(1-Input!$E$53/Selectors!$I$21),'RCF Calc'!DN9)</f>
        <v>3.0000000000000027E-2</v>
      </c>
      <c r="DM8" s="27">
        <f>IF(DM$4="Yes",'RCF Calc'!DO9*(1-Input!$E$53/Selectors!$I$21),'RCF Calc'!DO9)</f>
        <v>-0.27637755102040829</v>
      </c>
      <c r="DN8" s="27">
        <f>IF(DN$4="Yes",'RCF Calc'!DP9*(1-Input!$E$53/Selectors!$I$21),'RCF Calc'!DP9)</f>
        <v>-0.27637755102040829</v>
      </c>
      <c r="DO8" s="27">
        <f>IF(DO$4="Yes",'RCF Calc'!DQ9*(1-Input!$E$53/Selectors!$I$21),'RCF Calc'!DQ9)</f>
        <v>-0.27637755102040829</v>
      </c>
      <c r="DP8" s="27">
        <f>IF(DP$4="Yes",'RCF Calc'!DR9*(1-Input!$E$53/Selectors!$I$21),'RCF Calc'!DR9)</f>
        <v>-0.27637755102040829</v>
      </c>
      <c r="DQ8" s="27">
        <f>IF(DQ$4="Yes",'RCF Calc'!DS9*(1-Input!$E$53/Selectors!$I$21),'RCF Calc'!DS9)</f>
        <v>-0.27637755102040829</v>
      </c>
      <c r="DR8" s="27">
        <f>IF(DR$4="Yes",'RCF Calc'!DT9*(1-Input!$E$53/Selectors!$I$21),'RCF Calc'!DT9)</f>
        <v>-0.27637755102040829</v>
      </c>
      <c r="DS8" s="27">
        <f>IF(DS$4="Yes",'RCF Calc'!DU9*(1-Input!$E$53/Selectors!$I$21),'RCF Calc'!DU9)</f>
        <v>-0.27637755102040829</v>
      </c>
      <c r="DT8" s="27">
        <f>IF(DT$4="Yes",'RCF Calc'!DV9*(1-Input!$E$53/Selectors!$I$21),'RCF Calc'!DV9)</f>
        <v>-0.27637755102040829</v>
      </c>
      <c r="DU8" s="27">
        <f>IF(DU$4="Yes",'RCF Calc'!DW9*(1-Input!$E$53/Selectors!$I$21),'RCF Calc'!DW9)</f>
        <v>-0.27637755102040829</v>
      </c>
      <c r="DV8" s="27">
        <f>IF(DV$4="Yes",'RCF Calc'!DX9*(1-Input!$E$53/Selectors!$I$21),'RCF Calc'!DX9)</f>
        <v>-0.27637755102040829</v>
      </c>
      <c r="DW8" s="27">
        <f>IF(DW$4="Yes",'RCF Calc'!DY9*(1-Input!$E$53/Selectors!$I$21),'RCF Calc'!DY9)</f>
        <v>-0.27637755102040829</v>
      </c>
      <c r="DX8" s="27">
        <f>IF(DX$4="Yes",'RCF Calc'!DZ9*(1-Input!$E$53/Selectors!$I$21),'RCF Calc'!DZ9)</f>
        <v>-0.27637755102040829</v>
      </c>
      <c r="DY8" s="27">
        <f>IF(DY$4="Yes",'RCF Calc'!EA9*(1-Input!$E$53/Selectors!$I$21),'RCF Calc'!EA9)</f>
        <v>-0.27637755102040829</v>
      </c>
      <c r="DZ8" s="27">
        <f>IF(DZ$4="Yes",'RCF Calc'!EB9*(1-Input!$E$53/Selectors!$I$21),'RCF Calc'!EB9)</f>
        <v>-0.27637755102040829</v>
      </c>
      <c r="EA8" s="27">
        <f>IF(EA$4="Yes",'RCF Calc'!EC9*(1-Input!$E$53/Selectors!$I$21),'RCF Calc'!EC9)</f>
        <v>-0.27637755102040829</v>
      </c>
      <c r="EB8" s="27">
        <f>IF(EB$4="Yes",'RCF Calc'!ED9*(1-Input!$E$53/Selectors!$I$21),'RCF Calc'!ED9)</f>
        <v>-0.27637755102040829</v>
      </c>
      <c r="EC8" s="27">
        <f>IF(EC$4="Yes",'RCF Calc'!EE9*(1-Input!$E$53/Selectors!$I$21),'RCF Calc'!EE9)</f>
        <v>-0.27637755102040829</v>
      </c>
      <c r="ED8" s="27">
        <f>IF(ED$4="Yes",'RCF Calc'!EF9*(1-Input!$E$53/Selectors!$I$21),'RCF Calc'!EF9)</f>
        <v>-0.27637755102040829</v>
      </c>
      <c r="EE8" s="27">
        <f>IF(EE$4="Yes",'RCF Calc'!EG9*(1-Input!$E$53/Selectors!$I$21),'RCF Calc'!EG9)</f>
        <v>-0.27637755102040829</v>
      </c>
      <c r="EF8" s="27">
        <f>IF(EF$4="Yes",'RCF Calc'!EH9*(1-Input!$E$53/Selectors!$I$21),'RCF Calc'!EH9)</f>
        <v>-0.27637755102040829</v>
      </c>
      <c r="EG8" s="27">
        <f>IF(EG$4="Yes",'RCF Calc'!EI9*(1-Input!$E$53/Selectors!$I$21),'RCF Calc'!EI9)</f>
        <v>-0.27637755102040829</v>
      </c>
      <c r="EH8" s="27">
        <f>IF(EH$4="Yes",'RCF Calc'!EJ9*(1-Input!$E$53/Selectors!$I$21),'RCF Calc'!EJ9)</f>
        <v>-0.27637755102040829</v>
      </c>
      <c r="EI8" s="27">
        <f>IF(EI$4="Yes",'RCF Calc'!EK9*(1-Input!$E$53/Selectors!$I$21),'RCF Calc'!EK9)</f>
        <v>-0.27637755102040829</v>
      </c>
      <c r="EJ8" s="27">
        <f>IF(EJ$4="Yes",'RCF Calc'!EL9*(1-Input!$E$53/Selectors!$I$21),'RCF Calc'!EL9)</f>
        <v>-0.27637755102040829</v>
      </c>
      <c r="EK8" s="27">
        <f>IF(EK$4="Yes",'RCF Calc'!EM9*(1-Input!$E$53/Selectors!$I$21),'RCF Calc'!EM9)</f>
        <v>-0.27637755102040829</v>
      </c>
      <c r="EL8" s="27">
        <f>IF(EL$4="Yes",'RCF Calc'!EN9*(1-Input!$E$53/Selectors!$I$21),'RCF Calc'!EN9)</f>
        <v>-0.27637755102040829</v>
      </c>
      <c r="EM8" s="27">
        <f>IF(EM$4="Yes",'RCF Calc'!EO9*(1-Input!$E$53/Selectors!$I$21),'RCF Calc'!EO9)</f>
        <v>-0.27637755102040829</v>
      </c>
      <c r="EN8" s="27">
        <f>IF(EN$4="Yes",'RCF Calc'!EP9*(1-Input!$E$53/Selectors!$I$21),'RCF Calc'!EP9)</f>
        <v>-0.27637755102040829</v>
      </c>
      <c r="EO8" s="27">
        <f>IF(EO$4="Yes",'RCF Calc'!EQ9*(1-Input!$E$53/Selectors!$I$21),'RCF Calc'!EQ9)</f>
        <v>-0.27637755102040829</v>
      </c>
      <c r="EP8" s="27">
        <f>IF(EP$4="Yes",'RCF Calc'!ER9*(1-Input!$E$53/Selectors!$I$21),'RCF Calc'!ER9)</f>
        <v>-0.27637755102040829</v>
      </c>
      <c r="EQ8" s="27">
        <f>IF(EQ$4="Yes",'RCF Calc'!ES9*(1-Input!$E$53/Selectors!$I$21),'RCF Calc'!ES9)</f>
        <v>-0.14985406184055891</v>
      </c>
      <c r="ES8" s="52">
        <v>-0.18307377864705504</v>
      </c>
      <c r="ET8" s="52">
        <v>-0.17762098550434502</v>
      </c>
      <c r="EU8" s="52">
        <v>-0.12728583988191638</v>
      </c>
    </row>
    <row r="9" spans="1:151" x14ac:dyDescent="0.25">
      <c r="B9" s="13" t="s">
        <v>7</v>
      </c>
      <c r="C9" s="3">
        <v>0.2</v>
      </c>
      <c r="D9" s="40" t="e">
        <f t="shared" si="0"/>
        <v>#DIV/0!</v>
      </c>
      <c r="E9" s="2"/>
      <c r="F9" s="29" t="e">
        <f t="shared" si="2"/>
        <v>#DIV/0!</v>
      </c>
      <c r="G9" s="29" t="e">
        <f t="shared" si="1"/>
        <v>#DIV/0!</v>
      </c>
      <c r="H9" s="29"/>
      <c r="I9" s="27">
        <f>IF(I$4="Yes",'RCF Calc'!K10*(1-Input!$E$53/Selectors!$I$21),'RCF Calc'!K10)</f>
        <v>-0.39512377552238798</v>
      </c>
      <c r="J9" s="27">
        <f>IF(J$4="Yes",'RCF Calc'!L10*(1-Input!$E$53/Selectors!$I$21),'RCF Calc'!L10)</f>
        <v>-0.39512377552238798</v>
      </c>
      <c r="K9" s="27">
        <f>IF(K$4="Yes",'RCF Calc'!M10*(1-Input!$E$53/Selectors!$I$21),'RCF Calc'!M10)</f>
        <v>-0.39512377552238798</v>
      </c>
      <c r="L9" s="27">
        <f>IF(L$4="Yes",'RCF Calc'!N10*(1-Input!$E$53/Selectors!$I$21),'RCF Calc'!N10)</f>
        <v>-0.39512377552238798</v>
      </c>
      <c r="M9" s="27">
        <f>IF(M$4="Yes",'RCF Calc'!O10*(1-Input!$E$53/Selectors!$I$21),'RCF Calc'!O10)</f>
        <v>-0.39512377552238798</v>
      </c>
      <c r="N9" s="27">
        <f>IF(N$4="Yes",'RCF Calc'!P10*(1-Input!$E$53/Selectors!$I$21),'RCF Calc'!P10)</f>
        <v>-0.39512377552238798</v>
      </c>
      <c r="O9" s="27">
        <f>IF(O$4="Yes",'RCF Calc'!Q10*(1-Input!$E$53/Selectors!$I$21),'RCF Calc'!Q10)</f>
        <v>-0.39512377552238798</v>
      </c>
      <c r="P9" s="27">
        <f>IF(P$4="Yes",'RCF Calc'!R10*(1-Input!$E$53/Selectors!$I$21),'RCF Calc'!R10)</f>
        <v>-0.39512377552238798</v>
      </c>
      <c r="Q9" s="27">
        <f>IF(Q$4="Yes",'RCF Calc'!S10*(1-Input!$E$53/Selectors!$I$21),'RCF Calc'!S10)</f>
        <v>-0.39512377552238798</v>
      </c>
      <c r="R9" s="27">
        <f>IF(R$4="Yes",'RCF Calc'!T10*(1-Input!$E$53/Selectors!$I$21),'RCF Calc'!T10)</f>
        <v>-0.17433628318584071</v>
      </c>
      <c r="S9" s="27">
        <f>IF(S$4="Yes",'RCF Calc'!U10*(1-Input!$E$53/Selectors!$I$21),'RCF Calc'!U10)</f>
        <v>-0.17433628318584071</v>
      </c>
      <c r="T9" s="27">
        <f>IF(T$4="Yes",'RCF Calc'!V10*(1-Input!$E$53/Selectors!$I$21),'RCF Calc'!V10)</f>
        <v>-0.17433628318584071</v>
      </c>
      <c r="U9" s="27">
        <f>IF(U$4="Yes",'RCF Calc'!W10*(1-Input!$E$53/Selectors!$I$21),'RCF Calc'!W10)</f>
        <v>-0.17433628318584071</v>
      </c>
      <c r="V9" s="27">
        <f>IF(V$4="Yes",'RCF Calc'!X10*(1-Input!$E$53/Selectors!$I$21),'RCF Calc'!X10)</f>
        <v>-8.9947397310766952E-2</v>
      </c>
      <c r="W9" s="27">
        <f>IF(W$4="Yes",'RCF Calc'!Y10*(1-Input!$E$53/Selectors!$I$21),'RCF Calc'!Y10)</f>
        <v>-8.9947397310766952E-2</v>
      </c>
      <c r="X9" s="27">
        <f>IF(X$4="Yes",'RCF Calc'!Z10*(1-Input!$E$53/Selectors!$I$21),'RCF Calc'!Z10)</f>
        <v>-8.9947397310766952E-2</v>
      </c>
      <c r="Y9" s="27">
        <f>IF(Y$4="Yes",'RCF Calc'!AA10*(1-Input!$E$53/Selectors!$I$21),'RCF Calc'!AA10)</f>
        <v>-8.9947397310766952E-2</v>
      </c>
      <c r="Z9" s="27">
        <f>IF(Z$4="Yes",'RCF Calc'!AB10*(1-Input!$E$53/Selectors!$I$21),'RCF Calc'!AB10)</f>
        <v>-8.9947397310766952E-2</v>
      </c>
      <c r="AA9" s="27">
        <f>IF(AA$4="Yes",'RCF Calc'!AC10*(1-Input!$E$53/Selectors!$I$21),'RCF Calc'!AC10)</f>
        <v>0</v>
      </c>
      <c r="AB9" s="27">
        <f>IF(AB$4="Yes",'RCF Calc'!AD10*(1-Input!$E$53/Selectors!$I$21),'RCF Calc'!AD10)</f>
        <v>-8.9947397310766952E-2</v>
      </c>
      <c r="AC9" s="27">
        <f>IF(AC$4="Yes",'RCF Calc'!AE10*(1-Input!$E$53/Selectors!$I$21),'RCF Calc'!AE10)</f>
        <v>-8.9947397310766952E-2</v>
      </c>
      <c r="AD9" s="27">
        <f>IF(AD$4="Yes",'RCF Calc'!AF10*(1-Input!$E$53/Selectors!$I$21),'RCF Calc'!AF10)</f>
        <v>-8.9947397310766952E-2</v>
      </c>
      <c r="AE9" s="27">
        <f>IF(AE$4="Yes",'RCF Calc'!AG10*(1-Input!$E$53/Selectors!$I$21),'RCF Calc'!AG10)</f>
        <v>-8.9947397310766952E-2</v>
      </c>
      <c r="AF9" s="27">
        <f>IF(AF$4="Yes",'RCF Calc'!AH10*(1-Input!$E$53/Selectors!$I$21),'RCF Calc'!AH10)</f>
        <v>-8.9947397310766952E-2</v>
      </c>
      <c r="AG9" s="27">
        <f>IF(AG$4="Yes",'RCF Calc'!AI10*(1-Input!$E$53/Selectors!$I$21),'RCF Calc'!AI10)</f>
        <v>-3.4923999999999511E-3</v>
      </c>
      <c r="AH9" s="27">
        <f>IF(AH$4="Yes",'RCF Calc'!AJ10*(1-Input!$E$53/Selectors!$I$21),'RCF Calc'!AJ10)</f>
        <v>-3.4923999999999511E-3</v>
      </c>
      <c r="AI9" s="27">
        <f>IF(AI$4="Yes",'RCF Calc'!AK10*(1-Input!$E$53/Selectors!$I$21),'RCF Calc'!AK10)</f>
        <v>-0.17433628318584071</v>
      </c>
      <c r="AJ9" s="27">
        <f>IF(AJ$4="Yes",'RCF Calc'!AL10*(1-Input!$E$53/Selectors!$I$21),'RCF Calc'!AL10)</f>
        <v>-0.17433628318584071</v>
      </c>
      <c r="AK9" s="27">
        <f>IF(AK$4="Yes",'RCF Calc'!AM10*(1-Input!$E$53/Selectors!$I$21),'RCF Calc'!AM10)</f>
        <v>-0.17433628318584071</v>
      </c>
      <c r="AL9" s="27">
        <f>IF(AL$4="Yes",'RCF Calc'!AN10*(1-Input!$E$53/Selectors!$I$21),'RCF Calc'!AN10)</f>
        <v>-0.17433628318584071</v>
      </c>
      <c r="AM9" s="27">
        <f>IF(AM$4="Yes",'RCF Calc'!AO10*(1-Input!$E$53/Selectors!$I$21),'RCF Calc'!AO10)</f>
        <v>-5.3066061999999969E-2</v>
      </c>
      <c r="AN9" s="27">
        <f>IF(AN$4="Yes",'RCF Calc'!AP10*(1-Input!$E$53/Selectors!$I$21),'RCF Calc'!AP10)</f>
        <v>-3.4923999999999511E-3</v>
      </c>
      <c r="AO9" s="27">
        <f>IF(AO$4="Yes",'RCF Calc'!AQ10*(1-Input!$E$53/Selectors!$I$21),'RCF Calc'!AQ10)</f>
        <v>-3.4923999999999511E-3</v>
      </c>
      <c r="AP9" s="27">
        <f>IF(AP$4="Yes",'RCF Calc'!AR10*(1-Input!$E$53/Selectors!$I$21),'RCF Calc'!AR10)</f>
        <v>-2.827923099999996E-2</v>
      </c>
      <c r="AQ9" s="27">
        <f>IF(AQ$4="Yes",'RCF Calc'!AS10*(1-Input!$E$53/Selectors!$I$21),'RCF Calc'!AS10)</f>
        <v>-5.3066061999999969E-2</v>
      </c>
      <c r="AR9" s="27">
        <f>IF(AR$4="Yes",'RCF Calc'!AT10*(1-Input!$E$53/Selectors!$I$21),'RCF Calc'!AT10)</f>
        <v>-3.4923999999999511E-3</v>
      </c>
      <c r="AS9" s="27">
        <f>IF(AS$4="Yes",'RCF Calc'!AU10*(1-Input!$E$53/Selectors!$I$21),'RCF Calc'!AU10)</f>
        <v>-3.4923999999999511E-3</v>
      </c>
      <c r="AT9" s="27">
        <f>IF(AT$4="Yes",'RCF Calc'!AV10*(1-Input!$E$53/Selectors!$I$21),'RCF Calc'!AV10)</f>
        <v>-8.9947397310766952E-2</v>
      </c>
      <c r="AU9" s="27">
        <f>IF(AU$4="Yes",'RCF Calc'!AW10*(1-Input!$E$53/Selectors!$I$21),'RCF Calc'!AW10)</f>
        <v>0</v>
      </c>
      <c r="AV9" s="27">
        <f>IF(AV$4="Yes",'RCF Calc'!AX10*(1-Input!$E$53/Selectors!$I$21),'RCF Calc'!AX10)</f>
        <v>-0.17433628318584071</v>
      </c>
      <c r="AW9" s="27">
        <f>IF(AW$4="Yes",'RCF Calc'!AY10*(1-Input!$E$53/Selectors!$I$21),'RCF Calc'!AY10)</f>
        <v>-0.17433628318584071</v>
      </c>
      <c r="AX9" s="27">
        <f>IF(AX$4="Yes",'RCF Calc'!AZ10*(1-Input!$E$53/Selectors!$I$21),'RCF Calc'!AZ10)</f>
        <v>5.1046799999999948E-2</v>
      </c>
      <c r="AY9" s="27">
        <f>IF(AY$4="Yes",'RCF Calc'!BA10*(1-Input!$E$53/Selectors!$I$21),'RCF Calc'!BA10)</f>
        <v>5.1046799999999948E-2</v>
      </c>
      <c r="AZ9" s="27">
        <f>IF(AZ$4="Yes",'RCF Calc'!BB10*(1-Input!$E$53/Selectors!$I$21),'RCF Calc'!BB10)</f>
        <v>4.5942119999999954E-2</v>
      </c>
      <c r="BA9" s="27">
        <f>IF(BA$4="Yes",'RCF Calc'!BC10*(1-Input!$E$53/Selectors!$I$21),'RCF Calc'!BC10)</f>
        <v>4.5942119999999954E-2</v>
      </c>
      <c r="BB9" s="27">
        <f>IF(BB$4="Yes",'RCF Calc'!BD10*(1-Input!$E$53/Selectors!$I$21),'RCF Calc'!BD10)</f>
        <v>4.5942119999999954E-2</v>
      </c>
      <c r="BC9" s="27">
        <f>IF(BC$4="Yes",'RCF Calc'!BE10*(1-Input!$E$53/Selectors!$I$21),'RCF Calc'!BE10)</f>
        <v>5.1046799999999948E-2</v>
      </c>
      <c r="BD9" s="27">
        <f>IF(BD$4="Yes",'RCF Calc'!BF10*(1-Input!$E$53/Selectors!$I$21),'RCF Calc'!BF10)</f>
        <v>6.1256159999999935E-2</v>
      </c>
      <c r="BE9" s="27">
        <f>IF(BE$4="Yes",'RCF Calc'!BG10*(1-Input!$E$53/Selectors!$I$21),'RCF Calc'!BG10)</f>
        <v>5.1046799999999948E-2</v>
      </c>
      <c r="BF9" s="27">
        <f>IF(BF$4="Yes",'RCF Calc'!BH10*(1-Input!$E$53/Selectors!$I$21),'RCF Calc'!BH10)</f>
        <v>6.1256159999999935E-2</v>
      </c>
      <c r="BG9" s="27">
        <f>IF(BG$4="Yes",'RCF Calc'!BI10*(1-Input!$E$53/Selectors!$I$21),'RCF Calc'!BI10)</f>
        <v>-2.9464480874316967E-2</v>
      </c>
      <c r="BH9" s="27">
        <f>IF(BH$4="Yes",'RCF Calc'!BJ10*(1-Input!$E$53/Selectors!$I$21),'RCF Calc'!BJ10)</f>
        <v>-2.9464480874316967E-2</v>
      </c>
      <c r="BI9" s="27">
        <f>IF(BI$4="Yes",'RCF Calc'!BK10*(1-Input!$E$53/Selectors!$I$21),'RCF Calc'!BK10)</f>
        <v>-2.4351669265939679E-2</v>
      </c>
      <c r="BJ9" s="27">
        <f>IF(BJ$4="Yes",'RCF Calc'!BL10*(1-Input!$E$53/Selectors!$I$21),'RCF Calc'!BL10)</f>
        <v>5.1046799999999948E-2</v>
      </c>
      <c r="BK9" s="27">
        <f>IF(BK$4="Yes",'RCF Calc'!BM10*(1-Input!$E$53/Selectors!$I$21),'RCF Calc'!BM10)</f>
        <v>5.1046799999999948E-2</v>
      </c>
      <c r="BL9" s="27">
        <f>IF(BL$4="Yes",'RCF Calc'!BN10*(1-Input!$E$53/Selectors!$I$21),'RCF Calc'!BN10)</f>
        <v>6.1256159999999935E-2</v>
      </c>
      <c r="BM9" s="27">
        <f>IF(BM$4="Yes",'RCF Calc'!BO10*(1-Input!$E$53/Selectors!$I$21),'RCF Calc'!BO10)</f>
        <v>6.1256159999999935E-2</v>
      </c>
      <c r="BN9" s="27">
        <f>IF(BN$4="Yes",'RCF Calc'!BP10*(1-Input!$E$53/Selectors!$I$21),'RCF Calc'!BP10)</f>
        <v>-2.7334436092283698E-2</v>
      </c>
      <c r="BO9" s="27">
        <f>IF(BO$4="Yes",'RCF Calc'!BQ10*(1-Input!$E$53/Selectors!$I$21),'RCF Calc'!BQ10)</f>
        <v>-5.281181158924575E-2</v>
      </c>
      <c r="BP9" s="27">
        <f>IF(BP$4="Yes",'RCF Calc'!BR10*(1-Input!$E$53/Selectors!$I$21),'RCF Calc'!BR10)</f>
        <v>-5.281181158924575E-2</v>
      </c>
      <c r="BQ9" s="27">
        <f>IF(BQ$4="Yes",'RCF Calc'!BS10*(1-Input!$E$53/Selectors!$I$21),'RCF Calc'!BS10)</f>
        <v>-2.806755047456988E-2</v>
      </c>
      <c r="BR9" s="27">
        <f>IF(BR$4="Yes",'RCF Calc'!BT10*(1-Input!$E$53/Selectors!$I$21),'RCF Calc'!BT10)</f>
        <v>5.1046799999999948E-2</v>
      </c>
      <c r="BS9" s="27">
        <f>IF(BS$4="Yes",'RCF Calc'!BU10*(1-Input!$E$53/Selectors!$I$21),'RCF Calc'!BU10)</f>
        <v>-4.1977532265883299E-2</v>
      </c>
      <c r="BT9" s="27">
        <f>IF(BT$4="Yes",'RCF Calc'!BV10*(1-Input!$E$53/Selectors!$I$21),'RCF Calc'!BV10)</f>
        <v>-4.5679999999999943E-2</v>
      </c>
      <c r="BU9" s="27">
        <f>IF(BU$4="Yes",'RCF Calc'!BW10*(1-Input!$E$53/Selectors!$I$21),'RCF Calc'!BW10)</f>
        <v>-4.5679999999999943E-2</v>
      </c>
      <c r="BV9" s="27">
        <f>IF(BV$4="Yes",'RCF Calc'!BX10*(1-Input!$E$53/Selectors!$I$21),'RCF Calc'!BX10)</f>
        <v>-4.5679999999999943E-2</v>
      </c>
      <c r="BW9" s="27">
        <f>IF(BW$4="Yes",'RCF Calc'!BY10*(1-Input!$E$53/Selectors!$I$21),'RCF Calc'!BY10)</f>
        <v>-4.5679999999999943E-2</v>
      </c>
      <c r="BX9" s="27">
        <f>IF(BX$4="Yes",'RCF Calc'!BZ10*(1-Input!$E$53/Selectors!$I$21),'RCF Calc'!BZ10)</f>
        <v>-4.5679999999999943E-2</v>
      </c>
      <c r="BY9" s="27">
        <f>IF(BY$4="Yes",'RCF Calc'!CA10*(1-Input!$E$53/Selectors!$I$21),'RCF Calc'!CA10)</f>
        <v>-4.5679999999999943E-2</v>
      </c>
      <c r="BZ9" s="27">
        <f>IF(BZ$4="Yes",'RCF Calc'!CB10*(1-Input!$E$53/Selectors!$I$21),'RCF Calc'!CB10)</f>
        <v>4.0895319229750093E-2</v>
      </c>
      <c r="CA9" s="27">
        <f>IF(CA$4="Yes",'RCF Calc'!CC10*(1-Input!$E$53/Selectors!$I$21),'RCF Calc'!CC10)</f>
        <v>4.0895319229750093E-2</v>
      </c>
      <c r="CB9" s="27">
        <f>IF(CB$4="Yes",'RCF Calc'!CD10*(1-Input!$E$53/Selectors!$I$21),'RCF Calc'!CD10)</f>
        <v>4.0895319229750093E-2</v>
      </c>
      <c r="CC9" s="27">
        <f>IF(CC$4="Yes",'RCF Calc'!CE10*(1-Input!$E$53/Selectors!$I$21),'RCF Calc'!CE10)</f>
        <v>4.0895319229750093E-2</v>
      </c>
      <c r="CD9" s="27">
        <f>IF(CD$4="Yes",'RCF Calc'!CF10*(1-Input!$E$53/Selectors!$I$21),'RCF Calc'!CF10)</f>
        <v>4.0895319229750093E-2</v>
      </c>
      <c r="CE9" s="27">
        <f>IF(CE$4="Yes",'RCF Calc'!CG10*(1-Input!$E$53/Selectors!$I$21),'RCF Calc'!CG10)</f>
        <v>4.0895319229750093E-2</v>
      </c>
      <c r="CF9" s="27">
        <f>IF(CF$4="Yes",'RCF Calc'!CH10*(1-Input!$E$53/Selectors!$I$21),'RCF Calc'!CH10)</f>
        <v>4.0895319229750093E-2</v>
      </c>
      <c r="CG9" s="27">
        <f>IF(CG$4="Yes",'RCF Calc'!CI10*(1-Input!$E$53/Selectors!$I$21),'RCF Calc'!CI10)</f>
        <v>-0.12114791602740003</v>
      </c>
      <c r="CH9" s="27">
        <f>IF(CH$4="Yes",'RCF Calc'!CJ10*(1-Input!$E$53/Selectors!$I$21),'RCF Calc'!CJ10)</f>
        <v>-0.12114791602740003</v>
      </c>
      <c r="CI9" s="27">
        <f>IF(CI$4="Yes",'RCF Calc'!CK10*(1-Input!$E$53/Selectors!$I$21),'RCF Calc'!CK10)</f>
        <v>-0.12114791602740003</v>
      </c>
      <c r="CJ9" s="27">
        <f>IF(CJ$4="Yes",'RCF Calc'!CL10*(1-Input!$E$53/Selectors!$I$21),'RCF Calc'!CL10)</f>
        <v>-0.12114791602740003</v>
      </c>
      <c r="CK9" s="27">
        <f>IF(CK$4="Yes",'RCF Calc'!CM10*(1-Input!$E$53/Selectors!$I$21),'RCF Calc'!CM10)</f>
        <v>-0.12114791602740003</v>
      </c>
      <c r="CL9" s="27">
        <f>IF(CL$4="Yes",'RCF Calc'!CN10*(1-Input!$E$53/Selectors!$I$21),'RCF Calc'!CN10)</f>
        <v>-0.12114791602740003</v>
      </c>
      <c r="CM9" s="27">
        <f>IF(CM$4="Yes",'RCF Calc'!CO10*(1-Input!$E$53/Selectors!$I$21),'RCF Calc'!CO10)</f>
        <v>-0.12114791602740003</v>
      </c>
      <c r="CN9" s="27">
        <f>IF(CN$4="Yes",'RCF Calc'!CP10*(1-Input!$E$53/Selectors!$I$21),'RCF Calc'!CP10)</f>
        <v>-4.1977532265883299E-2</v>
      </c>
      <c r="CO9" s="27">
        <f>IF(CO$4="Yes",'RCF Calc'!CQ10*(1-Input!$E$53/Selectors!$I$21),'RCF Calc'!CQ10)</f>
        <v>-4.1977532265883299E-2</v>
      </c>
      <c r="CP9" s="27">
        <f>IF(CP$4="Yes",'RCF Calc'!CR10*(1-Input!$E$53/Selectors!$I$21),'RCF Calc'!CR10)</f>
        <v>-4.1977532265883299E-2</v>
      </c>
      <c r="CQ9" s="27">
        <f>IF(CQ$4="Yes",'RCF Calc'!CS10*(1-Input!$E$53/Selectors!$I$21),'RCF Calc'!CS10)</f>
        <v>-0.16917053039751573</v>
      </c>
      <c r="CR9" s="27">
        <f>IF(CR$4="Yes",'RCF Calc'!CT10*(1-Input!$E$53/Selectors!$I$21),'RCF Calc'!CT10)</f>
        <v>-0.16917053039751573</v>
      </c>
      <c r="CS9" s="27">
        <f>IF(CS$4="Yes",'RCF Calc'!CU10*(1-Input!$E$53/Selectors!$I$21),'RCF Calc'!CU10)</f>
        <v>-0.16917053039751573</v>
      </c>
      <c r="CT9" s="27">
        <f>IF(CT$4="Yes",'RCF Calc'!CV10*(1-Input!$E$53/Selectors!$I$21),'RCF Calc'!CV10)</f>
        <v>-0.16917053039751573</v>
      </c>
      <c r="CU9" s="27">
        <f>IF(CU$4="Yes",'RCF Calc'!CW10*(1-Input!$E$53/Selectors!$I$21),'RCF Calc'!CW10)</f>
        <v>-0.16917053039751573</v>
      </c>
      <c r="CV9" s="27">
        <f>IF(CV$4="Yes",'RCF Calc'!CX10*(1-Input!$E$53/Selectors!$I$21),'RCF Calc'!CX10)</f>
        <v>-2.806755047456988E-2</v>
      </c>
      <c r="CW9" s="27">
        <f>IF(CW$4="Yes",'RCF Calc'!CY10*(1-Input!$E$53/Selectors!$I$21),'RCF Calc'!CY10)</f>
        <v>-3.4923999999999511E-3</v>
      </c>
      <c r="CX9" s="27">
        <f>IF(CX$4="Yes",'RCF Calc'!CZ10*(1-Input!$E$53/Selectors!$I$21),'RCF Calc'!CZ10)</f>
        <v>-3.4923999999999511E-3</v>
      </c>
      <c r="CY9" s="27">
        <f>IF(CY$4="Yes",'RCF Calc'!DA10*(1-Input!$E$53/Selectors!$I$21),'RCF Calc'!DA10)</f>
        <v>-3.4923999999999511E-3</v>
      </c>
      <c r="CZ9" s="27">
        <f>IF(CZ$4="Yes",'RCF Calc'!DB10*(1-Input!$E$53/Selectors!$I$21),'RCF Calc'!DB10)</f>
        <v>-3.4923999999999511E-3</v>
      </c>
      <c r="DA9" s="27">
        <f>IF(DA$4="Yes",'RCF Calc'!DC10*(1-Input!$E$53/Selectors!$I$21),'RCF Calc'!DC10)</f>
        <v>-3.4923999999999511E-3</v>
      </c>
      <c r="DB9" s="27">
        <f>IF(DB$4="Yes",'RCF Calc'!DD10*(1-Input!$E$53/Selectors!$I$21),'RCF Calc'!DD10)</f>
        <v>-3.4923999999999511E-3</v>
      </c>
      <c r="DC9" s="27">
        <f>IF(DC$4="Yes",'RCF Calc'!DE10*(1-Input!$E$53/Selectors!$I$21),'RCF Calc'!DE10)</f>
        <v>-3.4923999999999511E-3</v>
      </c>
      <c r="DD9" s="27">
        <f>IF(DD$4="Yes",'RCF Calc'!DF10*(1-Input!$E$53/Selectors!$I$21),'RCF Calc'!DF10)</f>
        <v>-3.4923999999999511E-3</v>
      </c>
      <c r="DE9" s="27">
        <f>IF(DE$4="Yes",'RCF Calc'!DG10*(1-Input!$E$53/Selectors!$I$21),'RCF Calc'!DG10)</f>
        <v>-3.4923999999999511E-3</v>
      </c>
      <c r="DF9" s="27">
        <f>IF(DF$4="Yes",'RCF Calc'!DH10*(1-Input!$E$53/Selectors!$I$21),'RCF Calc'!DH10)</f>
        <v>-3.4923999999999511E-3</v>
      </c>
      <c r="DG9" s="27">
        <f>IF(DG$4="Yes",'RCF Calc'!DI10*(1-Input!$E$53/Selectors!$I$21),'RCF Calc'!DI10)</f>
        <v>-3.4923999999999511E-3</v>
      </c>
      <c r="DH9" s="27">
        <f>IF(DH$4="Yes",'RCF Calc'!DJ10*(1-Input!$E$53/Selectors!$I$21),'RCF Calc'!DJ10)</f>
        <v>-3.4923999999999511E-3</v>
      </c>
      <c r="DI9" s="27">
        <f>IF(DI$4="Yes",'RCF Calc'!DK10*(1-Input!$E$53/Selectors!$I$21),'RCF Calc'!DK10)</f>
        <v>5.1046799999999948E-2</v>
      </c>
      <c r="DJ9" s="27">
        <f>IF(DJ$4="Yes",'RCF Calc'!DL10*(1-Input!$E$53/Selectors!$I$21),'RCF Calc'!DL10)</f>
        <v>5.1046799999999948E-2</v>
      </c>
      <c r="DK9" s="27">
        <f>IF(DK$4="Yes",'RCF Calc'!DM10*(1-Input!$E$53/Selectors!$I$21),'RCF Calc'!DM10)</f>
        <v>5.1046799999999948E-2</v>
      </c>
      <c r="DL9" s="27">
        <f>IF(DL$4="Yes",'RCF Calc'!DN10*(1-Input!$E$53/Selectors!$I$21),'RCF Calc'!DN10)</f>
        <v>5.1046799999999948E-2</v>
      </c>
      <c r="DM9" s="27">
        <f>IF(DM$4="Yes",'RCF Calc'!DO10*(1-Input!$E$53/Selectors!$I$21),'RCF Calc'!DO10)</f>
        <v>-0.17433628318584071</v>
      </c>
      <c r="DN9" s="27">
        <f>IF(DN$4="Yes",'RCF Calc'!DP10*(1-Input!$E$53/Selectors!$I$21),'RCF Calc'!DP10)</f>
        <v>-0.17433628318584071</v>
      </c>
      <c r="DO9" s="27">
        <f>IF(DO$4="Yes",'RCF Calc'!DQ10*(1-Input!$E$53/Selectors!$I$21),'RCF Calc'!DQ10)</f>
        <v>-0.17433628318584071</v>
      </c>
      <c r="DP9" s="27">
        <f>IF(DP$4="Yes",'RCF Calc'!DR10*(1-Input!$E$53/Selectors!$I$21),'RCF Calc'!DR10)</f>
        <v>-0.17433628318584071</v>
      </c>
      <c r="DQ9" s="27">
        <f>IF(DQ$4="Yes",'RCF Calc'!DS10*(1-Input!$E$53/Selectors!$I$21),'RCF Calc'!DS10)</f>
        <v>-0.17433628318584071</v>
      </c>
      <c r="DR9" s="27">
        <f>IF(DR$4="Yes",'RCF Calc'!DT10*(1-Input!$E$53/Selectors!$I$21),'RCF Calc'!DT10)</f>
        <v>-0.17433628318584071</v>
      </c>
      <c r="DS9" s="27">
        <f>IF(DS$4="Yes",'RCF Calc'!DU10*(1-Input!$E$53/Selectors!$I$21),'RCF Calc'!DU10)</f>
        <v>-0.17433628318584071</v>
      </c>
      <c r="DT9" s="27">
        <f>IF(DT$4="Yes",'RCF Calc'!DV10*(1-Input!$E$53/Selectors!$I$21),'RCF Calc'!DV10)</f>
        <v>-0.17433628318584071</v>
      </c>
      <c r="DU9" s="27">
        <f>IF(DU$4="Yes",'RCF Calc'!DW10*(1-Input!$E$53/Selectors!$I$21),'RCF Calc'!DW10)</f>
        <v>-0.17433628318584071</v>
      </c>
      <c r="DV9" s="27">
        <f>IF(DV$4="Yes",'RCF Calc'!DX10*(1-Input!$E$53/Selectors!$I$21),'RCF Calc'!DX10)</f>
        <v>-0.17433628318584071</v>
      </c>
      <c r="DW9" s="27">
        <f>IF(DW$4="Yes",'RCF Calc'!DY10*(1-Input!$E$53/Selectors!$I$21),'RCF Calc'!DY10)</f>
        <v>-0.17433628318584071</v>
      </c>
      <c r="DX9" s="27">
        <f>IF(DX$4="Yes",'RCF Calc'!DZ10*(1-Input!$E$53/Selectors!$I$21),'RCF Calc'!DZ10)</f>
        <v>-0.17433628318584071</v>
      </c>
      <c r="DY9" s="27">
        <f>IF(DY$4="Yes",'RCF Calc'!EA10*(1-Input!$E$53/Selectors!$I$21),'RCF Calc'!EA10)</f>
        <v>-0.17433628318584071</v>
      </c>
      <c r="DZ9" s="27">
        <f>IF(DZ$4="Yes",'RCF Calc'!EB10*(1-Input!$E$53/Selectors!$I$21),'RCF Calc'!EB10)</f>
        <v>-0.17433628318584071</v>
      </c>
      <c r="EA9" s="27">
        <f>IF(EA$4="Yes",'RCF Calc'!EC10*(1-Input!$E$53/Selectors!$I$21),'RCF Calc'!EC10)</f>
        <v>-0.17433628318584071</v>
      </c>
      <c r="EB9" s="27">
        <f>IF(EB$4="Yes",'RCF Calc'!ED10*(1-Input!$E$53/Selectors!$I$21),'RCF Calc'!ED10)</f>
        <v>-0.17433628318584071</v>
      </c>
      <c r="EC9" s="27">
        <f>IF(EC$4="Yes",'RCF Calc'!EE10*(1-Input!$E$53/Selectors!$I$21),'RCF Calc'!EE10)</f>
        <v>-0.17433628318584071</v>
      </c>
      <c r="ED9" s="27">
        <f>IF(ED$4="Yes",'RCF Calc'!EF10*(1-Input!$E$53/Selectors!$I$21),'RCF Calc'!EF10)</f>
        <v>-0.17433628318584071</v>
      </c>
      <c r="EE9" s="27">
        <f>IF(EE$4="Yes",'RCF Calc'!EG10*(1-Input!$E$53/Selectors!$I$21),'RCF Calc'!EG10)</f>
        <v>-0.17433628318584071</v>
      </c>
      <c r="EF9" s="27">
        <f>IF(EF$4="Yes",'RCF Calc'!EH10*(1-Input!$E$53/Selectors!$I$21),'RCF Calc'!EH10)</f>
        <v>-0.17433628318584071</v>
      </c>
      <c r="EG9" s="27">
        <f>IF(EG$4="Yes",'RCF Calc'!EI10*(1-Input!$E$53/Selectors!$I$21),'RCF Calc'!EI10)</f>
        <v>-0.17433628318584071</v>
      </c>
      <c r="EH9" s="27">
        <f>IF(EH$4="Yes",'RCF Calc'!EJ10*(1-Input!$E$53/Selectors!$I$21),'RCF Calc'!EJ10)</f>
        <v>-0.17433628318584071</v>
      </c>
      <c r="EI9" s="27">
        <f>IF(EI$4="Yes",'RCF Calc'!EK10*(1-Input!$E$53/Selectors!$I$21),'RCF Calc'!EK10)</f>
        <v>-0.17433628318584071</v>
      </c>
      <c r="EJ9" s="27">
        <f>IF(EJ$4="Yes",'RCF Calc'!EL10*(1-Input!$E$53/Selectors!$I$21),'RCF Calc'!EL10)</f>
        <v>-0.17433628318584071</v>
      </c>
      <c r="EK9" s="27">
        <f>IF(EK$4="Yes",'RCF Calc'!EM10*(1-Input!$E$53/Selectors!$I$21),'RCF Calc'!EM10)</f>
        <v>-0.17433628318584071</v>
      </c>
      <c r="EL9" s="27">
        <f>IF(EL$4="Yes",'RCF Calc'!EN10*(1-Input!$E$53/Selectors!$I$21),'RCF Calc'!EN10)</f>
        <v>-0.17433628318584071</v>
      </c>
      <c r="EM9" s="27">
        <f>IF(EM$4="Yes",'RCF Calc'!EO10*(1-Input!$E$53/Selectors!$I$21),'RCF Calc'!EO10)</f>
        <v>-0.17433628318584071</v>
      </c>
      <c r="EN9" s="27">
        <f>IF(EN$4="Yes",'RCF Calc'!EP10*(1-Input!$E$53/Selectors!$I$21),'RCF Calc'!EP10)</f>
        <v>-0.17433628318584071</v>
      </c>
      <c r="EO9" s="27">
        <f>IF(EO$4="Yes",'RCF Calc'!EQ10*(1-Input!$E$53/Selectors!$I$21),'RCF Calc'!EQ10)</f>
        <v>-0.17433628318584071</v>
      </c>
      <c r="EP9" s="27">
        <f>IF(EP$4="Yes",'RCF Calc'!ER10*(1-Input!$E$53/Selectors!$I$21),'RCF Calc'!ER10)</f>
        <v>-0.17433628318584071</v>
      </c>
      <c r="EQ9" s="27">
        <f>IF(EQ$4="Yes",'RCF Calc'!ES10*(1-Input!$E$53/Selectors!$I$21),'RCF Calc'!ES10)</f>
        <v>-9.8942137041843653E-2</v>
      </c>
      <c r="ES9" s="52">
        <v>-0.13886025736978314</v>
      </c>
      <c r="ET9" s="52">
        <v>-9.4574404951068794E-2</v>
      </c>
      <c r="EU9" s="52">
        <v>-6.4121126575162474E-2</v>
      </c>
    </row>
    <row r="10" spans="1:151" x14ac:dyDescent="0.25">
      <c r="B10" s="13" t="s">
        <v>8</v>
      </c>
      <c r="C10" s="3">
        <v>0.25</v>
      </c>
      <c r="D10" s="40" t="e">
        <f t="shared" si="0"/>
        <v>#DIV/0!</v>
      </c>
      <c r="E10" s="28"/>
      <c r="F10" s="29" t="e">
        <f t="shared" si="2"/>
        <v>#DIV/0!</v>
      </c>
      <c r="G10" s="29" t="e">
        <f t="shared" si="1"/>
        <v>#DIV/0!</v>
      </c>
      <c r="H10" s="29"/>
      <c r="I10" s="27">
        <f>IF(I$4="Yes",'RCF Calc'!K11*(1-Input!$E$53/Selectors!$I$21),'RCF Calc'!K11)</f>
        <v>-0.18598143859649119</v>
      </c>
      <c r="J10" s="27">
        <f>IF(J$4="Yes",'RCF Calc'!L11*(1-Input!$E$53/Selectors!$I$21),'RCF Calc'!L11)</f>
        <v>-0.18598143859649119</v>
      </c>
      <c r="K10" s="27">
        <f>IF(K$4="Yes",'RCF Calc'!M11*(1-Input!$E$53/Selectors!$I$21),'RCF Calc'!M11)</f>
        <v>-0.18598143859649119</v>
      </c>
      <c r="L10" s="27">
        <f>IF(L$4="Yes",'RCF Calc'!N11*(1-Input!$E$53/Selectors!$I$21),'RCF Calc'!N11)</f>
        <v>-0.18598143859649119</v>
      </c>
      <c r="M10" s="27">
        <f>IF(M$4="Yes",'RCF Calc'!O11*(1-Input!$E$53/Selectors!$I$21),'RCF Calc'!O11)</f>
        <v>-0.18598143859649119</v>
      </c>
      <c r="N10" s="27">
        <f>IF(N$4="Yes",'RCF Calc'!P11*(1-Input!$E$53/Selectors!$I$21),'RCF Calc'!P11)</f>
        <v>-0.18598143859649119</v>
      </c>
      <c r="O10" s="27">
        <f>IF(O$4="Yes",'RCF Calc'!Q11*(1-Input!$E$53/Selectors!$I$21),'RCF Calc'!Q11)</f>
        <v>-0.18598143859649119</v>
      </c>
      <c r="P10" s="27">
        <f>IF(P$4="Yes",'RCF Calc'!R11*(1-Input!$E$53/Selectors!$I$21),'RCF Calc'!R11)</f>
        <v>-0.18598143859649119</v>
      </c>
      <c r="Q10" s="27">
        <f>IF(Q$4="Yes",'RCF Calc'!S11*(1-Input!$E$53/Selectors!$I$21),'RCF Calc'!S11)</f>
        <v>-0.18598143859649119</v>
      </c>
      <c r="R10" s="27">
        <f>IF(R$4="Yes",'RCF Calc'!T11*(1-Input!$E$53/Selectors!$I$21),'RCF Calc'!T11)</f>
        <v>-0.10507500000000003</v>
      </c>
      <c r="S10" s="27">
        <f>IF(S$4="Yes",'RCF Calc'!U11*(1-Input!$E$53/Selectors!$I$21),'RCF Calc'!U11)</f>
        <v>-0.10507500000000003</v>
      </c>
      <c r="T10" s="27">
        <f>IF(T$4="Yes",'RCF Calc'!V11*(1-Input!$E$53/Selectors!$I$21),'RCF Calc'!V11)</f>
        <v>-0.10507500000000003</v>
      </c>
      <c r="U10" s="27">
        <f>IF(U$4="Yes",'RCF Calc'!W11*(1-Input!$E$53/Selectors!$I$21),'RCF Calc'!W11)</f>
        <v>-0.10507500000000003</v>
      </c>
      <c r="V10" s="27">
        <f>IF(V$4="Yes",'RCF Calc'!X11*(1-Input!$E$53/Selectors!$I$21),'RCF Calc'!X11)</f>
        <v>-3.160511640668795E-2</v>
      </c>
      <c r="W10" s="27">
        <f>IF(W$4="Yes",'RCF Calc'!Y11*(1-Input!$E$53/Selectors!$I$21),'RCF Calc'!Y11)</f>
        <v>-3.160511640668795E-2</v>
      </c>
      <c r="X10" s="27">
        <f>IF(X$4="Yes",'RCF Calc'!Z11*(1-Input!$E$53/Selectors!$I$21),'RCF Calc'!Z11)</f>
        <v>-3.160511640668795E-2</v>
      </c>
      <c r="Y10" s="27">
        <f>IF(Y$4="Yes",'RCF Calc'!AA11*(1-Input!$E$53/Selectors!$I$21),'RCF Calc'!AA11)</f>
        <v>-3.160511640668795E-2</v>
      </c>
      <c r="Z10" s="27">
        <f>IF(Z$4="Yes",'RCF Calc'!AB11*(1-Input!$E$53/Selectors!$I$21),'RCF Calc'!AB11)</f>
        <v>-3.160511640668795E-2</v>
      </c>
      <c r="AA10" s="27">
        <f>IF(AA$4="Yes",'RCF Calc'!AC11*(1-Input!$E$53/Selectors!$I$21),'RCF Calc'!AC11)</f>
        <v>0</v>
      </c>
      <c r="AB10" s="27">
        <f>IF(AB$4="Yes",'RCF Calc'!AD11*(1-Input!$E$53/Selectors!$I$21),'RCF Calc'!AD11)</f>
        <v>-3.160511640668795E-2</v>
      </c>
      <c r="AC10" s="27">
        <f>IF(AC$4="Yes",'RCF Calc'!AE11*(1-Input!$E$53/Selectors!$I$21),'RCF Calc'!AE11)</f>
        <v>-3.160511640668795E-2</v>
      </c>
      <c r="AD10" s="27">
        <f>IF(AD$4="Yes",'RCF Calc'!AF11*(1-Input!$E$53/Selectors!$I$21),'RCF Calc'!AF11)</f>
        <v>-3.160511640668795E-2</v>
      </c>
      <c r="AE10" s="27">
        <f>IF(AE$4="Yes",'RCF Calc'!AG11*(1-Input!$E$53/Selectors!$I$21),'RCF Calc'!AG11)</f>
        <v>-3.160511640668795E-2</v>
      </c>
      <c r="AF10" s="27">
        <f>IF(AF$4="Yes",'RCF Calc'!AH11*(1-Input!$E$53/Selectors!$I$21),'RCF Calc'!AH11)</f>
        <v>-3.160511640668795E-2</v>
      </c>
      <c r="AG10" s="27">
        <f>IF(AG$4="Yes",'RCF Calc'!AI11*(1-Input!$E$53/Selectors!$I$21),'RCF Calc'!AI11)</f>
        <v>0</v>
      </c>
      <c r="AH10" s="27">
        <f>IF(AH$4="Yes",'RCF Calc'!AJ11*(1-Input!$E$53/Selectors!$I$21),'RCF Calc'!AJ11)</f>
        <v>0</v>
      </c>
      <c r="AI10" s="27">
        <f>IF(AI$4="Yes",'RCF Calc'!AK11*(1-Input!$E$53/Selectors!$I$21),'RCF Calc'!AK11)</f>
        <v>-0.10507500000000003</v>
      </c>
      <c r="AJ10" s="27">
        <f>IF(AJ$4="Yes",'RCF Calc'!AL11*(1-Input!$E$53/Selectors!$I$21),'RCF Calc'!AL11)</f>
        <v>-0.10507500000000003</v>
      </c>
      <c r="AK10" s="27">
        <f>IF(AK$4="Yes",'RCF Calc'!AM11*(1-Input!$E$53/Selectors!$I$21),'RCF Calc'!AM11)</f>
        <v>-0.10507500000000003</v>
      </c>
      <c r="AL10" s="27">
        <f>IF(AL$4="Yes",'RCF Calc'!AN11*(1-Input!$E$53/Selectors!$I$21),'RCF Calc'!AN11)</f>
        <v>-0.10507500000000003</v>
      </c>
      <c r="AM10" s="27">
        <f>IF(AM$4="Yes",'RCF Calc'!AO11*(1-Input!$E$53/Selectors!$I$21),'RCF Calc'!AO11)</f>
        <v>0.13122827374999993</v>
      </c>
      <c r="AN10" s="27">
        <f>IF(AN$4="Yes",'RCF Calc'!AP11*(1-Input!$E$53/Selectors!$I$21),'RCF Calc'!AP11)</f>
        <v>0</v>
      </c>
      <c r="AO10" s="27">
        <f>IF(AO$4="Yes",'RCF Calc'!AQ11*(1-Input!$E$53/Selectors!$I$21),'RCF Calc'!AQ11)</f>
        <v>0</v>
      </c>
      <c r="AP10" s="27">
        <f>IF(AP$4="Yes",'RCF Calc'!AR11*(1-Input!$E$53/Selectors!$I$21),'RCF Calc'!AR11)</f>
        <v>6.5614136874999965E-2</v>
      </c>
      <c r="AQ10" s="27">
        <f>IF(AQ$4="Yes",'RCF Calc'!AS11*(1-Input!$E$53/Selectors!$I$21),'RCF Calc'!AS11)</f>
        <v>0.13122827374999993</v>
      </c>
      <c r="AR10" s="27">
        <f>IF(AR$4="Yes",'RCF Calc'!AT11*(1-Input!$E$53/Selectors!$I$21),'RCF Calc'!AT11)</f>
        <v>0</v>
      </c>
      <c r="AS10" s="27">
        <f>IF(AS$4="Yes",'RCF Calc'!AU11*(1-Input!$E$53/Selectors!$I$21),'RCF Calc'!AU11)</f>
        <v>0</v>
      </c>
      <c r="AT10" s="27">
        <f>IF(AT$4="Yes",'RCF Calc'!AV11*(1-Input!$E$53/Selectors!$I$21),'RCF Calc'!AV11)</f>
        <v>-3.160511640668795E-2</v>
      </c>
      <c r="AU10" s="27">
        <f>IF(AU$4="Yes",'RCF Calc'!AW11*(1-Input!$E$53/Selectors!$I$21),'RCF Calc'!AW11)</f>
        <v>0</v>
      </c>
      <c r="AV10" s="27">
        <f>IF(AV$4="Yes",'RCF Calc'!AX11*(1-Input!$E$53/Selectors!$I$21),'RCF Calc'!AX11)</f>
        <v>-0.10507500000000003</v>
      </c>
      <c r="AW10" s="27">
        <f>IF(AW$4="Yes",'RCF Calc'!AY11*(1-Input!$E$53/Selectors!$I$21),'RCF Calc'!AY11)</f>
        <v>-0.10507500000000003</v>
      </c>
      <c r="AX10" s="27">
        <f>IF(AX$4="Yes",'RCF Calc'!AZ11*(1-Input!$E$53/Selectors!$I$21),'RCF Calc'!AZ11)</f>
        <v>7.0000000000000062E-2</v>
      </c>
      <c r="AY10" s="27">
        <f>IF(AY$4="Yes",'RCF Calc'!BA11*(1-Input!$E$53/Selectors!$I$21),'RCF Calc'!BA11)</f>
        <v>7.0000000000000062E-2</v>
      </c>
      <c r="AZ10" s="27">
        <f>IF(AZ$4="Yes",'RCF Calc'!BB11*(1-Input!$E$53/Selectors!$I$21),'RCF Calc'!BB11)</f>
        <v>6.3000000000000056E-2</v>
      </c>
      <c r="BA10" s="27">
        <f>IF(BA$4="Yes",'RCF Calc'!BC11*(1-Input!$E$53/Selectors!$I$21),'RCF Calc'!BC11)</f>
        <v>6.3000000000000056E-2</v>
      </c>
      <c r="BB10" s="27">
        <f>IF(BB$4="Yes",'RCF Calc'!BD11*(1-Input!$E$53/Selectors!$I$21),'RCF Calc'!BD11)</f>
        <v>6.3000000000000056E-2</v>
      </c>
      <c r="BC10" s="27">
        <f>IF(BC$4="Yes",'RCF Calc'!BE11*(1-Input!$E$53/Selectors!$I$21),'RCF Calc'!BE11)</f>
        <v>7.0000000000000062E-2</v>
      </c>
      <c r="BD10" s="27">
        <f>IF(BD$4="Yes",'RCF Calc'!BF11*(1-Input!$E$53/Selectors!$I$21),'RCF Calc'!BF11)</f>
        <v>8.4000000000000075E-2</v>
      </c>
      <c r="BE10" s="27">
        <f>IF(BE$4="Yes",'RCF Calc'!BG11*(1-Input!$E$53/Selectors!$I$21),'RCF Calc'!BG11)</f>
        <v>7.0000000000000062E-2</v>
      </c>
      <c r="BF10" s="27">
        <f>IF(BF$4="Yes",'RCF Calc'!BH11*(1-Input!$E$53/Selectors!$I$21),'RCF Calc'!BH11)</f>
        <v>8.4000000000000075E-2</v>
      </c>
      <c r="BG10" s="27">
        <f>IF(BG$4="Yes",'RCF Calc'!BI11*(1-Input!$E$53/Selectors!$I$21),'RCF Calc'!BI11)</f>
        <v>-1.783909374108994E-5</v>
      </c>
      <c r="BH10" s="27">
        <f>IF(BH$4="Yes",'RCF Calc'!BJ11*(1-Input!$E$53/Selectors!$I$21),'RCF Calc'!BJ11)</f>
        <v>-1.783909374108994E-5</v>
      </c>
      <c r="BI10" s="27">
        <f>IF(BI$4="Yes",'RCF Calc'!BK11*(1-Input!$E$53/Selectors!$I$21),'RCF Calc'!BK11)</f>
        <v>-1.8608844679685044E-2</v>
      </c>
      <c r="BJ10" s="27">
        <f>IF(BJ$4="Yes",'RCF Calc'!BL11*(1-Input!$E$53/Selectors!$I$21),'RCF Calc'!BL11)</f>
        <v>7.0000000000000062E-2</v>
      </c>
      <c r="BK10" s="27">
        <f>IF(BK$4="Yes",'RCF Calc'!BM11*(1-Input!$E$53/Selectors!$I$21),'RCF Calc'!BM11)</f>
        <v>7.0000000000000062E-2</v>
      </c>
      <c r="BL10" s="27">
        <f>IF(BL$4="Yes",'RCF Calc'!BN11*(1-Input!$E$53/Selectors!$I$21),'RCF Calc'!BN11)</f>
        <v>8.4000000000000075E-2</v>
      </c>
      <c r="BM10" s="27">
        <f>IF(BM$4="Yes",'RCF Calc'!BO11*(1-Input!$E$53/Selectors!$I$21),'RCF Calc'!BO11)</f>
        <v>8.4000000000000075E-2</v>
      </c>
      <c r="BN10" s="27">
        <f>IF(BN$4="Yes",'RCF Calc'!BP11*(1-Input!$E$53/Selectors!$I$21),'RCF Calc'!BP11)</f>
        <v>0</v>
      </c>
      <c r="BO10" s="27">
        <f>IF(BO$4="Yes",'RCF Calc'!BQ11*(1-Input!$E$53/Selectors!$I$21),'RCF Calc'!BQ11)</f>
        <v>-1.7134545131145096E-2</v>
      </c>
      <c r="BP10" s="27">
        <f>IF(BP$4="Yes",'RCF Calc'!BR11*(1-Input!$E$53/Selectors!$I$21),'RCF Calc'!BR11)</f>
        <v>-1.7134545131145096E-2</v>
      </c>
      <c r="BQ10" s="27">
        <f>IF(BQ$4="Yes",'RCF Calc'!BS11*(1-Input!$E$53/Selectors!$I$21),'RCF Calc'!BS11)</f>
        <v>-3.2635436745191981E-3</v>
      </c>
      <c r="BR10" s="27">
        <f>IF(BR$4="Yes",'RCF Calc'!BT11*(1-Input!$E$53/Selectors!$I$21),'RCF Calc'!BT11)</f>
        <v>7.0000000000000062E-2</v>
      </c>
      <c r="BS10" s="27">
        <f>IF(BS$4="Yes",'RCF Calc'!BU11*(1-Input!$E$53/Selectors!$I$21),'RCF Calc'!BU11)</f>
        <v>-1.5100471150134168E-2</v>
      </c>
      <c r="BT10" s="27">
        <f>IF(BT$4="Yes",'RCF Calc'!BV11*(1-Input!$E$53/Selectors!$I$21),'RCF Calc'!BV11)</f>
        <v>-2.8399999999999981E-2</v>
      </c>
      <c r="BU10" s="27">
        <f>IF(BU$4="Yes",'RCF Calc'!BW11*(1-Input!$E$53/Selectors!$I$21),'RCF Calc'!BW11)</f>
        <v>-2.8399999999999981E-2</v>
      </c>
      <c r="BV10" s="27">
        <f>IF(BV$4="Yes",'RCF Calc'!BX11*(1-Input!$E$53/Selectors!$I$21),'RCF Calc'!BX11)</f>
        <v>-2.8399999999999981E-2</v>
      </c>
      <c r="BW10" s="27">
        <f>IF(BW$4="Yes",'RCF Calc'!BY11*(1-Input!$E$53/Selectors!$I$21),'RCF Calc'!BY11)</f>
        <v>-2.8399999999999981E-2</v>
      </c>
      <c r="BX10" s="27">
        <f>IF(BX$4="Yes",'RCF Calc'!BZ11*(1-Input!$E$53/Selectors!$I$21),'RCF Calc'!BZ11)</f>
        <v>-2.8399999999999981E-2</v>
      </c>
      <c r="BY10" s="27">
        <f>IF(BY$4="Yes",'RCF Calc'!CA11*(1-Input!$E$53/Selectors!$I$21),'RCF Calc'!CA11)</f>
        <v>-2.8399999999999981E-2</v>
      </c>
      <c r="BZ10" s="27">
        <f>IF(BZ$4="Yes",'RCF Calc'!CB11*(1-Input!$E$53/Selectors!$I$21),'RCF Calc'!CB11)</f>
        <v>5.6732547520647492E-2</v>
      </c>
      <c r="CA10" s="27">
        <f>IF(CA$4="Yes",'RCF Calc'!CC11*(1-Input!$E$53/Selectors!$I$21),'RCF Calc'!CC11)</f>
        <v>5.6732547520647492E-2</v>
      </c>
      <c r="CB10" s="27">
        <f>IF(CB$4="Yes",'RCF Calc'!CD11*(1-Input!$E$53/Selectors!$I$21),'RCF Calc'!CD11)</f>
        <v>5.6732547520647492E-2</v>
      </c>
      <c r="CC10" s="27">
        <f>IF(CC$4="Yes",'RCF Calc'!CE11*(1-Input!$E$53/Selectors!$I$21),'RCF Calc'!CE11)</f>
        <v>5.6732547520647492E-2</v>
      </c>
      <c r="CD10" s="27">
        <f>IF(CD$4="Yes",'RCF Calc'!CF11*(1-Input!$E$53/Selectors!$I$21),'RCF Calc'!CF11)</f>
        <v>5.6732547520647492E-2</v>
      </c>
      <c r="CE10" s="27">
        <f>IF(CE$4="Yes",'RCF Calc'!CG11*(1-Input!$E$53/Selectors!$I$21),'RCF Calc'!CG11)</f>
        <v>5.6732547520647492E-2</v>
      </c>
      <c r="CF10" s="27">
        <f>IF(CF$4="Yes",'RCF Calc'!CH11*(1-Input!$E$53/Selectors!$I$21),'RCF Calc'!CH11)</f>
        <v>5.6732547520647492E-2</v>
      </c>
      <c r="CG10" s="27">
        <f>IF(CG$4="Yes",'RCF Calc'!CI11*(1-Input!$E$53/Selectors!$I$21),'RCF Calc'!CI11)</f>
        <v>-7.3633960971050016E-2</v>
      </c>
      <c r="CH10" s="27">
        <f>IF(CH$4="Yes",'RCF Calc'!CJ11*(1-Input!$E$53/Selectors!$I$21),'RCF Calc'!CJ11)</f>
        <v>-7.3633960971050016E-2</v>
      </c>
      <c r="CI10" s="27">
        <f>IF(CI$4="Yes",'RCF Calc'!CK11*(1-Input!$E$53/Selectors!$I$21),'RCF Calc'!CK11)</f>
        <v>-7.3633960971050016E-2</v>
      </c>
      <c r="CJ10" s="27">
        <f>IF(CJ$4="Yes",'RCF Calc'!CL11*(1-Input!$E$53/Selectors!$I$21),'RCF Calc'!CL11)</f>
        <v>-7.3633960971050016E-2</v>
      </c>
      <c r="CK10" s="27">
        <f>IF(CK$4="Yes",'RCF Calc'!CM11*(1-Input!$E$53/Selectors!$I$21),'RCF Calc'!CM11)</f>
        <v>-7.3633960971050016E-2</v>
      </c>
      <c r="CL10" s="27">
        <f>IF(CL$4="Yes",'RCF Calc'!CN11*(1-Input!$E$53/Selectors!$I$21),'RCF Calc'!CN11)</f>
        <v>-7.3633960971050016E-2</v>
      </c>
      <c r="CM10" s="27">
        <f>IF(CM$4="Yes",'RCF Calc'!CO11*(1-Input!$E$53/Selectors!$I$21),'RCF Calc'!CO11)</f>
        <v>-7.3633960971050016E-2</v>
      </c>
      <c r="CN10" s="27">
        <f>IF(CN$4="Yes",'RCF Calc'!CP11*(1-Input!$E$53/Selectors!$I$21),'RCF Calc'!CP11)</f>
        <v>-1.5100471150134168E-2</v>
      </c>
      <c r="CO10" s="27">
        <f>IF(CO$4="Yes",'RCF Calc'!CQ11*(1-Input!$E$53/Selectors!$I$21),'RCF Calc'!CQ11)</f>
        <v>-1.5100471150134168E-2</v>
      </c>
      <c r="CP10" s="27">
        <f>IF(CP$4="Yes",'RCF Calc'!CR11*(1-Input!$E$53/Selectors!$I$21),'RCF Calc'!CR11)</f>
        <v>-1.5100471150134168E-2</v>
      </c>
      <c r="CQ10" s="27">
        <f>IF(CQ$4="Yes",'RCF Calc'!CS11*(1-Input!$E$53/Selectors!$I$21),'RCF Calc'!CS11)</f>
        <v>-3.4141748172175301E-2</v>
      </c>
      <c r="CR10" s="27">
        <f>IF(CR$4="Yes",'RCF Calc'!CT11*(1-Input!$E$53/Selectors!$I$21),'RCF Calc'!CT11)</f>
        <v>-3.4141748172175301E-2</v>
      </c>
      <c r="CS10" s="27">
        <f>IF(CS$4="Yes",'RCF Calc'!CU11*(1-Input!$E$53/Selectors!$I$21),'RCF Calc'!CU11)</f>
        <v>-3.4141748172175301E-2</v>
      </c>
      <c r="CT10" s="27">
        <f>IF(CT$4="Yes",'RCF Calc'!CV11*(1-Input!$E$53/Selectors!$I$21),'RCF Calc'!CV11)</f>
        <v>-3.4141748172175301E-2</v>
      </c>
      <c r="CU10" s="27">
        <f>IF(CU$4="Yes",'RCF Calc'!CW11*(1-Input!$E$53/Selectors!$I$21),'RCF Calc'!CW11)</f>
        <v>-3.4141748172175301E-2</v>
      </c>
      <c r="CV10" s="27">
        <f>IF(CV$4="Yes",'RCF Calc'!CX11*(1-Input!$E$53/Selectors!$I$21),'RCF Calc'!CX11)</f>
        <v>-3.2635436745191981E-3</v>
      </c>
      <c r="CW10" s="27">
        <f>IF(CW$4="Yes",'RCF Calc'!CY11*(1-Input!$E$53/Selectors!$I$21),'RCF Calc'!CY11)</f>
        <v>0</v>
      </c>
      <c r="CX10" s="27">
        <f>IF(CX$4="Yes",'RCF Calc'!CZ11*(1-Input!$E$53/Selectors!$I$21),'RCF Calc'!CZ11)</f>
        <v>0</v>
      </c>
      <c r="CY10" s="27">
        <f>IF(CY$4="Yes",'RCF Calc'!DA11*(1-Input!$E$53/Selectors!$I$21),'RCF Calc'!DA11)</f>
        <v>0</v>
      </c>
      <c r="CZ10" s="27">
        <f>IF(CZ$4="Yes",'RCF Calc'!DB11*(1-Input!$E$53/Selectors!$I$21),'RCF Calc'!DB11)</f>
        <v>0</v>
      </c>
      <c r="DA10" s="27">
        <f>IF(DA$4="Yes",'RCF Calc'!DC11*(1-Input!$E$53/Selectors!$I$21),'RCF Calc'!DC11)</f>
        <v>0</v>
      </c>
      <c r="DB10" s="27">
        <f>IF(DB$4="Yes",'RCF Calc'!DD11*(1-Input!$E$53/Selectors!$I$21),'RCF Calc'!DD11)</f>
        <v>0</v>
      </c>
      <c r="DC10" s="27">
        <f>IF(DC$4="Yes",'RCF Calc'!DE11*(1-Input!$E$53/Selectors!$I$21),'RCF Calc'!DE11)</f>
        <v>0</v>
      </c>
      <c r="DD10" s="27">
        <f>IF(DD$4="Yes",'RCF Calc'!DF11*(1-Input!$E$53/Selectors!$I$21),'RCF Calc'!DF11)</f>
        <v>0</v>
      </c>
      <c r="DE10" s="27">
        <f>IF(DE$4="Yes",'RCF Calc'!DG11*(1-Input!$E$53/Selectors!$I$21),'RCF Calc'!DG11)</f>
        <v>0</v>
      </c>
      <c r="DF10" s="27">
        <f>IF(DF$4="Yes",'RCF Calc'!DH11*(1-Input!$E$53/Selectors!$I$21),'RCF Calc'!DH11)</f>
        <v>0</v>
      </c>
      <c r="DG10" s="27">
        <f>IF(DG$4="Yes",'RCF Calc'!DI11*(1-Input!$E$53/Selectors!$I$21),'RCF Calc'!DI11)</f>
        <v>0</v>
      </c>
      <c r="DH10" s="27">
        <f>IF(DH$4="Yes",'RCF Calc'!DJ11*(1-Input!$E$53/Selectors!$I$21),'RCF Calc'!DJ11)</f>
        <v>0</v>
      </c>
      <c r="DI10" s="27">
        <f>IF(DI$4="Yes",'RCF Calc'!DK11*(1-Input!$E$53/Selectors!$I$21),'RCF Calc'!DK11)</f>
        <v>7.0000000000000062E-2</v>
      </c>
      <c r="DJ10" s="27">
        <f>IF(DJ$4="Yes",'RCF Calc'!DL11*(1-Input!$E$53/Selectors!$I$21),'RCF Calc'!DL11)</f>
        <v>7.0000000000000062E-2</v>
      </c>
      <c r="DK10" s="27">
        <f>IF(DK$4="Yes",'RCF Calc'!DM11*(1-Input!$E$53/Selectors!$I$21),'RCF Calc'!DM11)</f>
        <v>7.0000000000000062E-2</v>
      </c>
      <c r="DL10" s="27">
        <f>IF(DL$4="Yes",'RCF Calc'!DN11*(1-Input!$E$53/Selectors!$I$21),'RCF Calc'!DN11)</f>
        <v>7.0000000000000062E-2</v>
      </c>
      <c r="DM10" s="27">
        <f>IF(DM$4="Yes",'RCF Calc'!DO11*(1-Input!$E$53/Selectors!$I$21),'RCF Calc'!DO11)</f>
        <v>-0.10507500000000003</v>
      </c>
      <c r="DN10" s="27">
        <f>IF(DN$4="Yes",'RCF Calc'!DP11*(1-Input!$E$53/Selectors!$I$21),'RCF Calc'!DP11)</f>
        <v>-0.10507500000000003</v>
      </c>
      <c r="DO10" s="27">
        <f>IF(DO$4="Yes",'RCF Calc'!DQ11*(1-Input!$E$53/Selectors!$I$21),'RCF Calc'!DQ11)</f>
        <v>-0.10507500000000003</v>
      </c>
      <c r="DP10" s="27">
        <f>IF(DP$4="Yes",'RCF Calc'!DR11*(1-Input!$E$53/Selectors!$I$21),'RCF Calc'!DR11)</f>
        <v>-0.10507500000000003</v>
      </c>
      <c r="DQ10" s="27">
        <f>IF(DQ$4="Yes",'RCF Calc'!DS11*(1-Input!$E$53/Selectors!$I$21),'RCF Calc'!DS11)</f>
        <v>-0.10507500000000003</v>
      </c>
      <c r="DR10" s="27">
        <f>IF(DR$4="Yes",'RCF Calc'!DT11*(1-Input!$E$53/Selectors!$I$21),'RCF Calc'!DT11)</f>
        <v>-0.10507500000000003</v>
      </c>
      <c r="DS10" s="27">
        <f>IF(DS$4="Yes",'RCF Calc'!DU11*(1-Input!$E$53/Selectors!$I$21),'RCF Calc'!DU11)</f>
        <v>-0.10507500000000003</v>
      </c>
      <c r="DT10" s="27">
        <f>IF(DT$4="Yes",'RCF Calc'!DV11*(1-Input!$E$53/Selectors!$I$21),'RCF Calc'!DV11)</f>
        <v>-0.10507500000000003</v>
      </c>
      <c r="DU10" s="27">
        <f>IF(DU$4="Yes",'RCF Calc'!DW11*(1-Input!$E$53/Selectors!$I$21),'RCF Calc'!DW11)</f>
        <v>-0.10507500000000003</v>
      </c>
      <c r="DV10" s="27">
        <f>IF(DV$4="Yes",'RCF Calc'!DX11*(1-Input!$E$53/Selectors!$I$21),'RCF Calc'!DX11)</f>
        <v>-0.10507500000000003</v>
      </c>
      <c r="DW10" s="27">
        <f>IF(DW$4="Yes",'RCF Calc'!DY11*(1-Input!$E$53/Selectors!$I$21),'RCF Calc'!DY11)</f>
        <v>-0.10507500000000003</v>
      </c>
      <c r="DX10" s="27">
        <f>IF(DX$4="Yes",'RCF Calc'!DZ11*(1-Input!$E$53/Selectors!$I$21),'RCF Calc'!DZ11)</f>
        <v>-0.10507500000000003</v>
      </c>
      <c r="DY10" s="27">
        <f>IF(DY$4="Yes",'RCF Calc'!EA11*(1-Input!$E$53/Selectors!$I$21),'RCF Calc'!EA11)</f>
        <v>-0.10507500000000003</v>
      </c>
      <c r="DZ10" s="27">
        <f>IF(DZ$4="Yes",'RCF Calc'!EB11*(1-Input!$E$53/Selectors!$I$21),'RCF Calc'!EB11)</f>
        <v>-0.10507500000000003</v>
      </c>
      <c r="EA10" s="27">
        <f>IF(EA$4="Yes",'RCF Calc'!EC11*(1-Input!$E$53/Selectors!$I$21),'RCF Calc'!EC11)</f>
        <v>-0.10507500000000003</v>
      </c>
      <c r="EB10" s="27">
        <f>IF(EB$4="Yes",'RCF Calc'!ED11*(1-Input!$E$53/Selectors!$I$21),'RCF Calc'!ED11)</f>
        <v>-0.10507500000000003</v>
      </c>
      <c r="EC10" s="27">
        <f>IF(EC$4="Yes",'RCF Calc'!EE11*(1-Input!$E$53/Selectors!$I$21),'RCF Calc'!EE11)</f>
        <v>-0.10507500000000003</v>
      </c>
      <c r="ED10" s="27">
        <f>IF(ED$4="Yes",'RCF Calc'!EF11*(1-Input!$E$53/Selectors!$I$21),'RCF Calc'!EF11)</f>
        <v>-0.10507500000000003</v>
      </c>
      <c r="EE10" s="27">
        <f>IF(EE$4="Yes",'RCF Calc'!EG11*(1-Input!$E$53/Selectors!$I$21),'RCF Calc'!EG11)</f>
        <v>-0.10507500000000003</v>
      </c>
      <c r="EF10" s="27">
        <f>IF(EF$4="Yes",'RCF Calc'!EH11*(1-Input!$E$53/Selectors!$I$21),'RCF Calc'!EH11)</f>
        <v>-0.10507500000000003</v>
      </c>
      <c r="EG10" s="27">
        <f>IF(EG$4="Yes",'RCF Calc'!EI11*(1-Input!$E$53/Selectors!$I$21),'RCF Calc'!EI11)</f>
        <v>-0.10507500000000003</v>
      </c>
      <c r="EH10" s="27">
        <f>IF(EH$4="Yes",'RCF Calc'!EJ11*(1-Input!$E$53/Selectors!$I$21),'RCF Calc'!EJ11)</f>
        <v>-0.10507500000000003</v>
      </c>
      <c r="EI10" s="27">
        <f>IF(EI$4="Yes",'RCF Calc'!EK11*(1-Input!$E$53/Selectors!$I$21),'RCF Calc'!EK11)</f>
        <v>-0.10507500000000003</v>
      </c>
      <c r="EJ10" s="27">
        <f>IF(EJ$4="Yes",'RCF Calc'!EL11*(1-Input!$E$53/Selectors!$I$21),'RCF Calc'!EL11)</f>
        <v>-0.10507500000000003</v>
      </c>
      <c r="EK10" s="27">
        <f>IF(EK$4="Yes",'RCF Calc'!EM11*(1-Input!$E$53/Selectors!$I$21),'RCF Calc'!EM11)</f>
        <v>-0.10507500000000003</v>
      </c>
      <c r="EL10" s="27">
        <f>IF(EL$4="Yes",'RCF Calc'!EN11*(1-Input!$E$53/Selectors!$I$21),'RCF Calc'!EN11)</f>
        <v>-0.10507500000000003</v>
      </c>
      <c r="EM10" s="27">
        <f>IF(EM$4="Yes",'RCF Calc'!EO11*(1-Input!$E$53/Selectors!$I$21),'RCF Calc'!EO11)</f>
        <v>-0.10507500000000003</v>
      </c>
      <c r="EN10" s="27">
        <f>IF(EN$4="Yes",'RCF Calc'!EP11*(1-Input!$E$53/Selectors!$I$21),'RCF Calc'!EP11)</f>
        <v>-0.10507500000000003</v>
      </c>
      <c r="EO10" s="27">
        <f>IF(EO$4="Yes",'RCF Calc'!EQ11*(1-Input!$E$53/Selectors!$I$21),'RCF Calc'!EQ11)</f>
        <v>-0.10507500000000003</v>
      </c>
      <c r="EP10" s="27">
        <f>IF(EP$4="Yes",'RCF Calc'!ER11*(1-Input!$E$53/Selectors!$I$21),'RCF Calc'!ER11)</f>
        <v>-0.10507500000000003</v>
      </c>
      <c r="EQ10" s="27">
        <f>IF(EQ$4="Yes",'RCF Calc'!ES11*(1-Input!$E$53/Selectors!$I$21),'RCF Calc'!ES11)</f>
        <v>-3.476562804735675E-2</v>
      </c>
      <c r="ES10" s="52">
        <v>-6.7327049704556899E-2</v>
      </c>
      <c r="ET10" s="52">
        <v>-3.5107981946064931E-2</v>
      </c>
      <c r="EU10" s="52">
        <v>-2.8823914187572963E-2</v>
      </c>
    </row>
    <row r="11" spans="1:151" x14ac:dyDescent="0.25">
      <c r="B11" s="13" t="s">
        <v>11</v>
      </c>
      <c r="C11" s="3">
        <v>0.3</v>
      </c>
      <c r="D11" s="40" t="e">
        <f t="shared" si="0"/>
        <v>#DIV/0!</v>
      </c>
      <c r="E11" s="2"/>
      <c r="F11" s="29" t="e">
        <f t="shared" si="2"/>
        <v>#DIV/0!</v>
      </c>
      <c r="G11" s="29" t="e">
        <f t="shared" si="1"/>
        <v>#DIV/0!</v>
      </c>
      <c r="H11" s="29"/>
      <c r="I11" s="27">
        <f>IF(I$4="Yes",'RCF Calc'!K12*(1-Input!$E$53/Selectors!$I$21),'RCF Calc'!K12)</f>
        <v>-0.17352994728821269</v>
      </c>
      <c r="J11" s="27">
        <f>IF(J$4="Yes",'RCF Calc'!L12*(1-Input!$E$53/Selectors!$I$21),'RCF Calc'!L12)</f>
        <v>-0.17352994728821269</v>
      </c>
      <c r="K11" s="27">
        <f>IF(K$4="Yes",'RCF Calc'!M12*(1-Input!$E$53/Selectors!$I$21),'RCF Calc'!M12)</f>
        <v>-0.17352994728821269</v>
      </c>
      <c r="L11" s="27">
        <f>IF(L$4="Yes",'RCF Calc'!N12*(1-Input!$E$53/Selectors!$I$21),'RCF Calc'!N12)</f>
        <v>-0.17352994728821269</v>
      </c>
      <c r="M11" s="27">
        <f>IF(M$4="Yes",'RCF Calc'!O12*(1-Input!$E$53/Selectors!$I$21),'RCF Calc'!O12)</f>
        <v>-0.17352994728821269</v>
      </c>
      <c r="N11" s="27">
        <f>IF(N$4="Yes",'RCF Calc'!P12*(1-Input!$E$53/Selectors!$I$21),'RCF Calc'!P12)</f>
        <v>-0.17352994728821269</v>
      </c>
      <c r="O11" s="27">
        <f>IF(O$4="Yes",'RCF Calc'!Q12*(1-Input!$E$53/Selectors!$I$21),'RCF Calc'!Q12)</f>
        <v>-0.17352994728821269</v>
      </c>
      <c r="P11" s="27">
        <f>IF(P$4="Yes",'RCF Calc'!R12*(1-Input!$E$53/Selectors!$I$21),'RCF Calc'!R12)</f>
        <v>-0.17352994728821269</v>
      </c>
      <c r="Q11" s="27">
        <f>IF(Q$4="Yes",'RCF Calc'!S12*(1-Input!$E$53/Selectors!$I$21),'RCF Calc'!S12)</f>
        <v>-0.17352994728821269</v>
      </c>
      <c r="R11" s="27">
        <f>IF(R$4="Yes",'RCF Calc'!T12*(1-Input!$E$53/Selectors!$I$21),'RCF Calc'!T12)</f>
        <v>-9.2500000000000027E-2</v>
      </c>
      <c r="S11" s="27">
        <f>IF(S$4="Yes",'RCF Calc'!U12*(1-Input!$E$53/Selectors!$I$21),'RCF Calc'!U12)</f>
        <v>-9.2500000000000027E-2</v>
      </c>
      <c r="T11" s="27">
        <f>IF(T$4="Yes",'RCF Calc'!V12*(1-Input!$E$53/Selectors!$I$21),'RCF Calc'!V12)</f>
        <v>-9.2500000000000027E-2</v>
      </c>
      <c r="U11" s="27">
        <f>IF(U$4="Yes",'RCF Calc'!W12*(1-Input!$E$53/Selectors!$I$21),'RCF Calc'!W12)</f>
        <v>-9.2500000000000027E-2</v>
      </c>
      <c r="V11" s="27">
        <f>IF(V$4="Yes",'RCF Calc'!X12*(1-Input!$E$53/Selectors!$I$21),'RCF Calc'!X12)</f>
        <v>0</v>
      </c>
      <c r="W11" s="27">
        <f>IF(W$4="Yes",'RCF Calc'!Y12*(1-Input!$E$53/Selectors!$I$21),'RCF Calc'!Y12)</f>
        <v>0</v>
      </c>
      <c r="X11" s="27">
        <f>IF(X$4="Yes",'RCF Calc'!Z12*(1-Input!$E$53/Selectors!$I$21),'RCF Calc'!Z12)</f>
        <v>0</v>
      </c>
      <c r="Y11" s="27">
        <f>IF(Y$4="Yes",'RCF Calc'!AA12*(1-Input!$E$53/Selectors!$I$21),'RCF Calc'!AA12)</f>
        <v>0</v>
      </c>
      <c r="Z11" s="27">
        <f>IF(Z$4="Yes",'RCF Calc'!AB12*(1-Input!$E$53/Selectors!$I$21),'RCF Calc'!AB12)</f>
        <v>0</v>
      </c>
      <c r="AA11" s="27">
        <f>IF(AA$4="Yes",'RCF Calc'!AC12*(1-Input!$E$53/Selectors!$I$21),'RCF Calc'!AC12)</f>
        <v>0</v>
      </c>
      <c r="AB11" s="27">
        <f>IF(AB$4="Yes",'RCF Calc'!AD12*(1-Input!$E$53/Selectors!$I$21),'RCF Calc'!AD12)</f>
        <v>0</v>
      </c>
      <c r="AC11" s="27">
        <f>IF(AC$4="Yes",'RCF Calc'!AE12*(1-Input!$E$53/Selectors!$I$21),'RCF Calc'!AE12)</f>
        <v>0</v>
      </c>
      <c r="AD11" s="27">
        <f>IF(AD$4="Yes",'RCF Calc'!AF12*(1-Input!$E$53/Selectors!$I$21),'RCF Calc'!AF12)</f>
        <v>0</v>
      </c>
      <c r="AE11" s="27">
        <f>IF(AE$4="Yes",'RCF Calc'!AG12*(1-Input!$E$53/Selectors!$I$21),'RCF Calc'!AG12)</f>
        <v>0</v>
      </c>
      <c r="AF11" s="27">
        <f>IF(AF$4="Yes",'RCF Calc'!AH12*(1-Input!$E$53/Selectors!$I$21),'RCF Calc'!AH12)</f>
        <v>0</v>
      </c>
      <c r="AG11" s="27">
        <f>IF(AG$4="Yes",'RCF Calc'!AI12*(1-Input!$E$53/Selectors!$I$21),'RCF Calc'!AI12)</f>
        <v>1.4000000000000012E-2</v>
      </c>
      <c r="AH11" s="27">
        <f>IF(AH$4="Yes",'RCF Calc'!AJ12*(1-Input!$E$53/Selectors!$I$21),'RCF Calc'!AJ12)</f>
        <v>1.4000000000000012E-2</v>
      </c>
      <c r="AI11" s="27">
        <f>IF(AI$4="Yes",'RCF Calc'!AK12*(1-Input!$E$53/Selectors!$I$21),'RCF Calc'!AK12)</f>
        <v>-9.2500000000000027E-2</v>
      </c>
      <c r="AJ11" s="27">
        <f>IF(AJ$4="Yes",'RCF Calc'!AL12*(1-Input!$E$53/Selectors!$I$21),'RCF Calc'!AL12)</f>
        <v>-9.2500000000000027E-2</v>
      </c>
      <c r="AK11" s="27">
        <f>IF(AK$4="Yes",'RCF Calc'!AM12*(1-Input!$E$53/Selectors!$I$21),'RCF Calc'!AM12)</f>
        <v>-9.2500000000000027E-2</v>
      </c>
      <c r="AL11" s="27">
        <f>IF(AL$4="Yes",'RCF Calc'!AN12*(1-Input!$E$53/Selectors!$I$21),'RCF Calc'!AN12)</f>
        <v>-9.2500000000000027E-2</v>
      </c>
      <c r="AM11" s="27">
        <f>IF(AM$4="Yes",'RCF Calc'!AO12*(1-Input!$E$53/Selectors!$I$21),'RCF Calc'!AO12)</f>
        <v>0.21770088599999993</v>
      </c>
      <c r="AN11" s="27">
        <f>IF(AN$4="Yes",'RCF Calc'!AP12*(1-Input!$E$53/Selectors!$I$21),'RCF Calc'!AP12)</f>
        <v>1.4000000000000012E-2</v>
      </c>
      <c r="AO11" s="27">
        <f>IF(AO$4="Yes",'RCF Calc'!AQ12*(1-Input!$E$53/Selectors!$I$21),'RCF Calc'!AQ12)</f>
        <v>1.4000000000000012E-2</v>
      </c>
      <c r="AP11" s="27">
        <f>IF(AP$4="Yes",'RCF Calc'!AR12*(1-Input!$E$53/Selectors!$I$21),'RCF Calc'!AR12)</f>
        <v>0.11585044299999997</v>
      </c>
      <c r="AQ11" s="27">
        <f>IF(AQ$4="Yes",'RCF Calc'!AS12*(1-Input!$E$53/Selectors!$I$21),'RCF Calc'!AS12)</f>
        <v>0.21770088599999993</v>
      </c>
      <c r="AR11" s="27">
        <f>IF(AR$4="Yes",'RCF Calc'!AT12*(1-Input!$E$53/Selectors!$I$21),'RCF Calc'!AT12)</f>
        <v>1.4000000000000012E-2</v>
      </c>
      <c r="AS11" s="27">
        <f>IF(AS$4="Yes",'RCF Calc'!AU12*(1-Input!$E$53/Selectors!$I$21),'RCF Calc'!AU12)</f>
        <v>1.4000000000000012E-2</v>
      </c>
      <c r="AT11" s="27">
        <f>IF(AT$4="Yes",'RCF Calc'!AV12*(1-Input!$E$53/Selectors!$I$21),'RCF Calc'!AV12)</f>
        <v>0</v>
      </c>
      <c r="AU11" s="27">
        <f>IF(AU$4="Yes",'RCF Calc'!AW12*(1-Input!$E$53/Selectors!$I$21),'RCF Calc'!AW12)</f>
        <v>0</v>
      </c>
      <c r="AV11" s="27">
        <f>IF(AV$4="Yes",'RCF Calc'!AX12*(1-Input!$E$53/Selectors!$I$21),'RCF Calc'!AX12)</f>
        <v>-9.2500000000000027E-2</v>
      </c>
      <c r="AW11" s="27">
        <f>IF(AW$4="Yes",'RCF Calc'!AY12*(1-Input!$E$53/Selectors!$I$21),'RCF Calc'!AY12)</f>
        <v>-9.2500000000000027E-2</v>
      </c>
      <c r="AX11" s="27">
        <f>IF(AX$4="Yes",'RCF Calc'!AZ12*(1-Input!$E$53/Selectors!$I$21),'RCF Calc'!AZ12)</f>
        <v>9.000000000000008E-2</v>
      </c>
      <c r="AY11" s="27">
        <f>IF(AY$4="Yes",'RCF Calc'!BA12*(1-Input!$E$53/Selectors!$I$21),'RCF Calc'!BA12)</f>
        <v>9.000000000000008E-2</v>
      </c>
      <c r="AZ11" s="27">
        <f>IF(AZ$4="Yes",'RCF Calc'!BB12*(1-Input!$E$53/Selectors!$I$21),'RCF Calc'!BB12)</f>
        <v>8.1000000000000072E-2</v>
      </c>
      <c r="BA11" s="27">
        <f>IF(BA$4="Yes",'RCF Calc'!BC12*(1-Input!$E$53/Selectors!$I$21),'RCF Calc'!BC12)</f>
        <v>8.1000000000000072E-2</v>
      </c>
      <c r="BB11" s="27">
        <f>IF(BB$4="Yes",'RCF Calc'!BD12*(1-Input!$E$53/Selectors!$I$21),'RCF Calc'!BD12)</f>
        <v>8.1000000000000072E-2</v>
      </c>
      <c r="BC11" s="27">
        <f>IF(BC$4="Yes",'RCF Calc'!BE12*(1-Input!$E$53/Selectors!$I$21),'RCF Calc'!BE12)</f>
        <v>9.000000000000008E-2</v>
      </c>
      <c r="BD11" s="27">
        <f>IF(BD$4="Yes",'RCF Calc'!BF12*(1-Input!$E$53/Selectors!$I$21),'RCF Calc'!BF12)</f>
        <v>0.1080000000000001</v>
      </c>
      <c r="BE11" s="27">
        <f>IF(BE$4="Yes",'RCF Calc'!BG12*(1-Input!$E$53/Selectors!$I$21),'RCF Calc'!BG12)</f>
        <v>9.000000000000008E-2</v>
      </c>
      <c r="BF11" s="27">
        <f>IF(BF$4="Yes",'RCF Calc'!BH12*(1-Input!$E$53/Selectors!$I$21),'RCF Calc'!BH12)</f>
        <v>0.1080000000000001</v>
      </c>
      <c r="BG11" s="27">
        <f>IF(BG$4="Yes",'RCF Calc'!BI12*(1-Input!$E$53/Selectors!$I$21),'RCF Calc'!BI12)</f>
        <v>9.165795858231407E-3</v>
      </c>
      <c r="BH11" s="27">
        <f>IF(BH$4="Yes",'RCF Calc'!BJ12*(1-Input!$E$53/Selectors!$I$21),'RCF Calc'!BJ12)</f>
        <v>9.165795858231407E-3</v>
      </c>
      <c r="BI11" s="27">
        <f>IF(BI$4="Yes",'RCF Calc'!BK12*(1-Input!$E$53/Selectors!$I$21),'RCF Calc'!BK12)</f>
        <v>2.7370382241433955E-3</v>
      </c>
      <c r="BJ11" s="27">
        <f>IF(BJ$4="Yes",'RCF Calc'!BL12*(1-Input!$E$53/Selectors!$I$21),'RCF Calc'!BL12)</f>
        <v>9.000000000000008E-2</v>
      </c>
      <c r="BK11" s="27">
        <f>IF(BK$4="Yes",'RCF Calc'!BM12*(1-Input!$E$53/Selectors!$I$21),'RCF Calc'!BM12)</f>
        <v>9.000000000000008E-2</v>
      </c>
      <c r="BL11" s="27">
        <f>IF(BL$4="Yes",'RCF Calc'!BN12*(1-Input!$E$53/Selectors!$I$21),'RCF Calc'!BN12)</f>
        <v>0.1080000000000001</v>
      </c>
      <c r="BM11" s="27">
        <f>IF(BM$4="Yes",'RCF Calc'!BO12*(1-Input!$E$53/Selectors!$I$21),'RCF Calc'!BO12)</f>
        <v>0.1080000000000001</v>
      </c>
      <c r="BN11" s="27">
        <f>IF(BN$4="Yes",'RCF Calc'!BP12*(1-Input!$E$53/Selectors!$I$21),'RCF Calc'!BP12)</f>
        <v>3.9600885226165339E-4</v>
      </c>
      <c r="BO11" s="27">
        <f>IF(BO$4="Yes",'RCF Calc'!BQ12*(1-Input!$E$53/Selectors!$I$21),'RCF Calc'!BQ12)</f>
        <v>0</v>
      </c>
      <c r="BP11" s="27">
        <f>IF(BP$4="Yes",'RCF Calc'!BR12*(1-Input!$E$53/Selectors!$I$21),'RCF Calc'!BR12)</f>
        <v>0</v>
      </c>
      <c r="BQ11" s="27">
        <f>IF(BQ$4="Yes",'RCF Calc'!BS12*(1-Input!$E$53/Selectors!$I$21),'RCF Calc'!BS12)</f>
        <v>0</v>
      </c>
      <c r="BR11" s="27">
        <f>IF(BR$4="Yes",'RCF Calc'!BT12*(1-Input!$E$53/Selectors!$I$21),'RCF Calc'!BT12)</f>
        <v>9.000000000000008E-2</v>
      </c>
      <c r="BS11" s="27">
        <f>IF(BS$4="Yes",'RCF Calc'!BU12*(1-Input!$E$53/Selectors!$I$21),'RCF Calc'!BU12)</f>
        <v>2.0970942601290659E-2</v>
      </c>
      <c r="BT11" s="27">
        <f>IF(BT$4="Yes",'RCF Calc'!BV12*(1-Input!$E$53/Selectors!$I$21),'RCF Calc'!BV12)</f>
        <v>-7.5600000000000112E-3</v>
      </c>
      <c r="BU11" s="27">
        <f>IF(BU$4="Yes",'RCF Calc'!BW12*(1-Input!$E$53/Selectors!$I$21),'RCF Calc'!BW12)</f>
        <v>-7.5600000000000112E-3</v>
      </c>
      <c r="BV11" s="27">
        <f>IF(BV$4="Yes",'RCF Calc'!BX12*(1-Input!$E$53/Selectors!$I$21),'RCF Calc'!BX12)</f>
        <v>-7.5600000000000112E-3</v>
      </c>
      <c r="BW11" s="27">
        <f>IF(BW$4="Yes",'RCF Calc'!BY12*(1-Input!$E$53/Selectors!$I$21),'RCF Calc'!BY12)</f>
        <v>-7.5600000000000112E-3</v>
      </c>
      <c r="BX11" s="27">
        <f>IF(BX$4="Yes",'RCF Calc'!BZ12*(1-Input!$E$53/Selectors!$I$21),'RCF Calc'!BZ12)</f>
        <v>-7.5600000000000112E-3</v>
      </c>
      <c r="BY11" s="27">
        <f>IF(BY$4="Yes",'RCF Calc'!CA12*(1-Input!$E$53/Selectors!$I$21),'RCF Calc'!CA12)</f>
        <v>-7.5600000000000112E-3</v>
      </c>
      <c r="BZ11" s="27">
        <f>IF(BZ$4="Yes",'RCF Calc'!CB12*(1-Input!$E$53/Selectors!$I$21),'RCF Calc'!CB12)</f>
        <v>9.4906573474319966E-2</v>
      </c>
      <c r="CA11" s="27">
        <f>IF(CA$4="Yes",'RCF Calc'!CC12*(1-Input!$E$53/Selectors!$I$21),'RCF Calc'!CC12)</f>
        <v>9.4906573474319966E-2</v>
      </c>
      <c r="CB11" s="27">
        <f>IF(CB$4="Yes",'RCF Calc'!CD12*(1-Input!$E$53/Selectors!$I$21),'RCF Calc'!CD12)</f>
        <v>9.4906573474319966E-2</v>
      </c>
      <c r="CC11" s="27">
        <f>IF(CC$4="Yes",'RCF Calc'!CE12*(1-Input!$E$53/Selectors!$I$21),'RCF Calc'!CE12)</f>
        <v>9.4906573474319966E-2</v>
      </c>
      <c r="CD11" s="27">
        <f>IF(CD$4="Yes",'RCF Calc'!CF12*(1-Input!$E$53/Selectors!$I$21),'RCF Calc'!CF12)</f>
        <v>9.4906573474319966E-2</v>
      </c>
      <c r="CE11" s="27">
        <f>IF(CE$4="Yes",'RCF Calc'!CG12*(1-Input!$E$53/Selectors!$I$21),'RCF Calc'!CG12)</f>
        <v>9.4906573474319966E-2</v>
      </c>
      <c r="CF11" s="27">
        <f>IF(CF$4="Yes",'RCF Calc'!CH12*(1-Input!$E$53/Selectors!$I$21),'RCF Calc'!CH12)</f>
        <v>9.4906573474319966E-2</v>
      </c>
      <c r="CG11" s="27">
        <f>IF(CG$4="Yes",'RCF Calc'!CI12*(1-Input!$E$53/Selectors!$I$21),'RCF Calc'!CI12)</f>
        <v>-2.4433745670447982E-2</v>
      </c>
      <c r="CH11" s="27">
        <f>IF(CH$4="Yes",'RCF Calc'!CJ12*(1-Input!$E$53/Selectors!$I$21),'RCF Calc'!CJ12)</f>
        <v>-2.4433745670447982E-2</v>
      </c>
      <c r="CI11" s="27">
        <f>IF(CI$4="Yes",'RCF Calc'!CK12*(1-Input!$E$53/Selectors!$I$21),'RCF Calc'!CK12)</f>
        <v>-2.4433745670447982E-2</v>
      </c>
      <c r="CJ11" s="27">
        <f>IF(CJ$4="Yes",'RCF Calc'!CL12*(1-Input!$E$53/Selectors!$I$21),'RCF Calc'!CL12)</f>
        <v>-2.4433745670447982E-2</v>
      </c>
      <c r="CK11" s="27">
        <f>IF(CK$4="Yes",'RCF Calc'!CM12*(1-Input!$E$53/Selectors!$I$21),'RCF Calc'!CM12)</f>
        <v>-2.4433745670447982E-2</v>
      </c>
      <c r="CL11" s="27">
        <f>IF(CL$4="Yes",'RCF Calc'!CN12*(1-Input!$E$53/Selectors!$I$21),'RCF Calc'!CN12)</f>
        <v>-2.4433745670447982E-2</v>
      </c>
      <c r="CM11" s="27">
        <f>IF(CM$4="Yes",'RCF Calc'!CO12*(1-Input!$E$53/Selectors!$I$21),'RCF Calc'!CO12)</f>
        <v>-2.4433745670447982E-2</v>
      </c>
      <c r="CN11" s="27">
        <f>IF(CN$4="Yes",'RCF Calc'!CP12*(1-Input!$E$53/Selectors!$I$21),'RCF Calc'!CP12)</f>
        <v>2.0970942601290659E-2</v>
      </c>
      <c r="CO11" s="27">
        <f>IF(CO$4="Yes",'RCF Calc'!CQ12*(1-Input!$E$53/Selectors!$I$21),'RCF Calc'!CQ12)</f>
        <v>2.0970942601290659E-2</v>
      </c>
      <c r="CP11" s="27">
        <f>IF(CP$4="Yes",'RCF Calc'!CR12*(1-Input!$E$53/Selectors!$I$21),'RCF Calc'!CR12)</f>
        <v>2.0970942601290659E-2</v>
      </c>
      <c r="CQ11" s="27">
        <f>IF(CQ$4="Yes",'RCF Calc'!CS12*(1-Input!$E$53/Selectors!$I$21),'RCF Calc'!CS12)</f>
        <v>1.305138744805201E-2</v>
      </c>
      <c r="CR11" s="27">
        <f>IF(CR$4="Yes",'RCF Calc'!CT12*(1-Input!$E$53/Selectors!$I$21),'RCF Calc'!CT12)</f>
        <v>1.305138744805201E-2</v>
      </c>
      <c r="CS11" s="27">
        <f>IF(CS$4="Yes",'RCF Calc'!CU12*(1-Input!$E$53/Selectors!$I$21),'RCF Calc'!CU12)</f>
        <v>1.305138744805201E-2</v>
      </c>
      <c r="CT11" s="27">
        <f>IF(CT$4="Yes",'RCF Calc'!CV12*(1-Input!$E$53/Selectors!$I$21),'RCF Calc'!CV12)</f>
        <v>1.305138744805201E-2</v>
      </c>
      <c r="CU11" s="27">
        <f>IF(CU$4="Yes",'RCF Calc'!CW12*(1-Input!$E$53/Selectors!$I$21),'RCF Calc'!CW12)</f>
        <v>1.305138744805201E-2</v>
      </c>
      <c r="CV11" s="27">
        <f>IF(CV$4="Yes",'RCF Calc'!CX12*(1-Input!$E$53/Selectors!$I$21),'RCF Calc'!CX12)</f>
        <v>0</v>
      </c>
      <c r="CW11" s="27">
        <f>IF(CW$4="Yes",'RCF Calc'!CY12*(1-Input!$E$53/Selectors!$I$21),'RCF Calc'!CY12)</f>
        <v>1.4000000000000012E-2</v>
      </c>
      <c r="CX11" s="27">
        <f>IF(CX$4="Yes",'RCF Calc'!CZ12*(1-Input!$E$53/Selectors!$I$21),'RCF Calc'!CZ12)</f>
        <v>1.4000000000000012E-2</v>
      </c>
      <c r="CY11" s="27">
        <f>IF(CY$4="Yes",'RCF Calc'!DA12*(1-Input!$E$53/Selectors!$I$21),'RCF Calc'!DA12)</f>
        <v>1.4000000000000012E-2</v>
      </c>
      <c r="CZ11" s="27">
        <f>IF(CZ$4="Yes",'RCF Calc'!DB12*(1-Input!$E$53/Selectors!$I$21),'RCF Calc'!DB12)</f>
        <v>1.4000000000000012E-2</v>
      </c>
      <c r="DA11" s="27">
        <f>IF(DA$4="Yes",'RCF Calc'!DC12*(1-Input!$E$53/Selectors!$I$21),'RCF Calc'!DC12)</f>
        <v>1.4000000000000012E-2</v>
      </c>
      <c r="DB11" s="27">
        <f>IF(DB$4="Yes",'RCF Calc'!DD12*(1-Input!$E$53/Selectors!$I$21),'RCF Calc'!DD12)</f>
        <v>1.4000000000000012E-2</v>
      </c>
      <c r="DC11" s="27">
        <f>IF(DC$4="Yes",'RCF Calc'!DE12*(1-Input!$E$53/Selectors!$I$21),'RCF Calc'!DE12)</f>
        <v>1.4000000000000012E-2</v>
      </c>
      <c r="DD11" s="27">
        <f>IF(DD$4="Yes",'RCF Calc'!DF12*(1-Input!$E$53/Selectors!$I$21),'RCF Calc'!DF12)</f>
        <v>1.4000000000000012E-2</v>
      </c>
      <c r="DE11" s="27">
        <f>IF(DE$4="Yes",'RCF Calc'!DG12*(1-Input!$E$53/Selectors!$I$21),'RCF Calc'!DG12)</f>
        <v>1.4000000000000012E-2</v>
      </c>
      <c r="DF11" s="27">
        <f>IF(DF$4="Yes",'RCF Calc'!DH12*(1-Input!$E$53/Selectors!$I$21),'RCF Calc'!DH12)</f>
        <v>1.4000000000000012E-2</v>
      </c>
      <c r="DG11" s="27">
        <f>IF(DG$4="Yes",'RCF Calc'!DI12*(1-Input!$E$53/Selectors!$I$21),'RCF Calc'!DI12)</f>
        <v>1.4000000000000012E-2</v>
      </c>
      <c r="DH11" s="27">
        <f>IF(DH$4="Yes",'RCF Calc'!DJ12*(1-Input!$E$53/Selectors!$I$21),'RCF Calc'!DJ12)</f>
        <v>1.4000000000000012E-2</v>
      </c>
      <c r="DI11" s="27">
        <f>IF(DI$4="Yes",'RCF Calc'!DK12*(1-Input!$E$53/Selectors!$I$21),'RCF Calc'!DK12)</f>
        <v>9.000000000000008E-2</v>
      </c>
      <c r="DJ11" s="27">
        <f>IF(DJ$4="Yes",'RCF Calc'!DL12*(1-Input!$E$53/Selectors!$I$21),'RCF Calc'!DL12)</f>
        <v>9.000000000000008E-2</v>
      </c>
      <c r="DK11" s="27">
        <f>IF(DK$4="Yes",'RCF Calc'!DM12*(1-Input!$E$53/Selectors!$I$21),'RCF Calc'!DM12)</f>
        <v>9.000000000000008E-2</v>
      </c>
      <c r="DL11" s="27">
        <f>IF(DL$4="Yes",'RCF Calc'!DN12*(1-Input!$E$53/Selectors!$I$21),'RCF Calc'!DN12)</f>
        <v>9.000000000000008E-2</v>
      </c>
      <c r="DM11" s="27">
        <f>IF(DM$4="Yes",'RCF Calc'!DO12*(1-Input!$E$53/Selectors!$I$21),'RCF Calc'!DO12)</f>
        <v>-9.2500000000000027E-2</v>
      </c>
      <c r="DN11" s="27">
        <f>IF(DN$4="Yes",'RCF Calc'!DP12*(1-Input!$E$53/Selectors!$I$21),'RCF Calc'!DP12)</f>
        <v>-9.2500000000000027E-2</v>
      </c>
      <c r="DO11" s="27">
        <f>IF(DO$4="Yes",'RCF Calc'!DQ12*(1-Input!$E$53/Selectors!$I$21),'RCF Calc'!DQ12)</f>
        <v>-9.2500000000000027E-2</v>
      </c>
      <c r="DP11" s="27">
        <f>IF(DP$4="Yes",'RCF Calc'!DR12*(1-Input!$E$53/Selectors!$I$21),'RCF Calc'!DR12)</f>
        <v>-9.2500000000000027E-2</v>
      </c>
      <c r="DQ11" s="27">
        <f>IF(DQ$4="Yes",'RCF Calc'!DS12*(1-Input!$E$53/Selectors!$I$21),'RCF Calc'!DS12)</f>
        <v>-9.2500000000000027E-2</v>
      </c>
      <c r="DR11" s="27">
        <f>IF(DR$4="Yes",'RCF Calc'!DT12*(1-Input!$E$53/Selectors!$I$21),'RCF Calc'!DT12)</f>
        <v>-9.2500000000000027E-2</v>
      </c>
      <c r="DS11" s="27">
        <f>IF(DS$4="Yes",'RCF Calc'!DU12*(1-Input!$E$53/Selectors!$I$21),'RCF Calc'!DU12)</f>
        <v>-9.2500000000000027E-2</v>
      </c>
      <c r="DT11" s="27">
        <f>IF(DT$4="Yes",'RCF Calc'!DV12*(1-Input!$E$53/Selectors!$I$21),'RCF Calc'!DV12)</f>
        <v>-9.2500000000000027E-2</v>
      </c>
      <c r="DU11" s="27">
        <f>IF(DU$4="Yes",'RCF Calc'!DW12*(1-Input!$E$53/Selectors!$I$21),'RCF Calc'!DW12)</f>
        <v>-9.2500000000000027E-2</v>
      </c>
      <c r="DV11" s="27">
        <f>IF(DV$4="Yes",'RCF Calc'!DX12*(1-Input!$E$53/Selectors!$I$21),'RCF Calc'!DX12)</f>
        <v>-9.2500000000000027E-2</v>
      </c>
      <c r="DW11" s="27">
        <f>IF(DW$4="Yes",'RCF Calc'!DY12*(1-Input!$E$53/Selectors!$I$21),'RCF Calc'!DY12)</f>
        <v>-9.2500000000000027E-2</v>
      </c>
      <c r="DX11" s="27">
        <f>IF(DX$4="Yes",'RCF Calc'!DZ12*(1-Input!$E$53/Selectors!$I$21),'RCF Calc'!DZ12)</f>
        <v>-9.2500000000000027E-2</v>
      </c>
      <c r="DY11" s="27">
        <f>IF(DY$4="Yes",'RCF Calc'!EA12*(1-Input!$E$53/Selectors!$I$21),'RCF Calc'!EA12)</f>
        <v>-9.2500000000000027E-2</v>
      </c>
      <c r="DZ11" s="27">
        <f>IF(DZ$4="Yes",'RCF Calc'!EB12*(1-Input!$E$53/Selectors!$I$21),'RCF Calc'!EB12)</f>
        <v>-9.2500000000000027E-2</v>
      </c>
      <c r="EA11" s="27">
        <f>IF(EA$4="Yes",'RCF Calc'!EC12*(1-Input!$E$53/Selectors!$I$21),'RCF Calc'!EC12)</f>
        <v>-9.2500000000000027E-2</v>
      </c>
      <c r="EB11" s="27">
        <f>IF(EB$4="Yes",'RCF Calc'!ED12*(1-Input!$E$53/Selectors!$I$21),'RCF Calc'!ED12)</f>
        <v>-9.2500000000000027E-2</v>
      </c>
      <c r="EC11" s="27">
        <f>IF(EC$4="Yes",'RCF Calc'!EE12*(1-Input!$E$53/Selectors!$I$21),'RCF Calc'!EE12)</f>
        <v>-9.2500000000000027E-2</v>
      </c>
      <c r="ED11" s="27">
        <f>IF(ED$4="Yes",'RCF Calc'!EF12*(1-Input!$E$53/Selectors!$I$21),'RCF Calc'!EF12)</f>
        <v>-9.2500000000000027E-2</v>
      </c>
      <c r="EE11" s="27">
        <f>IF(EE$4="Yes",'RCF Calc'!EG12*(1-Input!$E$53/Selectors!$I$21),'RCF Calc'!EG12)</f>
        <v>-9.2500000000000027E-2</v>
      </c>
      <c r="EF11" s="27">
        <f>IF(EF$4="Yes",'RCF Calc'!EH12*(1-Input!$E$53/Selectors!$I$21),'RCF Calc'!EH12)</f>
        <v>-9.2500000000000027E-2</v>
      </c>
      <c r="EG11" s="27">
        <f>IF(EG$4="Yes",'RCF Calc'!EI12*(1-Input!$E$53/Selectors!$I$21),'RCF Calc'!EI12)</f>
        <v>-9.2500000000000027E-2</v>
      </c>
      <c r="EH11" s="27">
        <f>IF(EH$4="Yes",'RCF Calc'!EJ12*(1-Input!$E$53/Selectors!$I$21),'RCF Calc'!EJ12)</f>
        <v>-9.2500000000000027E-2</v>
      </c>
      <c r="EI11" s="27">
        <f>IF(EI$4="Yes",'RCF Calc'!EK12*(1-Input!$E$53/Selectors!$I$21),'RCF Calc'!EK12)</f>
        <v>-9.2500000000000027E-2</v>
      </c>
      <c r="EJ11" s="27">
        <f>IF(EJ$4="Yes",'RCF Calc'!EL12*(1-Input!$E$53/Selectors!$I$21),'RCF Calc'!EL12)</f>
        <v>-9.2500000000000027E-2</v>
      </c>
      <c r="EK11" s="27">
        <f>IF(EK$4="Yes",'RCF Calc'!EM12*(1-Input!$E$53/Selectors!$I$21),'RCF Calc'!EM12)</f>
        <v>-9.2500000000000027E-2</v>
      </c>
      <c r="EL11" s="27">
        <f>IF(EL$4="Yes",'RCF Calc'!EN12*(1-Input!$E$53/Selectors!$I$21),'RCF Calc'!EN12)</f>
        <v>-9.2500000000000027E-2</v>
      </c>
      <c r="EM11" s="27">
        <f>IF(EM$4="Yes",'RCF Calc'!EO12*(1-Input!$E$53/Selectors!$I$21),'RCF Calc'!EO12)</f>
        <v>-9.2500000000000027E-2</v>
      </c>
      <c r="EN11" s="27">
        <f>IF(EN$4="Yes",'RCF Calc'!EP12*(1-Input!$E$53/Selectors!$I$21),'RCF Calc'!EP12)</f>
        <v>-9.2500000000000027E-2</v>
      </c>
      <c r="EO11" s="27">
        <f>IF(EO$4="Yes",'RCF Calc'!EQ12*(1-Input!$E$53/Selectors!$I$21),'RCF Calc'!EQ12)</f>
        <v>-9.2500000000000027E-2</v>
      </c>
      <c r="EP11" s="27">
        <f>IF(EP$4="Yes",'RCF Calc'!ER12*(1-Input!$E$53/Selectors!$I$21),'RCF Calc'!ER12)</f>
        <v>-9.2500000000000027E-2</v>
      </c>
      <c r="EQ11" s="27">
        <f>IF(EQ$4="Yes",'RCF Calc'!ES12*(1-Input!$E$53/Selectors!$I$21),'RCF Calc'!ES12)</f>
        <v>0</v>
      </c>
      <c r="ES11" s="52">
        <v>-6.2521418610887065E-3</v>
      </c>
      <c r="ET11" s="52">
        <v>-6.3120611274966945E-4</v>
      </c>
      <c r="EU11" s="52">
        <v>4.989729635589365E-3</v>
      </c>
    </row>
    <row r="12" spans="1:151" x14ac:dyDescent="0.25">
      <c r="B12" s="13" t="s">
        <v>12</v>
      </c>
      <c r="C12" s="3">
        <v>0.35</v>
      </c>
      <c r="D12" s="40" t="e">
        <f t="shared" si="0"/>
        <v>#DIV/0!</v>
      </c>
      <c r="E12" s="2"/>
      <c r="F12" s="29" t="e">
        <f t="shared" si="2"/>
        <v>#DIV/0!</v>
      </c>
      <c r="G12" s="29" t="e">
        <f t="shared" si="1"/>
        <v>#DIV/0!</v>
      </c>
      <c r="H12" s="29"/>
      <c r="I12" s="27">
        <f>IF(I$4="Yes",'RCF Calc'!K13*(1-Input!$E$53/Selectors!$I$21),'RCF Calc'!K13)</f>
        <v>-9.9131474647887408E-2</v>
      </c>
      <c r="J12" s="27">
        <f>IF(J$4="Yes",'RCF Calc'!L13*(1-Input!$E$53/Selectors!$I$21),'RCF Calc'!L13)</f>
        <v>-9.9131474647887408E-2</v>
      </c>
      <c r="K12" s="27">
        <f>IF(K$4="Yes",'RCF Calc'!M13*(1-Input!$E$53/Selectors!$I$21),'RCF Calc'!M13)</f>
        <v>-9.9131474647887408E-2</v>
      </c>
      <c r="L12" s="27">
        <f>IF(L$4="Yes",'RCF Calc'!N13*(1-Input!$E$53/Selectors!$I$21),'RCF Calc'!N13)</f>
        <v>-9.9131474647887408E-2</v>
      </c>
      <c r="M12" s="27">
        <f>IF(M$4="Yes",'RCF Calc'!O13*(1-Input!$E$53/Selectors!$I$21),'RCF Calc'!O13)</f>
        <v>-9.9131474647887408E-2</v>
      </c>
      <c r="N12" s="27">
        <f>IF(N$4="Yes",'RCF Calc'!P13*(1-Input!$E$53/Selectors!$I$21),'RCF Calc'!P13)</f>
        <v>-9.9131474647887408E-2</v>
      </c>
      <c r="O12" s="27">
        <f>IF(O$4="Yes",'RCF Calc'!Q13*(1-Input!$E$53/Selectors!$I$21),'RCF Calc'!Q13)</f>
        <v>-9.9131474647887408E-2</v>
      </c>
      <c r="P12" s="27">
        <f>IF(P$4="Yes",'RCF Calc'!R13*(1-Input!$E$53/Selectors!$I$21),'RCF Calc'!R13)</f>
        <v>-9.9131474647887408E-2</v>
      </c>
      <c r="Q12" s="27">
        <f>IF(Q$4="Yes",'RCF Calc'!S13*(1-Input!$E$53/Selectors!$I$21),'RCF Calc'!S13)</f>
        <v>-9.9131474647887408E-2</v>
      </c>
      <c r="R12" s="27">
        <f>IF(R$4="Yes",'RCF Calc'!T13*(1-Input!$E$53/Selectors!$I$21),'RCF Calc'!T13)</f>
        <v>-8.0756578947368429E-2</v>
      </c>
      <c r="S12" s="27">
        <f>IF(S$4="Yes",'RCF Calc'!U13*(1-Input!$E$53/Selectors!$I$21),'RCF Calc'!U13)</f>
        <v>-8.0756578947368429E-2</v>
      </c>
      <c r="T12" s="27">
        <f>IF(T$4="Yes",'RCF Calc'!V13*(1-Input!$E$53/Selectors!$I$21),'RCF Calc'!V13)</f>
        <v>-8.0756578947368429E-2</v>
      </c>
      <c r="U12" s="27">
        <f>IF(U$4="Yes",'RCF Calc'!W13*(1-Input!$E$53/Selectors!$I$21),'RCF Calc'!W13)</f>
        <v>-8.0756578947368429E-2</v>
      </c>
      <c r="V12" s="27">
        <f>IF(V$4="Yes",'RCF Calc'!X13*(1-Input!$E$53/Selectors!$I$21),'RCF Calc'!X13)</f>
        <v>3.0619786871539656E-3</v>
      </c>
      <c r="W12" s="27">
        <f>IF(W$4="Yes",'RCF Calc'!Y13*(1-Input!$E$53/Selectors!$I$21),'RCF Calc'!Y13)</f>
        <v>3.0619786871539656E-3</v>
      </c>
      <c r="X12" s="27">
        <f>IF(X$4="Yes",'RCF Calc'!Z13*(1-Input!$E$53/Selectors!$I$21),'RCF Calc'!Z13)</f>
        <v>3.0619786871539656E-3</v>
      </c>
      <c r="Y12" s="27">
        <f>IF(Y$4="Yes",'RCF Calc'!AA13*(1-Input!$E$53/Selectors!$I$21),'RCF Calc'!AA13)</f>
        <v>3.0619786871539656E-3</v>
      </c>
      <c r="Z12" s="27">
        <f>IF(Z$4="Yes",'RCF Calc'!AB13*(1-Input!$E$53/Selectors!$I$21),'RCF Calc'!AB13)</f>
        <v>3.0619786871539656E-3</v>
      </c>
      <c r="AA12" s="27">
        <f>IF(AA$4="Yes",'RCF Calc'!AC13*(1-Input!$E$53/Selectors!$I$21),'RCF Calc'!AC13)</f>
        <v>6.3138528138528827E-3</v>
      </c>
      <c r="AB12" s="27">
        <f>IF(AB$4="Yes",'RCF Calc'!AD13*(1-Input!$E$53/Selectors!$I$21),'RCF Calc'!AD13)</f>
        <v>3.0619786871539656E-3</v>
      </c>
      <c r="AC12" s="27">
        <f>IF(AC$4="Yes",'RCF Calc'!AE13*(1-Input!$E$53/Selectors!$I$21),'RCF Calc'!AE13)</f>
        <v>3.0619786871539656E-3</v>
      </c>
      <c r="AD12" s="27">
        <f>IF(AD$4="Yes",'RCF Calc'!AF13*(1-Input!$E$53/Selectors!$I$21),'RCF Calc'!AF13)</f>
        <v>3.0619786871539656E-3</v>
      </c>
      <c r="AE12" s="27">
        <f>IF(AE$4="Yes",'RCF Calc'!AG13*(1-Input!$E$53/Selectors!$I$21),'RCF Calc'!AG13)</f>
        <v>3.0619786871539656E-3</v>
      </c>
      <c r="AF12" s="27">
        <f>IF(AF$4="Yes",'RCF Calc'!AH13*(1-Input!$E$53/Selectors!$I$21),'RCF Calc'!AH13)</f>
        <v>3.0619786871539656E-3</v>
      </c>
      <c r="AG12" s="27">
        <f>IF(AG$4="Yes",'RCF Calc'!AI13*(1-Input!$E$53/Selectors!$I$21),'RCF Calc'!AI13)</f>
        <v>3.9656000000000136E-2</v>
      </c>
      <c r="AH12" s="27">
        <f>IF(AH$4="Yes",'RCF Calc'!AJ13*(1-Input!$E$53/Selectors!$I$21),'RCF Calc'!AJ13)</f>
        <v>3.9656000000000136E-2</v>
      </c>
      <c r="AI12" s="27">
        <f>IF(AI$4="Yes",'RCF Calc'!AK13*(1-Input!$E$53/Selectors!$I$21),'RCF Calc'!AK13)</f>
        <v>-8.0756578947368429E-2</v>
      </c>
      <c r="AJ12" s="27">
        <f>IF(AJ$4="Yes",'RCF Calc'!AL13*(1-Input!$E$53/Selectors!$I$21),'RCF Calc'!AL13)</f>
        <v>-8.0756578947368429E-2</v>
      </c>
      <c r="AK12" s="27">
        <f>IF(AK$4="Yes",'RCF Calc'!AM13*(1-Input!$E$53/Selectors!$I$21),'RCF Calc'!AM13)</f>
        <v>-8.0756578947368429E-2</v>
      </c>
      <c r="AL12" s="27">
        <f>IF(AL$4="Yes",'RCF Calc'!AN13*(1-Input!$E$53/Selectors!$I$21),'RCF Calc'!AN13)</f>
        <v>-8.0756578947368429E-2</v>
      </c>
      <c r="AM12" s="27">
        <f>IF(AM$4="Yes",'RCF Calc'!AO13*(1-Input!$E$53/Selectors!$I$21),'RCF Calc'!AO13)</f>
        <v>0.24455653974999997</v>
      </c>
      <c r="AN12" s="27">
        <f>IF(AN$4="Yes",'RCF Calc'!AP13*(1-Input!$E$53/Selectors!$I$21),'RCF Calc'!AP13)</f>
        <v>3.9656000000000136E-2</v>
      </c>
      <c r="AO12" s="27">
        <f>IF(AO$4="Yes",'RCF Calc'!AQ13*(1-Input!$E$53/Selectors!$I$21),'RCF Calc'!AQ13)</f>
        <v>3.9656000000000136E-2</v>
      </c>
      <c r="AP12" s="27">
        <f>IF(AP$4="Yes",'RCF Calc'!AR13*(1-Input!$E$53/Selectors!$I$21),'RCF Calc'!AR13)</f>
        <v>0.14210626987500005</v>
      </c>
      <c r="AQ12" s="27">
        <f>IF(AQ$4="Yes",'RCF Calc'!AS13*(1-Input!$E$53/Selectors!$I$21),'RCF Calc'!AS13)</f>
        <v>0.24455653974999997</v>
      </c>
      <c r="AR12" s="27">
        <f>IF(AR$4="Yes",'RCF Calc'!AT13*(1-Input!$E$53/Selectors!$I$21),'RCF Calc'!AT13)</f>
        <v>3.9656000000000136E-2</v>
      </c>
      <c r="AS12" s="27">
        <f>IF(AS$4="Yes",'RCF Calc'!AU13*(1-Input!$E$53/Selectors!$I$21),'RCF Calc'!AU13)</f>
        <v>3.9656000000000136E-2</v>
      </c>
      <c r="AT12" s="27">
        <f>IF(AT$4="Yes",'RCF Calc'!AV13*(1-Input!$E$53/Selectors!$I$21),'RCF Calc'!AV13)</f>
        <v>3.0619786871539656E-3</v>
      </c>
      <c r="AU12" s="27">
        <f>IF(AU$4="Yes",'RCF Calc'!AW13*(1-Input!$E$53/Selectors!$I$21),'RCF Calc'!AW13)</f>
        <v>6.3138528138528827E-3</v>
      </c>
      <c r="AV12" s="27">
        <f>IF(AV$4="Yes",'RCF Calc'!AX13*(1-Input!$E$53/Selectors!$I$21),'RCF Calc'!AX13)</f>
        <v>-8.0756578947368429E-2</v>
      </c>
      <c r="AW12" s="27">
        <f>IF(AW$4="Yes",'RCF Calc'!AY13*(1-Input!$E$53/Selectors!$I$21),'RCF Calc'!AY13)</f>
        <v>-8.0756578947368429E-2</v>
      </c>
      <c r="AX12" s="27">
        <f>IF(AX$4="Yes",'RCF Calc'!AZ13*(1-Input!$E$53/Selectors!$I$21),'RCF Calc'!AZ13)</f>
        <v>0.1100000000000001</v>
      </c>
      <c r="AY12" s="27">
        <f>IF(AY$4="Yes",'RCF Calc'!BA13*(1-Input!$E$53/Selectors!$I$21),'RCF Calc'!BA13)</f>
        <v>0.1100000000000001</v>
      </c>
      <c r="AZ12" s="27">
        <f>IF(AZ$4="Yes",'RCF Calc'!BB13*(1-Input!$E$53/Selectors!$I$21),'RCF Calc'!BB13)</f>
        <v>9.9000000000000088E-2</v>
      </c>
      <c r="BA12" s="27">
        <f>IF(BA$4="Yes",'RCF Calc'!BC13*(1-Input!$E$53/Selectors!$I$21),'RCF Calc'!BC13)</f>
        <v>9.9000000000000088E-2</v>
      </c>
      <c r="BB12" s="27">
        <f>IF(BB$4="Yes",'RCF Calc'!BD13*(1-Input!$E$53/Selectors!$I$21),'RCF Calc'!BD13)</f>
        <v>9.9000000000000088E-2</v>
      </c>
      <c r="BC12" s="27">
        <f>IF(BC$4="Yes",'RCF Calc'!BE13*(1-Input!$E$53/Selectors!$I$21),'RCF Calc'!BE13)</f>
        <v>0.1100000000000001</v>
      </c>
      <c r="BD12" s="27">
        <f>IF(BD$4="Yes",'RCF Calc'!BF13*(1-Input!$E$53/Selectors!$I$21),'RCF Calc'!BF13)</f>
        <v>0.13200000000000012</v>
      </c>
      <c r="BE12" s="27">
        <f>IF(BE$4="Yes",'RCF Calc'!BG13*(1-Input!$E$53/Selectors!$I$21),'RCF Calc'!BG13)</f>
        <v>0.1100000000000001</v>
      </c>
      <c r="BF12" s="27">
        <f>IF(BF$4="Yes",'RCF Calc'!BH13*(1-Input!$E$53/Selectors!$I$21),'RCF Calc'!BH13)</f>
        <v>0.13200000000000012</v>
      </c>
      <c r="BG12" s="27">
        <f>IF(BG$4="Yes",'RCF Calc'!BI13*(1-Input!$E$53/Selectors!$I$21),'RCF Calc'!BI13)</f>
        <v>4.0000000000000036E-2</v>
      </c>
      <c r="BH12" s="27">
        <f>IF(BH$4="Yes",'RCF Calc'!BJ13*(1-Input!$E$53/Selectors!$I$21),'RCF Calc'!BJ13)</f>
        <v>4.0000000000000036E-2</v>
      </c>
      <c r="BI12" s="27">
        <f>IF(BI$4="Yes",'RCF Calc'!BK13*(1-Input!$E$53/Selectors!$I$21),'RCF Calc'!BK13)</f>
        <v>4.1600764460404616E-2</v>
      </c>
      <c r="BJ12" s="27">
        <f>IF(BJ$4="Yes",'RCF Calc'!BL13*(1-Input!$E$53/Selectors!$I$21),'RCF Calc'!BL13)</f>
        <v>0.1100000000000001</v>
      </c>
      <c r="BK12" s="27">
        <f>IF(BK$4="Yes",'RCF Calc'!BM13*(1-Input!$E$53/Selectors!$I$21),'RCF Calc'!BM13)</f>
        <v>0.1100000000000001</v>
      </c>
      <c r="BL12" s="27">
        <f>IF(BL$4="Yes",'RCF Calc'!BN13*(1-Input!$E$53/Selectors!$I$21),'RCF Calc'!BN13)</f>
        <v>0.13200000000000012</v>
      </c>
      <c r="BM12" s="27">
        <f>IF(BM$4="Yes",'RCF Calc'!BO13*(1-Input!$E$53/Selectors!$I$21),'RCF Calc'!BO13)</f>
        <v>0.13200000000000012</v>
      </c>
      <c r="BN12" s="27">
        <f>IF(BN$4="Yes",'RCF Calc'!BP13*(1-Input!$E$53/Selectors!$I$21),'RCF Calc'!BP13)</f>
        <v>3.3610312487542648E-2</v>
      </c>
      <c r="BO12" s="27">
        <f>IF(BO$4="Yes",'RCF Calc'!BQ13*(1-Input!$E$53/Selectors!$I$21),'RCF Calc'!BQ13)</f>
        <v>2.4924365910208524E-2</v>
      </c>
      <c r="BP12" s="27">
        <f>IF(BP$4="Yes",'RCF Calc'!BR13*(1-Input!$E$53/Selectors!$I$21),'RCF Calc'!BR13)</f>
        <v>2.4924365910208524E-2</v>
      </c>
      <c r="BQ12" s="27">
        <f>IF(BQ$4="Yes",'RCF Calc'!BS13*(1-Input!$E$53/Selectors!$I$21),'RCF Calc'!BS13)</f>
        <v>0</v>
      </c>
      <c r="BR12" s="27">
        <f>IF(BR$4="Yes",'RCF Calc'!BT13*(1-Input!$E$53/Selectors!$I$21),'RCF Calc'!BT13)</f>
        <v>0.1100000000000001</v>
      </c>
      <c r="BS12" s="27">
        <f>IF(BS$4="Yes",'RCF Calc'!BU13*(1-Input!$E$53/Selectors!$I$21),'RCF Calc'!BU13)</f>
        <v>4.0996882242244403E-2</v>
      </c>
      <c r="BT12" s="27">
        <f>IF(BT$4="Yes",'RCF Calc'!BV13*(1-Input!$E$53/Selectors!$I$21),'RCF Calc'!BV13)</f>
        <v>0</v>
      </c>
      <c r="BU12" s="27">
        <f>IF(BU$4="Yes",'RCF Calc'!BW13*(1-Input!$E$53/Selectors!$I$21),'RCF Calc'!BW13)</f>
        <v>0</v>
      </c>
      <c r="BV12" s="27">
        <f>IF(BV$4="Yes",'RCF Calc'!BX13*(1-Input!$E$53/Selectors!$I$21),'RCF Calc'!BX13)</f>
        <v>0</v>
      </c>
      <c r="BW12" s="27">
        <f>IF(BW$4="Yes",'RCF Calc'!BY13*(1-Input!$E$53/Selectors!$I$21),'RCF Calc'!BY13)</f>
        <v>0</v>
      </c>
      <c r="BX12" s="27">
        <f>IF(BX$4="Yes",'RCF Calc'!BZ13*(1-Input!$E$53/Selectors!$I$21),'RCF Calc'!BZ13)</f>
        <v>0</v>
      </c>
      <c r="BY12" s="27">
        <f>IF(BY$4="Yes",'RCF Calc'!CA13*(1-Input!$E$53/Selectors!$I$21),'RCF Calc'!CA13)</f>
        <v>0</v>
      </c>
      <c r="BZ12" s="27">
        <f>IF(BZ$4="Yes",'RCF Calc'!CB13*(1-Input!$E$53/Selectors!$I$21),'RCF Calc'!CB13)</f>
        <v>0.12313203797734995</v>
      </c>
      <c r="CA12" s="27">
        <f>IF(CA$4="Yes",'RCF Calc'!CC13*(1-Input!$E$53/Selectors!$I$21),'RCF Calc'!CC13)</f>
        <v>0.12313203797734995</v>
      </c>
      <c r="CB12" s="27">
        <f>IF(CB$4="Yes",'RCF Calc'!CD13*(1-Input!$E$53/Selectors!$I$21),'RCF Calc'!CD13)</f>
        <v>0.12313203797734995</v>
      </c>
      <c r="CC12" s="27">
        <f>IF(CC$4="Yes",'RCF Calc'!CE13*(1-Input!$E$53/Selectors!$I$21),'RCF Calc'!CE13)</f>
        <v>0.12313203797734995</v>
      </c>
      <c r="CD12" s="27">
        <f>IF(CD$4="Yes",'RCF Calc'!CF13*(1-Input!$E$53/Selectors!$I$21),'RCF Calc'!CF13)</f>
        <v>0.12313203797734995</v>
      </c>
      <c r="CE12" s="27">
        <f>IF(CE$4="Yes",'RCF Calc'!CG13*(1-Input!$E$53/Selectors!$I$21),'RCF Calc'!CG13)</f>
        <v>0.12313203797734995</v>
      </c>
      <c r="CF12" s="27">
        <f>IF(CF$4="Yes",'RCF Calc'!CH13*(1-Input!$E$53/Selectors!$I$21),'RCF Calc'!CH13)</f>
        <v>0.12313203797734995</v>
      </c>
      <c r="CG12" s="27">
        <f>IF(CG$4="Yes",'RCF Calc'!CI13*(1-Input!$E$53/Selectors!$I$21),'RCF Calc'!CI13)</f>
        <v>-1.4139125061674029E-4</v>
      </c>
      <c r="CH12" s="27">
        <f>IF(CH$4="Yes",'RCF Calc'!CJ13*(1-Input!$E$53/Selectors!$I$21),'RCF Calc'!CJ13)</f>
        <v>-1.4139125061674029E-4</v>
      </c>
      <c r="CI12" s="27">
        <f>IF(CI$4="Yes",'RCF Calc'!CK13*(1-Input!$E$53/Selectors!$I$21),'RCF Calc'!CK13)</f>
        <v>-1.4139125061674029E-4</v>
      </c>
      <c r="CJ12" s="27">
        <f>IF(CJ$4="Yes",'RCF Calc'!CL13*(1-Input!$E$53/Selectors!$I$21),'RCF Calc'!CL13)</f>
        <v>-1.4139125061674029E-4</v>
      </c>
      <c r="CK12" s="27">
        <f>IF(CK$4="Yes",'RCF Calc'!CM13*(1-Input!$E$53/Selectors!$I$21),'RCF Calc'!CM13)</f>
        <v>-1.4139125061674029E-4</v>
      </c>
      <c r="CL12" s="27">
        <f>IF(CL$4="Yes",'RCF Calc'!CN13*(1-Input!$E$53/Selectors!$I$21),'RCF Calc'!CN13)</f>
        <v>-1.4139125061674029E-4</v>
      </c>
      <c r="CM12" s="27">
        <f>IF(CM$4="Yes",'RCF Calc'!CO13*(1-Input!$E$53/Selectors!$I$21),'RCF Calc'!CO13)</f>
        <v>-1.4139125061674029E-4</v>
      </c>
      <c r="CN12" s="27">
        <f>IF(CN$4="Yes",'RCF Calc'!CP13*(1-Input!$E$53/Selectors!$I$21),'RCF Calc'!CP13)</f>
        <v>4.0996882242244403E-2</v>
      </c>
      <c r="CO12" s="27">
        <f>IF(CO$4="Yes",'RCF Calc'!CQ13*(1-Input!$E$53/Selectors!$I$21),'RCF Calc'!CQ13)</f>
        <v>4.0996882242244403E-2</v>
      </c>
      <c r="CP12" s="27">
        <f>IF(CP$4="Yes",'RCF Calc'!CR13*(1-Input!$E$53/Selectors!$I$21),'RCF Calc'!CR13)</f>
        <v>4.0996882242244403E-2</v>
      </c>
      <c r="CQ12" s="27">
        <f>IF(CQ$4="Yes",'RCF Calc'!CS13*(1-Input!$E$53/Selectors!$I$21),'RCF Calc'!CS13)</f>
        <v>1.4393225679353527E-2</v>
      </c>
      <c r="CR12" s="27">
        <f>IF(CR$4="Yes",'RCF Calc'!CT13*(1-Input!$E$53/Selectors!$I$21),'RCF Calc'!CT13)</f>
        <v>1.4393225679353527E-2</v>
      </c>
      <c r="CS12" s="27">
        <f>IF(CS$4="Yes",'RCF Calc'!CU13*(1-Input!$E$53/Selectors!$I$21),'RCF Calc'!CU13)</f>
        <v>1.4393225679353527E-2</v>
      </c>
      <c r="CT12" s="27">
        <f>IF(CT$4="Yes",'RCF Calc'!CV13*(1-Input!$E$53/Selectors!$I$21),'RCF Calc'!CV13)</f>
        <v>1.4393225679353527E-2</v>
      </c>
      <c r="CU12" s="27">
        <f>IF(CU$4="Yes",'RCF Calc'!CW13*(1-Input!$E$53/Selectors!$I$21),'RCF Calc'!CW13)</f>
        <v>1.4393225679353527E-2</v>
      </c>
      <c r="CV12" s="27">
        <f>IF(CV$4="Yes",'RCF Calc'!CX13*(1-Input!$E$53/Selectors!$I$21),'RCF Calc'!CX13)</f>
        <v>0</v>
      </c>
      <c r="CW12" s="27">
        <f>IF(CW$4="Yes",'RCF Calc'!CY13*(1-Input!$E$53/Selectors!$I$21),'RCF Calc'!CY13)</f>
        <v>3.9656000000000136E-2</v>
      </c>
      <c r="CX12" s="27">
        <f>IF(CX$4="Yes",'RCF Calc'!CZ13*(1-Input!$E$53/Selectors!$I$21),'RCF Calc'!CZ13)</f>
        <v>3.9656000000000136E-2</v>
      </c>
      <c r="CY12" s="27">
        <f>IF(CY$4="Yes",'RCF Calc'!DA13*(1-Input!$E$53/Selectors!$I$21),'RCF Calc'!DA13)</f>
        <v>3.9656000000000136E-2</v>
      </c>
      <c r="CZ12" s="27">
        <f>IF(CZ$4="Yes",'RCF Calc'!DB13*(1-Input!$E$53/Selectors!$I$21),'RCF Calc'!DB13)</f>
        <v>3.9656000000000136E-2</v>
      </c>
      <c r="DA12" s="27">
        <f>IF(DA$4="Yes",'RCF Calc'!DC13*(1-Input!$E$53/Selectors!$I$21),'RCF Calc'!DC13)</f>
        <v>3.9656000000000136E-2</v>
      </c>
      <c r="DB12" s="27">
        <f>IF(DB$4="Yes",'RCF Calc'!DD13*(1-Input!$E$53/Selectors!$I$21),'RCF Calc'!DD13)</f>
        <v>3.9656000000000136E-2</v>
      </c>
      <c r="DC12" s="27">
        <f>IF(DC$4="Yes",'RCF Calc'!DE13*(1-Input!$E$53/Selectors!$I$21),'RCF Calc'!DE13)</f>
        <v>3.9656000000000136E-2</v>
      </c>
      <c r="DD12" s="27">
        <f>IF(DD$4="Yes",'RCF Calc'!DF13*(1-Input!$E$53/Selectors!$I$21),'RCF Calc'!DF13)</f>
        <v>3.9656000000000136E-2</v>
      </c>
      <c r="DE12" s="27">
        <f>IF(DE$4="Yes",'RCF Calc'!DG13*(1-Input!$E$53/Selectors!$I$21),'RCF Calc'!DG13)</f>
        <v>3.9656000000000136E-2</v>
      </c>
      <c r="DF12" s="27">
        <f>IF(DF$4="Yes",'RCF Calc'!DH13*(1-Input!$E$53/Selectors!$I$21),'RCF Calc'!DH13)</f>
        <v>3.9656000000000136E-2</v>
      </c>
      <c r="DG12" s="27">
        <f>IF(DG$4="Yes",'RCF Calc'!DI13*(1-Input!$E$53/Selectors!$I$21),'RCF Calc'!DI13)</f>
        <v>3.9656000000000136E-2</v>
      </c>
      <c r="DH12" s="27">
        <f>IF(DH$4="Yes",'RCF Calc'!DJ13*(1-Input!$E$53/Selectors!$I$21),'RCF Calc'!DJ13)</f>
        <v>3.9656000000000136E-2</v>
      </c>
      <c r="DI12" s="27">
        <f>IF(DI$4="Yes",'RCF Calc'!DK13*(1-Input!$E$53/Selectors!$I$21),'RCF Calc'!DK13)</f>
        <v>0.1100000000000001</v>
      </c>
      <c r="DJ12" s="27">
        <f>IF(DJ$4="Yes",'RCF Calc'!DL13*(1-Input!$E$53/Selectors!$I$21),'RCF Calc'!DL13)</f>
        <v>0.1100000000000001</v>
      </c>
      <c r="DK12" s="27">
        <f>IF(DK$4="Yes",'RCF Calc'!DM13*(1-Input!$E$53/Selectors!$I$21),'RCF Calc'!DM13)</f>
        <v>0.1100000000000001</v>
      </c>
      <c r="DL12" s="27">
        <f>IF(DL$4="Yes",'RCF Calc'!DN13*(1-Input!$E$53/Selectors!$I$21),'RCF Calc'!DN13)</f>
        <v>0.1100000000000001</v>
      </c>
      <c r="DM12" s="27">
        <f>IF(DM$4="Yes",'RCF Calc'!DO13*(1-Input!$E$53/Selectors!$I$21),'RCF Calc'!DO13)</f>
        <v>-8.0756578947368429E-2</v>
      </c>
      <c r="DN12" s="27">
        <f>IF(DN$4="Yes",'RCF Calc'!DP13*(1-Input!$E$53/Selectors!$I$21),'RCF Calc'!DP13)</f>
        <v>-8.0756578947368429E-2</v>
      </c>
      <c r="DO12" s="27">
        <f>IF(DO$4="Yes",'RCF Calc'!DQ13*(1-Input!$E$53/Selectors!$I$21),'RCF Calc'!DQ13)</f>
        <v>-8.0756578947368429E-2</v>
      </c>
      <c r="DP12" s="27">
        <f>IF(DP$4="Yes",'RCF Calc'!DR13*(1-Input!$E$53/Selectors!$I$21),'RCF Calc'!DR13)</f>
        <v>-8.0756578947368429E-2</v>
      </c>
      <c r="DQ12" s="27">
        <f>IF(DQ$4="Yes",'RCF Calc'!DS13*(1-Input!$E$53/Selectors!$I$21),'RCF Calc'!DS13)</f>
        <v>-8.0756578947368429E-2</v>
      </c>
      <c r="DR12" s="27">
        <f>IF(DR$4="Yes",'RCF Calc'!DT13*(1-Input!$E$53/Selectors!$I$21),'RCF Calc'!DT13)</f>
        <v>-8.0756578947368429E-2</v>
      </c>
      <c r="DS12" s="27">
        <f>IF(DS$4="Yes",'RCF Calc'!DU13*(1-Input!$E$53/Selectors!$I$21),'RCF Calc'!DU13)</f>
        <v>-8.0756578947368429E-2</v>
      </c>
      <c r="DT12" s="27">
        <f>IF(DT$4="Yes",'RCF Calc'!DV13*(1-Input!$E$53/Selectors!$I$21),'RCF Calc'!DV13)</f>
        <v>-8.0756578947368429E-2</v>
      </c>
      <c r="DU12" s="27">
        <f>IF(DU$4="Yes",'RCF Calc'!DW13*(1-Input!$E$53/Selectors!$I$21),'RCF Calc'!DW13)</f>
        <v>-8.0756578947368429E-2</v>
      </c>
      <c r="DV12" s="27">
        <f>IF(DV$4="Yes",'RCF Calc'!DX13*(1-Input!$E$53/Selectors!$I$21),'RCF Calc'!DX13)</f>
        <v>-8.0756578947368429E-2</v>
      </c>
      <c r="DW12" s="27">
        <f>IF(DW$4="Yes",'RCF Calc'!DY13*(1-Input!$E$53/Selectors!$I$21),'RCF Calc'!DY13)</f>
        <v>-8.0756578947368429E-2</v>
      </c>
      <c r="DX12" s="27">
        <f>IF(DX$4="Yes",'RCF Calc'!DZ13*(1-Input!$E$53/Selectors!$I$21),'RCF Calc'!DZ13)</f>
        <v>-8.0756578947368429E-2</v>
      </c>
      <c r="DY12" s="27">
        <f>IF(DY$4="Yes",'RCF Calc'!EA13*(1-Input!$E$53/Selectors!$I$21),'RCF Calc'!EA13)</f>
        <v>-8.0756578947368429E-2</v>
      </c>
      <c r="DZ12" s="27">
        <f>IF(DZ$4="Yes",'RCF Calc'!EB13*(1-Input!$E$53/Selectors!$I$21),'RCF Calc'!EB13)</f>
        <v>-8.0756578947368429E-2</v>
      </c>
      <c r="EA12" s="27">
        <f>IF(EA$4="Yes",'RCF Calc'!EC13*(1-Input!$E$53/Selectors!$I$21),'RCF Calc'!EC13)</f>
        <v>-8.0756578947368429E-2</v>
      </c>
      <c r="EB12" s="27">
        <f>IF(EB$4="Yes",'RCF Calc'!ED13*(1-Input!$E$53/Selectors!$I$21),'RCF Calc'!ED13)</f>
        <v>-8.0756578947368429E-2</v>
      </c>
      <c r="EC12" s="27">
        <f>IF(EC$4="Yes",'RCF Calc'!EE13*(1-Input!$E$53/Selectors!$I$21),'RCF Calc'!EE13)</f>
        <v>-8.0756578947368429E-2</v>
      </c>
      <c r="ED12" s="27">
        <f>IF(ED$4="Yes",'RCF Calc'!EF13*(1-Input!$E$53/Selectors!$I$21),'RCF Calc'!EF13)</f>
        <v>-8.0756578947368429E-2</v>
      </c>
      <c r="EE12" s="27">
        <f>IF(EE$4="Yes",'RCF Calc'!EG13*(1-Input!$E$53/Selectors!$I$21),'RCF Calc'!EG13)</f>
        <v>-8.0756578947368429E-2</v>
      </c>
      <c r="EF12" s="27">
        <f>IF(EF$4="Yes",'RCF Calc'!EH13*(1-Input!$E$53/Selectors!$I$21),'RCF Calc'!EH13)</f>
        <v>-8.0756578947368429E-2</v>
      </c>
      <c r="EG12" s="27">
        <f>IF(EG$4="Yes",'RCF Calc'!EI13*(1-Input!$E$53/Selectors!$I$21),'RCF Calc'!EI13)</f>
        <v>-8.0756578947368429E-2</v>
      </c>
      <c r="EH12" s="27">
        <f>IF(EH$4="Yes",'RCF Calc'!EJ13*(1-Input!$E$53/Selectors!$I$21),'RCF Calc'!EJ13)</f>
        <v>-8.0756578947368429E-2</v>
      </c>
      <c r="EI12" s="27">
        <f>IF(EI$4="Yes",'RCF Calc'!EK13*(1-Input!$E$53/Selectors!$I$21),'RCF Calc'!EK13)</f>
        <v>-8.0756578947368429E-2</v>
      </c>
      <c r="EJ12" s="27">
        <f>IF(EJ$4="Yes",'RCF Calc'!EL13*(1-Input!$E$53/Selectors!$I$21),'RCF Calc'!EL13)</f>
        <v>-8.0756578947368429E-2</v>
      </c>
      <c r="EK12" s="27">
        <f>IF(EK$4="Yes",'RCF Calc'!EM13*(1-Input!$E$53/Selectors!$I$21),'RCF Calc'!EM13)</f>
        <v>-8.0756578947368429E-2</v>
      </c>
      <c r="EL12" s="27">
        <f>IF(EL$4="Yes",'RCF Calc'!EN13*(1-Input!$E$53/Selectors!$I$21),'RCF Calc'!EN13)</f>
        <v>-8.0756578947368429E-2</v>
      </c>
      <c r="EM12" s="27">
        <f>IF(EM$4="Yes",'RCF Calc'!EO13*(1-Input!$E$53/Selectors!$I$21),'RCF Calc'!EO13)</f>
        <v>-8.0756578947368429E-2</v>
      </c>
      <c r="EN12" s="27">
        <f>IF(EN$4="Yes",'RCF Calc'!EP13*(1-Input!$E$53/Selectors!$I$21),'RCF Calc'!EP13)</f>
        <v>-8.0756578947368429E-2</v>
      </c>
      <c r="EO12" s="27">
        <f>IF(EO$4="Yes",'RCF Calc'!EQ13*(1-Input!$E$53/Selectors!$I$21),'RCF Calc'!EQ13)</f>
        <v>-8.0756578947368429E-2</v>
      </c>
      <c r="EP12" s="27">
        <f>IF(EP$4="Yes",'RCF Calc'!ER13*(1-Input!$E$53/Selectors!$I$21),'RCF Calc'!ER13)</f>
        <v>-8.0756578947368429E-2</v>
      </c>
      <c r="EQ12" s="27">
        <f>IF(EQ$4="Yes",'RCF Calc'!ES13*(1-Input!$E$53/Selectors!$I$21),'RCF Calc'!ES13)</f>
        <v>3.3681765558693623E-3</v>
      </c>
      <c r="ES12" s="52">
        <v>2.9619013109982877E-2</v>
      </c>
      <c r="ET12" s="52">
        <v>3.3325849314117521E-2</v>
      </c>
      <c r="EU12" s="52">
        <v>3.7032685518252159E-2</v>
      </c>
    </row>
    <row r="13" spans="1:151" x14ac:dyDescent="0.25">
      <c r="B13" s="13" t="s">
        <v>15</v>
      </c>
      <c r="C13" s="3">
        <v>0.4</v>
      </c>
      <c r="D13" s="40" t="e">
        <f t="shared" si="0"/>
        <v>#DIV/0!</v>
      </c>
      <c r="E13" s="2"/>
      <c r="F13" s="29" t="e">
        <f t="shared" si="2"/>
        <v>#DIV/0!</v>
      </c>
      <c r="G13" s="29" t="e">
        <f t="shared" si="1"/>
        <v>#DIV/0!</v>
      </c>
      <c r="H13" s="29"/>
      <c r="I13" s="27">
        <f>IF(I$4="Yes",'RCF Calc'!K14*(1-Input!$E$53/Selectors!$I$21),'RCF Calc'!K14)</f>
        <v>-5.8797502626262599E-2</v>
      </c>
      <c r="J13" s="27">
        <f>IF(J$4="Yes",'RCF Calc'!L14*(1-Input!$E$53/Selectors!$I$21),'RCF Calc'!L14)</f>
        <v>-5.8797502626262599E-2</v>
      </c>
      <c r="K13" s="27">
        <f>IF(K$4="Yes",'RCF Calc'!M14*(1-Input!$E$53/Selectors!$I$21),'RCF Calc'!M14)</f>
        <v>-5.8797502626262599E-2</v>
      </c>
      <c r="L13" s="27">
        <f>IF(L$4="Yes",'RCF Calc'!N14*(1-Input!$E$53/Selectors!$I$21),'RCF Calc'!N14)</f>
        <v>-5.8797502626262599E-2</v>
      </c>
      <c r="M13" s="27">
        <f>IF(M$4="Yes",'RCF Calc'!O14*(1-Input!$E$53/Selectors!$I$21),'RCF Calc'!O14)</f>
        <v>-5.8797502626262599E-2</v>
      </c>
      <c r="N13" s="27">
        <f>IF(N$4="Yes",'RCF Calc'!P14*(1-Input!$E$53/Selectors!$I$21),'RCF Calc'!P14)</f>
        <v>-5.8797502626262599E-2</v>
      </c>
      <c r="O13" s="27">
        <f>IF(O$4="Yes",'RCF Calc'!Q14*(1-Input!$E$53/Selectors!$I$21),'RCF Calc'!Q14)</f>
        <v>-5.8797502626262599E-2</v>
      </c>
      <c r="P13" s="27">
        <f>IF(P$4="Yes",'RCF Calc'!R14*(1-Input!$E$53/Selectors!$I$21),'RCF Calc'!R14)</f>
        <v>-5.8797502626262599E-2</v>
      </c>
      <c r="Q13" s="27">
        <f>IF(Q$4="Yes",'RCF Calc'!S14*(1-Input!$E$53/Selectors!$I$21),'RCF Calc'!S14)</f>
        <v>-5.8797502626262599E-2</v>
      </c>
      <c r="R13" s="27">
        <f>IF(R$4="Yes",'RCF Calc'!T14*(1-Input!$E$53/Selectors!$I$21),'RCF Calc'!T14)</f>
        <v>-6.9411764705882284E-2</v>
      </c>
      <c r="S13" s="27">
        <f>IF(S$4="Yes",'RCF Calc'!U14*(1-Input!$E$53/Selectors!$I$21),'RCF Calc'!U14)</f>
        <v>-6.9411764705882284E-2</v>
      </c>
      <c r="T13" s="27">
        <f>IF(T$4="Yes",'RCF Calc'!V14*(1-Input!$E$53/Selectors!$I$21),'RCF Calc'!V14)</f>
        <v>-6.9411764705882284E-2</v>
      </c>
      <c r="U13" s="27">
        <f>IF(U$4="Yes",'RCF Calc'!W14*(1-Input!$E$53/Selectors!$I$21),'RCF Calc'!W14)</f>
        <v>-6.9411764705882284E-2</v>
      </c>
      <c r="V13" s="27">
        <f>IF(V$4="Yes",'RCF Calc'!X14*(1-Input!$E$53/Selectors!$I$21),'RCF Calc'!X14)</f>
        <v>1.5441060033578147E-2</v>
      </c>
      <c r="W13" s="27">
        <f>IF(W$4="Yes",'RCF Calc'!Y14*(1-Input!$E$53/Selectors!$I$21),'RCF Calc'!Y14)</f>
        <v>1.5441060033578147E-2</v>
      </c>
      <c r="X13" s="27">
        <f>IF(X$4="Yes",'RCF Calc'!Z14*(1-Input!$E$53/Selectors!$I$21),'RCF Calc'!Z14)</f>
        <v>1.5441060033578147E-2</v>
      </c>
      <c r="Y13" s="27">
        <f>IF(Y$4="Yes",'RCF Calc'!AA14*(1-Input!$E$53/Selectors!$I$21),'RCF Calc'!AA14)</f>
        <v>1.5441060033578147E-2</v>
      </c>
      <c r="Z13" s="27">
        <f>IF(Z$4="Yes",'RCF Calc'!AB14*(1-Input!$E$53/Selectors!$I$21),'RCF Calc'!AB14)</f>
        <v>1.5441060033578147E-2</v>
      </c>
      <c r="AA13" s="27">
        <f>IF(AA$4="Yes",'RCF Calc'!AC14*(1-Input!$E$53/Selectors!$I$21),'RCF Calc'!AC14)</f>
        <v>2.6861081738578374E-2</v>
      </c>
      <c r="AB13" s="27">
        <f>IF(AB$4="Yes",'RCF Calc'!AD14*(1-Input!$E$53/Selectors!$I$21),'RCF Calc'!AD14)</f>
        <v>1.5441060033578147E-2</v>
      </c>
      <c r="AC13" s="27">
        <f>IF(AC$4="Yes",'RCF Calc'!AE14*(1-Input!$E$53/Selectors!$I$21),'RCF Calc'!AE14)</f>
        <v>1.5441060033578147E-2</v>
      </c>
      <c r="AD13" s="27">
        <f>IF(AD$4="Yes",'RCF Calc'!AF14*(1-Input!$E$53/Selectors!$I$21),'RCF Calc'!AF14)</f>
        <v>1.5441060033578147E-2</v>
      </c>
      <c r="AE13" s="27">
        <f>IF(AE$4="Yes",'RCF Calc'!AG14*(1-Input!$E$53/Selectors!$I$21),'RCF Calc'!AG14)</f>
        <v>1.5441060033578147E-2</v>
      </c>
      <c r="AF13" s="27">
        <f>IF(AF$4="Yes",'RCF Calc'!AH14*(1-Input!$E$53/Selectors!$I$21),'RCF Calc'!AH14)</f>
        <v>1.5441060033578147E-2</v>
      </c>
      <c r="AG13" s="27">
        <f>IF(AG$4="Yes",'RCF Calc'!AI14*(1-Input!$E$53/Selectors!$I$21),'RCF Calc'!AI14)</f>
        <v>9.000000000000008E-2</v>
      </c>
      <c r="AH13" s="27">
        <f>IF(AH$4="Yes",'RCF Calc'!AJ14*(1-Input!$E$53/Selectors!$I$21),'RCF Calc'!AJ14)</f>
        <v>9.000000000000008E-2</v>
      </c>
      <c r="AI13" s="27">
        <f>IF(AI$4="Yes",'RCF Calc'!AK14*(1-Input!$E$53/Selectors!$I$21),'RCF Calc'!AK14)</f>
        <v>-6.9411764705882284E-2</v>
      </c>
      <c r="AJ13" s="27">
        <f>IF(AJ$4="Yes",'RCF Calc'!AL14*(1-Input!$E$53/Selectors!$I$21),'RCF Calc'!AL14)</f>
        <v>-6.9411764705882284E-2</v>
      </c>
      <c r="AK13" s="27">
        <f>IF(AK$4="Yes",'RCF Calc'!AM14*(1-Input!$E$53/Selectors!$I$21),'RCF Calc'!AM14)</f>
        <v>-6.9411764705882284E-2</v>
      </c>
      <c r="AL13" s="27">
        <f>IF(AL$4="Yes",'RCF Calc'!AN14*(1-Input!$E$53/Selectors!$I$21),'RCF Calc'!AN14)</f>
        <v>-6.9411764705882284E-2</v>
      </c>
      <c r="AM13" s="27">
        <f>IF(AM$4="Yes",'RCF Calc'!AO14*(1-Input!$E$53/Selectors!$I$21),'RCF Calc'!AO14)</f>
        <v>0.25</v>
      </c>
      <c r="AN13" s="27">
        <f>IF(AN$4="Yes",'RCF Calc'!AP14*(1-Input!$E$53/Selectors!$I$21),'RCF Calc'!AP14)</f>
        <v>9.000000000000008E-2</v>
      </c>
      <c r="AO13" s="27">
        <f>IF(AO$4="Yes",'RCF Calc'!AQ14*(1-Input!$E$53/Selectors!$I$21),'RCF Calc'!AQ14)</f>
        <v>9.000000000000008E-2</v>
      </c>
      <c r="AP13" s="27">
        <f>IF(AP$4="Yes",'RCF Calc'!AR14*(1-Input!$E$53/Selectors!$I$21),'RCF Calc'!AR14)</f>
        <v>0.17000000000000004</v>
      </c>
      <c r="AQ13" s="27">
        <f>IF(AQ$4="Yes",'RCF Calc'!AS14*(1-Input!$E$53/Selectors!$I$21),'RCF Calc'!AS14)</f>
        <v>0.25</v>
      </c>
      <c r="AR13" s="27">
        <f>IF(AR$4="Yes",'RCF Calc'!AT14*(1-Input!$E$53/Selectors!$I$21),'RCF Calc'!AT14)</f>
        <v>9.000000000000008E-2</v>
      </c>
      <c r="AS13" s="27">
        <f>IF(AS$4="Yes",'RCF Calc'!AU14*(1-Input!$E$53/Selectors!$I$21),'RCF Calc'!AU14)</f>
        <v>9.000000000000008E-2</v>
      </c>
      <c r="AT13" s="27">
        <f>IF(AT$4="Yes",'RCF Calc'!AV14*(1-Input!$E$53/Selectors!$I$21),'RCF Calc'!AV14)</f>
        <v>1.5441060033578147E-2</v>
      </c>
      <c r="AU13" s="27">
        <f>IF(AU$4="Yes",'RCF Calc'!AW14*(1-Input!$E$53/Selectors!$I$21),'RCF Calc'!AW14)</f>
        <v>2.6861081738578374E-2</v>
      </c>
      <c r="AV13" s="27">
        <f>IF(AV$4="Yes",'RCF Calc'!AX14*(1-Input!$E$53/Selectors!$I$21),'RCF Calc'!AX14)</f>
        <v>-6.9411764705882284E-2</v>
      </c>
      <c r="AW13" s="27">
        <f>IF(AW$4="Yes",'RCF Calc'!AY14*(1-Input!$E$53/Selectors!$I$21),'RCF Calc'!AY14)</f>
        <v>-6.9411764705882284E-2</v>
      </c>
      <c r="AX13" s="27">
        <f>IF(AX$4="Yes",'RCF Calc'!AZ14*(1-Input!$E$53/Selectors!$I$21),'RCF Calc'!AZ14)</f>
        <v>0.1339999999999999</v>
      </c>
      <c r="AY13" s="27">
        <f>IF(AY$4="Yes",'RCF Calc'!BA14*(1-Input!$E$53/Selectors!$I$21),'RCF Calc'!BA14)</f>
        <v>0.1339999999999999</v>
      </c>
      <c r="AZ13" s="27">
        <f>IF(AZ$4="Yes",'RCF Calc'!BB14*(1-Input!$E$53/Selectors!$I$21),'RCF Calc'!BB14)</f>
        <v>0.12059999999999992</v>
      </c>
      <c r="BA13" s="27">
        <f>IF(BA$4="Yes",'RCF Calc'!BC14*(1-Input!$E$53/Selectors!$I$21),'RCF Calc'!BC14)</f>
        <v>0.12059999999999992</v>
      </c>
      <c r="BB13" s="27">
        <f>IF(BB$4="Yes",'RCF Calc'!BD14*(1-Input!$E$53/Selectors!$I$21),'RCF Calc'!BD14)</f>
        <v>0.12059999999999992</v>
      </c>
      <c r="BC13" s="27">
        <f>IF(BC$4="Yes",'RCF Calc'!BE14*(1-Input!$E$53/Selectors!$I$21),'RCF Calc'!BE14)</f>
        <v>0.1339999999999999</v>
      </c>
      <c r="BD13" s="27">
        <f>IF(BD$4="Yes",'RCF Calc'!BF14*(1-Input!$E$53/Selectors!$I$21),'RCF Calc'!BF14)</f>
        <v>0.16079999999999986</v>
      </c>
      <c r="BE13" s="27">
        <f>IF(BE$4="Yes",'RCF Calc'!BG14*(1-Input!$E$53/Selectors!$I$21),'RCF Calc'!BG14)</f>
        <v>0.1339999999999999</v>
      </c>
      <c r="BF13" s="27">
        <f>IF(BF$4="Yes",'RCF Calc'!BH14*(1-Input!$E$53/Selectors!$I$21),'RCF Calc'!BH14)</f>
        <v>0.16079999999999986</v>
      </c>
      <c r="BG13" s="27">
        <f>IF(BG$4="Yes",'RCF Calc'!BI14*(1-Input!$E$53/Selectors!$I$21),'RCF Calc'!BI14)</f>
        <v>8.0000000000000071E-2</v>
      </c>
      <c r="BH13" s="27">
        <f>IF(BH$4="Yes",'RCF Calc'!BJ14*(1-Input!$E$53/Selectors!$I$21),'RCF Calc'!BJ14)</f>
        <v>8.0000000000000071E-2</v>
      </c>
      <c r="BI13" s="27">
        <f>IF(BI$4="Yes",'RCF Calc'!BK14*(1-Input!$E$53/Selectors!$I$21),'RCF Calc'!BK14)</f>
        <v>9.4184417181784719E-2</v>
      </c>
      <c r="BJ13" s="27">
        <f>IF(BJ$4="Yes",'RCF Calc'!BL14*(1-Input!$E$53/Selectors!$I$21),'RCF Calc'!BL14)</f>
        <v>0.1339999999999999</v>
      </c>
      <c r="BK13" s="27">
        <f>IF(BK$4="Yes",'RCF Calc'!BM14*(1-Input!$E$53/Selectors!$I$21),'RCF Calc'!BM14)</f>
        <v>0.1339999999999999</v>
      </c>
      <c r="BL13" s="27">
        <f>IF(BL$4="Yes",'RCF Calc'!BN14*(1-Input!$E$53/Selectors!$I$21),'RCF Calc'!BN14)</f>
        <v>0.16079999999999986</v>
      </c>
      <c r="BM13" s="27">
        <f>IF(BM$4="Yes",'RCF Calc'!BO14*(1-Input!$E$53/Selectors!$I$21),'RCF Calc'!BO14)</f>
        <v>0.16079999999999986</v>
      </c>
      <c r="BN13" s="27">
        <f>IF(BN$4="Yes",'RCF Calc'!BP14*(1-Input!$E$53/Selectors!$I$21),'RCF Calc'!BP14)</f>
        <v>7.3197681149965277E-2</v>
      </c>
      <c r="BO13" s="27">
        <f>IF(BO$4="Yes",'RCF Calc'!BQ14*(1-Input!$E$53/Selectors!$I$21),'RCF Calc'!BQ14)</f>
        <v>7.6362575414684386E-2</v>
      </c>
      <c r="BP13" s="27">
        <f>IF(BP$4="Yes",'RCF Calc'!BR14*(1-Input!$E$53/Selectors!$I$21),'RCF Calc'!BR14)</f>
        <v>7.6362575414684386E-2</v>
      </c>
      <c r="BQ13" s="27">
        <f>IF(BQ$4="Yes",'RCF Calc'!BS14*(1-Input!$E$53/Selectors!$I$21),'RCF Calc'!BS14)</f>
        <v>0</v>
      </c>
      <c r="BR13" s="27">
        <f>IF(BR$4="Yes",'RCF Calc'!BT14*(1-Input!$E$53/Selectors!$I$21),'RCF Calc'!BT14)</f>
        <v>0.1339999999999999</v>
      </c>
      <c r="BS13" s="27">
        <f>IF(BS$4="Yes",'RCF Calc'!BU14*(1-Input!$E$53/Selectors!$I$21),'RCF Calc'!BU14)</f>
        <v>5.944066365087064E-2</v>
      </c>
      <c r="BT13" s="27">
        <f>IF(BT$4="Yes",'RCF Calc'!BV14*(1-Input!$E$53/Selectors!$I$21),'RCF Calc'!BV14)</f>
        <v>0</v>
      </c>
      <c r="BU13" s="27">
        <f>IF(BU$4="Yes",'RCF Calc'!BW14*(1-Input!$E$53/Selectors!$I$21),'RCF Calc'!BW14)</f>
        <v>0</v>
      </c>
      <c r="BV13" s="27">
        <f>IF(BV$4="Yes",'RCF Calc'!BX14*(1-Input!$E$53/Selectors!$I$21),'RCF Calc'!BX14)</f>
        <v>0</v>
      </c>
      <c r="BW13" s="27">
        <f>IF(BW$4="Yes",'RCF Calc'!BY14*(1-Input!$E$53/Selectors!$I$21),'RCF Calc'!BY14)</f>
        <v>0</v>
      </c>
      <c r="BX13" s="27">
        <f>IF(BX$4="Yes",'RCF Calc'!BZ14*(1-Input!$E$53/Selectors!$I$21),'RCF Calc'!BZ14)</f>
        <v>0</v>
      </c>
      <c r="BY13" s="27">
        <f>IF(BY$4="Yes",'RCF Calc'!CA14*(1-Input!$E$53/Selectors!$I$21),'RCF Calc'!CA14)</f>
        <v>0</v>
      </c>
      <c r="BZ13" s="27">
        <f>IF(BZ$4="Yes",'RCF Calc'!CB14*(1-Input!$E$53/Selectors!$I$21),'RCF Calc'!CB14)</f>
        <v>0.15147161635129991</v>
      </c>
      <c r="CA13" s="27">
        <f>IF(CA$4="Yes",'RCF Calc'!CC14*(1-Input!$E$53/Selectors!$I$21),'RCF Calc'!CC14)</f>
        <v>0.15147161635129991</v>
      </c>
      <c r="CB13" s="27">
        <f>IF(CB$4="Yes",'RCF Calc'!CD14*(1-Input!$E$53/Selectors!$I$21),'RCF Calc'!CD14)</f>
        <v>0.15147161635129991</v>
      </c>
      <c r="CC13" s="27">
        <f>IF(CC$4="Yes",'RCF Calc'!CE14*(1-Input!$E$53/Selectors!$I$21),'RCF Calc'!CE14)</f>
        <v>0.15147161635129991</v>
      </c>
      <c r="CD13" s="27">
        <f>IF(CD$4="Yes",'RCF Calc'!CF14*(1-Input!$E$53/Selectors!$I$21),'RCF Calc'!CF14)</f>
        <v>0.15147161635129991</v>
      </c>
      <c r="CE13" s="27">
        <f>IF(CE$4="Yes",'RCF Calc'!CG14*(1-Input!$E$53/Selectors!$I$21),'RCF Calc'!CG14)</f>
        <v>0.15147161635129991</v>
      </c>
      <c r="CF13" s="27">
        <f>IF(CF$4="Yes",'RCF Calc'!CH14*(1-Input!$E$53/Selectors!$I$21),'RCF Calc'!CH14)</f>
        <v>0.15147161635129991</v>
      </c>
      <c r="CG13" s="27">
        <f>IF(CG$4="Yes",'RCF Calc'!CI14*(1-Input!$E$53/Selectors!$I$21),'RCF Calc'!CI14)</f>
        <v>2.685037460131201E-2</v>
      </c>
      <c r="CH13" s="27">
        <f>IF(CH$4="Yes",'RCF Calc'!CJ14*(1-Input!$E$53/Selectors!$I$21),'RCF Calc'!CJ14)</f>
        <v>2.685037460131201E-2</v>
      </c>
      <c r="CI13" s="27">
        <f>IF(CI$4="Yes",'RCF Calc'!CK14*(1-Input!$E$53/Selectors!$I$21),'RCF Calc'!CK14)</f>
        <v>2.685037460131201E-2</v>
      </c>
      <c r="CJ13" s="27">
        <f>IF(CJ$4="Yes",'RCF Calc'!CL14*(1-Input!$E$53/Selectors!$I$21),'RCF Calc'!CL14)</f>
        <v>2.685037460131201E-2</v>
      </c>
      <c r="CK13" s="27">
        <f>IF(CK$4="Yes",'RCF Calc'!CM14*(1-Input!$E$53/Selectors!$I$21),'RCF Calc'!CM14)</f>
        <v>2.685037460131201E-2</v>
      </c>
      <c r="CL13" s="27">
        <f>IF(CL$4="Yes",'RCF Calc'!CN14*(1-Input!$E$53/Selectors!$I$21),'RCF Calc'!CN14)</f>
        <v>2.685037460131201E-2</v>
      </c>
      <c r="CM13" s="27">
        <f>IF(CM$4="Yes",'RCF Calc'!CO14*(1-Input!$E$53/Selectors!$I$21),'RCF Calc'!CO14)</f>
        <v>2.685037460131201E-2</v>
      </c>
      <c r="CN13" s="27">
        <f>IF(CN$4="Yes",'RCF Calc'!CP14*(1-Input!$E$53/Selectors!$I$21),'RCF Calc'!CP14)</f>
        <v>5.944066365087064E-2</v>
      </c>
      <c r="CO13" s="27">
        <f>IF(CO$4="Yes",'RCF Calc'!CQ14*(1-Input!$E$53/Selectors!$I$21),'RCF Calc'!CQ14)</f>
        <v>5.944066365087064E-2</v>
      </c>
      <c r="CP13" s="27">
        <f>IF(CP$4="Yes",'RCF Calc'!CR14*(1-Input!$E$53/Selectors!$I$21),'RCF Calc'!CR14)</f>
        <v>5.944066365087064E-2</v>
      </c>
      <c r="CQ13" s="27">
        <f>IF(CQ$4="Yes",'RCF Calc'!CS14*(1-Input!$E$53/Selectors!$I$21),'RCF Calc'!CS14)</f>
        <v>3.0347657179951915E-2</v>
      </c>
      <c r="CR13" s="27">
        <f>IF(CR$4="Yes",'RCF Calc'!CT14*(1-Input!$E$53/Selectors!$I$21),'RCF Calc'!CT14)</f>
        <v>3.0347657179951915E-2</v>
      </c>
      <c r="CS13" s="27">
        <f>IF(CS$4="Yes",'RCF Calc'!CU14*(1-Input!$E$53/Selectors!$I$21),'RCF Calc'!CU14)</f>
        <v>3.0347657179951915E-2</v>
      </c>
      <c r="CT13" s="27">
        <f>IF(CT$4="Yes",'RCF Calc'!CV14*(1-Input!$E$53/Selectors!$I$21),'RCF Calc'!CV14)</f>
        <v>3.0347657179951915E-2</v>
      </c>
      <c r="CU13" s="27">
        <f>IF(CU$4="Yes",'RCF Calc'!CW14*(1-Input!$E$53/Selectors!$I$21),'RCF Calc'!CW14)</f>
        <v>3.0347657179951915E-2</v>
      </c>
      <c r="CV13" s="27">
        <f>IF(CV$4="Yes",'RCF Calc'!CX14*(1-Input!$E$53/Selectors!$I$21),'RCF Calc'!CX14)</f>
        <v>0</v>
      </c>
      <c r="CW13" s="27">
        <f>IF(CW$4="Yes",'RCF Calc'!CY14*(1-Input!$E$53/Selectors!$I$21),'RCF Calc'!CY14)</f>
        <v>9.000000000000008E-2</v>
      </c>
      <c r="CX13" s="27">
        <f>IF(CX$4="Yes",'RCF Calc'!CZ14*(1-Input!$E$53/Selectors!$I$21),'RCF Calc'!CZ14)</f>
        <v>9.000000000000008E-2</v>
      </c>
      <c r="CY13" s="27">
        <f>IF(CY$4="Yes",'RCF Calc'!DA14*(1-Input!$E$53/Selectors!$I$21),'RCF Calc'!DA14)</f>
        <v>9.000000000000008E-2</v>
      </c>
      <c r="CZ13" s="27">
        <f>IF(CZ$4="Yes",'RCF Calc'!DB14*(1-Input!$E$53/Selectors!$I$21),'RCF Calc'!DB14)</f>
        <v>9.000000000000008E-2</v>
      </c>
      <c r="DA13" s="27">
        <f>IF(DA$4="Yes",'RCF Calc'!DC14*(1-Input!$E$53/Selectors!$I$21),'RCF Calc'!DC14)</f>
        <v>9.000000000000008E-2</v>
      </c>
      <c r="DB13" s="27">
        <f>IF(DB$4="Yes",'RCF Calc'!DD14*(1-Input!$E$53/Selectors!$I$21),'RCF Calc'!DD14)</f>
        <v>9.000000000000008E-2</v>
      </c>
      <c r="DC13" s="27">
        <f>IF(DC$4="Yes",'RCF Calc'!DE14*(1-Input!$E$53/Selectors!$I$21),'RCF Calc'!DE14)</f>
        <v>9.000000000000008E-2</v>
      </c>
      <c r="DD13" s="27">
        <f>IF(DD$4="Yes",'RCF Calc'!DF14*(1-Input!$E$53/Selectors!$I$21),'RCF Calc'!DF14)</f>
        <v>9.000000000000008E-2</v>
      </c>
      <c r="DE13" s="27">
        <f>IF(DE$4="Yes",'RCF Calc'!DG14*(1-Input!$E$53/Selectors!$I$21),'RCF Calc'!DG14)</f>
        <v>9.000000000000008E-2</v>
      </c>
      <c r="DF13" s="27">
        <f>IF(DF$4="Yes",'RCF Calc'!DH14*(1-Input!$E$53/Selectors!$I$21),'RCF Calc'!DH14)</f>
        <v>9.000000000000008E-2</v>
      </c>
      <c r="DG13" s="27">
        <f>IF(DG$4="Yes",'RCF Calc'!DI14*(1-Input!$E$53/Selectors!$I$21),'RCF Calc'!DI14)</f>
        <v>9.000000000000008E-2</v>
      </c>
      <c r="DH13" s="27">
        <f>IF(DH$4="Yes",'RCF Calc'!DJ14*(1-Input!$E$53/Selectors!$I$21),'RCF Calc'!DJ14)</f>
        <v>9.000000000000008E-2</v>
      </c>
      <c r="DI13" s="27">
        <f>IF(DI$4="Yes",'RCF Calc'!DK14*(1-Input!$E$53/Selectors!$I$21),'RCF Calc'!DK14)</f>
        <v>0.1339999999999999</v>
      </c>
      <c r="DJ13" s="27">
        <f>IF(DJ$4="Yes",'RCF Calc'!DL14*(1-Input!$E$53/Selectors!$I$21),'RCF Calc'!DL14)</f>
        <v>0.1339999999999999</v>
      </c>
      <c r="DK13" s="27">
        <f>IF(DK$4="Yes",'RCF Calc'!DM14*(1-Input!$E$53/Selectors!$I$21),'RCF Calc'!DM14)</f>
        <v>0.1339999999999999</v>
      </c>
      <c r="DL13" s="27">
        <f>IF(DL$4="Yes",'RCF Calc'!DN14*(1-Input!$E$53/Selectors!$I$21),'RCF Calc'!DN14)</f>
        <v>0.1339999999999999</v>
      </c>
      <c r="DM13" s="27">
        <f>IF(DM$4="Yes",'RCF Calc'!DO14*(1-Input!$E$53/Selectors!$I$21),'RCF Calc'!DO14)</f>
        <v>-6.9411764705882284E-2</v>
      </c>
      <c r="DN13" s="27">
        <f>IF(DN$4="Yes",'RCF Calc'!DP14*(1-Input!$E$53/Selectors!$I$21),'RCF Calc'!DP14)</f>
        <v>-6.9411764705882284E-2</v>
      </c>
      <c r="DO13" s="27">
        <f>IF(DO$4="Yes",'RCF Calc'!DQ14*(1-Input!$E$53/Selectors!$I$21),'RCF Calc'!DQ14)</f>
        <v>-6.9411764705882284E-2</v>
      </c>
      <c r="DP13" s="27">
        <f>IF(DP$4="Yes",'RCF Calc'!DR14*(1-Input!$E$53/Selectors!$I$21),'RCF Calc'!DR14)</f>
        <v>-6.9411764705882284E-2</v>
      </c>
      <c r="DQ13" s="27">
        <f>IF(DQ$4="Yes",'RCF Calc'!DS14*(1-Input!$E$53/Selectors!$I$21),'RCF Calc'!DS14)</f>
        <v>-6.9411764705882284E-2</v>
      </c>
      <c r="DR13" s="27">
        <f>IF(DR$4="Yes",'RCF Calc'!DT14*(1-Input!$E$53/Selectors!$I$21),'RCF Calc'!DT14)</f>
        <v>-6.9411764705882284E-2</v>
      </c>
      <c r="DS13" s="27">
        <f>IF(DS$4="Yes",'RCF Calc'!DU14*(1-Input!$E$53/Selectors!$I$21),'RCF Calc'!DU14)</f>
        <v>-6.9411764705882284E-2</v>
      </c>
      <c r="DT13" s="27">
        <f>IF(DT$4="Yes",'RCF Calc'!DV14*(1-Input!$E$53/Selectors!$I$21),'RCF Calc'!DV14)</f>
        <v>-6.9411764705882284E-2</v>
      </c>
      <c r="DU13" s="27">
        <f>IF(DU$4="Yes",'RCF Calc'!DW14*(1-Input!$E$53/Selectors!$I$21),'RCF Calc'!DW14)</f>
        <v>-6.9411764705882284E-2</v>
      </c>
      <c r="DV13" s="27">
        <f>IF(DV$4="Yes",'RCF Calc'!DX14*(1-Input!$E$53/Selectors!$I$21),'RCF Calc'!DX14)</f>
        <v>-6.9411764705882284E-2</v>
      </c>
      <c r="DW13" s="27">
        <f>IF(DW$4="Yes",'RCF Calc'!DY14*(1-Input!$E$53/Selectors!$I$21),'RCF Calc'!DY14)</f>
        <v>-6.9411764705882284E-2</v>
      </c>
      <c r="DX13" s="27">
        <f>IF(DX$4="Yes",'RCF Calc'!DZ14*(1-Input!$E$53/Selectors!$I$21),'RCF Calc'!DZ14)</f>
        <v>-6.9411764705882284E-2</v>
      </c>
      <c r="DY13" s="27">
        <f>IF(DY$4="Yes",'RCF Calc'!EA14*(1-Input!$E$53/Selectors!$I$21),'RCF Calc'!EA14)</f>
        <v>-6.9411764705882284E-2</v>
      </c>
      <c r="DZ13" s="27">
        <f>IF(DZ$4="Yes",'RCF Calc'!EB14*(1-Input!$E$53/Selectors!$I$21),'RCF Calc'!EB14)</f>
        <v>-6.9411764705882284E-2</v>
      </c>
      <c r="EA13" s="27">
        <f>IF(EA$4="Yes",'RCF Calc'!EC14*(1-Input!$E$53/Selectors!$I$21),'RCF Calc'!EC14)</f>
        <v>-6.9411764705882284E-2</v>
      </c>
      <c r="EB13" s="27">
        <f>IF(EB$4="Yes",'RCF Calc'!ED14*(1-Input!$E$53/Selectors!$I$21),'RCF Calc'!ED14)</f>
        <v>-6.9411764705882284E-2</v>
      </c>
      <c r="EC13" s="27">
        <f>IF(EC$4="Yes",'RCF Calc'!EE14*(1-Input!$E$53/Selectors!$I$21),'RCF Calc'!EE14)</f>
        <v>-6.9411764705882284E-2</v>
      </c>
      <c r="ED13" s="27">
        <f>IF(ED$4="Yes",'RCF Calc'!EF14*(1-Input!$E$53/Selectors!$I$21),'RCF Calc'!EF14)</f>
        <v>-6.9411764705882284E-2</v>
      </c>
      <c r="EE13" s="27">
        <f>IF(EE$4="Yes",'RCF Calc'!EG14*(1-Input!$E$53/Selectors!$I$21),'RCF Calc'!EG14)</f>
        <v>-6.9411764705882284E-2</v>
      </c>
      <c r="EF13" s="27">
        <f>IF(EF$4="Yes",'RCF Calc'!EH14*(1-Input!$E$53/Selectors!$I$21),'RCF Calc'!EH14)</f>
        <v>-6.9411764705882284E-2</v>
      </c>
      <c r="EG13" s="27">
        <f>IF(EG$4="Yes",'RCF Calc'!EI14*(1-Input!$E$53/Selectors!$I$21),'RCF Calc'!EI14)</f>
        <v>-6.9411764705882284E-2</v>
      </c>
      <c r="EH13" s="27">
        <f>IF(EH$4="Yes",'RCF Calc'!EJ14*(1-Input!$E$53/Selectors!$I$21),'RCF Calc'!EJ14)</f>
        <v>-6.9411764705882284E-2</v>
      </c>
      <c r="EI13" s="27">
        <f>IF(EI$4="Yes",'RCF Calc'!EK14*(1-Input!$E$53/Selectors!$I$21),'RCF Calc'!EK14)</f>
        <v>-6.9411764705882284E-2</v>
      </c>
      <c r="EJ13" s="27">
        <f>IF(EJ$4="Yes",'RCF Calc'!EL14*(1-Input!$E$53/Selectors!$I$21),'RCF Calc'!EL14)</f>
        <v>-6.9411764705882284E-2</v>
      </c>
      <c r="EK13" s="27">
        <f>IF(EK$4="Yes",'RCF Calc'!EM14*(1-Input!$E$53/Selectors!$I$21),'RCF Calc'!EM14)</f>
        <v>-6.9411764705882284E-2</v>
      </c>
      <c r="EL13" s="27">
        <f>IF(EL$4="Yes",'RCF Calc'!EN14*(1-Input!$E$53/Selectors!$I$21),'RCF Calc'!EN14)</f>
        <v>-6.9411764705882284E-2</v>
      </c>
      <c r="EM13" s="27">
        <f>IF(EM$4="Yes",'RCF Calc'!EO14*(1-Input!$E$53/Selectors!$I$21),'RCF Calc'!EO14)</f>
        <v>-6.9411764705882284E-2</v>
      </c>
      <c r="EN13" s="27">
        <f>IF(EN$4="Yes",'RCF Calc'!EP14*(1-Input!$E$53/Selectors!$I$21),'RCF Calc'!EP14)</f>
        <v>-6.9411764705882284E-2</v>
      </c>
      <c r="EO13" s="27">
        <f>IF(EO$4="Yes",'RCF Calc'!EQ14*(1-Input!$E$53/Selectors!$I$21),'RCF Calc'!EQ14)</f>
        <v>-6.9411764705882284E-2</v>
      </c>
      <c r="EP13" s="27">
        <f>IF(EP$4="Yes",'RCF Calc'!ER14*(1-Input!$E$53/Selectors!$I$21),'RCF Calc'!ER14)</f>
        <v>-6.9411764705882284E-2</v>
      </c>
      <c r="EQ13" s="27">
        <f>IF(EQ$4="Yes",'RCF Calc'!ES14*(1-Input!$E$53/Selectors!$I$21),'RCF Calc'!ES14)</f>
        <v>1.6985166036935964E-2</v>
      </c>
      <c r="ES13" s="52">
        <v>6.4877045258086491E-2</v>
      </c>
      <c r="ET13" s="52">
        <v>6.7286540806032899E-2</v>
      </c>
      <c r="EU13" s="52">
        <v>6.9696036353979307E-2</v>
      </c>
    </row>
    <row r="14" spans="1:151" x14ac:dyDescent="0.25">
      <c r="B14" s="13" t="s">
        <v>16</v>
      </c>
      <c r="C14" s="3">
        <v>0.45</v>
      </c>
      <c r="D14" s="40" t="e">
        <f t="shared" si="0"/>
        <v>#DIV/0!</v>
      </c>
      <c r="E14" s="2"/>
      <c r="F14" s="29" t="e">
        <f t="shared" si="2"/>
        <v>#DIV/0!</v>
      </c>
      <c r="G14" s="29" t="e">
        <f t="shared" si="1"/>
        <v>#DIV/0!</v>
      </c>
      <c r="H14" s="29"/>
      <c r="I14" s="27">
        <f>IF(I$4="Yes",'RCF Calc'!K15*(1-Input!$E$53/Selectors!$I$21),'RCF Calc'!K15)</f>
        <v>-4.5897788211382129E-2</v>
      </c>
      <c r="J14" s="27">
        <f>IF(J$4="Yes",'RCF Calc'!L15*(1-Input!$E$53/Selectors!$I$21),'RCF Calc'!L15)</f>
        <v>-4.5897788211382129E-2</v>
      </c>
      <c r="K14" s="27">
        <f>IF(K$4="Yes",'RCF Calc'!M15*(1-Input!$E$53/Selectors!$I$21),'RCF Calc'!M15)</f>
        <v>-4.5897788211382129E-2</v>
      </c>
      <c r="L14" s="27">
        <f>IF(L$4="Yes",'RCF Calc'!N15*(1-Input!$E$53/Selectors!$I$21),'RCF Calc'!N15)</f>
        <v>-4.5897788211382129E-2</v>
      </c>
      <c r="M14" s="27">
        <f>IF(M$4="Yes",'RCF Calc'!O15*(1-Input!$E$53/Selectors!$I$21),'RCF Calc'!O15)</f>
        <v>-4.5897788211382129E-2</v>
      </c>
      <c r="N14" s="27">
        <f>IF(N$4="Yes",'RCF Calc'!P15*(1-Input!$E$53/Selectors!$I$21),'RCF Calc'!P15)</f>
        <v>-4.5897788211382129E-2</v>
      </c>
      <c r="O14" s="27">
        <f>IF(O$4="Yes",'RCF Calc'!Q15*(1-Input!$E$53/Selectors!$I$21),'RCF Calc'!Q15)</f>
        <v>-4.5897788211382129E-2</v>
      </c>
      <c r="P14" s="27">
        <f>IF(P$4="Yes",'RCF Calc'!R15*(1-Input!$E$53/Selectors!$I$21),'RCF Calc'!R15)</f>
        <v>-4.5897788211382129E-2</v>
      </c>
      <c r="Q14" s="27">
        <f>IF(Q$4="Yes",'RCF Calc'!S15*(1-Input!$E$53/Selectors!$I$21),'RCF Calc'!S15)</f>
        <v>-4.5897788211382129E-2</v>
      </c>
      <c r="R14" s="27">
        <f>IF(R$4="Yes",'RCF Calc'!T15*(1-Input!$E$53/Selectors!$I$21),'RCF Calc'!T15)</f>
        <v>-4.3920255326800217E-2</v>
      </c>
      <c r="S14" s="27">
        <f>IF(S$4="Yes",'RCF Calc'!U15*(1-Input!$E$53/Selectors!$I$21),'RCF Calc'!U15)</f>
        <v>-4.3920255326800217E-2</v>
      </c>
      <c r="T14" s="27">
        <f>IF(T$4="Yes",'RCF Calc'!V15*(1-Input!$E$53/Selectors!$I$21),'RCF Calc'!V15)</f>
        <v>-4.3920255326800217E-2</v>
      </c>
      <c r="U14" s="27">
        <f>IF(U$4="Yes",'RCF Calc'!W15*(1-Input!$E$53/Selectors!$I$21),'RCF Calc'!W15)</f>
        <v>-4.3920255326800217E-2</v>
      </c>
      <c r="V14" s="27">
        <f>IF(V$4="Yes",'RCF Calc'!X15*(1-Input!$E$53/Selectors!$I$21),'RCF Calc'!X15)</f>
        <v>2.7884746677806937E-2</v>
      </c>
      <c r="W14" s="27">
        <f>IF(W$4="Yes",'RCF Calc'!Y15*(1-Input!$E$53/Selectors!$I$21),'RCF Calc'!Y15)</f>
        <v>2.7884746677806937E-2</v>
      </c>
      <c r="X14" s="27">
        <f>IF(X$4="Yes",'RCF Calc'!Z15*(1-Input!$E$53/Selectors!$I$21),'RCF Calc'!Z15)</f>
        <v>2.7884746677806937E-2</v>
      </c>
      <c r="Y14" s="27">
        <f>IF(Y$4="Yes",'RCF Calc'!AA15*(1-Input!$E$53/Selectors!$I$21),'RCF Calc'!AA15)</f>
        <v>2.7884746677806937E-2</v>
      </c>
      <c r="Z14" s="27">
        <f>IF(Z$4="Yes",'RCF Calc'!AB15*(1-Input!$E$53/Selectors!$I$21),'RCF Calc'!AB15)</f>
        <v>2.7884746677806937E-2</v>
      </c>
      <c r="AA14" s="27">
        <f>IF(AA$4="Yes",'RCF Calc'!AC15*(1-Input!$E$53/Selectors!$I$21),'RCF Calc'!AC15)</f>
        <v>5.2499999999999991E-2</v>
      </c>
      <c r="AB14" s="27">
        <f>IF(AB$4="Yes",'RCF Calc'!AD15*(1-Input!$E$53/Selectors!$I$21),'RCF Calc'!AD15)</f>
        <v>2.7884746677806937E-2</v>
      </c>
      <c r="AC14" s="27">
        <f>IF(AC$4="Yes",'RCF Calc'!AE15*(1-Input!$E$53/Selectors!$I$21),'RCF Calc'!AE15)</f>
        <v>2.7884746677806937E-2</v>
      </c>
      <c r="AD14" s="27">
        <f>IF(AD$4="Yes",'RCF Calc'!AF15*(1-Input!$E$53/Selectors!$I$21),'RCF Calc'!AF15)</f>
        <v>2.7884746677806937E-2</v>
      </c>
      <c r="AE14" s="27">
        <f>IF(AE$4="Yes",'RCF Calc'!AG15*(1-Input!$E$53/Selectors!$I$21),'RCF Calc'!AG15)</f>
        <v>2.7884746677806937E-2</v>
      </c>
      <c r="AF14" s="27">
        <f>IF(AF$4="Yes",'RCF Calc'!AH15*(1-Input!$E$53/Selectors!$I$21),'RCF Calc'!AH15)</f>
        <v>2.7884746677806937E-2</v>
      </c>
      <c r="AG14" s="27">
        <f>IF(AG$4="Yes",'RCF Calc'!AI15*(1-Input!$E$53/Selectors!$I$21),'RCF Calc'!AI15)</f>
        <v>0.12000000000000011</v>
      </c>
      <c r="AH14" s="27">
        <f>IF(AH$4="Yes",'RCF Calc'!AJ15*(1-Input!$E$53/Selectors!$I$21),'RCF Calc'!AJ15)</f>
        <v>0.12000000000000011</v>
      </c>
      <c r="AI14" s="27">
        <f>IF(AI$4="Yes",'RCF Calc'!AK15*(1-Input!$E$53/Selectors!$I$21),'RCF Calc'!AK15)</f>
        <v>-4.3920255326800217E-2</v>
      </c>
      <c r="AJ14" s="27">
        <f>IF(AJ$4="Yes",'RCF Calc'!AL15*(1-Input!$E$53/Selectors!$I$21),'RCF Calc'!AL15)</f>
        <v>-4.3920255326800217E-2</v>
      </c>
      <c r="AK14" s="27">
        <f>IF(AK$4="Yes",'RCF Calc'!AM15*(1-Input!$E$53/Selectors!$I$21),'RCF Calc'!AM15)</f>
        <v>-4.3920255326800217E-2</v>
      </c>
      <c r="AL14" s="27">
        <f>IF(AL$4="Yes",'RCF Calc'!AN15*(1-Input!$E$53/Selectors!$I$21),'RCF Calc'!AN15)</f>
        <v>-4.3920255326800217E-2</v>
      </c>
      <c r="AM14" s="27">
        <f>IF(AM$4="Yes",'RCF Calc'!AO15*(1-Input!$E$53/Selectors!$I$21),'RCF Calc'!AO15)</f>
        <v>0.25723639975000001</v>
      </c>
      <c r="AN14" s="27">
        <f>IF(AN$4="Yes",'RCF Calc'!AP15*(1-Input!$E$53/Selectors!$I$21),'RCF Calc'!AP15)</f>
        <v>0.12000000000000011</v>
      </c>
      <c r="AO14" s="27">
        <f>IF(AO$4="Yes",'RCF Calc'!AQ15*(1-Input!$E$53/Selectors!$I$21),'RCF Calc'!AQ15)</f>
        <v>0.12000000000000011</v>
      </c>
      <c r="AP14" s="27">
        <f>IF(AP$4="Yes",'RCF Calc'!AR15*(1-Input!$E$53/Selectors!$I$21),'RCF Calc'!AR15)</f>
        <v>0.18861819987500006</v>
      </c>
      <c r="AQ14" s="27">
        <f>IF(AQ$4="Yes",'RCF Calc'!AS15*(1-Input!$E$53/Selectors!$I$21),'RCF Calc'!AS15)</f>
        <v>0.25723639975000001</v>
      </c>
      <c r="AR14" s="27">
        <f>IF(AR$4="Yes",'RCF Calc'!AT15*(1-Input!$E$53/Selectors!$I$21),'RCF Calc'!AT15)</f>
        <v>0.12000000000000011</v>
      </c>
      <c r="AS14" s="27">
        <f>IF(AS$4="Yes",'RCF Calc'!AU15*(1-Input!$E$53/Selectors!$I$21),'RCF Calc'!AU15)</f>
        <v>0.12000000000000011</v>
      </c>
      <c r="AT14" s="27">
        <f>IF(AT$4="Yes",'RCF Calc'!AV15*(1-Input!$E$53/Selectors!$I$21),'RCF Calc'!AV15)</f>
        <v>2.7884746677806937E-2</v>
      </c>
      <c r="AU14" s="27">
        <f>IF(AU$4="Yes",'RCF Calc'!AW15*(1-Input!$E$53/Selectors!$I$21),'RCF Calc'!AW15)</f>
        <v>5.2499999999999991E-2</v>
      </c>
      <c r="AV14" s="27">
        <f>IF(AV$4="Yes",'RCF Calc'!AX15*(1-Input!$E$53/Selectors!$I$21),'RCF Calc'!AX15)</f>
        <v>-4.3920255326800217E-2</v>
      </c>
      <c r="AW14" s="27">
        <f>IF(AW$4="Yes",'RCF Calc'!AY15*(1-Input!$E$53/Selectors!$I$21),'RCF Calc'!AY15)</f>
        <v>-4.3920255326800217E-2</v>
      </c>
      <c r="AX14" s="27">
        <f>IF(AX$4="Yes",'RCF Calc'!AZ15*(1-Input!$E$53/Selectors!$I$21),'RCF Calc'!AZ15)</f>
        <v>0.15999999999999992</v>
      </c>
      <c r="AY14" s="27">
        <f>IF(AY$4="Yes",'RCF Calc'!BA15*(1-Input!$E$53/Selectors!$I$21),'RCF Calc'!BA15)</f>
        <v>0.15999999999999992</v>
      </c>
      <c r="AZ14" s="27">
        <f>IF(AZ$4="Yes",'RCF Calc'!BB15*(1-Input!$E$53/Selectors!$I$21),'RCF Calc'!BB15)</f>
        <v>0.14399999999999993</v>
      </c>
      <c r="BA14" s="27">
        <f>IF(BA$4="Yes",'RCF Calc'!BC15*(1-Input!$E$53/Selectors!$I$21),'RCF Calc'!BC15)</f>
        <v>0.14399999999999993</v>
      </c>
      <c r="BB14" s="27">
        <f>IF(BB$4="Yes",'RCF Calc'!BD15*(1-Input!$E$53/Selectors!$I$21),'RCF Calc'!BD15)</f>
        <v>0.14399999999999993</v>
      </c>
      <c r="BC14" s="27">
        <f>IF(BC$4="Yes",'RCF Calc'!BE15*(1-Input!$E$53/Selectors!$I$21),'RCF Calc'!BE15)</f>
        <v>0.15999999999999992</v>
      </c>
      <c r="BD14" s="27">
        <f>IF(BD$4="Yes",'RCF Calc'!BF15*(1-Input!$E$53/Selectors!$I$21),'RCF Calc'!BF15)</f>
        <v>0.19199999999999989</v>
      </c>
      <c r="BE14" s="27">
        <f>IF(BE$4="Yes",'RCF Calc'!BG15*(1-Input!$E$53/Selectors!$I$21),'RCF Calc'!BG15)</f>
        <v>0.15999999999999992</v>
      </c>
      <c r="BF14" s="27">
        <f>IF(BF$4="Yes",'RCF Calc'!BH15*(1-Input!$E$53/Selectors!$I$21),'RCF Calc'!BH15)</f>
        <v>0.19199999999999989</v>
      </c>
      <c r="BG14" s="27">
        <f>IF(BG$4="Yes",'RCF Calc'!BI15*(1-Input!$E$53/Selectors!$I$21),'RCF Calc'!BI15)</f>
        <v>0.11746187172731148</v>
      </c>
      <c r="BH14" s="27">
        <f>IF(BH$4="Yes",'RCF Calc'!BJ15*(1-Input!$E$53/Selectors!$I$21),'RCF Calc'!BJ15)</f>
        <v>0.11746187172731148</v>
      </c>
      <c r="BI14" s="27">
        <f>IF(BI$4="Yes",'RCF Calc'!BK15*(1-Input!$E$53/Selectors!$I$21),'RCF Calc'!BK15)</f>
        <v>0.11033171561974409</v>
      </c>
      <c r="BJ14" s="27">
        <f>IF(BJ$4="Yes",'RCF Calc'!BL15*(1-Input!$E$53/Selectors!$I$21),'RCF Calc'!BL15)</f>
        <v>0.15999999999999992</v>
      </c>
      <c r="BK14" s="27">
        <f>IF(BK$4="Yes",'RCF Calc'!BM15*(1-Input!$E$53/Selectors!$I$21),'RCF Calc'!BM15)</f>
        <v>0.15999999999999992</v>
      </c>
      <c r="BL14" s="27">
        <f>IF(BL$4="Yes",'RCF Calc'!BN15*(1-Input!$E$53/Selectors!$I$21),'RCF Calc'!BN15)</f>
        <v>0.19199999999999989</v>
      </c>
      <c r="BM14" s="27">
        <f>IF(BM$4="Yes",'RCF Calc'!BO15*(1-Input!$E$53/Selectors!$I$21),'RCF Calc'!BO15)</f>
        <v>0.19199999999999989</v>
      </c>
      <c r="BN14" s="27">
        <f>IF(BN$4="Yes",'RCF Calc'!BP15*(1-Input!$E$53/Selectors!$I$21),'RCF Calc'!BP15)</f>
        <v>0.11163940850503029</v>
      </c>
      <c r="BO14" s="27">
        <f>IF(BO$4="Yes",'RCF Calc'!BQ15*(1-Input!$E$53/Selectors!$I$21),'RCF Calc'!BQ15)</f>
        <v>0.14999999999999991</v>
      </c>
      <c r="BP14" s="27">
        <f>IF(BP$4="Yes",'RCF Calc'!BR15*(1-Input!$E$53/Selectors!$I$21),'RCF Calc'!BR15)</f>
        <v>0.14999999999999991</v>
      </c>
      <c r="BQ14" s="27">
        <f>IF(BQ$4="Yes",'RCF Calc'!BS15*(1-Input!$E$53/Selectors!$I$21),'RCF Calc'!BS15)</f>
        <v>2.0000000000000018E-2</v>
      </c>
      <c r="BR14" s="27">
        <f>IF(BR$4="Yes",'RCF Calc'!BT15*(1-Input!$E$53/Selectors!$I$21),'RCF Calc'!BT15)</f>
        <v>0.15999999999999992</v>
      </c>
      <c r="BS14" s="27">
        <f>IF(BS$4="Yes",'RCF Calc'!BU15*(1-Input!$E$53/Selectors!$I$21),'RCF Calc'!BU15)</f>
        <v>7.5088960120583012E-2</v>
      </c>
      <c r="BT14" s="27">
        <f>IF(BT$4="Yes",'RCF Calc'!BV15*(1-Input!$E$53/Selectors!$I$21),'RCF Calc'!BV15)</f>
        <v>0</v>
      </c>
      <c r="BU14" s="27">
        <f>IF(BU$4="Yes",'RCF Calc'!BW15*(1-Input!$E$53/Selectors!$I$21),'RCF Calc'!BW15)</f>
        <v>0</v>
      </c>
      <c r="BV14" s="27">
        <f>IF(BV$4="Yes",'RCF Calc'!BX15*(1-Input!$E$53/Selectors!$I$21),'RCF Calc'!BX15)</f>
        <v>0</v>
      </c>
      <c r="BW14" s="27">
        <f>IF(BW$4="Yes",'RCF Calc'!BY15*(1-Input!$E$53/Selectors!$I$21),'RCF Calc'!BY15)</f>
        <v>0</v>
      </c>
      <c r="BX14" s="27">
        <f>IF(BX$4="Yes",'RCF Calc'!BZ15*(1-Input!$E$53/Selectors!$I$21),'RCF Calc'!BZ15)</f>
        <v>0</v>
      </c>
      <c r="BY14" s="27">
        <f>IF(BY$4="Yes",'RCF Calc'!CA15*(1-Input!$E$53/Selectors!$I$21),'RCF Calc'!CA15)</f>
        <v>0</v>
      </c>
      <c r="BZ14" s="27">
        <f>IF(BZ$4="Yes",'RCF Calc'!CB15*(1-Input!$E$53/Selectors!$I$21),'RCF Calc'!CB15)</f>
        <v>0.17045484486112494</v>
      </c>
      <c r="CA14" s="27">
        <f>IF(CA$4="Yes",'RCF Calc'!CC15*(1-Input!$E$53/Selectors!$I$21),'RCF Calc'!CC15)</f>
        <v>0.17045484486112494</v>
      </c>
      <c r="CB14" s="27">
        <f>IF(CB$4="Yes",'RCF Calc'!CD15*(1-Input!$E$53/Selectors!$I$21),'RCF Calc'!CD15)</f>
        <v>0.17045484486112494</v>
      </c>
      <c r="CC14" s="27">
        <f>IF(CC$4="Yes",'RCF Calc'!CE15*(1-Input!$E$53/Selectors!$I$21),'RCF Calc'!CE15)</f>
        <v>0.17045484486112494</v>
      </c>
      <c r="CD14" s="27">
        <f>IF(CD$4="Yes",'RCF Calc'!CF15*(1-Input!$E$53/Selectors!$I$21),'RCF Calc'!CF15)</f>
        <v>0.17045484486112494</v>
      </c>
      <c r="CE14" s="27">
        <f>IF(CE$4="Yes",'RCF Calc'!CG15*(1-Input!$E$53/Selectors!$I$21),'RCF Calc'!CG15)</f>
        <v>0.17045484486112494</v>
      </c>
      <c r="CF14" s="27">
        <f>IF(CF$4="Yes",'RCF Calc'!CH15*(1-Input!$E$53/Selectors!$I$21),'RCF Calc'!CH15)</f>
        <v>0.17045484486112494</v>
      </c>
      <c r="CG14" s="27">
        <f>IF(CG$4="Yes",'RCF Calc'!CI15*(1-Input!$E$53/Selectors!$I$21),'RCF Calc'!CI15)</f>
        <v>5.4812035500624079E-2</v>
      </c>
      <c r="CH14" s="27">
        <f>IF(CH$4="Yes",'RCF Calc'!CJ15*(1-Input!$E$53/Selectors!$I$21),'RCF Calc'!CJ15)</f>
        <v>5.4812035500624079E-2</v>
      </c>
      <c r="CI14" s="27">
        <f>IF(CI$4="Yes",'RCF Calc'!CK15*(1-Input!$E$53/Selectors!$I$21),'RCF Calc'!CK15)</f>
        <v>5.4812035500624079E-2</v>
      </c>
      <c r="CJ14" s="27">
        <f>IF(CJ$4="Yes",'RCF Calc'!CL15*(1-Input!$E$53/Selectors!$I$21),'RCF Calc'!CL15)</f>
        <v>5.4812035500624079E-2</v>
      </c>
      <c r="CK14" s="27">
        <f>IF(CK$4="Yes",'RCF Calc'!CM15*(1-Input!$E$53/Selectors!$I$21),'RCF Calc'!CM15)</f>
        <v>5.4812035500624079E-2</v>
      </c>
      <c r="CL14" s="27">
        <f>IF(CL$4="Yes",'RCF Calc'!CN15*(1-Input!$E$53/Selectors!$I$21),'RCF Calc'!CN15)</f>
        <v>5.4812035500624079E-2</v>
      </c>
      <c r="CM14" s="27">
        <f>IF(CM$4="Yes",'RCF Calc'!CO15*(1-Input!$E$53/Selectors!$I$21),'RCF Calc'!CO15)</f>
        <v>5.4812035500624079E-2</v>
      </c>
      <c r="CN14" s="27">
        <f>IF(CN$4="Yes",'RCF Calc'!CP15*(1-Input!$E$53/Selectors!$I$21),'RCF Calc'!CP15)</f>
        <v>7.5088960120583012E-2</v>
      </c>
      <c r="CO14" s="27">
        <f>IF(CO$4="Yes",'RCF Calc'!CQ15*(1-Input!$E$53/Selectors!$I$21),'RCF Calc'!CQ15)</f>
        <v>7.5088960120583012E-2</v>
      </c>
      <c r="CP14" s="27">
        <f>IF(CP$4="Yes",'RCF Calc'!CR15*(1-Input!$E$53/Selectors!$I$21),'RCF Calc'!CR15)</f>
        <v>7.5088960120583012E-2</v>
      </c>
      <c r="CQ14" s="27">
        <f>IF(CQ$4="Yes",'RCF Calc'!CS15*(1-Input!$E$53/Selectors!$I$21),'RCF Calc'!CS15)</f>
        <v>5.9950513128028016E-2</v>
      </c>
      <c r="CR14" s="27">
        <f>IF(CR$4="Yes",'RCF Calc'!CT15*(1-Input!$E$53/Selectors!$I$21),'RCF Calc'!CT15)</f>
        <v>5.9950513128028016E-2</v>
      </c>
      <c r="CS14" s="27">
        <f>IF(CS$4="Yes",'RCF Calc'!CU15*(1-Input!$E$53/Selectors!$I$21),'RCF Calc'!CU15)</f>
        <v>5.9950513128028016E-2</v>
      </c>
      <c r="CT14" s="27">
        <f>IF(CT$4="Yes",'RCF Calc'!CV15*(1-Input!$E$53/Selectors!$I$21),'RCF Calc'!CV15)</f>
        <v>5.9950513128028016E-2</v>
      </c>
      <c r="CU14" s="27">
        <f>IF(CU$4="Yes",'RCF Calc'!CW15*(1-Input!$E$53/Selectors!$I$21),'RCF Calc'!CW15)</f>
        <v>5.9950513128028016E-2</v>
      </c>
      <c r="CV14" s="27">
        <f>IF(CV$4="Yes",'RCF Calc'!CX15*(1-Input!$E$53/Selectors!$I$21),'RCF Calc'!CX15)</f>
        <v>2.0000000000000018E-2</v>
      </c>
      <c r="CW14" s="27">
        <f>IF(CW$4="Yes",'RCF Calc'!CY15*(1-Input!$E$53/Selectors!$I$21),'RCF Calc'!CY15)</f>
        <v>0.12000000000000011</v>
      </c>
      <c r="CX14" s="27">
        <f>IF(CX$4="Yes",'RCF Calc'!CZ15*(1-Input!$E$53/Selectors!$I$21),'RCF Calc'!CZ15)</f>
        <v>0.12000000000000011</v>
      </c>
      <c r="CY14" s="27">
        <f>IF(CY$4="Yes",'RCF Calc'!DA15*(1-Input!$E$53/Selectors!$I$21),'RCF Calc'!DA15)</f>
        <v>0.12000000000000011</v>
      </c>
      <c r="CZ14" s="27">
        <f>IF(CZ$4="Yes",'RCF Calc'!DB15*(1-Input!$E$53/Selectors!$I$21),'RCF Calc'!DB15)</f>
        <v>0.12000000000000011</v>
      </c>
      <c r="DA14" s="27">
        <f>IF(DA$4="Yes",'RCF Calc'!DC15*(1-Input!$E$53/Selectors!$I$21),'RCF Calc'!DC15)</f>
        <v>0.12000000000000011</v>
      </c>
      <c r="DB14" s="27">
        <f>IF(DB$4="Yes",'RCF Calc'!DD15*(1-Input!$E$53/Selectors!$I$21),'RCF Calc'!DD15)</f>
        <v>0.12000000000000011</v>
      </c>
      <c r="DC14" s="27">
        <f>IF(DC$4="Yes",'RCF Calc'!DE15*(1-Input!$E$53/Selectors!$I$21),'RCF Calc'!DE15)</f>
        <v>0.12000000000000011</v>
      </c>
      <c r="DD14" s="27">
        <f>IF(DD$4="Yes",'RCF Calc'!DF15*(1-Input!$E$53/Selectors!$I$21),'RCF Calc'!DF15)</f>
        <v>0.12000000000000011</v>
      </c>
      <c r="DE14" s="27">
        <f>IF(DE$4="Yes",'RCF Calc'!DG15*(1-Input!$E$53/Selectors!$I$21),'RCF Calc'!DG15)</f>
        <v>0.12000000000000011</v>
      </c>
      <c r="DF14" s="27">
        <f>IF(DF$4="Yes",'RCF Calc'!DH15*(1-Input!$E$53/Selectors!$I$21),'RCF Calc'!DH15)</f>
        <v>0.12000000000000011</v>
      </c>
      <c r="DG14" s="27">
        <f>IF(DG$4="Yes",'RCF Calc'!DI15*(1-Input!$E$53/Selectors!$I$21),'RCF Calc'!DI15)</f>
        <v>0.12000000000000011</v>
      </c>
      <c r="DH14" s="27">
        <f>IF(DH$4="Yes",'RCF Calc'!DJ15*(1-Input!$E$53/Selectors!$I$21),'RCF Calc'!DJ15)</f>
        <v>0.12000000000000011</v>
      </c>
      <c r="DI14" s="27">
        <f>IF(DI$4="Yes",'RCF Calc'!DK15*(1-Input!$E$53/Selectors!$I$21),'RCF Calc'!DK15)</f>
        <v>0.15999999999999992</v>
      </c>
      <c r="DJ14" s="27">
        <f>IF(DJ$4="Yes",'RCF Calc'!DL15*(1-Input!$E$53/Selectors!$I$21),'RCF Calc'!DL15)</f>
        <v>0.15999999999999992</v>
      </c>
      <c r="DK14" s="27">
        <f>IF(DK$4="Yes",'RCF Calc'!DM15*(1-Input!$E$53/Selectors!$I$21),'RCF Calc'!DM15)</f>
        <v>0.15999999999999992</v>
      </c>
      <c r="DL14" s="27">
        <f>IF(DL$4="Yes",'RCF Calc'!DN15*(1-Input!$E$53/Selectors!$I$21),'RCF Calc'!DN15)</f>
        <v>0.15999999999999992</v>
      </c>
      <c r="DM14" s="27">
        <f>IF(DM$4="Yes",'RCF Calc'!DO15*(1-Input!$E$53/Selectors!$I$21),'RCF Calc'!DO15)</f>
        <v>-4.3920255326800217E-2</v>
      </c>
      <c r="DN14" s="27">
        <f>IF(DN$4="Yes",'RCF Calc'!DP15*(1-Input!$E$53/Selectors!$I$21),'RCF Calc'!DP15)</f>
        <v>-4.3920255326800217E-2</v>
      </c>
      <c r="DO14" s="27">
        <f>IF(DO$4="Yes",'RCF Calc'!DQ15*(1-Input!$E$53/Selectors!$I$21),'RCF Calc'!DQ15)</f>
        <v>-4.3920255326800217E-2</v>
      </c>
      <c r="DP14" s="27">
        <f>IF(DP$4="Yes",'RCF Calc'!DR15*(1-Input!$E$53/Selectors!$I$21),'RCF Calc'!DR15)</f>
        <v>-4.3920255326800217E-2</v>
      </c>
      <c r="DQ14" s="27">
        <f>IF(DQ$4="Yes",'RCF Calc'!DS15*(1-Input!$E$53/Selectors!$I$21),'RCF Calc'!DS15)</f>
        <v>-4.3920255326800217E-2</v>
      </c>
      <c r="DR14" s="27">
        <f>IF(DR$4="Yes",'RCF Calc'!DT15*(1-Input!$E$53/Selectors!$I$21),'RCF Calc'!DT15)</f>
        <v>-4.3920255326800217E-2</v>
      </c>
      <c r="DS14" s="27">
        <f>IF(DS$4="Yes",'RCF Calc'!DU15*(1-Input!$E$53/Selectors!$I$21),'RCF Calc'!DU15)</f>
        <v>-4.3920255326800217E-2</v>
      </c>
      <c r="DT14" s="27">
        <f>IF(DT$4="Yes",'RCF Calc'!DV15*(1-Input!$E$53/Selectors!$I$21),'RCF Calc'!DV15)</f>
        <v>-4.3920255326800217E-2</v>
      </c>
      <c r="DU14" s="27">
        <f>IF(DU$4="Yes",'RCF Calc'!DW15*(1-Input!$E$53/Selectors!$I$21),'RCF Calc'!DW15)</f>
        <v>-4.3920255326800217E-2</v>
      </c>
      <c r="DV14" s="27">
        <f>IF(DV$4="Yes",'RCF Calc'!DX15*(1-Input!$E$53/Selectors!$I$21),'RCF Calc'!DX15)</f>
        <v>-4.3920255326800217E-2</v>
      </c>
      <c r="DW14" s="27">
        <f>IF(DW$4="Yes",'RCF Calc'!DY15*(1-Input!$E$53/Selectors!$I$21),'RCF Calc'!DY15)</f>
        <v>-4.3920255326800217E-2</v>
      </c>
      <c r="DX14" s="27">
        <f>IF(DX$4="Yes",'RCF Calc'!DZ15*(1-Input!$E$53/Selectors!$I$21),'RCF Calc'!DZ15)</f>
        <v>-4.3920255326800217E-2</v>
      </c>
      <c r="DY14" s="27">
        <f>IF(DY$4="Yes",'RCF Calc'!EA15*(1-Input!$E$53/Selectors!$I$21),'RCF Calc'!EA15)</f>
        <v>-4.3920255326800217E-2</v>
      </c>
      <c r="DZ14" s="27">
        <f>IF(DZ$4="Yes",'RCF Calc'!EB15*(1-Input!$E$53/Selectors!$I$21),'RCF Calc'!EB15)</f>
        <v>-4.3920255326800217E-2</v>
      </c>
      <c r="EA14" s="27">
        <f>IF(EA$4="Yes",'RCF Calc'!EC15*(1-Input!$E$53/Selectors!$I$21),'RCF Calc'!EC15)</f>
        <v>-4.3920255326800217E-2</v>
      </c>
      <c r="EB14" s="27">
        <f>IF(EB$4="Yes",'RCF Calc'!ED15*(1-Input!$E$53/Selectors!$I$21),'RCF Calc'!ED15)</f>
        <v>-4.3920255326800217E-2</v>
      </c>
      <c r="EC14" s="27">
        <f>IF(EC$4="Yes",'RCF Calc'!EE15*(1-Input!$E$53/Selectors!$I$21),'RCF Calc'!EE15)</f>
        <v>-4.3920255326800217E-2</v>
      </c>
      <c r="ED14" s="27">
        <f>IF(ED$4="Yes",'RCF Calc'!EF15*(1-Input!$E$53/Selectors!$I$21),'RCF Calc'!EF15)</f>
        <v>-4.3920255326800217E-2</v>
      </c>
      <c r="EE14" s="27">
        <f>IF(EE$4="Yes",'RCF Calc'!EG15*(1-Input!$E$53/Selectors!$I$21),'RCF Calc'!EG15)</f>
        <v>-4.3920255326800217E-2</v>
      </c>
      <c r="EF14" s="27">
        <f>IF(EF$4="Yes",'RCF Calc'!EH15*(1-Input!$E$53/Selectors!$I$21),'RCF Calc'!EH15)</f>
        <v>-4.3920255326800217E-2</v>
      </c>
      <c r="EG14" s="27">
        <f>IF(EG$4="Yes",'RCF Calc'!EI15*(1-Input!$E$53/Selectors!$I$21),'RCF Calc'!EI15)</f>
        <v>-4.3920255326800217E-2</v>
      </c>
      <c r="EH14" s="27">
        <f>IF(EH$4="Yes",'RCF Calc'!EJ15*(1-Input!$E$53/Selectors!$I$21),'RCF Calc'!EJ15)</f>
        <v>-4.3920255326800217E-2</v>
      </c>
      <c r="EI14" s="27">
        <f>IF(EI$4="Yes",'RCF Calc'!EK15*(1-Input!$E$53/Selectors!$I$21),'RCF Calc'!EK15)</f>
        <v>-4.3920255326800217E-2</v>
      </c>
      <c r="EJ14" s="27">
        <f>IF(EJ$4="Yes",'RCF Calc'!EL15*(1-Input!$E$53/Selectors!$I$21),'RCF Calc'!EL15)</f>
        <v>-4.3920255326800217E-2</v>
      </c>
      <c r="EK14" s="27">
        <f>IF(EK$4="Yes",'RCF Calc'!EM15*(1-Input!$E$53/Selectors!$I$21),'RCF Calc'!EM15)</f>
        <v>-4.3920255326800217E-2</v>
      </c>
      <c r="EL14" s="27">
        <f>IF(EL$4="Yes",'RCF Calc'!EN15*(1-Input!$E$53/Selectors!$I$21),'RCF Calc'!EN15)</f>
        <v>-4.3920255326800217E-2</v>
      </c>
      <c r="EM14" s="27">
        <f>IF(EM$4="Yes",'RCF Calc'!EO15*(1-Input!$E$53/Selectors!$I$21),'RCF Calc'!EO15)</f>
        <v>-4.3920255326800217E-2</v>
      </c>
      <c r="EN14" s="27">
        <f>IF(EN$4="Yes",'RCF Calc'!EP15*(1-Input!$E$53/Selectors!$I$21),'RCF Calc'!EP15)</f>
        <v>-4.3920255326800217E-2</v>
      </c>
      <c r="EO14" s="27">
        <f>IF(EO$4="Yes",'RCF Calc'!EQ15*(1-Input!$E$53/Selectors!$I$21),'RCF Calc'!EQ15)</f>
        <v>-4.3920255326800217E-2</v>
      </c>
      <c r="EP14" s="27">
        <f>IF(EP$4="Yes",'RCF Calc'!ER15*(1-Input!$E$53/Selectors!$I$21),'RCF Calc'!ER15)</f>
        <v>-4.3920255326800217E-2</v>
      </c>
      <c r="EQ14" s="27">
        <f>IF(EQ$4="Yes",'RCF Calc'!ES15*(1-Input!$E$53/Selectors!$I$21),'RCF Calc'!ES15)</f>
        <v>3.0673221345587635E-2</v>
      </c>
      <c r="ES14" s="52">
        <v>0.10159108963162826</v>
      </c>
      <c r="ET14" s="52">
        <v>0.10296717946794005</v>
      </c>
      <c r="EU14" s="52">
        <v>0.10434326930425188</v>
      </c>
    </row>
    <row r="15" spans="1:151" s="53" customFormat="1" x14ac:dyDescent="0.25">
      <c r="B15" s="54" t="s">
        <v>17</v>
      </c>
      <c r="C15" s="55">
        <v>0.5</v>
      </c>
      <c r="D15" s="40" t="e">
        <f t="shared" si="0"/>
        <v>#DIV/0!</v>
      </c>
      <c r="E15" s="56"/>
      <c r="F15" s="57" t="e">
        <f t="shared" si="2"/>
        <v>#DIV/0!</v>
      </c>
      <c r="G15" s="57" t="e">
        <f t="shared" si="1"/>
        <v>#DIV/0!</v>
      </c>
      <c r="H15" s="57"/>
      <c r="I15" s="27">
        <f>IF(I$4="Yes",'RCF Calc'!K16*(1-Input!$E$53/Selectors!$I$21),'RCF Calc'!K16)</f>
        <v>-3.5026606141956962E-2</v>
      </c>
      <c r="J15" s="27">
        <f>IF(J$4="Yes",'RCF Calc'!L16*(1-Input!$E$53/Selectors!$I$21),'RCF Calc'!L16)</f>
        <v>-3.5026606141956962E-2</v>
      </c>
      <c r="K15" s="27">
        <f>IF(K$4="Yes",'RCF Calc'!M16*(1-Input!$E$53/Selectors!$I$21),'RCF Calc'!M16)</f>
        <v>-3.5026606141956962E-2</v>
      </c>
      <c r="L15" s="27">
        <f>IF(L$4="Yes",'RCF Calc'!N16*(1-Input!$E$53/Selectors!$I$21),'RCF Calc'!N16)</f>
        <v>-3.5026606141956962E-2</v>
      </c>
      <c r="M15" s="27">
        <f>IF(M$4="Yes",'RCF Calc'!O16*(1-Input!$E$53/Selectors!$I$21),'RCF Calc'!O16)</f>
        <v>-3.5026606141956962E-2</v>
      </c>
      <c r="N15" s="27">
        <f>IF(N$4="Yes",'RCF Calc'!P16*(1-Input!$E$53/Selectors!$I$21),'RCF Calc'!P16)</f>
        <v>-3.5026606141956962E-2</v>
      </c>
      <c r="O15" s="27">
        <f>IF(O$4="Yes",'RCF Calc'!Q16*(1-Input!$E$53/Selectors!$I$21),'RCF Calc'!Q16)</f>
        <v>-3.5026606141956962E-2</v>
      </c>
      <c r="P15" s="27">
        <f>IF(P$4="Yes",'RCF Calc'!R16*(1-Input!$E$53/Selectors!$I$21),'RCF Calc'!R16)</f>
        <v>-3.5026606141956962E-2</v>
      </c>
      <c r="Q15" s="27">
        <f>IF(Q$4="Yes",'RCF Calc'!S16*(1-Input!$E$53/Selectors!$I$21),'RCF Calc'!S16)</f>
        <v>-3.5026606141956962E-2</v>
      </c>
      <c r="R15" s="27">
        <f>IF(R$4="Yes",'RCF Calc'!T16*(1-Input!$E$53/Selectors!$I$21),'RCF Calc'!T16)</f>
        <v>-2.1555772994129141E-2</v>
      </c>
      <c r="S15" s="27">
        <f>IF(S$4="Yes",'RCF Calc'!U16*(1-Input!$E$53/Selectors!$I$21),'RCF Calc'!U16)</f>
        <v>-2.1555772994129141E-2</v>
      </c>
      <c r="T15" s="27">
        <f>IF(T$4="Yes",'RCF Calc'!V16*(1-Input!$E$53/Selectors!$I$21),'RCF Calc'!V16)</f>
        <v>-2.1555772994129141E-2</v>
      </c>
      <c r="U15" s="27">
        <f>IF(U$4="Yes",'RCF Calc'!W16*(1-Input!$E$53/Selectors!$I$21),'RCF Calc'!W16)</f>
        <v>-2.1555772994129141E-2</v>
      </c>
      <c r="V15" s="27">
        <f>IF(V$4="Yes",'RCF Calc'!X16*(1-Input!$E$53/Selectors!$I$21),'RCF Calc'!X16)</f>
        <v>4.1966208133971339E-2</v>
      </c>
      <c r="W15" s="27">
        <f>IF(W$4="Yes",'RCF Calc'!Y16*(1-Input!$E$53/Selectors!$I$21),'RCF Calc'!Y16)</f>
        <v>4.1966208133971339E-2</v>
      </c>
      <c r="X15" s="27">
        <f>IF(X$4="Yes",'RCF Calc'!Z16*(1-Input!$E$53/Selectors!$I$21),'RCF Calc'!Z16)</f>
        <v>4.1966208133971339E-2</v>
      </c>
      <c r="Y15" s="27">
        <f>IF(Y$4="Yes",'RCF Calc'!AA16*(1-Input!$E$53/Selectors!$I$21),'RCF Calc'!AA16)</f>
        <v>4.1966208133971339E-2</v>
      </c>
      <c r="Z15" s="27">
        <f>IF(Z$4="Yes",'RCF Calc'!AB16*(1-Input!$E$53/Selectors!$I$21),'RCF Calc'!AB16)</f>
        <v>4.1966208133971339E-2</v>
      </c>
      <c r="AA15" s="27">
        <f>IF(AA$4="Yes",'RCF Calc'!AC16*(1-Input!$E$53/Selectors!$I$21),'RCF Calc'!AC16)</f>
        <v>8.9411764705882302E-2</v>
      </c>
      <c r="AB15" s="27">
        <f>IF(AB$4="Yes",'RCF Calc'!AD16*(1-Input!$E$53/Selectors!$I$21),'RCF Calc'!AD16)</f>
        <v>4.1966208133971339E-2</v>
      </c>
      <c r="AC15" s="27">
        <f>IF(AC$4="Yes",'RCF Calc'!AE16*(1-Input!$E$53/Selectors!$I$21),'RCF Calc'!AE16)</f>
        <v>4.1966208133971339E-2</v>
      </c>
      <c r="AD15" s="27">
        <f>IF(AD$4="Yes",'RCF Calc'!AF16*(1-Input!$E$53/Selectors!$I$21),'RCF Calc'!AF16)</f>
        <v>4.1966208133971339E-2</v>
      </c>
      <c r="AE15" s="27">
        <f>IF(AE$4="Yes",'RCF Calc'!AG16*(1-Input!$E$53/Selectors!$I$21),'RCF Calc'!AG16)</f>
        <v>4.1966208133971339E-2</v>
      </c>
      <c r="AF15" s="27">
        <f>IF(AF$4="Yes",'RCF Calc'!AH16*(1-Input!$E$53/Selectors!$I$21),'RCF Calc'!AH16)</f>
        <v>4.1966208133971339E-2</v>
      </c>
      <c r="AG15" s="27">
        <f>IF(AG$4="Yes",'RCF Calc'!AI16*(1-Input!$E$53/Selectors!$I$21),'RCF Calc'!AI16)</f>
        <v>0.13333299999999992</v>
      </c>
      <c r="AH15" s="27">
        <f>IF(AH$4="Yes",'RCF Calc'!AJ16*(1-Input!$E$53/Selectors!$I$21),'RCF Calc'!AJ16)</f>
        <v>0.13333299999999992</v>
      </c>
      <c r="AI15" s="27">
        <f>IF(AI$4="Yes",'RCF Calc'!AK16*(1-Input!$E$53/Selectors!$I$21),'RCF Calc'!AK16)</f>
        <v>-2.1555772994129141E-2</v>
      </c>
      <c r="AJ15" s="27">
        <f>IF(AJ$4="Yes",'RCF Calc'!AL16*(1-Input!$E$53/Selectors!$I$21),'RCF Calc'!AL16)</f>
        <v>-2.1555772994129141E-2</v>
      </c>
      <c r="AK15" s="27">
        <f>IF(AK$4="Yes",'RCF Calc'!AM16*(1-Input!$E$53/Selectors!$I$21),'RCF Calc'!AM16)</f>
        <v>-2.1555772994129141E-2</v>
      </c>
      <c r="AL15" s="27">
        <f>IF(AL$4="Yes",'RCF Calc'!AN16*(1-Input!$E$53/Selectors!$I$21),'RCF Calc'!AN16)</f>
        <v>-2.1555772994129141E-2</v>
      </c>
      <c r="AM15" s="27">
        <f>IF(AM$4="Yes",'RCF Calc'!AO16*(1-Input!$E$53/Selectors!$I$21),'RCF Calc'!AO16)</f>
        <v>0.31500945150000004</v>
      </c>
      <c r="AN15" s="27">
        <f>IF(AN$4="Yes",'RCF Calc'!AP16*(1-Input!$E$53/Selectors!$I$21),'RCF Calc'!AP16)</f>
        <v>0.13333299999999992</v>
      </c>
      <c r="AO15" s="27">
        <f>IF(AO$4="Yes",'RCF Calc'!AQ16*(1-Input!$E$53/Selectors!$I$21),'RCF Calc'!AQ16)</f>
        <v>0.13333299999999992</v>
      </c>
      <c r="AP15" s="27">
        <f>IF(AP$4="Yes",'RCF Calc'!AR16*(1-Input!$E$53/Selectors!$I$21),'RCF Calc'!AR16)</f>
        <v>0.22417122574999998</v>
      </c>
      <c r="AQ15" s="27">
        <f>IF(AQ$4="Yes",'RCF Calc'!AS16*(1-Input!$E$53/Selectors!$I$21),'RCF Calc'!AS16)</f>
        <v>0.31500945150000004</v>
      </c>
      <c r="AR15" s="27">
        <f>IF(AR$4="Yes",'RCF Calc'!AT16*(1-Input!$E$53/Selectors!$I$21),'RCF Calc'!AT16)</f>
        <v>0.13333299999999992</v>
      </c>
      <c r="AS15" s="27">
        <f>IF(AS$4="Yes",'RCF Calc'!AU16*(1-Input!$E$53/Selectors!$I$21),'RCF Calc'!AU16)</f>
        <v>0.13333299999999992</v>
      </c>
      <c r="AT15" s="27">
        <f>IF(AT$4="Yes",'RCF Calc'!AV16*(1-Input!$E$53/Selectors!$I$21),'RCF Calc'!AV16)</f>
        <v>4.1966208133971339E-2</v>
      </c>
      <c r="AU15" s="27">
        <f>IF(AU$4="Yes",'RCF Calc'!AW16*(1-Input!$E$53/Selectors!$I$21),'RCF Calc'!AW16)</f>
        <v>8.9411764705882302E-2</v>
      </c>
      <c r="AV15" s="27">
        <f>IF(AV$4="Yes",'RCF Calc'!AX16*(1-Input!$E$53/Selectors!$I$21),'RCF Calc'!AX16)</f>
        <v>-2.1555772994129141E-2</v>
      </c>
      <c r="AW15" s="27">
        <f>IF(AW$4="Yes",'RCF Calc'!AY16*(1-Input!$E$53/Selectors!$I$21),'RCF Calc'!AY16)</f>
        <v>-2.1555772994129141E-2</v>
      </c>
      <c r="AX15" s="27">
        <f>IF(AX$4="Yes",'RCF Calc'!AZ16*(1-Input!$E$53/Selectors!$I$21),'RCF Calc'!AZ16)</f>
        <v>0.17999999999999994</v>
      </c>
      <c r="AY15" s="27">
        <f>IF(AY$4="Yes",'RCF Calc'!BA16*(1-Input!$E$53/Selectors!$I$21),'RCF Calc'!BA16)</f>
        <v>0.17999999999999994</v>
      </c>
      <c r="AZ15" s="27">
        <f>IF(AZ$4="Yes",'RCF Calc'!BB16*(1-Input!$E$53/Selectors!$I$21),'RCF Calc'!BB16)</f>
        <v>0.16199999999999995</v>
      </c>
      <c r="BA15" s="27">
        <f>IF(BA$4="Yes",'RCF Calc'!BC16*(1-Input!$E$53/Selectors!$I$21),'RCF Calc'!BC16)</f>
        <v>0.16199999999999995</v>
      </c>
      <c r="BB15" s="27">
        <f>IF(BB$4="Yes",'RCF Calc'!BD16*(1-Input!$E$53/Selectors!$I$21),'RCF Calc'!BD16)</f>
        <v>0.16199999999999995</v>
      </c>
      <c r="BC15" s="27">
        <f>IF(BC$4="Yes",'RCF Calc'!BE16*(1-Input!$E$53/Selectors!$I$21),'RCF Calc'!BE16)</f>
        <v>0.17999999999999994</v>
      </c>
      <c r="BD15" s="27">
        <f>IF(BD$4="Yes",'RCF Calc'!BF16*(1-Input!$E$53/Selectors!$I$21),'RCF Calc'!BF16)</f>
        <v>0.21599999999999991</v>
      </c>
      <c r="BE15" s="27">
        <f>IF(BE$4="Yes",'RCF Calc'!BG16*(1-Input!$E$53/Selectors!$I$21),'RCF Calc'!BG16)</f>
        <v>0.17999999999999994</v>
      </c>
      <c r="BF15" s="27">
        <f>IF(BF$4="Yes",'RCF Calc'!BH16*(1-Input!$E$53/Selectors!$I$21),'RCF Calc'!BH16)</f>
        <v>0.21599999999999991</v>
      </c>
      <c r="BG15" s="27">
        <f>IF(BG$4="Yes",'RCF Calc'!BI16*(1-Input!$E$53/Selectors!$I$21),'RCF Calc'!BI16)</f>
        <v>0.15138888888888902</v>
      </c>
      <c r="BH15" s="27">
        <f>IF(BH$4="Yes",'RCF Calc'!BJ16*(1-Input!$E$53/Selectors!$I$21),'RCF Calc'!BJ16)</f>
        <v>0.15138888888888902</v>
      </c>
      <c r="BI15" s="27">
        <f>IF(BI$4="Yes",'RCF Calc'!BK16*(1-Input!$E$53/Selectors!$I$21),'RCF Calc'!BK16)</f>
        <v>0.15884533829797554</v>
      </c>
      <c r="BJ15" s="27">
        <f>IF(BJ$4="Yes",'RCF Calc'!BL16*(1-Input!$E$53/Selectors!$I$21),'RCF Calc'!BL16)</f>
        <v>0.17999999999999994</v>
      </c>
      <c r="BK15" s="27">
        <f>IF(BK$4="Yes",'RCF Calc'!BM16*(1-Input!$E$53/Selectors!$I$21),'RCF Calc'!BM16)</f>
        <v>0.17999999999999994</v>
      </c>
      <c r="BL15" s="27">
        <f>IF(BL$4="Yes",'RCF Calc'!BN16*(1-Input!$E$53/Selectors!$I$21),'RCF Calc'!BN16)</f>
        <v>0.21599999999999991</v>
      </c>
      <c r="BM15" s="27">
        <f>IF(BM$4="Yes",'RCF Calc'!BO16*(1-Input!$E$53/Selectors!$I$21),'RCF Calc'!BO16)</f>
        <v>0.21599999999999991</v>
      </c>
      <c r="BN15" s="27">
        <f>IF(BN$4="Yes",'RCF Calc'!BP16*(1-Input!$E$53/Selectors!$I$21),'RCF Calc'!BP16)</f>
        <v>0.14999999999999991</v>
      </c>
      <c r="BO15" s="27">
        <f>IF(BO$4="Yes",'RCF Calc'!BQ16*(1-Input!$E$53/Selectors!$I$21),'RCF Calc'!BQ16)</f>
        <v>0.20150000000000001</v>
      </c>
      <c r="BP15" s="27">
        <f>IF(BP$4="Yes",'RCF Calc'!BR16*(1-Input!$E$53/Selectors!$I$21),'RCF Calc'!BR16)</f>
        <v>0.20150000000000001</v>
      </c>
      <c r="BQ15" s="27">
        <f>IF(BQ$4="Yes",'RCF Calc'!BS16*(1-Input!$E$53/Selectors!$I$21),'RCF Calc'!BS16)</f>
        <v>4.8357146868755807E-2</v>
      </c>
      <c r="BR15" s="27">
        <f>IF(BR$4="Yes",'RCF Calc'!BT16*(1-Input!$E$53/Selectors!$I$21),'RCF Calc'!BT16)</f>
        <v>0.17999999999999994</v>
      </c>
      <c r="BS15" s="27">
        <f>IF(BS$4="Yes",'RCF Calc'!BU16*(1-Input!$E$53/Selectors!$I$21),'RCF Calc'!BU16)</f>
        <v>0.10346582401521338</v>
      </c>
      <c r="BT15" s="27">
        <f>IF(BT$4="Yes",'RCF Calc'!BV16*(1-Input!$E$53/Selectors!$I$21),'RCF Calc'!BV16)</f>
        <v>0</v>
      </c>
      <c r="BU15" s="27">
        <f>IF(BU$4="Yes",'RCF Calc'!BW16*(1-Input!$E$53/Selectors!$I$21),'RCF Calc'!BW16)</f>
        <v>0</v>
      </c>
      <c r="BV15" s="27">
        <f>IF(BV$4="Yes",'RCF Calc'!BX16*(1-Input!$E$53/Selectors!$I$21),'RCF Calc'!BX16)</f>
        <v>0</v>
      </c>
      <c r="BW15" s="27">
        <f>IF(BW$4="Yes",'RCF Calc'!BY16*(1-Input!$E$53/Selectors!$I$21),'RCF Calc'!BY16)</f>
        <v>0</v>
      </c>
      <c r="BX15" s="27">
        <f>IF(BX$4="Yes",'RCF Calc'!BZ16*(1-Input!$E$53/Selectors!$I$21),'RCF Calc'!BZ16)</f>
        <v>0</v>
      </c>
      <c r="BY15" s="27">
        <f>IF(BY$4="Yes",'RCF Calc'!CA16*(1-Input!$E$53/Selectors!$I$21),'RCF Calc'!CA16)</f>
        <v>0</v>
      </c>
      <c r="BZ15" s="27">
        <f>IF(BZ$4="Yes",'RCF Calc'!CB16*(1-Input!$E$53/Selectors!$I$21),'RCF Calc'!CB16)</f>
        <v>0.22440500042905009</v>
      </c>
      <c r="CA15" s="27">
        <f>IF(CA$4="Yes",'RCF Calc'!CC16*(1-Input!$E$53/Selectors!$I$21),'RCF Calc'!CC16)</f>
        <v>0.22440500042905009</v>
      </c>
      <c r="CB15" s="27">
        <f>IF(CB$4="Yes",'RCF Calc'!CD16*(1-Input!$E$53/Selectors!$I$21),'RCF Calc'!CD16)</f>
        <v>0.22440500042905009</v>
      </c>
      <c r="CC15" s="27">
        <f>IF(CC$4="Yes",'RCF Calc'!CE16*(1-Input!$E$53/Selectors!$I$21),'RCF Calc'!CE16)</f>
        <v>0.22440500042905009</v>
      </c>
      <c r="CD15" s="27">
        <f>IF(CD$4="Yes",'RCF Calc'!CF16*(1-Input!$E$53/Selectors!$I$21),'RCF Calc'!CF16)</f>
        <v>0.22440500042905009</v>
      </c>
      <c r="CE15" s="27">
        <f>IF(CE$4="Yes",'RCF Calc'!CG16*(1-Input!$E$53/Selectors!$I$21),'RCF Calc'!CG16)</f>
        <v>0.22440500042905009</v>
      </c>
      <c r="CF15" s="27">
        <f>IF(CF$4="Yes",'RCF Calc'!CH16*(1-Input!$E$53/Selectors!$I$21),'RCF Calc'!CH16)</f>
        <v>0.22440500042905009</v>
      </c>
      <c r="CG15" s="27">
        <f>IF(CG$4="Yes",'RCF Calc'!CI16*(1-Input!$E$53/Selectors!$I$21),'RCF Calc'!CI16)</f>
        <v>8.5992471616590072E-2</v>
      </c>
      <c r="CH15" s="27">
        <f>IF(CH$4="Yes",'RCF Calc'!CJ16*(1-Input!$E$53/Selectors!$I$21),'RCF Calc'!CJ16)</f>
        <v>8.5992471616590072E-2</v>
      </c>
      <c r="CI15" s="27">
        <f>IF(CI$4="Yes",'RCF Calc'!CK16*(1-Input!$E$53/Selectors!$I$21),'RCF Calc'!CK16)</f>
        <v>8.5992471616590072E-2</v>
      </c>
      <c r="CJ15" s="27">
        <f>IF(CJ$4="Yes",'RCF Calc'!CL16*(1-Input!$E$53/Selectors!$I$21),'RCF Calc'!CL16)</f>
        <v>8.5992471616590072E-2</v>
      </c>
      <c r="CK15" s="27">
        <f>IF(CK$4="Yes",'RCF Calc'!CM16*(1-Input!$E$53/Selectors!$I$21),'RCF Calc'!CM16)</f>
        <v>8.5992471616590072E-2</v>
      </c>
      <c r="CL15" s="27">
        <f>IF(CL$4="Yes",'RCF Calc'!CN16*(1-Input!$E$53/Selectors!$I$21),'RCF Calc'!CN16)</f>
        <v>8.5992471616590072E-2</v>
      </c>
      <c r="CM15" s="27">
        <f>IF(CM$4="Yes",'RCF Calc'!CO16*(1-Input!$E$53/Selectors!$I$21),'RCF Calc'!CO16)</f>
        <v>8.5992471616590072E-2</v>
      </c>
      <c r="CN15" s="27">
        <f>IF(CN$4="Yes",'RCF Calc'!CP16*(1-Input!$E$53/Selectors!$I$21),'RCF Calc'!CP16)</f>
        <v>0.10346582401521338</v>
      </c>
      <c r="CO15" s="27">
        <f>IF(CO$4="Yes",'RCF Calc'!CQ16*(1-Input!$E$53/Selectors!$I$21),'RCF Calc'!CQ16)</f>
        <v>0.10346582401521338</v>
      </c>
      <c r="CP15" s="27">
        <f>IF(CP$4="Yes",'RCF Calc'!CR16*(1-Input!$E$53/Selectors!$I$21),'RCF Calc'!CR16)</f>
        <v>0.10346582401521338</v>
      </c>
      <c r="CQ15" s="27">
        <f>IF(CQ$4="Yes",'RCF Calc'!CS16*(1-Input!$E$53/Selectors!$I$21),'RCF Calc'!CS16)</f>
        <v>0.10818694585439736</v>
      </c>
      <c r="CR15" s="27">
        <f>IF(CR$4="Yes",'RCF Calc'!CT16*(1-Input!$E$53/Selectors!$I$21),'RCF Calc'!CT16)</f>
        <v>0.10818694585439736</v>
      </c>
      <c r="CS15" s="27">
        <f>IF(CS$4="Yes",'RCF Calc'!CU16*(1-Input!$E$53/Selectors!$I$21),'RCF Calc'!CU16)</f>
        <v>0.10818694585439736</v>
      </c>
      <c r="CT15" s="27">
        <f>IF(CT$4="Yes",'RCF Calc'!CV16*(1-Input!$E$53/Selectors!$I$21),'RCF Calc'!CV16)</f>
        <v>0.10818694585439736</v>
      </c>
      <c r="CU15" s="27">
        <f>IF(CU$4="Yes",'RCF Calc'!CW16*(1-Input!$E$53/Selectors!$I$21),'RCF Calc'!CW16)</f>
        <v>0.10818694585439736</v>
      </c>
      <c r="CV15" s="27">
        <f>IF(CV$4="Yes",'RCF Calc'!CX16*(1-Input!$E$53/Selectors!$I$21),'RCF Calc'!CX16)</f>
        <v>4.8357146868755807E-2</v>
      </c>
      <c r="CW15" s="27">
        <f>IF(CW$4="Yes",'RCF Calc'!CY16*(1-Input!$E$53/Selectors!$I$21),'RCF Calc'!CY16)</f>
        <v>0.13333299999999992</v>
      </c>
      <c r="CX15" s="27">
        <f>IF(CX$4="Yes",'RCF Calc'!CZ16*(1-Input!$E$53/Selectors!$I$21),'RCF Calc'!CZ16)</f>
        <v>0.13333299999999992</v>
      </c>
      <c r="CY15" s="27">
        <f>IF(CY$4="Yes",'RCF Calc'!DA16*(1-Input!$E$53/Selectors!$I$21),'RCF Calc'!DA16)</f>
        <v>0.13333299999999992</v>
      </c>
      <c r="CZ15" s="27">
        <f>IF(CZ$4="Yes",'RCF Calc'!DB16*(1-Input!$E$53/Selectors!$I$21),'RCF Calc'!DB16)</f>
        <v>0.13333299999999992</v>
      </c>
      <c r="DA15" s="27">
        <f>IF(DA$4="Yes",'RCF Calc'!DC16*(1-Input!$E$53/Selectors!$I$21),'RCF Calc'!DC16)</f>
        <v>0.13333299999999992</v>
      </c>
      <c r="DB15" s="27">
        <f>IF(DB$4="Yes",'RCF Calc'!DD16*(1-Input!$E$53/Selectors!$I$21),'RCF Calc'!DD16)</f>
        <v>0.13333299999999992</v>
      </c>
      <c r="DC15" s="27">
        <f>IF(DC$4="Yes",'RCF Calc'!DE16*(1-Input!$E$53/Selectors!$I$21),'RCF Calc'!DE16)</f>
        <v>0.13333299999999992</v>
      </c>
      <c r="DD15" s="27">
        <f>IF(DD$4="Yes",'RCF Calc'!DF16*(1-Input!$E$53/Selectors!$I$21),'RCF Calc'!DF16)</f>
        <v>0.13333299999999992</v>
      </c>
      <c r="DE15" s="27">
        <f>IF(DE$4="Yes",'RCF Calc'!DG16*(1-Input!$E$53/Selectors!$I$21),'RCF Calc'!DG16)</f>
        <v>0.13333299999999992</v>
      </c>
      <c r="DF15" s="27">
        <f>IF(DF$4="Yes",'RCF Calc'!DH16*(1-Input!$E$53/Selectors!$I$21),'RCF Calc'!DH16)</f>
        <v>0.13333299999999992</v>
      </c>
      <c r="DG15" s="27">
        <f>IF(DG$4="Yes",'RCF Calc'!DI16*(1-Input!$E$53/Selectors!$I$21),'RCF Calc'!DI16)</f>
        <v>0.13333299999999992</v>
      </c>
      <c r="DH15" s="27">
        <f>IF(DH$4="Yes",'RCF Calc'!DJ16*(1-Input!$E$53/Selectors!$I$21),'RCF Calc'!DJ16)</f>
        <v>0.13333299999999992</v>
      </c>
      <c r="DI15" s="27">
        <f>IF(DI$4="Yes",'RCF Calc'!DK16*(1-Input!$E$53/Selectors!$I$21),'RCF Calc'!DK16)</f>
        <v>0.17999999999999994</v>
      </c>
      <c r="DJ15" s="27">
        <f>IF(DJ$4="Yes",'RCF Calc'!DL16*(1-Input!$E$53/Selectors!$I$21),'RCF Calc'!DL16)</f>
        <v>0.17999999999999994</v>
      </c>
      <c r="DK15" s="27">
        <f>IF(DK$4="Yes",'RCF Calc'!DM16*(1-Input!$E$53/Selectors!$I$21),'RCF Calc'!DM16)</f>
        <v>0.17999999999999994</v>
      </c>
      <c r="DL15" s="27">
        <f>IF(DL$4="Yes",'RCF Calc'!DN16*(1-Input!$E$53/Selectors!$I$21),'RCF Calc'!DN16)</f>
        <v>0.17999999999999994</v>
      </c>
      <c r="DM15" s="27">
        <f>IF(DM$4="Yes",'RCF Calc'!DO16*(1-Input!$E$53/Selectors!$I$21),'RCF Calc'!DO16)</f>
        <v>-2.1555772994129141E-2</v>
      </c>
      <c r="DN15" s="27">
        <f>IF(DN$4="Yes",'RCF Calc'!DP16*(1-Input!$E$53/Selectors!$I$21),'RCF Calc'!DP16)</f>
        <v>-2.1555772994129141E-2</v>
      </c>
      <c r="DO15" s="27">
        <f>IF(DO$4="Yes",'RCF Calc'!DQ16*(1-Input!$E$53/Selectors!$I$21),'RCF Calc'!DQ16)</f>
        <v>-2.1555772994129141E-2</v>
      </c>
      <c r="DP15" s="27">
        <f>IF(DP$4="Yes",'RCF Calc'!DR16*(1-Input!$E$53/Selectors!$I$21),'RCF Calc'!DR16)</f>
        <v>-2.1555772994129141E-2</v>
      </c>
      <c r="DQ15" s="27">
        <f>IF(DQ$4="Yes",'RCF Calc'!DS16*(1-Input!$E$53/Selectors!$I$21),'RCF Calc'!DS16)</f>
        <v>-2.1555772994129141E-2</v>
      </c>
      <c r="DR15" s="27">
        <f>IF(DR$4="Yes",'RCF Calc'!DT16*(1-Input!$E$53/Selectors!$I$21),'RCF Calc'!DT16)</f>
        <v>-2.1555772994129141E-2</v>
      </c>
      <c r="DS15" s="27">
        <f>IF(DS$4="Yes",'RCF Calc'!DU16*(1-Input!$E$53/Selectors!$I$21),'RCF Calc'!DU16)</f>
        <v>-2.1555772994129141E-2</v>
      </c>
      <c r="DT15" s="27">
        <f>IF(DT$4="Yes",'RCF Calc'!DV16*(1-Input!$E$53/Selectors!$I$21),'RCF Calc'!DV16)</f>
        <v>-2.1555772994129141E-2</v>
      </c>
      <c r="DU15" s="27">
        <f>IF(DU$4="Yes",'RCF Calc'!DW16*(1-Input!$E$53/Selectors!$I$21),'RCF Calc'!DW16)</f>
        <v>-2.1555772994129141E-2</v>
      </c>
      <c r="DV15" s="27">
        <f>IF(DV$4="Yes",'RCF Calc'!DX16*(1-Input!$E$53/Selectors!$I$21),'RCF Calc'!DX16)</f>
        <v>-2.1555772994129141E-2</v>
      </c>
      <c r="DW15" s="27">
        <f>IF(DW$4="Yes",'RCF Calc'!DY16*(1-Input!$E$53/Selectors!$I$21),'RCF Calc'!DY16)</f>
        <v>-2.1555772994129141E-2</v>
      </c>
      <c r="DX15" s="27">
        <f>IF(DX$4="Yes",'RCF Calc'!DZ16*(1-Input!$E$53/Selectors!$I$21),'RCF Calc'!DZ16)</f>
        <v>-2.1555772994129141E-2</v>
      </c>
      <c r="DY15" s="27">
        <f>IF(DY$4="Yes",'RCF Calc'!EA16*(1-Input!$E$53/Selectors!$I$21),'RCF Calc'!EA16)</f>
        <v>-2.1555772994129141E-2</v>
      </c>
      <c r="DZ15" s="27">
        <f>IF(DZ$4="Yes",'RCF Calc'!EB16*(1-Input!$E$53/Selectors!$I$21),'RCF Calc'!EB16)</f>
        <v>-2.1555772994129141E-2</v>
      </c>
      <c r="EA15" s="27">
        <f>IF(EA$4="Yes",'RCF Calc'!EC16*(1-Input!$E$53/Selectors!$I$21),'RCF Calc'!EC16)</f>
        <v>-2.1555772994129141E-2</v>
      </c>
      <c r="EB15" s="27">
        <f>IF(EB$4="Yes",'RCF Calc'!ED16*(1-Input!$E$53/Selectors!$I$21),'RCF Calc'!ED16)</f>
        <v>-2.1555772994129141E-2</v>
      </c>
      <c r="EC15" s="27">
        <f>IF(EC$4="Yes",'RCF Calc'!EE16*(1-Input!$E$53/Selectors!$I$21),'RCF Calc'!EE16)</f>
        <v>-2.1555772994129141E-2</v>
      </c>
      <c r="ED15" s="27">
        <f>IF(ED$4="Yes",'RCF Calc'!EF16*(1-Input!$E$53/Selectors!$I$21),'RCF Calc'!EF16)</f>
        <v>-2.1555772994129141E-2</v>
      </c>
      <c r="EE15" s="27">
        <f>IF(EE$4="Yes",'RCF Calc'!EG16*(1-Input!$E$53/Selectors!$I$21),'RCF Calc'!EG16)</f>
        <v>-2.1555772994129141E-2</v>
      </c>
      <c r="EF15" s="27">
        <f>IF(EF$4="Yes",'RCF Calc'!EH16*(1-Input!$E$53/Selectors!$I$21),'RCF Calc'!EH16)</f>
        <v>-2.1555772994129141E-2</v>
      </c>
      <c r="EG15" s="27">
        <f>IF(EG$4="Yes",'RCF Calc'!EI16*(1-Input!$E$53/Selectors!$I$21),'RCF Calc'!EI16)</f>
        <v>-2.1555772994129141E-2</v>
      </c>
      <c r="EH15" s="27">
        <f>IF(EH$4="Yes",'RCF Calc'!EJ16*(1-Input!$E$53/Selectors!$I$21),'RCF Calc'!EJ16)</f>
        <v>-2.1555772994129141E-2</v>
      </c>
      <c r="EI15" s="27">
        <f>IF(EI$4="Yes",'RCF Calc'!EK16*(1-Input!$E$53/Selectors!$I$21),'RCF Calc'!EK16)</f>
        <v>-2.1555772994129141E-2</v>
      </c>
      <c r="EJ15" s="27">
        <f>IF(EJ$4="Yes",'RCF Calc'!EL16*(1-Input!$E$53/Selectors!$I$21),'RCF Calc'!EL16)</f>
        <v>-2.1555772994129141E-2</v>
      </c>
      <c r="EK15" s="27">
        <f>IF(EK$4="Yes",'RCF Calc'!EM16*(1-Input!$E$53/Selectors!$I$21),'RCF Calc'!EM16)</f>
        <v>-2.1555772994129141E-2</v>
      </c>
      <c r="EL15" s="27">
        <f>IF(EL$4="Yes",'RCF Calc'!EN16*(1-Input!$E$53/Selectors!$I$21),'RCF Calc'!EN16)</f>
        <v>-2.1555772994129141E-2</v>
      </c>
      <c r="EM15" s="27">
        <f>IF(EM$4="Yes",'RCF Calc'!EO16*(1-Input!$E$53/Selectors!$I$21),'RCF Calc'!EO16)</f>
        <v>-2.1555772994129141E-2</v>
      </c>
      <c r="EN15" s="27">
        <f>IF(EN$4="Yes",'RCF Calc'!EP16*(1-Input!$E$53/Selectors!$I$21),'RCF Calc'!EP16)</f>
        <v>-2.1555772994129141E-2</v>
      </c>
      <c r="EO15" s="27">
        <f>IF(EO$4="Yes",'RCF Calc'!EQ16*(1-Input!$E$53/Selectors!$I$21),'RCF Calc'!EQ16)</f>
        <v>-2.1555772994129141E-2</v>
      </c>
      <c r="EP15" s="27">
        <f>IF(EP$4="Yes",'RCF Calc'!ER16*(1-Input!$E$53/Selectors!$I$21),'RCF Calc'!ER16)</f>
        <v>-2.1555772994129141E-2</v>
      </c>
      <c r="EQ15" s="27">
        <f>IF(EQ$4="Yes",'RCF Calc'!ES16*(1-Input!$E$53/Selectors!$I$21),'RCF Calc'!ES16)</f>
        <v>4.6162828947368478E-2</v>
      </c>
      <c r="ES15" s="58">
        <v>0.14074465496107941</v>
      </c>
      <c r="ET15" s="58">
        <v>0.13901323370996949</v>
      </c>
      <c r="EU15" s="58">
        <v>0.13728181245885959</v>
      </c>
    </row>
    <row r="16" spans="1:151" x14ac:dyDescent="0.25">
      <c r="B16" s="13" t="s">
        <v>18</v>
      </c>
      <c r="C16" s="3">
        <v>0.55000000000000004</v>
      </c>
      <c r="D16" s="40" t="e">
        <f t="shared" si="0"/>
        <v>#DIV/0!</v>
      </c>
      <c r="E16" s="2"/>
      <c r="F16" s="29" t="e">
        <f t="shared" si="2"/>
        <v>#DIV/0!</v>
      </c>
      <c r="G16" s="29" t="e">
        <f t="shared" si="1"/>
        <v>#DIV/0!</v>
      </c>
      <c r="H16" s="29"/>
      <c r="I16" s="27">
        <f>IF(I$4="Yes",'RCF Calc'!K17*(1-Input!$E$53/Selectors!$I$21),'RCF Calc'!K17)</f>
        <v>-1.8161314365671588E-2</v>
      </c>
      <c r="J16" s="27">
        <f>IF(J$4="Yes",'RCF Calc'!L17*(1-Input!$E$53/Selectors!$I$21),'RCF Calc'!L17)</f>
        <v>-1.8161314365671588E-2</v>
      </c>
      <c r="K16" s="27">
        <f>IF(K$4="Yes",'RCF Calc'!M17*(1-Input!$E$53/Selectors!$I$21),'RCF Calc'!M17)</f>
        <v>-1.8161314365671588E-2</v>
      </c>
      <c r="L16" s="27">
        <f>IF(L$4="Yes",'RCF Calc'!N17*(1-Input!$E$53/Selectors!$I$21),'RCF Calc'!N17)</f>
        <v>-1.8161314365671588E-2</v>
      </c>
      <c r="M16" s="27">
        <f>IF(M$4="Yes",'RCF Calc'!O17*(1-Input!$E$53/Selectors!$I$21),'RCF Calc'!O17)</f>
        <v>-1.8161314365671588E-2</v>
      </c>
      <c r="N16" s="27">
        <f>IF(N$4="Yes",'RCF Calc'!P17*(1-Input!$E$53/Selectors!$I$21),'RCF Calc'!P17)</f>
        <v>-1.8161314365671588E-2</v>
      </c>
      <c r="O16" s="27">
        <f>IF(O$4="Yes",'RCF Calc'!Q17*(1-Input!$E$53/Selectors!$I$21),'RCF Calc'!Q17)</f>
        <v>-1.8161314365671588E-2</v>
      </c>
      <c r="P16" s="27">
        <f>IF(P$4="Yes",'RCF Calc'!R17*(1-Input!$E$53/Selectors!$I$21),'RCF Calc'!R17)</f>
        <v>-1.8161314365671588E-2</v>
      </c>
      <c r="Q16" s="27">
        <f>IF(Q$4="Yes",'RCF Calc'!S17*(1-Input!$E$53/Selectors!$I$21),'RCF Calc'!S17)</f>
        <v>-1.8161314365671588E-2</v>
      </c>
      <c r="R16" s="27">
        <f>IF(R$4="Yes",'RCF Calc'!T17*(1-Input!$E$53/Selectors!$I$21),'RCF Calc'!T17)</f>
        <v>6.5320665083135054E-3</v>
      </c>
      <c r="S16" s="27">
        <f>IF(S$4="Yes",'RCF Calc'!U17*(1-Input!$E$53/Selectors!$I$21),'RCF Calc'!U17)</f>
        <v>6.5320665083135054E-3</v>
      </c>
      <c r="T16" s="27">
        <f>IF(T$4="Yes",'RCF Calc'!V17*(1-Input!$E$53/Selectors!$I$21),'RCF Calc'!V17)</f>
        <v>6.5320665083135054E-3</v>
      </c>
      <c r="U16" s="27">
        <f>IF(U$4="Yes",'RCF Calc'!W17*(1-Input!$E$53/Selectors!$I$21),'RCF Calc'!W17)</f>
        <v>6.5320665083135054E-3</v>
      </c>
      <c r="V16" s="27">
        <f>IF(V$4="Yes",'RCF Calc'!X17*(1-Input!$E$53/Selectors!$I$21),'RCF Calc'!X17)</f>
        <v>7.4134853582000115E-2</v>
      </c>
      <c r="W16" s="27">
        <f>IF(W$4="Yes",'RCF Calc'!Y17*(1-Input!$E$53/Selectors!$I$21),'RCF Calc'!Y17)</f>
        <v>7.4134853582000115E-2</v>
      </c>
      <c r="X16" s="27">
        <f>IF(X$4="Yes",'RCF Calc'!Z17*(1-Input!$E$53/Selectors!$I$21),'RCF Calc'!Z17)</f>
        <v>7.4134853582000115E-2</v>
      </c>
      <c r="Y16" s="27">
        <f>IF(Y$4="Yes",'RCF Calc'!AA17*(1-Input!$E$53/Selectors!$I$21),'RCF Calc'!AA17)</f>
        <v>7.4134853582000115E-2</v>
      </c>
      <c r="Z16" s="27">
        <f>IF(Z$4="Yes",'RCF Calc'!AB17*(1-Input!$E$53/Selectors!$I$21),'RCF Calc'!AB17)</f>
        <v>7.4134853582000115E-2</v>
      </c>
      <c r="AA16" s="27">
        <f>IF(AA$4="Yes",'RCF Calc'!AC17*(1-Input!$E$53/Selectors!$I$21),'RCF Calc'!AC17)</f>
        <v>0.14428571428571435</v>
      </c>
      <c r="AB16" s="27">
        <f>IF(AB$4="Yes",'RCF Calc'!AD17*(1-Input!$E$53/Selectors!$I$21),'RCF Calc'!AD17)</f>
        <v>7.4134853582000115E-2</v>
      </c>
      <c r="AC16" s="27">
        <f>IF(AC$4="Yes",'RCF Calc'!AE17*(1-Input!$E$53/Selectors!$I$21),'RCF Calc'!AE17)</f>
        <v>7.4134853582000115E-2</v>
      </c>
      <c r="AD16" s="27">
        <f>IF(AD$4="Yes",'RCF Calc'!AF17*(1-Input!$E$53/Selectors!$I$21),'RCF Calc'!AF17)</f>
        <v>7.4134853582000115E-2</v>
      </c>
      <c r="AE16" s="27">
        <f>IF(AE$4="Yes",'RCF Calc'!AG17*(1-Input!$E$53/Selectors!$I$21),'RCF Calc'!AG17)</f>
        <v>7.4134853582000115E-2</v>
      </c>
      <c r="AF16" s="27">
        <f>IF(AF$4="Yes",'RCF Calc'!AH17*(1-Input!$E$53/Selectors!$I$21),'RCF Calc'!AH17)</f>
        <v>7.4134853582000115E-2</v>
      </c>
      <c r="AG16" s="27">
        <f>IF(AG$4="Yes",'RCF Calc'!AI17*(1-Input!$E$53/Selectors!$I$21),'RCF Calc'!AI17)</f>
        <v>0.18375400000000019</v>
      </c>
      <c r="AH16" s="27">
        <f>IF(AH$4="Yes",'RCF Calc'!AJ17*(1-Input!$E$53/Selectors!$I$21),'RCF Calc'!AJ17)</f>
        <v>0.18375400000000019</v>
      </c>
      <c r="AI16" s="27">
        <f>IF(AI$4="Yes",'RCF Calc'!AK17*(1-Input!$E$53/Selectors!$I$21),'RCF Calc'!AK17)</f>
        <v>6.5320665083135054E-3</v>
      </c>
      <c r="AJ16" s="27">
        <f>IF(AJ$4="Yes",'RCF Calc'!AL17*(1-Input!$E$53/Selectors!$I$21),'RCF Calc'!AL17)</f>
        <v>6.5320665083135054E-3</v>
      </c>
      <c r="AK16" s="27">
        <f>IF(AK$4="Yes",'RCF Calc'!AM17*(1-Input!$E$53/Selectors!$I$21),'RCF Calc'!AM17)</f>
        <v>6.5320665083135054E-3</v>
      </c>
      <c r="AL16" s="27">
        <f>IF(AL$4="Yes",'RCF Calc'!AN17*(1-Input!$E$53/Selectors!$I$21),'RCF Calc'!AN17)</f>
        <v>6.5320665083135054E-3</v>
      </c>
      <c r="AM16" s="27">
        <f>IF(AM$4="Yes",'RCF Calc'!AO17*(1-Input!$E$53/Selectors!$I$21),'RCF Calc'!AO17)</f>
        <v>0.37410445700000006</v>
      </c>
      <c r="AN16" s="27">
        <f>IF(AN$4="Yes",'RCF Calc'!AP17*(1-Input!$E$53/Selectors!$I$21),'RCF Calc'!AP17)</f>
        <v>0.18375400000000019</v>
      </c>
      <c r="AO16" s="27">
        <f>IF(AO$4="Yes",'RCF Calc'!AQ17*(1-Input!$E$53/Selectors!$I$21),'RCF Calc'!AQ17)</f>
        <v>0.18375400000000019</v>
      </c>
      <c r="AP16" s="27">
        <f>IF(AP$4="Yes",'RCF Calc'!AR17*(1-Input!$E$53/Selectors!$I$21),'RCF Calc'!AR17)</f>
        <v>0.27892922850000013</v>
      </c>
      <c r="AQ16" s="27">
        <f>IF(AQ$4="Yes",'RCF Calc'!AS17*(1-Input!$E$53/Selectors!$I$21),'RCF Calc'!AS17)</f>
        <v>0.37410445700000006</v>
      </c>
      <c r="AR16" s="27">
        <f>IF(AR$4="Yes",'RCF Calc'!AT17*(1-Input!$E$53/Selectors!$I$21),'RCF Calc'!AT17)</f>
        <v>0.18375400000000019</v>
      </c>
      <c r="AS16" s="27">
        <f>IF(AS$4="Yes",'RCF Calc'!AU17*(1-Input!$E$53/Selectors!$I$21),'RCF Calc'!AU17)</f>
        <v>0.18375400000000019</v>
      </c>
      <c r="AT16" s="27">
        <f>IF(AT$4="Yes",'RCF Calc'!AV17*(1-Input!$E$53/Selectors!$I$21),'RCF Calc'!AV17)</f>
        <v>7.4134853582000115E-2</v>
      </c>
      <c r="AU16" s="27">
        <f>IF(AU$4="Yes",'RCF Calc'!AW17*(1-Input!$E$53/Selectors!$I$21),'RCF Calc'!AW17)</f>
        <v>0.14428571428571435</v>
      </c>
      <c r="AV16" s="27">
        <f>IF(AV$4="Yes",'RCF Calc'!AX17*(1-Input!$E$53/Selectors!$I$21),'RCF Calc'!AX17)</f>
        <v>6.5320665083135054E-3</v>
      </c>
      <c r="AW16" s="27">
        <f>IF(AW$4="Yes",'RCF Calc'!AY17*(1-Input!$E$53/Selectors!$I$21),'RCF Calc'!AY17)</f>
        <v>6.5320665083135054E-3</v>
      </c>
      <c r="AX16" s="27">
        <f>IF(AX$4="Yes",'RCF Calc'!AZ17*(1-Input!$E$53/Selectors!$I$21),'RCF Calc'!AZ17)</f>
        <v>0.20550000000000002</v>
      </c>
      <c r="AY16" s="27">
        <f>IF(AY$4="Yes",'RCF Calc'!BA17*(1-Input!$E$53/Selectors!$I$21),'RCF Calc'!BA17)</f>
        <v>0.20550000000000002</v>
      </c>
      <c r="AZ16" s="27">
        <f>IF(AZ$4="Yes",'RCF Calc'!BB17*(1-Input!$E$53/Selectors!$I$21),'RCF Calc'!BB17)</f>
        <v>0.18495000000000003</v>
      </c>
      <c r="BA16" s="27">
        <f>IF(BA$4="Yes",'RCF Calc'!BC17*(1-Input!$E$53/Selectors!$I$21),'RCF Calc'!BC17)</f>
        <v>0.18495000000000003</v>
      </c>
      <c r="BB16" s="27">
        <f>IF(BB$4="Yes",'RCF Calc'!BD17*(1-Input!$E$53/Selectors!$I$21),'RCF Calc'!BD17)</f>
        <v>0.18495000000000003</v>
      </c>
      <c r="BC16" s="27">
        <f>IF(BC$4="Yes",'RCF Calc'!BE17*(1-Input!$E$53/Selectors!$I$21),'RCF Calc'!BE17)</f>
        <v>0.20550000000000002</v>
      </c>
      <c r="BD16" s="27">
        <f>IF(BD$4="Yes",'RCF Calc'!BF17*(1-Input!$E$53/Selectors!$I$21),'RCF Calc'!BF17)</f>
        <v>0.24660000000000001</v>
      </c>
      <c r="BE16" s="27">
        <f>IF(BE$4="Yes",'RCF Calc'!BG17*(1-Input!$E$53/Selectors!$I$21),'RCF Calc'!BG17)</f>
        <v>0.20550000000000002</v>
      </c>
      <c r="BF16" s="27">
        <f>IF(BF$4="Yes",'RCF Calc'!BH17*(1-Input!$E$53/Selectors!$I$21),'RCF Calc'!BH17)</f>
        <v>0.24660000000000001</v>
      </c>
      <c r="BG16" s="27">
        <f>IF(BG$4="Yes",'RCF Calc'!BI17*(1-Input!$E$53/Selectors!$I$21),'RCF Calc'!BI17)</f>
        <v>0.19999999999999996</v>
      </c>
      <c r="BH16" s="27">
        <f>IF(BH$4="Yes",'RCF Calc'!BJ17*(1-Input!$E$53/Selectors!$I$21),'RCF Calc'!BJ17)</f>
        <v>0.19999999999999996</v>
      </c>
      <c r="BI16" s="27">
        <f>IF(BI$4="Yes",'RCF Calc'!BK17*(1-Input!$E$53/Selectors!$I$21),'RCF Calc'!BK17)</f>
        <v>0.20962371400056456</v>
      </c>
      <c r="BJ16" s="27">
        <f>IF(BJ$4="Yes",'RCF Calc'!BL17*(1-Input!$E$53/Selectors!$I$21),'RCF Calc'!BL17)</f>
        <v>0.20550000000000002</v>
      </c>
      <c r="BK16" s="27">
        <f>IF(BK$4="Yes",'RCF Calc'!BM17*(1-Input!$E$53/Selectors!$I$21),'RCF Calc'!BM17)</f>
        <v>0.20550000000000002</v>
      </c>
      <c r="BL16" s="27">
        <f>IF(BL$4="Yes",'RCF Calc'!BN17*(1-Input!$E$53/Selectors!$I$21),'RCF Calc'!BN17)</f>
        <v>0.24660000000000001</v>
      </c>
      <c r="BM16" s="27">
        <f>IF(BM$4="Yes",'RCF Calc'!BO17*(1-Input!$E$53/Selectors!$I$21),'RCF Calc'!BO17)</f>
        <v>0.24660000000000001</v>
      </c>
      <c r="BN16" s="27">
        <f>IF(BN$4="Yes",'RCF Calc'!BP17*(1-Input!$E$53/Selectors!$I$21),'RCF Calc'!BP17)</f>
        <v>0.19999999999999996</v>
      </c>
      <c r="BO16" s="27">
        <f>IF(BO$4="Yes",'RCF Calc'!BQ17*(1-Input!$E$53/Selectors!$I$21),'RCF Calc'!BQ17)</f>
        <v>0.22999999999999998</v>
      </c>
      <c r="BP16" s="27">
        <f>IF(BP$4="Yes",'RCF Calc'!BR17*(1-Input!$E$53/Selectors!$I$21),'RCF Calc'!BR17)</f>
        <v>0.22999999999999998</v>
      </c>
      <c r="BQ16" s="27">
        <f>IF(BQ$4="Yes",'RCF Calc'!BS17*(1-Input!$E$53/Selectors!$I$21),'RCF Calc'!BS17)</f>
        <v>8.0000000000000071E-2</v>
      </c>
      <c r="BR16" s="27">
        <f>IF(BR$4="Yes",'RCF Calc'!BT17*(1-Input!$E$53/Selectors!$I$21),'RCF Calc'!BT17)</f>
        <v>0.20550000000000002</v>
      </c>
      <c r="BS16" s="27">
        <f>IF(BS$4="Yes",'RCF Calc'!BU17*(1-Input!$E$53/Selectors!$I$21),'RCF Calc'!BU17)</f>
        <v>0.12294815013305331</v>
      </c>
      <c r="BT16" s="27">
        <f>IF(BT$4="Yes",'RCF Calc'!BV17*(1-Input!$E$53/Selectors!$I$21),'RCF Calc'!BV17)</f>
        <v>0</v>
      </c>
      <c r="BU16" s="27">
        <f>IF(BU$4="Yes",'RCF Calc'!BW17*(1-Input!$E$53/Selectors!$I$21),'RCF Calc'!BW17)</f>
        <v>0</v>
      </c>
      <c r="BV16" s="27">
        <f>IF(BV$4="Yes",'RCF Calc'!BX17*(1-Input!$E$53/Selectors!$I$21),'RCF Calc'!BX17)</f>
        <v>0</v>
      </c>
      <c r="BW16" s="27">
        <f>IF(BW$4="Yes",'RCF Calc'!BY17*(1-Input!$E$53/Selectors!$I$21),'RCF Calc'!BY17)</f>
        <v>0</v>
      </c>
      <c r="BX16" s="27">
        <f>IF(BX$4="Yes",'RCF Calc'!BZ17*(1-Input!$E$53/Selectors!$I$21),'RCF Calc'!BZ17)</f>
        <v>0</v>
      </c>
      <c r="BY16" s="27">
        <f>IF(BY$4="Yes",'RCF Calc'!CA17*(1-Input!$E$53/Selectors!$I$21),'RCF Calc'!CA17)</f>
        <v>0</v>
      </c>
      <c r="BZ16" s="27">
        <f>IF(BZ$4="Yes",'RCF Calc'!CB17*(1-Input!$E$53/Selectors!$I$21),'RCF Calc'!CB17)</f>
        <v>0.25520403532390001</v>
      </c>
      <c r="CA16" s="27">
        <f>IF(CA$4="Yes",'RCF Calc'!CC17*(1-Input!$E$53/Selectors!$I$21),'RCF Calc'!CC17)</f>
        <v>0.25520403532390001</v>
      </c>
      <c r="CB16" s="27">
        <f>IF(CB$4="Yes",'RCF Calc'!CD17*(1-Input!$E$53/Selectors!$I$21),'RCF Calc'!CD17)</f>
        <v>0.25520403532390001</v>
      </c>
      <c r="CC16" s="27">
        <f>IF(CC$4="Yes",'RCF Calc'!CE17*(1-Input!$E$53/Selectors!$I$21),'RCF Calc'!CE17)</f>
        <v>0.25520403532390001</v>
      </c>
      <c r="CD16" s="27">
        <f>IF(CD$4="Yes",'RCF Calc'!CF17*(1-Input!$E$53/Selectors!$I$21),'RCF Calc'!CF17)</f>
        <v>0.25520403532390001</v>
      </c>
      <c r="CE16" s="27">
        <f>IF(CE$4="Yes",'RCF Calc'!CG17*(1-Input!$E$53/Selectors!$I$21),'RCF Calc'!CG17)</f>
        <v>0.25520403532390001</v>
      </c>
      <c r="CF16" s="27">
        <f>IF(CF$4="Yes",'RCF Calc'!CH17*(1-Input!$E$53/Selectors!$I$21),'RCF Calc'!CH17)</f>
        <v>0.25520403532390001</v>
      </c>
      <c r="CG16" s="27">
        <f>IF(CG$4="Yes",'RCF Calc'!CI17*(1-Input!$E$53/Selectors!$I$21),'RCF Calc'!CI17)</f>
        <v>0.1136404150752599</v>
      </c>
      <c r="CH16" s="27">
        <f>IF(CH$4="Yes",'RCF Calc'!CJ17*(1-Input!$E$53/Selectors!$I$21),'RCF Calc'!CJ17)</f>
        <v>0.1136404150752599</v>
      </c>
      <c r="CI16" s="27">
        <f>IF(CI$4="Yes",'RCF Calc'!CK17*(1-Input!$E$53/Selectors!$I$21),'RCF Calc'!CK17)</f>
        <v>0.1136404150752599</v>
      </c>
      <c r="CJ16" s="27">
        <f>IF(CJ$4="Yes",'RCF Calc'!CL17*(1-Input!$E$53/Selectors!$I$21),'RCF Calc'!CL17)</f>
        <v>0.1136404150752599</v>
      </c>
      <c r="CK16" s="27">
        <f>IF(CK$4="Yes",'RCF Calc'!CM17*(1-Input!$E$53/Selectors!$I$21),'RCF Calc'!CM17)</f>
        <v>0.1136404150752599</v>
      </c>
      <c r="CL16" s="27">
        <f>IF(CL$4="Yes",'RCF Calc'!CN17*(1-Input!$E$53/Selectors!$I$21),'RCF Calc'!CN17)</f>
        <v>0.1136404150752599</v>
      </c>
      <c r="CM16" s="27">
        <f>IF(CM$4="Yes",'RCF Calc'!CO17*(1-Input!$E$53/Selectors!$I$21),'RCF Calc'!CO17)</f>
        <v>0.1136404150752599</v>
      </c>
      <c r="CN16" s="27">
        <f>IF(CN$4="Yes",'RCF Calc'!CP17*(1-Input!$E$53/Selectors!$I$21),'RCF Calc'!CP17)</f>
        <v>0.12294815013305331</v>
      </c>
      <c r="CO16" s="27">
        <f>IF(CO$4="Yes",'RCF Calc'!CQ17*(1-Input!$E$53/Selectors!$I$21),'RCF Calc'!CQ17)</f>
        <v>0.12294815013305331</v>
      </c>
      <c r="CP16" s="27">
        <f>IF(CP$4="Yes",'RCF Calc'!CR17*(1-Input!$E$53/Selectors!$I$21),'RCF Calc'!CR17)</f>
        <v>0.12294815013305331</v>
      </c>
      <c r="CQ16" s="27">
        <f>IF(CQ$4="Yes",'RCF Calc'!CS17*(1-Input!$E$53/Selectors!$I$21),'RCF Calc'!CS17)</f>
        <v>0.15511096239578115</v>
      </c>
      <c r="CR16" s="27">
        <f>IF(CR$4="Yes",'RCF Calc'!CT17*(1-Input!$E$53/Selectors!$I$21),'RCF Calc'!CT17)</f>
        <v>0.15511096239578115</v>
      </c>
      <c r="CS16" s="27">
        <f>IF(CS$4="Yes",'RCF Calc'!CU17*(1-Input!$E$53/Selectors!$I$21),'RCF Calc'!CU17)</f>
        <v>0.15511096239578115</v>
      </c>
      <c r="CT16" s="27">
        <f>IF(CT$4="Yes",'RCF Calc'!CV17*(1-Input!$E$53/Selectors!$I$21),'RCF Calc'!CV17)</f>
        <v>0.15511096239578115</v>
      </c>
      <c r="CU16" s="27">
        <f>IF(CU$4="Yes",'RCF Calc'!CW17*(1-Input!$E$53/Selectors!$I$21),'RCF Calc'!CW17)</f>
        <v>0.15511096239578115</v>
      </c>
      <c r="CV16" s="27">
        <f>IF(CV$4="Yes",'RCF Calc'!CX17*(1-Input!$E$53/Selectors!$I$21),'RCF Calc'!CX17)</f>
        <v>8.0000000000000071E-2</v>
      </c>
      <c r="CW16" s="27">
        <f>IF(CW$4="Yes",'RCF Calc'!CY17*(1-Input!$E$53/Selectors!$I$21),'RCF Calc'!CY17)</f>
        <v>0.18375400000000019</v>
      </c>
      <c r="CX16" s="27">
        <f>IF(CX$4="Yes",'RCF Calc'!CZ17*(1-Input!$E$53/Selectors!$I$21),'RCF Calc'!CZ17)</f>
        <v>0.18375400000000019</v>
      </c>
      <c r="CY16" s="27">
        <f>IF(CY$4="Yes",'RCF Calc'!DA17*(1-Input!$E$53/Selectors!$I$21),'RCF Calc'!DA17)</f>
        <v>0.18375400000000019</v>
      </c>
      <c r="CZ16" s="27">
        <f>IF(CZ$4="Yes",'RCF Calc'!DB17*(1-Input!$E$53/Selectors!$I$21),'RCF Calc'!DB17)</f>
        <v>0.18375400000000019</v>
      </c>
      <c r="DA16" s="27">
        <f>IF(DA$4="Yes",'RCF Calc'!DC17*(1-Input!$E$53/Selectors!$I$21),'RCF Calc'!DC17)</f>
        <v>0.18375400000000019</v>
      </c>
      <c r="DB16" s="27">
        <f>IF(DB$4="Yes",'RCF Calc'!DD17*(1-Input!$E$53/Selectors!$I$21),'RCF Calc'!DD17)</f>
        <v>0.18375400000000019</v>
      </c>
      <c r="DC16" s="27">
        <f>IF(DC$4="Yes",'RCF Calc'!DE17*(1-Input!$E$53/Selectors!$I$21),'RCF Calc'!DE17)</f>
        <v>0.18375400000000019</v>
      </c>
      <c r="DD16" s="27">
        <f>IF(DD$4="Yes",'RCF Calc'!DF17*(1-Input!$E$53/Selectors!$I$21),'RCF Calc'!DF17)</f>
        <v>0.18375400000000019</v>
      </c>
      <c r="DE16" s="27">
        <f>IF(DE$4="Yes",'RCF Calc'!DG17*(1-Input!$E$53/Selectors!$I$21),'RCF Calc'!DG17)</f>
        <v>0.18375400000000019</v>
      </c>
      <c r="DF16" s="27">
        <f>IF(DF$4="Yes",'RCF Calc'!DH17*(1-Input!$E$53/Selectors!$I$21),'RCF Calc'!DH17)</f>
        <v>0.18375400000000019</v>
      </c>
      <c r="DG16" s="27">
        <f>IF(DG$4="Yes",'RCF Calc'!DI17*(1-Input!$E$53/Selectors!$I$21),'RCF Calc'!DI17)</f>
        <v>0.18375400000000019</v>
      </c>
      <c r="DH16" s="27">
        <f>IF(DH$4="Yes",'RCF Calc'!DJ17*(1-Input!$E$53/Selectors!$I$21),'RCF Calc'!DJ17)</f>
        <v>0.18375400000000019</v>
      </c>
      <c r="DI16" s="27">
        <f>IF(DI$4="Yes",'RCF Calc'!DK17*(1-Input!$E$53/Selectors!$I$21),'RCF Calc'!DK17)</f>
        <v>0.20550000000000002</v>
      </c>
      <c r="DJ16" s="27">
        <f>IF(DJ$4="Yes",'RCF Calc'!DL17*(1-Input!$E$53/Selectors!$I$21),'RCF Calc'!DL17)</f>
        <v>0.20550000000000002</v>
      </c>
      <c r="DK16" s="27">
        <f>IF(DK$4="Yes",'RCF Calc'!DM17*(1-Input!$E$53/Selectors!$I$21),'RCF Calc'!DM17)</f>
        <v>0.20550000000000002</v>
      </c>
      <c r="DL16" s="27">
        <f>IF(DL$4="Yes",'RCF Calc'!DN17*(1-Input!$E$53/Selectors!$I$21),'RCF Calc'!DN17)</f>
        <v>0.20550000000000002</v>
      </c>
      <c r="DM16" s="27">
        <f>IF(DM$4="Yes",'RCF Calc'!DO17*(1-Input!$E$53/Selectors!$I$21),'RCF Calc'!DO17)</f>
        <v>6.5320665083135054E-3</v>
      </c>
      <c r="DN16" s="27">
        <f>IF(DN$4="Yes",'RCF Calc'!DP17*(1-Input!$E$53/Selectors!$I$21),'RCF Calc'!DP17)</f>
        <v>6.5320665083135054E-3</v>
      </c>
      <c r="DO16" s="27">
        <f>IF(DO$4="Yes",'RCF Calc'!DQ17*(1-Input!$E$53/Selectors!$I$21),'RCF Calc'!DQ17)</f>
        <v>6.5320665083135054E-3</v>
      </c>
      <c r="DP16" s="27">
        <f>IF(DP$4="Yes",'RCF Calc'!DR17*(1-Input!$E$53/Selectors!$I$21),'RCF Calc'!DR17)</f>
        <v>6.5320665083135054E-3</v>
      </c>
      <c r="DQ16" s="27">
        <f>IF(DQ$4="Yes",'RCF Calc'!DS17*(1-Input!$E$53/Selectors!$I$21),'RCF Calc'!DS17)</f>
        <v>6.5320665083135054E-3</v>
      </c>
      <c r="DR16" s="27">
        <f>IF(DR$4="Yes",'RCF Calc'!DT17*(1-Input!$E$53/Selectors!$I$21),'RCF Calc'!DT17)</f>
        <v>6.5320665083135054E-3</v>
      </c>
      <c r="DS16" s="27">
        <f>IF(DS$4="Yes",'RCF Calc'!DU17*(1-Input!$E$53/Selectors!$I$21),'RCF Calc'!DU17)</f>
        <v>6.5320665083135054E-3</v>
      </c>
      <c r="DT16" s="27">
        <f>IF(DT$4="Yes",'RCF Calc'!DV17*(1-Input!$E$53/Selectors!$I$21),'RCF Calc'!DV17)</f>
        <v>6.5320665083135054E-3</v>
      </c>
      <c r="DU16" s="27">
        <f>IF(DU$4="Yes",'RCF Calc'!DW17*(1-Input!$E$53/Selectors!$I$21),'RCF Calc'!DW17)</f>
        <v>6.5320665083135054E-3</v>
      </c>
      <c r="DV16" s="27">
        <f>IF(DV$4="Yes",'RCF Calc'!DX17*(1-Input!$E$53/Selectors!$I$21),'RCF Calc'!DX17)</f>
        <v>6.5320665083135054E-3</v>
      </c>
      <c r="DW16" s="27">
        <f>IF(DW$4="Yes",'RCF Calc'!DY17*(1-Input!$E$53/Selectors!$I$21),'RCF Calc'!DY17)</f>
        <v>6.5320665083135054E-3</v>
      </c>
      <c r="DX16" s="27">
        <f>IF(DX$4="Yes",'RCF Calc'!DZ17*(1-Input!$E$53/Selectors!$I$21),'RCF Calc'!DZ17)</f>
        <v>6.5320665083135054E-3</v>
      </c>
      <c r="DY16" s="27">
        <f>IF(DY$4="Yes",'RCF Calc'!EA17*(1-Input!$E$53/Selectors!$I$21),'RCF Calc'!EA17)</f>
        <v>6.5320665083135054E-3</v>
      </c>
      <c r="DZ16" s="27">
        <f>IF(DZ$4="Yes",'RCF Calc'!EB17*(1-Input!$E$53/Selectors!$I$21),'RCF Calc'!EB17)</f>
        <v>6.5320665083135054E-3</v>
      </c>
      <c r="EA16" s="27">
        <f>IF(EA$4="Yes",'RCF Calc'!EC17*(1-Input!$E$53/Selectors!$I$21),'RCF Calc'!EC17)</f>
        <v>6.5320665083135054E-3</v>
      </c>
      <c r="EB16" s="27">
        <f>IF(EB$4="Yes",'RCF Calc'!ED17*(1-Input!$E$53/Selectors!$I$21),'RCF Calc'!ED17)</f>
        <v>6.5320665083135054E-3</v>
      </c>
      <c r="EC16" s="27">
        <f>IF(EC$4="Yes",'RCF Calc'!EE17*(1-Input!$E$53/Selectors!$I$21),'RCF Calc'!EE17)</f>
        <v>6.5320665083135054E-3</v>
      </c>
      <c r="ED16" s="27">
        <f>IF(ED$4="Yes",'RCF Calc'!EF17*(1-Input!$E$53/Selectors!$I$21),'RCF Calc'!EF17)</f>
        <v>6.5320665083135054E-3</v>
      </c>
      <c r="EE16" s="27">
        <f>IF(EE$4="Yes",'RCF Calc'!EG17*(1-Input!$E$53/Selectors!$I$21),'RCF Calc'!EG17)</f>
        <v>6.5320665083135054E-3</v>
      </c>
      <c r="EF16" s="27">
        <f>IF(EF$4="Yes",'RCF Calc'!EH17*(1-Input!$E$53/Selectors!$I$21),'RCF Calc'!EH17)</f>
        <v>6.5320665083135054E-3</v>
      </c>
      <c r="EG16" s="27">
        <f>IF(EG$4="Yes",'RCF Calc'!EI17*(1-Input!$E$53/Selectors!$I$21),'RCF Calc'!EI17)</f>
        <v>6.5320665083135054E-3</v>
      </c>
      <c r="EH16" s="27">
        <f>IF(EH$4="Yes",'RCF Calc'!EJ17*(1-Input!$E$53/Selectors!$I$21),'RCF Calc'!EJ17)</f>
        <v>6.5320665083135054E-3</v>
      </c>
      <c r="EI16" s="27">
        <f>IF(EI$4="Yes",'RCF Calc'!EK17*(1-Input!$E$53/Selectors!$I$21),'RCF Calc'!EK17)</f>
        <v>6.5320665083135054E-3</v>
      </c>
      <c r="EJ16" s="27">
        <f>IF(EJ$4="Yes",'RCF Calc'!EL17*(1-Input!$E$53/Selectors!$I$21),'RCF Calc'!EL17)</f>
        <v>6.5320665083135054E-3</v>
      </c>
      <c r="EK16" s="27">
        <f>IF(EK$4="Yes",'RCF Calc'!EM17*(1-Input!$E$53/Selectors!$I$21),'RCF Calc'!EM17)</f>
        <v>6.5320665083135054E-3</v>
      </c>
      <c r="EL16" s="27">
        <f>IF(EL$4="Yes",'RCF Calc'!EN17*(1-Input!$E$53/Selectors!$I$21),'RCF Calc'!EN17)</f>
        <v>6.5320665083135054E-3</v>
      </c>
      <c r="EM16" s="27">
        <f>IF(EM$4="Yes",'RCF Calc'!EO17*(1-Input!$E$53/Selectors!$I$21),'RCF Calc'!EO17)</f>
        <v>6.5320665083135054E-3</v>
      </c>
      <c r="EN16" s="27">
        <f>IF(EN$4="Yes",'RCF Calc'!EP17*(1-Input!$E$53/Selectors!$I$21),'RCF Calc'!EP17)</f>
        <v>6.5320665083135054E-3</v>
      </c>
      <c r="EO16" s="27">
        <f>IF(EO$4="Yes",'RCF Calc'!EQ17*(1-Input!$E$53/Selectors!$I$21),'RCF Calc'!EQ17)</f>
        <v>6.5320665083135054E-3</v>
      </c>
      <c r="EP16" s="27">
        <f>IF(EP$4="Yes",'RCF Calc'!ER17*(1-Input!$E$53/Selectors!$I$21),'RCF Calc'!ER17)</f>
        <v>6.5320665083135054E-3</v>
      </c>
      <c r="EQ16" s="27">
        <f>IF(EQ$4="Yes",'RCF Calc'!ES17*(1-Input!$E$53/Selectors!$I$21),'RCF Calc'!ES17)</f>
        <v>8.1548338940200138E-2</v>
      </c>
      <c r="ES16" s="52">
        <v>0.17197237396154286</v>
      </c>
      <c r="ET16" s="52">
        <v>0.1701125889042383</v>
      </c>
      <c r="EU16" s="52">
        <v>0.16825280384693381</v>
      </c>
    </row>
    <row r="17" spans="2:151" x14ac:dyDescent="0.25">
      <c r="B17" s="13" t="s">
        <v>19</v>
      </c>
      <c r="C17" s="3">
        <v>0.6</v>
      </c>
      <c r="D17" s="40" t="e">
        <f t="shared" si="0"/>
        <v>#DIV/0!</v>
      </c>
      <c r="E17" s="2"/>
      <c r="F17" s="29" t="e">
        <f t="shared" si="2"/>
        <v>#DIV/0!</v>
      </c>
      <c r="G17" s="29" t="e">
        <f t="shared" si="1"/>
        <v>#DIV/0!</v>
      </c>
      <c r="H17" s="29"/>
      <c r="I17" s="27">
        <f>IF(I$4="Yes",'RCF Calc'!K18*(1-Input!$E$53/Selectors!$I$21),'RCF Calc'!K18)</f>
        <v>-2.7962566666666078E-3</v>
      </c>
      <c r="J17" s="27">
        <f>IF(J$4="Yes",'RCF Calc'!L18*(1-Input!$E$53/Selectors!$I$21),'RCF Calc'!L18)</f>
        <v>-2.7962566666666078E-3</v>
      </c>
      <c r="K17" s="27">
        <f>IF(K$4="Yes",'RCF Calc'!M18*(1-Input!$E$53/Selectors!$I$21),'RCF Calc'!M18)</f>
        <v>-2.7962566666666078E-3</v>
      </c>
      <c r="L17" s="27">
        <f>IF(L$4="Yes",'RCF Calc'!N18*(1-Input!$E$53/Selectors!$I$21),'RCF Calc'!N18)</f>
        <v>-2.7962566666666078E-3</v>
      </c>
      <c r="M17" s="27">
        <f>IF(M$4="Yes",'RCF Calc'!O18*(1-Input!$E$53/Selectors!$I$21),'RCF Calc'!O18)</f>
        <v>-2.7962566666666078E-3</v>
      </c>
      <c r="N17" s="27">
        <f>IF(N$4="Yes",'RCF Calc'!P18*(1-Input!$E$53/Selectors!$I$21),'RCF Calc'!P18)</f>
        <v>-2.7962566666666078E-3</v>
      </c>
      <c r="O17" s="27">
        <f>IF(O$4="Yes",'RCF Calc'!Q18*(1-Input!$E$53/Selectors!$I$21),'RCF Calc'!Q18)</f>
        <v>-2.7962566666666078E-3</v>
      </c>
      <c r="P17" s="27">
        <f>IF(P$4="Yes",'RCF Calc'!R18*(1-Input!$E$53/Selectors!$I$21),'RCF Calc'!R18)</f>
        <v>-2.7962566666666078E-3</v>
      </c>
      <c r="Q17" s="27">
        <f>IF(Q$4="Yes",'RCF Calc'!S18*(1-Input!$E$53/Selectors!$I$21),'RCF Calc'!S18)</f>
        <v>-2.7962566666666078E-3</v>
      </c>
      <c r="R17" s="27">
        <f>IF(R$4="Yes",'RCF Calc'!T18*(1-Input!$E$53/Selectors!$I$21),'RCF Calc'!T18)</f>
        <v>3.1111111111111089E-2</v>
      </c>
      <c r="S17" s="27">
        <f>IF(S$4="Yes",'RCF Calc'!U18*(1-Input!$E$53/Selectors!$I$21),'RCF Calc'!U18)</f>
        <v>3.1111111111111089E-2</v>
      </c>
      <c r="T17" s="27">
        <f>IF(T$4="Yes",'RCF Calc'!V18*(1-Input!$E$53/Selectors!$I$21),'RCF Calc'!V18)</f>
        <v>3.1111111111111089E-2</v>
      </c>
      <c r="U17" s="27">
        <f>IF(U$4="Yes",'RCF Calc'!W18*(1-Input!$E$53/Selectors!$I$21),'RCF Calc'!W18)</f>
        <v>3.1111111111111089E-2</v>
      </c>
      <c r="V17" s="27">
        <f>IF(V$4="Yes",'RCF Calc'!X18*(1-Input!$E$53/Selectors!$I$21),'RCF Calc'!X18)</f>
        <v>0.11313640115815904</v>
      </c>
      <c r="W17" s="27">
        <f>IF(W$4="Yes",'RCF Calc'!Y18*(1-Input!$E$53/Selectors!$I$21),'RCF Calc'!Y18)</f>
        <v>0.11313640115815904</v>
      </c>
      <c r="X17" s="27">
        <f>IF(X$4="Yes",'RCF Calc'!Z18*(1-Input!$E$53/Selectors!$I$21),'RCF Calc'!Z18)</f>
        <v>0.11313640115815904</v>
      </c>
      <c r="Y17" s="27">
        <f>IF(Y$4="Yes",'RCF Calc'!AA18*(1-Input!$E$53/Selectors!$I$21),'RCF Calc'!AA18)</f>
        <v>0.11313640115815904</v>
      </c>
      <c r="Z17" s="27">
        <f>IF(Z$4="Yes",'RCF Calc'!AB18*(1-Input!$E$53/Selectors!$I$21),'RCF Calc'!AB18)</f>
        <v>0.11313640115815904</v>
      </c>
      <c r="AA17" s="27">
        <f>IF(AA$4="Yes",'RCF Calc'!AC18*(1-Input!$E$53/Selectors!$I$21),'RCF Calc'!AC18)</f>
        <v>0.18041641998122127</v>
      </c>
      <c r="AB17" s="27">
        <f>IF(AB$4="Yes",'RCF Calc'!AD18*(1-Input!$E$53/Selectors!$I$21),'RCF Calc'!AD18)</f>
        <v>0.11313640115815904</v>
      </c>
      <c r="AC17" s="27">
        <f>IF(AC$4="Yes",'RCF Calc'!AE18*(1-Input!$E$53/Selectors!$I$21),'RCF Calc'!AE18)</f>
        <v>0.11313640115815904</v>
      </c>
      <c r="AD17" s="27">
        <f>IF(AD$4="Yes",'RCF Calc'!AF18*(1-Input!$E$53/Selectors!$I$21),'RCF Calc'!AF18)</f>
        <v>0.11313640115815904</v>
      </c>
      <c r="AE17" s="27">
        <f>IF(AE$4="Yes",'RCF Calc'!AG18*(1-Input!$E$53/Selectors!$I$21),'RCF Calc'!AG18)</f>
        <v>0.11313640115815904</v>
      </c>
      <c r="AF17" s="27">
        <f>IF(AF$4="Yes",'RCF Calc'!AH18*(1-Input!$E$53/Selectors!$I$21),'RCF Calc'!AH18)</f>
        <v>0.11313640115815904</v>
      </c>
      <c r="AG17" s="27">
        <f>IF(AG$4="Yes",'RCF Calc'!AI18*(1-Input!$E$53/Selectors!$I$21),'RCF Calc'!AI18)</f>
        <v>0.21999999999999997</v>
      </c>
      <c r="AH17" s="27">
        <f>IF(AH$4="Yes",'RCF Calc'!AJ18*(1-Input!$E$53/Selectors!$I$21),'RCF Calc'!AJ18)</f>
        <v>0.21999999999999997</v>
      </c>
      <c r="AI17" s="27">
        <f>IF(AI$4="Yes",'RCF Calc'!AK18*(1-Input!$E$53/Selectors!$I$21),'RCF Calc'!AK18)</f>
        <v>3.1111111111111089E-2</v>
      </c>
      <c r="AJ17" s="27">
        <f>IF(AJ$4="Yes",'RCF Calc'!AL18*(1-Input!$E$53/Selectors!$I$21),'RCF Calc'!AL18)</f>
        <v>3.1111111111111089E-2</v>
      </c>
      <c r="AK17" s="27">
        <f>IF(AK$4="Yes",'RCF Calc'!AM18*(1-Input!$E$53/Selectors!$I$21),'RCF Calc'!AM18)</f>
        <v>3.1111111111111089E-2</v>
      </c>
      <c r="AL17" s="27">
        <f>IF(AL$4="Yes",'RCF Calc'!AN18*(1-Input!$E$53/Selectors!$I$21),'RCF Calc'!AN18)</f>
        <v>3.1111111111111089E-2</v>
      </c>
      <c r="AM17" s="27">
        <f>IF(AM$4="Yes",'RCF Calc'!AO18*(1-Input!$E$53/Selectors!$I$21),'RCF Calc'!AO18)</f>
        <v>0.38530671800000005</v>
      </c>
      <c r="AN17" s="27">
        <f>IF(AN$4="Yes",'RCF Calc'!AP18*(1-Input!$E$53/Selectors!$I$21),'RCF Calc'!AP18)</f>
        <v>0.21999999999999997</v>
      </c>
      <c r="AO17" s="27">
        <f>IF(AO$4="Yes",'RCF Calc'!AQ18*(1-Input!$E$53/Selectors!$I$21),'RCF Calc'!AQ18)</f>
        <v>0.21999999999999997</v>
      </c>
      <c r="AP17" s="27">
        <f>IF(AP$4="Yes",'RCF Calc'!AR18*(1-Input!$E$53/Selectors!$I$21),'RCF Calc'!AR18)</f>
        <v>0.30265335900000001</v>
      </c>
      <c r="AQ17" s="27">
        <f>IF(AQ$4="Yes",'RCF Calc'!AS18*(1-Input!$E$53/Selectors!$I$21),'RCF Calc'!AS18)</f>
        <v>0.38530671800000005</v>
      </c>
      <c r="AR17" s="27">
        <f>IF(AR$4="Yes",'RCF Calc'!AT18*(1-Input!$E$53/Selectors!$I$21),'RCF Calc'!AT18)</f>
        <v>0.21999999999999997</v>
      </c>
      <c r="AS17" s="27">
        <f>IF(AS$4="Yes",'RCF Calc'!AU18*(1-Input!$E$53/Selectors!$I$21),'RCF Calc'!AU18)</f>
        <v>0.21999999999999997</v>
      </c>
      <c r="AT17" s="27">
        <f>IF(AT$4="Yes",'RCF Calc'!AV18*(1-Input!$E$53/Selectors!$I$21),'RCF Calc'!AV18)</f>
        <v>0.11313640115815904</v>
      </c>
      <c r="AU17" s="27">
        <f>IF(AU$4="Yes",'RCF Calc'!AW18*(1-Input!$E$53/Selectors!$I$21),'RCF Calc'!AW18)</f>
        <v>0.18041641998122127</v>
      </c>
      <c r="AV17" s="27">
        <f>IF(AV$4="Yes",'RCF Calc'!AX18*(1-Input!$E$53/Selectors!$I$21),'RCF Calc'!AX18)</f>
        <v>3.1111111111111089E-2</v>
      </c>
      <c r="AW17" s="27">
        <f>IF(AW$4="Yes",'RCF Calc'!AY18*(1-Input!$E$53/Selectors!$I$21),'RCF Calc'!AY18)</f>
        <v>3.1111111111111089E-2</v>
      </c>
      <c r="AX17" s="27">
        <f>IF(AX$4="Yes",'RCF Calc'!AZ18*(1-Input!$E$53/Selectors!$I$21),'RCF Calc'!AZ18)</f>
        <v>0.22999999999999998</v>
      </c>
      <c r="AY17" s="27">
        <f>IF(AY$4="Yes",'RCF Calc'!BA18*(1-Input!$E$53/Selectors!$I$21),'RCF Calc'!BA18)</f>
        <v>0.22999999999999998</v>
      </c>
      <c r="AZ17" s="27">
        <f>IF(AZ$4="Yes",'RCF Calc'!BB18*(1-Input!$E$53/Selectors!$I$21),'RCF Calc'!BB18)</f>
        <v>0.20699999999999999</v>
      </c>
      <c r="BA17" s="27">
        <f>IF(BA$4="Yes",'RCF Calc'!BC18*(1-Input!$E$53/Selectors!$I$21),'RCF Calc'!BC18)</f>
        <v>0.20699999999999999</v>
      </c>
      <c r="BB17" s="27">
        <f>IF(BB$4="Yes",'RCF Calc'!BD18*(1-Input!$E$53/Selectors!$I$21),'RCF Calc'!BD18)</f>
        <v>0.20699999999999999</v>
      </c>
      <c r="BC17" s="27">
        <f>IF(BC$4="Yes",'RCF Calc'!BE18*(1-Input!$E$53/Selectors!$I$21),'RCF Calc'!BE18)</f>
        <v>0.22999999999999998</v>
      </c>
      <c r="BD17" s="27">
        <f>IF(BD$4="Yes",'RCF Calc'!BF18*(1-Input!$E$53/Selectors!$I$21),'RCF Calc'!BF18)</f>
        <v>0.27599999999999997</v>
      </c>
      <c r="BE17" s="27">
        <f>IF(BE$4="Yes",'RCF Calc'!BG18*(1-Input!$E$53/Selectors!$I$21),'RCF Calc'!BG18)</f>
        <v>0.22999999999999998</v>
      </c>
      <c r="BF17" s="27">
        <f>IF(BF$4="Yes",'RCF Calc'!BH18*(1-Input!$E$53/Selectors!$I$21),'RCF Calc'!BH18)</f>
        <v>0.27599999999999997</v>
      </c>
      <c r="BG17" s="27">
        <f>IF(BG$4="Yes",'RCF Calc'!BI18*(1-Input!$E$53/Selectors!$I$21),'RCF Calc'!BI18)</f>
        <v>0.28119999999999989</v>
      </c>
      <c r="BH17" s="27">
        <f>IF(BH$4="Yes",'RCF Calc'!BJ18*(1-Input!$E$53/Selectors!$I$21),'RCF Calc'!BJ18)</f>
        <v>0.28119999999999989</v>
      </c>
      <c r="BI17" s="27">
        <f>IF(BI$4="Yes",'RCF Calc'!BK18*(1-Input!$E$53/Selectors!$I$21),'RCF Calc'!BK18)</f>
        <v>0.26148810406230227</v>
      </c>
      <c r="BJ17" s="27">
        <f>IF(BJ$4="Yes",'RCF Calc'!BL18*(1-Input!$E$53/Selectors!$I$21),'RCF Calc'!BL18)</f>
        <v>0.22999999999999998</v>
      </c>
      <c r="BK17" s="27">
        <f>IF(BK$4="Yes",'RCF Calc'!BM18*(1-Input!$E$53/Selectors!$I$21),'RCF Calc'!BM18)</f>
        <v>0.22999999999999998</v>
      </c>
      <c r="BL17" s="27">
        <f>IF(BL$4="Yes",'RCF Calc'!BN18*(1-Input!$E$53/Selectors!$I$21),'RCF Calc'!BN18)</f>
        <v>0.27599999999999997</v>
      </c>
      <c r="BM17" s="27">
        <f>IF(BM$4="Yes",'RCF Calc'!BO18*(1-Input!$E$53/Selectors!$I$21),'RCF Calc'!BO18)</f>
        <v>0.27599999999999997</v>
      </c>
      <c r="BN17" s="27">
        <f>IF(BN$4="Yes",'RCF Calc'!BP18*(1-Input!$E$53/Selectors!$I$21),'RCF Calc'!BP18)</f>
        <v>0.26</v>
      </c>
      <c r="BO17" s="27">
        <f>IF(BO$4="Yes",'RCF Calc'!BQ18*(1-Input!$E$53/Selectors!$I$21),'RCF Calc'!BQ18)</f>
        <v>0.26</v>
      </c>
      <c r="BP17" s="27">
        <f>IF(BP$4="Yes",'RCF Calc'!BR18*(1-Input!$E$53/Selectors!$I$21),'RCF Calc'!BR18)</f>
        <v>0.26</v>
      </c>
      <c r="BQ17" s="27">
        <f>IF(BQ$4="Yes",'RCF Calc'!BS18*(1-Input!$E$53/Selectors!$I$21),'RCF Calc'!BS18)</f>
        <v>0.11324597544420745</v>
      </c>
      <c r="BR17" s="27">
        <f>IF(BR$4="Yes",'RCF Calc'!BT18*(1-Input!$E$53/Selectors!$I$21),'RCF Calc'!BT18)</f>
        <v>0.22999999999999998</v>
      </c>
      <c r="BS17" s="27">
        <f>IF(BS$4="Yes",'RCF Calc'!BU18*(1-Input!$E$53/Selectors!$I$21),'RCF Calc'!BU18)</f>
        <v>0.14849687320782823</v>
      </c>
      <c r="BT17" s="27">
        <f>IF(BT$4="Yes",'RCF Calc'!BV18*(1-Input!$E$53/Selectors!$I$21),'RCF Calc'!BV18)</f>
        <v>9.5199999999999729E-3</v>
      </c>
      <c r="BU17" s="27">
        <f>IF(BU$4="Yes",'RCF Calc'!BW18*(1-Input!$E$53/Selectors!$I$21),'RCF Calc'!BW18)</f>
        <v>9.5199999999999729E-3</v>
      </c>
      <c r="BV17" s="27">
        <f>IF(BV$4="Yes",'RCF Calc'!BX18*(1-Input!$E$53/Selectors!$I$21),'RCF Calc'!BX18)</f>
        <v>9.5199999999999729E-3</v>
      </c>
      <c r="BW17" s="27">
        <f>IF(BW$4="Yes",'RCF Calc'!BY18*(1-Input!$E$53/Selectors!$I$21),'RCF Calc'!BY18)</f>
        <v>9.5199999999999729E-3</v>
      </c>
      <c r="BX17" s="27">
        <f>IF(BX$4="Yes",'RCF Calc'!BZ18*(1-Input!$E$53/Selectors!$I$21),'RCF Calc'!BZ18)</f>
        <v>9.5199999999999729E-3</v>
      </c>
      <c r="BY17" s="27">
        <f>IF(BY$4="Yes",'RCF Calc'!CA18*(1-Input!$E$53/Selectors!$I$21),'RCF Calc'!CA18)</f>
        <v>9.5199999999999729E-3</v>
      </c>
      <c r="BZ17" s="27">
        <f>IF(BZ$4="Yes",'RCF Calc'!CB18*(1-Input!$E$53/Selectors!$I$21),'RCF Calc'!CB18)</f>
        <v>0.28258446733960008</v>
      </c>
      <c r="CA17" s="27">
        <f>IF(CA$4="Yes",'RCF Calc'!CC18*(1-Input!$E$53/Selectors!$I$21),'RCF Calc'!CC18)</f>
        <v>0.28258446733960008</v>
      </c>
      <c r="CB17" s="27">
        <f>IF(CB$4="Yes",'RCF Calc'!CD18*(1-Input!$E$53/Selectors!$I$21),'RCF Calc'!CD18)</f>
        <v>0.28258446733960008</v>
      </c>
      <c r="CC17" s="27">
        <f>IF(CC$4="Yes",'RCF Calc'!CE18*(1-Input!$E$53/Selectors!$I$21),'RCF Calc'!CE18)</f>
        <v>0.28258446733960008</v>
      </c>
      <c r="CD17" s="27">
        <f>IF(CD$4="Yes",'RCF Calc'!CF18*(1-Input!$E$53/Selectors!$I$21),'RCF Calc'!CF18)</f>
        <v>0.28258446733960008</v>
      </c>
      <c r="CE17" s="27">
        <f>IF(CE$4="Yes",'RCF Calc'!CG18*(1-Input!$E$53/Selectors!$I$21),'RCF Calc'!CG18)</f>
        <v>0.28258446733960008</v>
      </c>
      <c r="CF17" s="27">
        <f>IF(CF$4="Yes",'RCF Calc'!CH18*(1-Input!$E$53/Selectors!$I$21),'RCF Calc'!CH18)</f>
        <v>0.28258446733960008</v>
      </c>
      <c r="CG17" s="27">
        <f>IF(CG$4="Yes",'RCF Calc'!CI18*(1-Input!$E$53/Selectors!$I$21),'RCF Calc'!CI18)</f>
        <v>0.15338615228388464</v>
      </c>
      <c r="CH17" s="27">
        <f>IF(CH$4="Yes",'RCF Calc'!CJ18*(1-Input!$E$53/Selectors!$I$21),'RCF Calc'!CJ18)</f>
        <v>0.15338615228388464</v>
      </c>
      <c r="CI17" s="27">
        <f>IF(CI$4="Yes",'RCF Calc'!CK18*(1-Input!$E$53/Selectors!$I$21),'RCF Calc'!CK18)</f>
        <v>0.15338615228388464</v>
      </c>
      <c r="CJ17" s="27">
        <f>IF(CJ$4="Yes",'RCF Calc'!CL18*(1-Input!$E$53/Selectors!$I$21),'RCF Calc'!CL18)</f>
        <v>0.15338615228388464</v>
      </c>
      <c r="CK17" s="27">
        <f>IF(CK$4="Yes",'RCF Calc'!CM18*(1-Input!$E$53/Selectors!$I$21),'RCF Calc'!CM18)</f>
        <v>0.15338615228388464</v>
      </c>
      <c r="CL17" s="27">
        <f>IF(CL$4="Yes",'RCF Calc'!CN18*(1-Input!$E$53/Selectors!$I$21),'RCF Calc'!CN18)</f>
        <v>0.15338615228388464</v>
      </c>
      <c r="CM17" s="27">
        <f>IF(CM$4="Yes",'RCF Calc'!CO18*(1-Input!$E$53/Selectors!$I$21),'RCF Calc'!CO18)</f>
        <v>0.15338615228388464</v>
      </c>
      <c r="CN17" s="27">
        <f>IF(CN$4="Yes",'RCF Calc'!CP18*(1-Input!$E$53/Selectors!$I$21),'RCF Calc'!CP18)</f>
        <v>0.14849687320782823</v>
      </c>
      <c r="CO17" s="27">
        <f>IF(CO$4="Yes",'RCF Calc'!CQ18*(1-Input!$E$53/Selectors!$I$21),'RCF Calc'!CQ18)</f>
        <v>0.14849687320782823</v>
      </c>
      <c r="CP17" s="27">
        <f>IF(CP$4="Yes",'RCF Calc'!CR18*(1-Input!$E$53/Selectors!$I$21),'RCF Calc'!CR18)</f>
        <v>0.14849687320782823</v>
      </c>
      <c r="CQ17" s="27">
        <f>IF(CQ$4="Yes",'RCF Calc'!CS18*(1-Input!$E$53/Selectors!$I$21),'RCF Calc'!CS18)</f>
        <v>0.17299211653902002</v>
      </c>
      <c r="CR17" s="27">
        <f>IF(CR$4="Yes",'RCF Calc'!CT18*(1-Input!$E$53/Selectors!$I$21),'RCF Calc'!CT18)</f>
        <v>0.17299211653902002</v>
      </c>
      <c r="CS17" s="27">
        <f>IF(CS$4="Yes",'RCF Calc'!CU18*(1-Input!$E$53/Selectors!$I$21),'RCF Calc'!CU18)</f>
        <v>0.17299211653902002</v>
      </c>
      <c r="CT17" s="27">
        <f>IF(CT$4="Yes",'RCF Calc'!CV18*(1-Input!$E$53/Selectors!$I$21),'RCF Calc'!CV18)</f>
        <v>0.17299211653902002</v>
      </c>
      <c r="CU17" s="27">
        <f>IF(CU$4="Yes",'RCF Calc'!CW18*(1-Input!$E$53/Selectors!$I$21),'RCF Calc'!CW18)</f>
        <v>0.17299211653902002</v>
      </c>
      <c r="CV17" s="27">
        <f>IF(CV$4="Yes",'RCF Calc'!CX18*(1-Input!$E$53/Selectors!$I$21),'RCF Calc'!CX18)</f>
        <v>0.11324597544420745</v>
      </c>
      <c r="CW17" s="27">
        <f>IF(CW$4="Yes",'RCF Calc'!CY18*(1-Input!$E$53/Selectors!$I$21),'RCF Calc'!CY18)</f>
        <v>0.21999999999999997</v>
      </c>
      <c r="CX17" s="27">
        <f>IF(CX$4="Yes",'RCF Calc'!CZ18*(1-Input!$E$53/Selectors!$I$21),'RCF Calc'!CZ18)</f>
        <v>0.21999999999999997</v>
      </c>
      <c r="CY17" s="27">
        <f>IF(CY$4="Yes",'RCF Calc'!DA18*(1-Input!$E$53/Selectors!$I$21),'RCF Calc'!DA18)</f>
        <v>0.21999999999999997</v>
      </c>
      <c r="CZ17" s="27">
        <f>IF(CZ$4="Yes",'RCF Calc'!DB18*(1-Input!$E$53/Selectors!$I$21),'RCF Calc'!DB18)</f>
        <v>0.21999999999999997</v>
      </c>
      <c r="DA17" s="27">
        <f>IF(DA$4="Yes",'RCF Calc'!DC18*(1-Input!$E$53/Selectors!$I$21),'RCF Calc'!DC18)</f>
        <v>0.21999999999999997</v>
      </c>
      <c r="DB17" s="27">
        <f>IF(DB$4="Yes",'RCF Calc'!DD18*(1-Input!$E$53/Selectors!$I$21),'RCF Calc'!DD18)</f>
        <v>0.21999999999999997</v>
      </c>
      <c r="DC17" s="27">
        <f>IF(DC$4="Yes",'RCF Calc'!DE18*(1-Input!$E$53/Selectors!$I$21),'RCF Calc'!DE18)</f>
        <v>0.21999999999999997</v>
      </c>
      <c r="DD17" s="27">
        <f>IF(DD$4="Yes",'RCF Calc'!DF18*(1-Input!$E$53/Selectors!$I$21),'RCF Calc'!DF18)</f>
        <v>0.21999999999999997</v>
      </c>
      <c r="DE17" s="27">
        <f>IF(DE$4="Yes",'RCF Calc'!DG18*(1-Input!$E$53/Selectors!$I$21),'RCF Calc'!DG18)</f>
        <v>0.21999999999999997</v>
      </c>
      <c r="DF17" s="27">
        <f>IF(DF$4="Yes",'RCF Calc'!DH18*(1-Input!$E$53/Selectors!$I$21),'RCF Calc'!DH18)</f>
        <v>0.21999999999999997</v>
      </c>
      <c r="DG17" s="27">
        <f>IF(DG$4="Yes",'RCF Calc'!DI18*(1-Input!$E$53/Selectors!$I$21),'RCF Calc'!DI18)</f>
        <v>0.21999999999999997</v>
      </c>
      <c r="DH17" s="27">
        <f>IF(DH$4="Yes",'RCF Calc'!DJ18*(1-Input!$E$53/Selectors!$I$21),'RCF Calc'!DJ18)</f>
        <v>0.21999999999999997</v>
      </c>
      <c r="DI17" s="27">
        <f>IF(DI$4="Yes",'RCF Calc'!DK18*(1-Input!$E$53/Selectors!$I$21),'RCF Calc'!DK18)</f>
        <v>0.22999999999999998</v>
      </c>
      <c r="DJ17" s="27">
        <f>IF(DJ$4="Yes",'RCF Calc'!DL18*(1-Input!$E$53/Selectors!$I$21),'RCF Calc'!DL18)</f>
        <v>0.22999999999999998</v>
      </c>
      <c r="DK17" s="27">
        <f>IF(DK$4="Yes",'RCF Calc'!DM18*(1-Input!$E$53/Selectors!$I$21),'RCF Calc'!DM18)</f>
        <v>0.22999999999999998</v>
      </c>
      <c r="DL17" s="27">
        <f>IF(DL$4="Yes",'RCF Calc'!DN18*(1-Input!$E$53/Selectors!$I$21),'RCF Calc'!DN18)</f>
        <v>0.22999999999999998</v>
      </c>
      <c r="DM17" s="27">
        <f>IF(DM$4="Yes",'RCF Calc'!DO18*(1-Input!$E$53/Selectors!$I$21),'RCF Calc'!DO18)</f>
        <v>3.1111111111111089E-2</v>
      </c>
      <c r="DN17" s="27">
        <f>IF(DN$4="Yes",'RCF Calc'!DP18*(1-Input!$E$53/Selectors!$I$21),'RCF Calc'!DP18)</f>
        <v>3.1111111111111089E-2</v>
      </c>
      <c r="DO17" s="27">
        <f>IF(DO$4="Yes",'RCF Calc'!DQ18*(1-Input!$E$53/Selectors!$I$21),'RCF Calc'!DQ18)</f>
        <v>3.1111111111111089E-2</v>
      </c>
      <c r="DP17" s="27">
        <f>IF(DP$4="Yes",'RCF Calc'!DR18*(1-Input!$E$53/Selectors!$I$21),'RCF Calc'!DR18)</f>
        <v>3.1111111111111089E-2</v>
      </c>
      <c r="DQ17" s="27">
        <f>IF(DQ$4="Yes",'RCF Calc'!DS18*(1-Input!$E$53/Selectors!$I$21),'RCF Calc'!DS18)</f>
        <v>3.1111111111111089E-2</v>
      </c>
      <c r="DR17" s="27">
        <f>IF(DR$4="Yes",'RCF Calc'!DT18*(1-Input!$E$53/Selectors!$I$21),'RCF Calc'!DT18)</f>
        <v>3.1111111111111089E-2</v>
      </c>
      <c r="DS17" s="27">
        <f>IF(DS$4="Yes",'RCF Calc'!DU18*(1-Input!$E$53/Selectors!$I$21),'RCF Calc'!DU18)</f>
        <v>3.1111111111111089E-2</v>
      </c>
      <c r="DT17" s="27">
        <f>IF(DT$4="Yes",'RCF Calc'!DV18*(1-Input!$E$53/Selectors!$I$21),'RCF Calc'!DV18)</f>
        <v>3.1111111111111089E-2</v>
      </c>
      <c r="DU17" s="27">
        <f>IF(DU$4="Yes",'RCF Calc'!DW18*(1-Input!$E$53/Selectors!$I$21),'RCF Calc'!DW18)</f>
        <v>3.1111111111111089E-2</v>
      </c>
      <c r="DV17" s="27">
        <f>IF(DV$4="Yes",'RCF Calc'!DX18*(1-Input!$E$53/Selectors!$I$21),'RCF Calc'!DX18)</f>
        <v>3.1111111111111089E-2</v>
      </c>
      <c r="DW17" s="27">
        <f>IF(DW$4="Yes",'RCF Calc'!DY18*(1-Input!$E$53/Selectors!$I$21),'RCF Calc'!DY18)</f>
        <v>3.1111111111111089E-2</v>
      </c>
      <c r="DX17" s="27">
        <f>IF(DX$4="Yes",'RCF Calc'!DZ18*(1-Input!$E$53/Selectors!$I$21),'RCF Calc'!DZ18)</f>
        <v>3.1111111111111089E-2</v>
      </c>
      <c r="DY17" s="27">
        <f>IF(DY$4="Yes",'RCF Calc'!EA18*(1-Input!$E$53/Selectors!$I$21),'RCF Calc'!EA18)</f>
        <v>3.1111111111111089E-2</v>
      </c>
      <c r="DZ17" s="27">
        <f>IF(DZ$4="Yes",'RCF Calc'!EB18*(1-Input!$E$53/Selectors!$I$21),'RCF Calc'!EB18)</f>
        <v>3.1111111111111089E-2</v>
      </c>
      <c r="EA17" s="27">
        <f>IF(EA$4="Yes",'RCF Calc'!EC18*(1-Input!$E$53/Selectors!$I$21),'RCF Calc'!EC18)</f>
        <v>3.1111111111111089E-2</v>
      </c>
      <c r="EB17" s="27">
        <f>IF(EB$4="Yes",'RCF Calc'!ED18*(1-Input!$E$53/Selectors!$I$21),'RCF Calc'!ED18)</f>
        <v>3.1111111111111089E-2</v>
      </c>
      <c r="EC17" s="27">
        <f>IF(EC$4="Yes",'RCF Calc'!EE18*(1-Input!$E$53/Selectors!$I$21),'RCF Calc'!EE18)</f>
        <v>3.1111111111111089E-2</v>
      </c>
      <c r="ED17" s="27">
        <f>IF(ED$4="Yes",'RCF Calc'!EF18*(1-Input!$E$53/Selectors!$I$21),'RCF Calc'!EF18)</f>
        <v>3.1111111111111089E-2</v>
      </c>
      <c r="EE17" s="27">
        <f>IF(EE$4="Yes",'RCF Calc'!EG18*(1-Input!$E$53/Selectors!$I$21),'RCF Calc'!EG18)</f>
        <v>3.1111111111111089E-2</v>
      </c>
      <c r="EF17" s="27">
        <f>IF(EF$4="Yes",'RCF Calc'!EH18*(1-Input!$E$53/Selectors!$I$21),'RCF Calc'!EH18)</f>
        <v>3.1111111111111089E-2</v>
      </c>
      <c r="EG17" s="27">
        <f>IF(EG$4="Yes",'RCF Calc'!EI18*(1-Input!$E$53/Selectors!$I$21),'RCF Calc'!EI18)</f>
        <v>3.1111111111111089E-2</v>
      </c>
      <c r="EH17" s="27">
        <f>IF(EH$4="Yes",'RCF Calc'!EJ18*(1-Input!$E$53/Selectors!$I$21),'RCF Calc'!EJ18)</f>
        <v>3.1111111111111089E-2</v>
      </c>
      <c r="EI17" s="27">
        <f>IF(EI$4="Yes",'RCF Calc'!EK18*(1-Input!$E$53/Selectors!$I$21),'RCF Calc'!EK18)</f>
        <v>3.1111111111111089E-2</v>
      </c>
      <c r="EJ17" s="27">
        <f>IF(EJ$4="Yes",'RCF Calc'!EL18*(1-Input!$E$53/Selectors!$I$21),'RCF Calc'!EL18)</f>
        <v>3.1111111111111089E-2</v>
      </c>
      <c r="EK17" s="27">
        <f>IF(EK$4="Yes",'RCF Calc'!EM18*(1-Input!$E$53/Selectors!$I$21),'RCF Calc'!EM18)</f>
        <v>3.1111111111111089E-2</v>
      </c>
      <c r="EL17" s="27">
        <f>IF(EL$4="Yes",'RCF Calc'!EN18*(1-Input!$E$53/Selectors!$I$21),'RCF Calc'!EN18)</f>
        <v>3.1111111111111089E-2</v>
      </c>
      <c r="EM17" s="27">
        <f>IF(EM$4="Yes",'RCF Calc'!EO18*(1-Input!$E$53/Selectors!$I$21),'RCF Calc'!EO18)</f>
        <v>3.1111111111111089E-2</v>
      </c>
      <c r="EN17" s="27">
        <f>IF(EN$4="Yes",'RCF Calc'!EP18*(1-Input!$E$53/Selectors!$I$21),'RCF Calc'!EP18)</f>
        <v>3.1111111111111089E-2</v>
      </c>
      <c r="EO17" s="27">
        <f>IF(EO$4="Yes",'RCF Calc'!EQ18*(1-Input!$E$53/Selectors!$I$21),'RCF Calc'!EQ18)</f>
        <v>3.1111111111111089E-2</v>
      </c>
      <c r="EP17" s="27">
        <f>IF(EP$4="Yes",'RCF Calc'!ER18*(1-Input!$E$53/Selectors!$I$21),'RCF Calc'!ER18)</f>
        <v>3.1111111111111089E-2</v>
      </c>
      <c r="EQ17" s="27">
        <f>IF(EQ$4="Yes",'RCF Calc'!ES18*(1-Input!$E$53/Selectors!$I$21),'RCF Calc'!ES18)</f>
        <v>0.12445004127397495</v>
      </c>
      <c r="ES17" s="52">
        <v>0.20862851674527744</v>
      </c>
      <c r="ET17" s="52">
        <v>0.20654206327254959</v>
      </c>
      <c r="EU17" s="52">
        <v>0.20445560979982175</v>
      </c>
    </row>
    <row r="18" spans="2:151" x14ac:dyDescent="0.25">
      <c r="B18" s="13" t="s">
        <v>20</v>
      </c>
      <c r="C18" s="3">
        <v>0.65</v>
      </c>
      <c r="D18" s="40" t="e">
        <f t="shared" si="0"/>
        <v>#DIV/0!</v>
      </c>
      <c r="E18" s="2"/>
      <c r="F18" s="29" t="e">
        <f t="shared" si="2"/>
        <v>#DIV/0!</v>
      </c>
      <c r="G18" s="29" t="e">
        <f t="shared" si="1"/>
        <v>#DIV/0!</v>
      </c>
      <c r="H18" s="29"/>
      <c r="I18" s="27">
        <f>IF(I$4="Yes",'RCF Calc'!K19*(1-Input!$E$53/Selectors!$I$21),'RCF Calc'!K19)</f>
        <v>8.1035449999999898E-3</v>
      </c>
      <c r="J18" s="27">
        <f>IF(J$4="Yes",'RCF Calc'!L19*(1-Input!$E$53/Selectors!$I$21),'RCF Calc'!L19)</f>
        <v>8.1035449999999898E-3</v>
      </c>
      <c r="K18" s="27">
        <f>IF(K$4="Yes",'RCF Calc'!M19*(1-Input!$E$53/Selectors!$I$21),'RCF Calc'!M19)</f>
        <v>8.1035449999999898E-3</v>
      </c>
      <c r="L18" s="27">
        <f>IF(L$4="Yes",'RCF Calc'!N19*(1-Input!$E$53/Selectors!$I$21),'RCF Calc'!N19)</f>
        <v>8.1035449999999898E-3</v>
      </c>
      <c r="M18" s="27">
        <f>IF(M$4="Yes",'RCF Calc'!O19*(1-Input!$E$53/Selectors!$I$21),'RCF Calc'!O19)</f>
        <v>8.1035449999999898E-3</v>
      </c>
      <c r="N18" s="27">
        <f>IF(N$4="Yes",'RCF Calc'!P19*(1-Input!$E$53/Selectors!$I$21),'RCF Calc'!P19)</f>
        <v>8.1035449999999898E-3</v>
      </c>
      <c r="O18" s="27">
        <f>IF(O$4="Yes",'RCF Calc'!Q19*(1-Input!$E$53/Selectors!$I$21),'RCF Calc'!Q19)</f>
        <v>8.1035449999999898E-3</v>
      </c>
      <c r="P18" s="27">
        <f>IF(P$4="Yes",'RCF Calc'!R19*(1-Input!$E$53/Selectors!$I$21),'RCF Calc'!R19)</f>
        <v>8.1035449999999898E-3</v>
      </c>
      <c r="Q18" s="27">
        <f>IF(Q$4="Yes",'RCF Calc'!S19*(1-Input!$E$53/Selectors!$I$21),'RCF Calc'!S19)</f>
        <v>8.1035449999999898E-3</v>
      </c>
      <c r="R18" s="27">
        <f>IF(R$4="Yes",'RCF Calc'!T19*(1-Input!$E$53/Selectors!$I$21),'RCF Calc'!T19)</f>
        <v>4.5627530364372504E-2</v>
      </c>
      <c r="S18" s="27">
        <f>IF(S$4="Yes",'RCF Calc'!U19*(1-Input!$E$53/Selectors!$I$21),'RCF Calc'!U19)</f>
        <v>4.5627530364372504E-2</v>
      </c>
      <c r="T18" s="27">
        <f>IF(T$4="Yes",'RCF Calc'!V19*(1-Input!$E$53/Selectors!$I$21),'RCF Calc'!V19)</f>
        <v>4.5627530364372504E-2</v>
      </c>
      <c r="U18" s="27">
        <f>IF(U$4="Yes",'RCF Calc'!W19*(1-Input!$E$53/Selectors!$I$21),'RCF Calc'!W19)</f>
        <v>4.5627530364372504E-2</v>
      </c>
      <c r="V18" s="27">
        <f>IF(V$4="Yes",'RCF Calc'!X19*(1-Input!$E$53/Selectors!$I$21),'RCF Calc'!X19)</f>
        <v>0.12524859270078958</v>
      </c>
      <c r="W18" s="27">
        <f>IF(W$4="Yes",'RCF Calc'!Y19*(1-Input!$E$53/Selectors!$I$21),'RCF Calc'!Y19)</f>
        <v>0.12524859270078958</v>
      </c>
      <c r="X18" s="27">
        <f>IF(X$4="Yes",'RCF Calc'!Z19*(1-Input!$E$53/Selectors!$I$21),'RCF Calc'!Z19)</f>
        <v>0.12524859270078958</v>
      </c>
      <c r="Y18" s="27">
        <f>IF(Y$4="Yes",'RCF Calc'!AA19*(1-Input!$E$53/Selectors!$I$21),'RCF Calc'!AA19)</f>
        <v>0.12524859270078958</v>
      </c>
      <c r="Z18" s="27">
        <f>IF(Z$4="Yes",'RCF Calc'!AB19*(1-Input!$E$53/Selectors!$I$21),'RCF Calc'!AB19)</f>
        <v>0.12524859270078958</v>
      </c>
      <c r="AA18" s="27">
        <f>IF(AA$4="Yes",'RCF Calc'!AC19*(1-Input!$E$53/Selectors!$I$21),'RCF Calc'!AC19)</f>
        <v>0.30357142857142905</v>
      </c>
      <c r="AB18" s="27">
        <f>IF(AB$4="Yes",'RCF Calc'!AD19*(1-Input!$E$53/Selectors!$I$21),'RCF Calc'!AD19)</f>
        <v>0.12524859270078958</v>
      </c>
      <c r="AC18" s="27">
        <f>IF(AC$4="Yes",'RCF Calc'!AE19*(1-Input!$E$53/Selectors!$I$21),'RCF Calc'!AE19)</f>
        <v>0.12524859270078958</v>
      </c>
      <c r="AD18" s="27">
        <f>IF(AD$4="Yes",'RCF Calc'!AF19*(1-Input!$E$53/Selectors!$I$21),'RCF Calc'!AF19)</f>
        <v>0.12524859270078958</v>
      </c>
      <c r="AE18" s="27">
        <f>IF(AE$4="Yes",'RCF Calc'!AG19*(1-Input!$E$53/Selectors!$I$21),'RCF Calc'!AG19)</f>
        <v>0.12524859270078958</v>
      </c>
      <c r="AF18" s="27">
        <f>IF(AF$4="Yes",'RCF Calc'!AH19*(1-Input!$E$53/Selectors!$I$21),'RCF Calc'!AH19)</f>
        <v>0.12524859270078958</v>
      </c>
      <c r="AG18" s="27">
        <f>IF(AG$4="Yes",'RCF Calc'!AI19*(1-Input!$E$53/Selectors!$I$21),'RCF Calc'!AI19)</f>
        <v>0.34885680000000008</v>
      </c>
      <c r="AH18" s="27">
        <f>IF(AH$4="Yes",'RCF Calc'!AJ19*(1-Input!$E$53/Selectors!$I$21),'RCF Calc'!AJ19)</f>
        <v>0.34885680000000008</v>
      </c>
      <c r="AI18" s="27">
        <f>IF(AI$4="Yes",'RCF Calc'!AK19*(1-Input!$E$53/Selectors!$I$21),'RCF Calc'!AK19)</f>
        <v>4.5627530364372504E-2</v>
      </c>
      <c r="AJ18" s="27">
        <f>IF(AJ$4="Yes",'RCF Calc'!AL19*(1-Input!$E$53/Selectors!$I$21),'RCF Calc'!AL19)</f>
        <v>4.5627530364372504E-2</v>
      </c>
      <c r="AK18" s="27">
        <f>IF(AK$4="Yes",'RCF Calc'!AM19*(1-Input!$E$53/Selectors!$I$21),'RCF Calc'!AM19)</f>
        <v>4.5627530364372504E-2</v>
      </c>
      <c r="AL18" s="27">
        <f>IF(AL$4="Yes",'RCF Calc'!AN19*(1-Input!$E$53/Selectors!$I$21),'RCF Calc'!AN19)</f>
        <v>4.5627530364372504E-2</v>
      </c>
      <c r="AM18" s="27">
        <f>IF(AM$4="Yes",'RCF Calc'!AO19*(1-Input!$E$53/Selectors!$I$21),'RCF Calc'!AO19)</f>
        <v>0.40308549424999995</v>
      </c>
      <c r="AN18" s="27">
        <f>IF(AN$4="Yes",'RCF Calc'!AP19*(1-Input!$E$53/Selectors!$I$21),'RCF Calc'!AP19)</f>
        <v>0.34885680000000008</v>
      </c>
      <c r="AO18" s="27">
        <f>IF(AO$4="Yes",'RCF Calc'!AQ19*(1-Input!$E$53/Selectors!$I$21),'RCF Calc'!AQ19)</f>
        <v>0.34885680000000008</v>
      </c>
      <c r="AP18" s="27">
        <f>IF(AP$4="Yes",'RCF Calc'!AR19*(1-Input!$E$53/Selectors!$I$21),'RCF Calc'!AR19)</f>
        <v>0.37597114712500002</v>
      </c>
      <c r="AQ18" s="27">
        <f>IF(AQ$4="Yes",'RCF Calc'!AS19*(1-Input!$E$53/Selectors!$I$21),'RCF Calc'!AS19)</f>
        <v>0.40308549424999995</v>
      </c>
      <c r="AR18" s="27">
        <f>IF(AR$4="Yes",'RCF Calc'!AT19*(1-Input!$E$53/Selectors!$I$21),'RCF Calc'!AT19)</f>
        <v>0.34885680000000008</v>
      </c>
      <c r="AS18" s="27">
        <f>IF(AS$4="Yes",'RCF Calc'!AU19*(1-Input!$E$53/Selectors!$I$21),'RCF Calc'!AU19)</f>
        <v>0.34885680000000008</v>
      </c>
      <c r="AT18" s="27">
        <f>IF(AT$4="Yes",'RCF Calc'!AV19*(1-Input!$E$53/Selectors!$I$21),'RCF Calc'!AV19)</f>
        <v>0.12524859270078958</v>
      </c>
      <c r="AU18" s="27">
        <f>IF(AU$4="Yes",'RCF Calc'!AW19*(1-Input!$E$53/Selectors!$I$21),'RCF Calc'!AW19)</f>
        <v>0.30357142857142905</v>
      </c>
      <c r="AV18" s="27">
        <f>IF(AV$4="Yes",'RCF Calc'!AX19*(1-Input!$E$53/Selectors!$I$21),'RCF Calc'!AX19)</f>
        <v>4.5627530364372504E-2</v>
      </c>
      <c r="AW18" s="27">
        <f>IF(AW$4="Yes",'RCF Calc'!AY19*(1-Input!$E$53/Selectors!$I$21),'RCF Calc'!AY19)</f>
        <v>4.5627530364372504E-2</v>
      </c>
      <c r="AX18" s="27">
        <f>IF(AX$4="Yes",'RCF Calc'!AZ19*(1-Input!$E$53/Selectors!$I$21),'RCF Calc'!AZ19)</f>
        <v>0.25650000000000017</v>
      </c>
      <c r="AY18" s="27">
        <f>IF(AY$4="Yes",'RCF Calc'!BA19*(1-Input!$E$53/Selectors!$I$21),'RCF Calc'!BA19)</f>
        <v>0.25650000000000017</v>
      </c>
      <c r="AZ18" s="27">
        <f>IF(AZ$4="Yes",'RCF Calc'!BB19*(1-Input!$E$53/Selectors!$I$21),'RCF Calc'!BB19)</f>
        <v>0.23085000000000017</v>
      </c>
      <c r="BA18" s="27">
        <f>IF(BA$4="Yes",'RCF Calc'!BC19*(1-Input!$E$53/Selectors!$I$21),'RCF Calc'!BC19)</f>
        <v>0.23085000000000017</v>
      </c>
      <c r="BB18" s="27">
        <f>IF(BB$4="Yes",'RCF Calc'!BD19*(1-Input!$E$53/Selectors!$I$21),'RCF Calc'!BD19)</f>
        <v>0.23085000000000017</v>
      </c>
      <c r="BC18" s="27">
        <f>IF(BC$4="Yes",'RCF Calc'!BE19*(1-Input!$E$53/Selectors!$I$21),'RCF Calc'!BE19)</f>
        <v>0.25650000000000017</v>
      </c>
      <c r="BD18" s="27">
        <f>IF(BD$4="Yes",'RCF Calc'!BF19*(1-Input!$E$53/Selectors!$I$21),'RCF Calc'!BF19)</f>
        <v>0.30780000000000018</v>
      </c>
      <c r="BE18" s="27">
        <f>IF(BE$4="Yes",'RCF Calc'!BG19*(1-Input!$E$53/Selectors!$I$21),'RCF Calc'!BG19)</f>
        <v>0.25650000000000017</v>
      </c>
      <c r="BF18" s="27">
        <f>IF(BF$4="Yes",'RCF Calc'!BH19*(1-Input!$E$53/Selectors!$I$21),'RCF Calc'!BH19)</f>
        <v>0.30780000000000018</v>
      </c>
      <c r="BG18" s="27">
        <f>IF(BG$4="Yes",'RCF Calc'!BI19*(1-Input!$E$53/Selectors!$I$21),'RCF Calc'!BI19)</f>
        <v>0.33045357142857146</v>
      </c>
      <c r="BH18" s="27">
        <f>IF(BH$4="Yes",'RCF Calc'!BJ19*(1-Input!$E$53/Selectors!$I$21),'RCF Calc'!BJ19)</f>
        <v>0.33045357142857146</v>
      </c>
      <c r="BI18" s="27">
        <f>IF(BI$4="Yes",'RCF Calc'!BK19*(1-Input!$E$53/Selectors!$I$21),'RCF Calc'!BK19)</f>
        <v>0.34633519451127759</v>
      </c>
      <c r="BJ18" s="27">
        <f>IF(BJ$4="Yes",'RCF Calc'!BL19*(1-Input!$E$53/Selectors!$I$21),'RCF Calc'!BL19)</f>
        <v>0.25650000000000017</v>
      </c>
      <c r="BK18" s="27">
        <f>IF(BK$4="Yes",'RCF Calc'!BM19*(1-Input!$E$53/Selectors!$I$21),'RCF Calc'!BM19)</f>
        <v>0.25650000000000017</v>
      </c>
      <c r="BL18" s="27">
        <f>IF(BL$4="Yes",'RCF Calc'!BN19*(1-Input!$E$53/Selectors!$I$21),'RCF Calc'!BN19)</f>
        <v>0.30780000000000018</v>
      </c>
      <c r="BM18" s="27">
        <f>IF(BM$4="Yes",'RCF Calc'!BO19*(1-Input!$E$53/Selectors!$I$21),'RCF Calc'!BO19)</f>
        <v>0.30780000000000018</v>
      </c>
      <c r="BN18" s="27">
        <f>IF(BN$4="Yes",'RCF Calc'!BP19*(1-Input!$E$53/Selectors!$I$21),'RCF Calc'!BP19)</f>
        <v>0.33000000000000007</v>
      </c>
      <c r="BO18" s="27">
        <f>IF(BO$4="Yes",'RCF Calc'!BQ19*(1-Input!$E$53/Selectors!$I$21),'RCF Calc'!BQ19)</f>
        <v>0.31700000000000017</v>
      </c>
      <c r="BP18" s="27">
        <f>IF(BP$4="Yes",'RCF Calc'!BR19*(1-Input!$E$53/Selectors!$I$21),'RCF Calc'!BR19)</f>
        <v>0.31700000000000017</v>
      </c>
      <c r="BQ18" s="27">
        <f>IF(BQ$4="Yes",'RCF Calc'!BS19*(1-Input!$E$53/Selectors!$I$21),'RCF Calc'!BS19)</f>
        <v>0.14941773975776829</v>
      </c>
      <c r="BR18" s="27">
        <f>IF(BR$4="Yes",'RCF Calc'!BT19*(1-Input!$E$53/Selectors!$I$21),'RCF Calc'!BT19)</f>
        <v>0.25650000000000017</v>
      </c>
      <c r="BS18" s="27">
        <f>IF(BS$4="Yes",'RCF Calc'!BU19*(1-Input!$E$53/Selectors!$I$21),'RCF Calc'!BU19)</f>
        <v>0.18834610261512333</v>
      </c>
      <c r="BT18" s="27">
        <f>IF(BT$4="Yes",'RCF Calc'!BV19*(1-Input!$E$53/Selectors!$I$21),'RCF Calc'!BV19)</f>
        <v>5.7570000000000121E-2</v>
      </c>
      <c r="BU18" s="27">
        <f>IF(BU$4="Yes",'RCF Calc'!BW19*(1-Input!$E$53/Selectors!$I$21),'RCF Calc'!BW19)</f>
        <v>5.7570000000000121E-2</v>
      </c>
      <c r="BV18" s="27">
        <f>IF(BV$4="Yes",'RCF Calc'!BX19*(1-Input!$E$53/Selectors!$I$21),'RCF Calc'!BX19)</f>
        <v>5.7570000000000121E-2</v>
      </c>
      <c r="BW18" s="27">
        <f>IF(BW$4="Yes",'RCF Calc'!BY19*(1-Input!$E$53/Selectors!$I$21),'RCF Calc'!BY19)</f>
        <v>5.7570000000000121E-2</v>
      </c>
      <c r="BX18" s="27">
        <f>IF(BX$4="Yes",'RCF Calc'!BZ19*(1-Input!$E$53/Selectors!$I$21),'RCF Calc'!BZ19)</f>
        <v>5.7570000000000121E-2</v>
      </c>
      <c r="BY18" s="27">
        <f>IF(BY$4="Yes",'RCF Calc'!CA19*(1-Input!$E$53/Selectors!$I$21),'RCF Calc'!CA19)</f>
        <v>5.7570000000000121E-2</v>
      </c>
      <c r="BZ18" s="27">
        <f>IF(BZ$4="Yes",'RCF Calc'!CB19*(1-Input!$E$53/Selectors!$I$21),'RCF Calc'!CB19)</f>
        <v>0.30170001839255001</v>
      </c>
      <c r="CA18" s="27">
        <f>IF(CA$4="Yes",'RCF Calc'!CC19*(1-Input!$E$53/Selectors!$I$21),'RCF Calc'!CC19)</f>
        <v>0.30170001839255001</v>
      </c>
      <c r="CB18" s="27">
        <f>IF(CB$4="Yes",'RCF Calc'!CD19*(1-Input!$E$53/Selectors!$I$21),'RCF Calc'!CD19)</f>
        <v>0.30170001839255001</v>
      </c>
      <c r="CC18" s="27">
        <f>IF(CC$4="Yes",'RCF Calc'!CE19*(1-Input!$E$53/Selectors!$I$21),'RCF Calc'!CE19)</f>
        <v>0.30170001839255001</v>
      </c>
      <c r="CD18" s="27">
        <f>IF(CD$4="Yes",'RCF Calc'!CF19*(1-Input!$E$53/Selectors!$I$21),'RCF Calc'!CF19)</f>
        <v>0.30170001839255001</v>
      </c>
      <c r="CE18" s="27">
        <f>IF(CE$4="Yes",'RCF Calc'!CG19*(1-Input!$E$53/Selectors!$I$21),'RCF Calc'!CG19)</f>
        <v>0.30170001839255001</v>
      </c>
      <c r="CF18" s="27">
        <f>IF(CF$4="Yes",'RCF Calc'!CH19*(1-Input!$E$53/Selectors!$I$21),'RCF Calc'!CH19)</f>
        <v>0.30170001839255001</v>
      </c>
      <c r="CG18" s="27">
        <f>IF(CG$4="Yes",'RCF Calc'!CI19*(1-Input!$E$53/Selectors!$I$21),'RCF Calc'!CI19)</f>
        <v>0.20576828945281989</v>
      </c>
      <c r="CH18" s="27">
        <f>IF(CH$4="Yes",'RCF Calc'!CJ19*(1-Input!$E$53/Selectors!$I$21),'RCF Calc'!CJ19)</f>
        <v>0.20576828945281989</v>
      </c>
      <c r="CI18" s="27">
        <f>IF(CI$4="Yes",'RCF Calc'!CK19*(1-Input!$E$53/Selectors!$I$21),'RCF Calc'!CK19)</f>
        <v>0.20576828945281989</v>
      </c>
      <c r="CJ18" s="27">
        <f>IF(CJ$4="Yes",'RCF Calc'!CL19*(1-Input!$E$53/Selectors!$I$21),'RCF Calc'!CL19)</f>
        <v>0.20576828945281989</v>
      </c>
      <c r="CK18" s="27">
        <f>IF(CK$4="Yes",'RCF Calc'!CM19*(1-Input!$E$53/Selectors!$I$21),'RCF Calc'!CM19)</f>
        <v>0.20576828945281989</v>
      </c>
      <c r="CL18" s="27">
        <f>IF(CL$4="Yes",'RCF Calc'!CN19*(1-Input!$E$53/Selectors!$I$21),'RCF Calc'!CN19)</f>
        <v>0.20576828945281989</v>
      </c>
      <c r="CM18" s="27">
        <f>IF(CM$4="Yes",'RCF Calc'!CO19*(1-Input!$E$53/Selectors!$I$21),'RCF Calc'!CO19)</f>
        <v>0.20576828945281989</v>
      </c>
      <c r="CN18" s="27">
        <f>IF(CN$4="Yes",'RCF Calc'!CP19*(1-Input!$E$53/Selectors!$I$21),'RCF Calc'!CP19)</f>
        <v>0.18834610261512333</v>
      </c>
      <c r="CO18" s="27">
        <f>IF(CO$4="Yes",'RCF Calc'!CQ19*(1-Input!$E$53/Selectors!$I$21),'RCF Calc'!CQ19)</f>
        <v>0.18834610261512333</v>
      </c>
      <c r="CP18" s="27">
        <f>IF(CP$4="Yes",'RCF Calc'!CR19*(1-Input!$E$53/Selectors!$I$21),'RCF Calc'!CR19)</f>
        <v>0.18834610261512333</v>
      </c>
      <c r="CQ18" s="27">
        <f>IF(CQ$4="Yes",'RCF Calc'!CS19*(1-Input!$E$53/Selectors!$I$21),'RCF Calc'!CS19)</f>
        <v>0.3004380272501217</v>
      </c>
      <c r="CR18" s="27">
        <f>IF(CR$4="Yes",'RCF Calc'!CT19*(1-Input!$E$53/Selectors!$I$21),'RCF Calc'!CT19)</f>
        <v>0.3004380272501217</v>
      </c>
      <c r="CS18" s="27">
        <f>IF(CS$4="Yes",'RCF Calc'!CU19*(1-Input!$E$53/Selectors!$I$21),'RCF Calc'!CU19)</f>
        <v>0.3004380272501217</v>
      </c>
      <c r="CT18" s="27">
        <f>IF(CT$4="Yes",'RCF Calc'!CV19*(1-Input!$E$53/Selectors!$I$21),'RCF Calc'!CV19)</f>
        <v>0.3004380272501217</v>
      </c>
      <c r="CU18" s="27">
        <f>IF(CU$4="Yes",'RCF Calc'!CW19*(1-Input!$E$53/Selectors!$I$21),'RCF Calc'!CW19)</f>
        <v>0.3004380272501217</v>
      </c>
      <c r="CV18" s="27">
        <f>IF(CV$4="Yes",'RCF Calc'!CX19*(1-Input!$E$53/Selectors!$I$21),'RCF Calc'!CX19)</f>
        <v>0.14941773975776829</v>
      </c>
      <c r="CW18" s="27">
        <f>IF(CW$4="Yes",'RCF Calc'!CY19*(1-Input!$E$53/Selectors!$I$21),'RCF Calc'!CY19)</f>
        <v>0.34885680000000008</v>
      </c>
      <c r="CX18" s="27">
        <f>IF(CX$4="Yes",'RCF Calc'!CZ19*(1-Input!$E$53/Selectors!$I$21),'RCF Calc'!CZ19)</f>
        <v>0.34885680000000008</v>
      </c>
      <c r="CY18" s="27">
        <f>IF(CY$4="Yes",'RCF Calc'!DA19*(1-Input!$E$53/Selectors!$I$21),'RCF Calc'!DA19)</f>
        <v>0.34885680000000008</v>
      </c>
      <c r="CZ18" s="27">
        <f>IF(CZ$4="Yes",'RCF Calc'!DB19*(1-Input!$E$53/Selectors!$I$21),'RCF Calc'!DB19)</f>
        <v>0.34885680000000008</v>
      </c>
      <c r="DA18" s="27">
        <f>IF(DA$4="Yes",'RCF Calc'!DC19*(1-Input!$E$53/Selectors!$I$21),'RCF Calc'!DC19)</f>
        <v>0.34885680000000008</v>
      </c>
      <c r="DB18" s="27">
        <f>IF(DB$4="Yes",'RCF Calc'!DD19*(1-Input!$E$53/Selectors!$I$21),'RCF Calc'!DD19)</f>
        <v>0.34885680000000008</v>
      </c>
      <c r="DC18" s="27">
        <f>IF(DC$4="Yes",'RCF Calc'!DE19*(1-Input!$E$53/Selectors!$I$21),'RCF Calc'!DE19)</f>
        <v>0.34885680000000008</v>
      </c>
      <c r="DD18" s="27">
        <f>IF(DD$4="Yes",'RCF Calc'!DF19*(1-Input!$E$53/Selectors!$I$21),'RCF Calc'!DF19)</f>
        <v>0.34885680000000008</v>
      </c>
      <c r="DE18" s="27">
        <f>IF(DE$4="Yes",'RCF Calc'!DG19*(1-Input!$E$53/Selectors!$I$21),'RCF Calc'!DG19)</f>
        <v>0.34885680000000008</v>
      </c>
      <c r="DF18" s="27">
        <f>IF(DF$4="Yes",'RCF Calc'!DH19*(1-Input!$E$53/Selectors!$I$21),'RCF Calc'!DH19)</f>
        <v>0.34885680000000008</v>
      </c>
      <c r="DG18" s="27">
        <f>IF(DG$4="Yes",'RCF Calc'!DI19*(1-Input!$E$53/Selectors!$I$21),'RCF Calc'!DI19)</f>
        <v>0.34885680000000008</v>
      </c>
      <c r="DH18" s="27">
        <f>IF(DH$4="Yes",'RCF Calc'!DJ19*(1-Input!$E$53/Selectors!$I$21),'RCF Calc'!DJ19)</f>
        <v>0.34885680000000008</v>
      </c>
      <c r="DI18" s="27">
        <f>IF(DI$4="Yes",'RCF Calc'!DK19*(1-Input!$E$53/Selectors!$I$21),'RCF Calc'!DK19)</f>
        <v>0.25650000000000017</v>
      </c>
      <c r="DJ18" s="27">
        <f>IF(DJ$4="Yes",'RCF Calc'!DL19*(1-Input!$E$53/Selectors!$I$21),'RCF Calc'!DL19)</f>
        <v>0.25650000000000017</v>
      </c>
      <c r="DK18" s="27">
        <f>IF(DK$4="Yes",'RCF Calc'!DM19*(1-Input!$E$53/Selectors!$I$21),'RCF Calc'!DM19)</f>
        <v>0.25650000000000017</v>
      </c>
      <c r="DL18" s="27">
        <f>IF(DL$4="Yes",'RCF Calc'!DN19*(1-Input!$E$53/Selectors!$I$21),'RCF Calc'!DN19)</f>
        <v>0.25650000000000017</v>
      </c>
      <c r="DM18" s="27">
        <f>IF(DM$4="Yes",'RCF Calc'!DO19*(1-Input!$E$53/Selectors!$I$21),'RCF Calc'!DO19)</f>
        <v>4.5627530364372504E-2</v>
      </c>
      <c r="DN18" s="27">
        <f>IF(DN$4="Yes",'RCF Calc'!DP19*(1-Input!$E$53/Selectors!$I$21),'RCF Calc'!DP19)</f>
        <v>4.5627530364372504E-2</v>
      </c>
      <c r="DO18" s="27">
        <f>IF(DO$4="Yes",'RCF Calc'!DQ19*(1-Input!$E$53/Selectors!$I$21),'RCF Calc'!DQ19)</f>
        <v>4.5627530364372504E-2</v>
      </c>
      <c r="DP18" s="27">
        <f>IF(DP$4="Yes",'RCF Calc'!DR19*(1-Input!$E$53/Selectors!$I$21),'RCF Calc'!DR19)</f>
        <v>4.5627530364372504E-2</v>
      </c>
      <c r="DQ18" s="27">
        <f>IF(DQ$4="Yes",'RCF Calc'!DS19*(1-Input!$E$53/Selectors!$I$21),'RCF Calc'!DS19)</f>
        <v>4.5627530364372504E-2</v>
      </c>
      <c r="DR18" s="27">
        <f>IF(DR$4="Yes",'RCF Calc'!DT19*(1-Input!$E$53/Selectors!$I$21),'RCF Calc'!DT19)</f>
        <v>4.5627530364372504E-2</v>
      </c>
      <c r="DS18" s="27">
        <f>IF(DS$4="Yes",'RCF Calc'!DU19*(1-Input!$E$53/Selectors!$I$21),'RCF Calc'!DU19)</f>
        <v>4.5627530364372504E-2</v>
      </c>
      <c r="DT18" s="27">
        <f>IF(DT$4="Yes",'RCF Calc'!DV19*(1-Input!$E$53/Selectors!$I$21),'RCF Calc'!DV19)</f>
        <v>4.5627530364372504E-2</v>
      </c>
      <c r="DU18" s="27">
        <f>IF(DU$4="Yes",'RCF Calc'!DW19*(1-Input!$E$53/Selectors!$I$21),'RCF Calc'!DW19)</f>
        <v>4.5627530364372504E-2</v>
      </c>
      <c r="DV18" s="27">
        <f>IF(DV$4="Yes",'RCF Calc'!DX19*(1-Input!$E$53/Selectors!$I$21),'RCF Calc'!DX19)</f>
        <v>4.5627530364372504E-2</v>
      </c>
      <c r="DW18" s="27">
        <f>IF(DW$4="Yes",'RCF Calc'!DY19*(1-Input!$E$53/Selectors!$I$21),'RCF Calc'!DY19)</f>
        <v>4.5627530364372504E-2</v>
      </c>
      <c r="DX18" s="27">
        <f>IF(DX$4="Yes",'RCF Calc'!DZ19*(1-Input!$E$53/Selectors!$I$21),'RCF Calc'!DZ19)</f>
        <v>4.5627530364372504E-2</v>
      </c>
      <c r="DY18" s="27">
        <f>IF(DY$4="Yes",'RCF Calc'!EA19*(1-Input!$E$53/Selectors!$I$21),'RCF Calc'!EA19)</f>
        <v>4.5627530364372504E-2</v>
      </c>
      <c r="DZ18" s="27">
        <f>IF(DZ$4="Yes",'RCF Calc'!EB19*(1-Input!$E$53/Selectors!$I$21),'RCF Calc'!EB19)</f>
        <v>4.5627530364372504E-2</v>
      </c>
      <c r="EA18" s="27">
        <f>IF(EA$4="Yes",'RCF Calc'!EC19*(1-Input!$E$53/Selectors!$I$21),'RCF Calc'!EC19)</f>
        <v>4.5627530364372504E-2</v>
      </c>
      <c r="EB18" s="27">
        <f>IF(EB$4="Yes",'RCF Calc'!ED19*(1-Input!$E$53/Selectors!$I$21),'RCF Calc'!ED19)</f>
        <v>4.5627530364372504E-2</v>
      </c>
      <c r="EC18" s="27">
        <f>IF(EC$4="Yes",'RCF Calc'!EE19*(1-Input!$E$53/Selectors!$I$21),'RCF Calc'!EE19)</f>
        <v>4.5627530364372504E-2</v>
      </c>
      <c r="ED18" s="27">
        <f>IF(ED$4="Yes",'RCF Calc'!EF19*(1-Input!$E$53/Selectors!$I$21),'RCF Calc'!EF19)</f>
        <v>4.5627530364372504E-2</v>
      </c>
      <c r="EE18" s="27">
        <f>IF(EE$4="Yes",'RCF Calc'!EG19*(1-Input!$E$53/Selectors!$I$21),'RCF Calc'!EG19)</f>
        <v>4.5627530364372504E-2</v>
      </c>
      <c r="EF18" s="27">
        <f>IF(EF$4="Yes",'RCF Calc'!EH19*(1-Input!$E$53/Selectors!$I$21),'RCF Calc'!EH19)</f>
        <v>4.5627530364372504E-2</v>
      </c>
      <c r="EG18" s="27">
        <f>IF(EG$4="Yes",'RCF Calc'!EI19*(1-Input!$E$53/Selectors!$I$21),'RCF Calc'!EI19)</f>
        <v>4.5627530364372504E-2</v>
      </c>
      <c r="EH18" s="27">
        <f>IF(EH$4="Yes",'RCF Calc'!EJ19*(1-Input!$E$53/Selectors!$I$21),'RCF Calc'!EJ19)</f>
        <v>4.5627530364372504E-2</v>
      </c>
      <c r="EI18" s="27">
        <f>IF(EI$4="Yes",'RCF Calc'!EK19*(1-Input!$E$53/Selectors!$I$21),'RCF Calc'!EK19)</f>
        <v>4.5627530364372504E-2</v>
      </c>
      <c r="EJ18" s="27">
        <f>IF(EJ$4="Yes",'RCF Calc'!EL19*(1-Input!$E$53/Selectors!$I$21),'RCF Calc'!EL19)</f>
        <v>4.5627530364372504E-2</v>
      </c>
      <c r="EK18" s="27">
        <f>IF(EK$4="Yes",'RCF Calc'!EM19*(1-Input!$E$53/Selectors!$I$21),'RCF Calc'!EM19)</f>
        <v>4.5627530364372504E-2</v>
      </c>
      <c r="EL18" s="27">
        <f>IF(EL$4="Yes",'RCF Calc'!EN19*(1-Input!$E$53/Selectors!$I$21),'RCF Calc'!EN19)</f>
        <v>4.5627530364372504E-2</v>
      </c>
      <c r="EM18" s="27">
        <f>IF(EM$4="Yes",'RCF Calc'!EO19*(1-Input!$E$53/Selectors!$I$21),'RCF Calc'!EO19)</f>
        <v>4.5627530364372504E-2</v>
      </c>
      <c r="EN18" s="27">
        <f>IF(EN$4="Yes",'RCF Calc'!EP19*(1-Input!$E$53/Selectors!$I$21),'RCF Calc'!EP19)</f>
        <v>4.5627530364372504E-2</v>
      </c>
      <c r="EO18" s="27">
        <f>IF(EO$4="Yes",'RCF Calc'!EQ19*(1-Input!$E$53/Selectors!$I$21),'RCF Calc'!EQ19)</f>
        <v>4.5627530364372504E-2</v>
      </c>
      <c r="EP18" s="27">
        <f>IF(EP$4="Yes",'RCF Calc'!ER19*(1-Input!$E$53/Selectors!$I$21),'RCF Calc'!ER19)</f>
        <v>4.5627530364372504E-2</v>
      </c>
      <c r="EQ18" s="27">
        <f>IF(EQ$4="Yes",'RCF Calc'!ES19*(1-Input!$E$53/Selectors!$I$21),'RCF Calc'!ES19)</f>
        <v>0.13777345197086854</v>
      </c>
      <c r="ES18" s="52">
        <v>0.40741071099297849</v>
      </c>
      <c r="ET18" s="52">
        <v>0.27212643003585357</v>
      </c>
      <c r="EU18" s="52">
        <v>0.26682700344999999</v>
      </c>
    </row>
    <row r="19" spans="2:151" x14ac:dyDescent="0.25">
      <c r="B19" s="13" t="s">
        <v>21</v>
      </c>
      <c r="C19" s="3">
        <v>0.7</v>
      </c>
      <c r="D19" s="40" t="e">
        <f t="shared" si="0"/>
        <v>#DIV/0!</v>
      </c>
      <c r="E19" s="2"/>
      <c r="F19" s="29" t="e">
        <f t="shared" si="2"/>
        <v>#DIV/0!</v>
      </c>
      <c r="G19" s="29" t="e">
        <f t="shared" si="1"/>
        <v>#DIV/0!</v>
      </c>
      <c r="H19" s="29"/>
      <c r="I19" s="27">
        <f>IF(I$4="Yes",'RCF Calc'!K20*(1-Input!$E$53/Selectors!$I$21),'RCF Calc'!K20)</f>
        <v>3.0254007142857198E-2</v>
      </c>
      <c r="J19" s="27">
        <f>IF(J$4="Yes",'RCF Calc'!L20*(1-Input!$E$53/Selectors!$I$21),'RCF Calc'!L20)</f>
        <v>3.0254007142857198E-2</v>
      </c>
      <c r="K19" s="27">
        <f>IF(K$4="Yes",'RCF Calc'!M20*(1-Input!$E$53/Selectors!$I$21),'RCF Calc'!M20)</f>
        <v>3.0254007142857198E-2</v>
      </c>
      <c r="L19" s="27">
        <f>IF(L$4="Yes",'RCF Calc'!N20*(1-Input!$E$53/Selectors!$I$21),'RCF Calc'!N20)</f>
        <v>3.0254007142857198E-2</v>
      </c>
      <c r="M19" s="27">
        <f>IF(M$4="Yes",'RCF Calc'!O20*(1-Input!$E$53/Selectors!$I$21),'RCF Calc'!O20)</f>
        <v>3.0254007142857198E-2</v>
      </c>
      <c r="N19" s="27">
        <f>IF(N$4="Yes",'RCF Calc'!P20*(1-Input!$E$53/Selectors!$I$21),'RCF Calc'!P20)</f>
        <v>3.0254007142857198E-2</v>
      </c>
      <c r="O19" s="27">
        <f>IF(O$4="Yes",'RCF Calc'!Q20*(1-Input!$E$53/Selectors!$I$21),'RCF Calc'!Q20)</f>
        <v>3.0254007142857198E-2</v>
      </c>
      <c r="P19" s="27">
        <f>IF(P$4="Yes",'RCF Calc'!R20*(1-Input!$E$53/Selectors!$I$21),'RCF Calc'!R20)</f>
        <v>3.0254007142857198E-2</v>
      </c>
      <c r="Q19" s="27">
        <f>IF(Q$4="Yes",'RCF Calc'!S20*(1-Input!$E$53/Selectors!$I$21),'RCF Calc'!S20)</f>
        <v>3.0254007142857198E-2</v>
      </c>
      <c r="R19" s="27">
        <f>IF(R$4="Yes",'RCF Calc'!T20*(1-Input!$E$53/Selectors!$I$21),'RCF Calc'!T20)</f>
        <v>5.861906710310949E-2</v>
      </c>
      <c r="S19" s="27">
        <f>IF(S$4="Yes",'RCF Calc'!U20*(1-Input!$E$53/Selectors!$I$21),'RCF Calc'!U20)</f>
        <v>5.861906710310949E-2</v>
      </c>
      <c r="T19" s="27">
        <f>IF(T$4="Yes",'RCF Calc'!V20*(1-Input!$E$53/Selectors!$I$21),'RCF Calc'!V20)</f>
        <v>5.861906710310949E-2</v>
      </c>
      <c r="U19" s="27">
        <f>IF(U$4="Yes",'RCF Calc'!W20*(1-Input!$E$53/Selectors!$I$21),'RCF Calc'!W20)</f>
        <v>5.861906710310949E-2</v>
      </c>
      <c r="V19" s="27">
        <f>IF(V$4="Yes",'RCF Calc'!X20*(1-Input!$E$53/Selectors!$I$21),'RCF Calc'!X20)</f>
        <v>0.16227924787395498</v>
      </c>
      <c r="W19" s="27">
        <f>IF(W$4="Yes",'RCF Calc'!Y20*(1-Input!$E$53/Selectors!$I$21),'RCF Calc'!Y20)</f>
        <v>0.16227924787395498</v>
      </c>
      <c r="X19" s="27">
        <f>IF(X$4="Yes",'RCF Calc'!Z20*(1-Input!$E$53/Selectors!$I$21),'RCF Calc'!Z20)</f>
        <v>0.16227924787395498</v>
      </c>
      <c r="Y19" s="27">
        <f>IF(Y$4="Yes",'RCF Calc'!AA20*(1-Input!$E$53/Selectors!$I$21),'RCF Calc'!AA20)</f>
        <v>0.16227924787395498</v>
      </c>
      <c r="Z19" s="27">
        <f>IF(Z$4="Yes",'RCF Calc'!AB20*(1-Input!$E$53/Selectors!$I$21),'RCF Calc'!AB20)</f>
        <v>0.16227924787395498</v>
      </c>
      <c r="AA19" s="27">
        <f>IF(AA$4="Yes",'RCF Calc'!AC20*(1-Input!$E$53/Selectors!$I$21),'RCF Calc'!AC20)</f>
        <v>0.38568181818181801</v>
      </c>
      <c r="AB19" s="27">
        <f>IF(AB$4="Yes",'RCF Calc'!AD20*(1-Input!$E$53/Selectors!$I$21),'RCF Calc'!AD20)</f>
        <v>0.16227924787395498</v>
      </c>
      <c r="AC19" s="27">
        <f>IF(AC$4="Yes",'RCF Calc'!AE20*(1-Input!$E$53/Selectors!$I$21),'RCF Calc'!AE20)</f>
        <v>0.16227924787395498</v>
      </c>
      <c r="AD19" s="27">
        <f>IF(AD$4="Yes",'RCF Calc'!AF20*(1-Input!$E$53/Selectors!$I$21),'RCF Calc'!AF20)</f>
        <v>0.16227924787395498</v>
      </c>
      <c r="AE19" s="27">
        <f>IF(AE$4="Yes",'RCF Calc'!AG20*(1-Input!$E$53/Selectors!$I$21),'RCF Calc'!AG20)</f>
        <v>0.16227924787395498</v>
      </c>
      <c r="AF19" s="27">
        <f>IF(AF$4="Yes",'RCF Calc'!AH20*(1-Input!$E$53/Selectors!$I$21),'RCF Calc'!AH20)</f>
        <v>0.16227924787395498</v>
      </c>
      <c r="AG19" s="27">
        <f>IF(AG$4="Yes",'RCF Calc'!AI20*(1-Input!$E$53/Selectors!$I$21),'RCF Calc'!AI20)</f>
        <v>0.44742839999999973</v>
      </c>
      <c r="AH19" s="27">
        <f>IF(AH$4="Yes",'RCF Calc'!AJ20*(1-Input!$E$53/Selectors!$I$21),'RCF Calc'!AJ20)</f>
        <v>0.44742839999999973</v>
      </c>
      <c r="AI19" s="27">
        <f>IF(AI$4="Yes",'RCF Calc'!AK20*(1-Input!$E$53/Selectors!$I$21),'RCF Calc'!AK20)</f>
        <v>5.861906710310949E-2</v>
      </c>
      <c r="AJ19" s="27">
        <f>IF(AJ$4="Yes",'RCF Calc'!AL20*(1-Input!$E$53/Selectors!$I$21),'RCF Calc'!AL20)</f>
        <v>5.861906710310949E-2</v>
      </c>
      <c r="AK19" s="27">
        <f>IF(AK$4="Yes",'RCF Calc'!AM20*(1-Input!$E$53/Selectors!$I$21),'RCF Calc'!AM20)</f>
        <v>5.861906710310949E-2</v>
      </c>
      <c r="AL19" s="27">
        <f>IF(AL$4="Yes",'RCF Calc'!AN20*(1-Input!$E$53/Selectors!$I$21),'RCF Calc'!AN20)</f>
        <v>5.861906710310949E-2</v>
      </c>
      <c r="AM19" s="27">
        <f>IF(AM$4="Yes",'RCF Calc'!AO20*(1-Input!$E$53/Selectors!$I$21),'RCF Calc'!AO20)</f>
        <v>0.44987624699999995</v>
      </c>
      <c r="AN19" s="27">
        <f>IF(AN$4="Yes",'RCF Calc'!AP20*(1-Input!$E$53/Selectors!$I$21),'RCF Calc'!AP20)</f>
        <v>0.44742839999999973</v>
      </c>
      <c r="AO19" s="27">
        <f>IF(AO$4="Yes",'RCF Calc'!AQ20*(1-Input!$E$53/Selectors!$I$21),'RCF Calc'!AQ20)</f>
        <v>0.44742839999999973</v>
      </c>
      <c r="AP19" s="27">
        <f>IF(AP$4="Yes",'RCF Calc'!AR20*(1-Input!$E$53/Selectors!$I$21),'RCF Calc'!AR20)</f>
        <v>0.44865232349999984</v>
      </c>
      <c r="AQ19" s="27">
        <f>IF(AQ$4="Yes",'RCF Calc'!AS20*(1-Input!$E$53/Selectors!$I$21),'RCF Calc'!AS20)</f>
        <v>0.44987624699999995</v>
      </c>
      <c r="AR19" s="27">
        <f>IF(AR$4="Yes",'RCF Calc'!AT20*(1-Input!$E$53/Selectors!$I$21),'RCF Calc'!AT20)</f>
        <v>0.44742839999999973</v>
      </c>
      <c r="AS19" s="27">
        <f>IF(AS$4="Yes",'RCF Calc'!AU20*(1-Input!$E$53/Selectors!$I$21),'RCF Calc'!AU20)</f>
        <v>0.44742839999999973</v>
      </c>
      <c r="AT19" s="27">
        <f>IF(AT$4="Yes",'RCF Calc'!AV20*(1-Input!$E$53/Selectors!$I$21),'RCF Calc'!AV20)</f>
        <v>0.16227924787395498</v>
      </c>
      <c r="AU19" s="27">
        <f>IF(AU$4="Yes",'RCF Calc'!AW20*(1-Input!$E$53/Selectors!$I$21),'RCF Calc'!AW20)</f>
        <v>0.38568181818181801</v>
      </c>
      <c r="AV19" s="27">
        <f>IF(AV$4="Yes",'RCF Calc'!AX20*(1-Input!$E$53/Selectors!$I$21),'RCF Calc'!AX20)</f>
        <v>5.861906710310949E-2</v>
      </c>
      <c r="AW19" s="27">
        <f>IF(AW$4="Yes",'RCF Calc'!AY20*(1-Input!$E$53/Selectors!$I$21),'RCF Calc'!AY20)</f>
        <v>5.861906710310949E-2</v>
      </c>
      <c r="AX19" s="27">
        <f>IF(AX$4="Yes",'RCF Calc'!AZ20*(1-Input!$E$53/Selectors!$I$21),'RCF Calc'!AZ20)</f>
        <v>0.29000000000000004</v>
      </c>
      <c r="AY19" s="27">
        <f>IF(AY$4="Yes",'RCF Calc'!BA20*(1-Input!$E$53/Selectors!$I$21),'RCF Calc'!BA20)</f>
        <v>0.29000000000000004</v>
      </c>
      <c r="AZ19" s="27">
        <f>IF(AZ$4="Yes",'RCF Calc'!BB20*(1-Input!$E$53/Selectors!$I$21),'RCF Calc'!BB20)</f>
        <v>0.26100000000000007</v>
      </c>
      <c r="BA19" s="27">
        <f>IF(BA$4="Yes",'RCF Calc'!BC20*(1-Input!$E$53/Selectors!$I$21),'RCF Calc'!BC20)</f>
        <v>0.26100000000000007</v>
      </c>
      <c r="BB19" s="27">
        <f>IF(BB$4="Yes",'RCF Calc'!BD20*(1-Input!$E$53/Selectors!$I$21),'RCF Calc'!BD20)</f>
        <v>0.26100000000000007</v>
      </c>
      <c r="BC19" s="27">
        <f>IF(BC$4="Yes",'RCF Calc'!BE20*(1-Input!$E$53/Selectors!$I$21),'RCF Calc'!BE20)</f>
        <v>0.29000000000000004</v>
      </c>
      <c r="BD19" s="27">
        <f>IF(BD$4="Yes",'RCF Calc'!BF20*(1-Input!$E$53/Selectors!$I$21),'RCF Calc'!BF20)</f>
        <v>0.34800000000000003</v>
      </c>
      <c r="BE19" s="27">
        <f>IF(BE$4="Yes",'RCF Calc'!BG20*(1-Input!$E$53/Selectors!$I$21),'RCF Calc'!BG20)</f>
        <v>0.29000000000000004</v>
      </c>
      <c r="BF19" s="27">
        <f>IF(BF$4="Yes",'RCF Calc'!BH20*(1-Input!$E$53/Selectors!$I$21),'RCF Calc'!BH20)</f>
        <v>0.34800000000000003</v>
      </c>
      <c r="BG19" s="27">
        <f>IF(BG$4="Yes",'RCF Calc'!BI20*(1-Input!$E$53/Selectors!$I$21),'RCF Calc'!BI20)</f>
        <v>0.42999999999999994</v>
      </c>
      <c r="BH19" s="27">
        <f>IF(BH$4="Yes",'RCF Calc'!BJ20*(1-Input!$E$53/Selectors!$I$21),'RCF Calc'!BJ20)</f>
        <v>0.42999999999999994</v>
      </c>
      <c r="BI19" s="27">
        <f>IF(BI$4="Yes",'RCF Calc'!BK20*(1-Input!$E$53/Selectors!$I$21),'RCF Calc'!BK20)</f>
        <v>0.41667168665445553</v>
      </c>
      <c r="BJ19" s="27">
        <f>IF(BJ$4="Yes",'RCF Calc'!BL20*(1-Input!$E$53/Selectors!$I$21),'RCF Calc'!BL20)</f>
        <v>0.29000000000000004</v>
      </c>
      <c r="BK19" s="27">
        <f>IF(BK$4="Yes",'RCF Calc'!BM20*(1-Input!$E$53/Selectors!$I$21),'RCF Calc'!BM20)</f>
        <v>0.29000000000000004</v>
      </c>
      <c r="BL19" s="27">
        <f>IF(BL$4="Yes",'RCF Calc'!BN20*(1-Input!$E$53/Selectors!$I$21),'RCF Calc'!BN20)</f>
        <v>0.34800000000000003</v>
      </c>
      <c r="BM19" s="27">
        <f>IF(BM$4="Yes",'RCF Calc'!BO20*(1-Input!$E$53/Selectors!$I$21),'RCF Calc'!BO20)</f>
        <v>0.34800000000000003</v>
      </c>
      <c r="BN19" s="27">
        <f>IF(BN$4="Yes",'RCF Calc'!BP20*(1-Input!$E$53/Selectors!$I$21),'RCF Calc'!BP20)</f>
        <v>0.4285714285714286</v>
      </c>
      <c r="BO19" s="27">
        <f>IF(BO$4="Yes",'RCF Calc'!BQ20*(1-Input!$E$53/Selectors!$I$21),'RCF Calc'!BQ20)</f>
        <v>0.33600000000000008</v>
      </c>
      <c r="BP19" s="27">
        <f>IF(BP$4="Yes",'RCF Calc'!BR20*(1-Input!$E$53/Selectors!$I$21),'RCF Calc'!BR20)</f>
        <v>0.33600000000000008</v>
      </c>
      <c r="BQ19" s="27">
        <f>IF(BQ$4="Yes",'RCF Calc'!BS20*(1-Input!$E$53/Selectors!$I$21),'RCF Calc'!BS20)</f>
        <v>0.18036721918208154</v>
      </c>
      <c r="BR19" s="27">
        <f>IF(BR$4="Yes",'RCF Calc'!BT20*(1-Input!$E$53/Selectors!$I$21),'RCF Calc'!BT20)</f>
        <v>0.29000000000000004</v>
      </c>
      <c r="BS19" s="27">
        <f>IF(BS$4="Yes",'RCF Calc'!BU20*(1-Input!$E$53/Selectors!$I$21),'RCF Calc'!BU20)</f>
        <v>0.2144972598749133</v>
      </c>
      <c r="BT19" s="27">
        <f>IF(BT$4="Yes",'RCF Calc'!BV20*(1-Input!$E$53/Selectors!$I$21),'RCF Calc'!BV20)</f>
        <v>8.7369999999999948E-2</v>
      </c>
      <c r="BU19" s="27">
        <f>IF(BU$4="Yes",'RCF Calc'!BW20*(1-Input!$E$53/Selectors!$I$21),'RCF Calc'!BW20)</f>
        <v>8.7369999999999948E-2</v>
      </c>
      <c r="BV19" s="27">
        <f>IF(BV$4="Yes",'RCF Calc'!BX20*(1-Input!$E$53/Selectors!$I$21),'RCF Calc'!BX20)</f>
        <v>8.7369999999999948E-2</v>
      </c>
      <c r="BW19" s="27">
        <f>IF(BW$4="Yes",'RCF Calc'!BY20*(1-Input!$E$53/Selectors!$I$21),'RCF Calc'!BY20)</f>
        <v>8.7369999999999948E-2</v>
      </c>
      <c r="BX19" s="27">
        <f>IF(BX$4="Yes",'RCF Calc'!BZ20*(1-Input!$E$53/Selectors!$I$21),'RCF Calc'!BZ20)</f>
        <v>8.7369999999999948E-2</v>
      </c>
      <c r="BY19" s="27">
        <f>IF(BY$4="Yes",'RCF Calc'!CA20*(1-Input!$E$53/Selectors!$I$21),'RCF Calc'!CA20)</f>
        <v>8.7369999999999948E-2</v>
      </c>
      <c r="BZ19" s="27">
        <f>IF(BZ$4="Yes",'RCF Calc'!CB20*(1-Input!$E$53/Selectors!$I$21),'RCF Calc'!CB20)</f>
        <v>0.3166130933839999</v>
      </c>
      <c r="CA19" s="27">
        <f>IF(CA$4="Yes",'RCF Calc'!CC20*(1-Input!$E$53/Selectors!$I$21),'RCF Calc'!CC20)</f>
        <v>0.3166130933839999</v>
      </c>
      <c r="CB19" s="27">
        <f>IF(CB$4="Yes",'RCF Calc'!CD20*(1-Input!$E$53/Selectors!$I$21),'RCF Calc'!CD20)</f>
        <v>0.3166130933839999</v>
      </c>
      <c r="CC19" s="27">
        <f>IF(CC$4="Yes",'RCF Calc'!CE20*(1-Input!$E$53/Selectors!$I$21),'RCF Calc'!CE20)</f>
        <v>0.3166130933839999</v>
      </c>
      <c r="CD19" s="27">
        <f>IF(CD$4="Yes",'RCF Calc'!CF20*(1-Input!$E$53/Selectors!$I$21),'RCF Calc'!CF20)</f>
        <v>0.3166130933839999</v>
      </c>
      <c r="CE19" s="27">
        <f>IF(CE$4="Yes",'RCF Calc'!CG20*(1-Input!$E$53/Selectors!$I$21),'RCF Calc'!CG20)</f>
        <v>0.3166130933839999</v>
      </c>
      <c r="CF19" s="27">
        <f>IF(CF$4="Yes",'RCF Calc'!CH20*(1-Input!$E$53/Selectors!$I$21),'RCF Calc'!CH20)</f>
        <v>0.3166130933839999</v>
      </c>
      <c r="CG19" s="27">
        <f>IF(CG$4="Yes",'RCF Calc'!CI20*(1-Input!$E$53/Selectors!$I$21),'RCF Calc'!CI20)</f>
        <v>0.23950868624074007</v>
      </c>
      <c r="CH19" s="27">
        <f>IF(CH$4="Yes",'RCF Calc'!CJ20*(1-Input!$E$53/Selectors!$I$21),'RCF Calc'!CJ20)</f>
        <v>0.23950868624074007</v>
      </c>
      <c r="CI19" s="27">
        <f>IF(CI$4="Yes",'RCF Calc'!CK20*(1-Input!$E$53/Selectors!$I$21),'RCF Calc'!CK20)</f>
        <v>0.23950868624074007</v>
      </c>
      <c r="CJ19" s="27">
        <f>IF(CJ$4="Yes",'RCF Calc'!CL20*(1-Input!$E$53/Selectors!$I$21),'RCF Calc'!CL20)</f>
        <v>0.23950868624074007</v>
      </c>
      <c r="CK19" s="27">
        <f>IF(CK$4="Yes",'RCF Calc'!CM20*(1-Input!$E$53/Selectors!$I$21),'RCF Calc'!CM20)</f>
        <v>0.23950868624074007</v>
      </c>
      <c r="CL19" s="27">
        <f>IF(CL$4="Yes",'RCF Calc'!CN20*(1-Input!$E$53/Selectors!$I$21),'RCF Calc'!CN20)</f>
        <v>0.23950868624074007</v>
      </c>
      <c r="CM19" s="27">
        <f>IF(CM$4="Yes",'RCF Calc'!CO20*(1-Input!$E$53/Selectors!$I$21),'RCF Calc'!CO20)</f>
        <v>0.23950868624074007</v>
      </c>
      <c r="CN19" s="27">
        <f>IF(CN$4="Yes",'RCF Calc'!CP20*(1-Input!$E$53/Selectors!$I$21),'RCF Calc'!CP20)</f>
        <v>0.2144972598749133</v>
      </c>
      <c r="CO19" s="27">
        <f>IF(CO$4="Yes",'RCF Calc'!CQ20*(1-Input!$E$53/Selectors!$I$21),'RCF Calc'!CQ20)</f>
        <v>0.2144972598749133</v>
      </c>
      <c r="CP19" s="27">
        <f>IF(CP$4="Yes",'RCF Calc'!CR20*(1-Input!$E$53/Selectors!$I$21),'RCF Calc'!CR20)</f>
        <v>0.2144972598749133</v>
      </c>
      <c r="CQ19" s="27">
        <f>IF(CQ$4="Yes",'RCF Calc'!CS20*(1-Input!$E$53/Selectors!$I$21),'RCF Calc'!CS20)</f>
        <v>0.35574061067220186</v>
      </c>
      <c r="CR19" s="27">
        <f>IF(CR$4="Yes",'RCF Calc'!CT20*(1-Input!$E$53/Selectors!$I$21),'RCF Calc'!CT20)</f>
        <v>0.35574061067220186</v>
      </c>
      <c r="CS19" s="27">
        <f>IF(CS$4="Yes",'RCF Calc'!CU20*(1-Input!$E$53/Selectors!$I$21),'RCF Calc'!CU20)</f>
        <v>0.35574061067220186</v>
      </c>
      <c r="CT19" s="27">
        <f>IF(CT$4="Yes",'RCF Calc'!CV20*(1-Input!$E$53/Selectors!$I$21),'RCF Calc'!CV20)</f>
        <v>0.35574061067220186</v>
      </c>
      <c r="CU19" s="27">
        <f>IF(CU$4="Yes",'RCF Calc'!CW20*(1-Input!$E$53/Selectors!$I$21),'RCF Calc'!CW20)</f>
        <v>0.35574061067220186</v>
      </c>
      <c r="CV19" s="27">
        <f>IF(CV$4="Yes",'RCF Calc'!CX20*(1-Input!$E$53/Selectors!$I$21),'RCF Calc'!CX20)</f>
        <v>0.18036721918208154</v>
      </c>
      <c r="CW19" s="27">
        <f>IF(CW$4="Yes",'RCF Calc'!CY20*(1-Input!$E$53/Selectors!$I$21),'RCF Calc'!CY20)</f>
        <v>0.44742839999999973</v>
      </c>
      <c r="CX19" s="27">
        <f>IF(CX$4="Yes",'RCF Calc'!CZ20*(1-Input!$E$53/Selectors!$I$21),'RCF Calc'!CZ20)</f>
        <v>0.44742839999999973</v>
      </c>
      <c r="CY19" s="27">
        <f>IF(CY$4="Yes",'RCF Calc'!DA20*(1-Input!$E$53/Selectors!$I$21),'RCF Calc'!DA20)</f>
        <v>0.44742839999999973</v>
      </c>
      <c r="CZ19" s="27">
        <f>IF(CZ$4="Yes",'RCF Calc'!DB20*(1-Input!$E$53/Selectors!$I$21),'RCF Calc'!DB20)</f>
        <v>0.44742839999999973</v>
      </c>
      <c r="DA19" s="27">
        <f>IF(DA$4="Yes",'RCF Calc'!DC20*(1-Input!$E$53/Selectors!$I$21),'RCF Calc'!DC20)</f>
        <v>0.44742839999999973</v>
      </c>
      <c r="DB19" s="27">
        <f>IF(DB$4="Yes",'RCF Calc'!DD20*(1-Input!$E$53/Selectors!$I$21),'RCF Calc'!DD20)</f>
        <v>0.44742839999999973</v>
      </c>
      <c r="DC19" s="27">
        <f>IF(DC$4="Yes",'RCF Calc'!DE20*(1-Input!$E$53/Selectors!$I$21),'RCF Calc'!DE20)</f>
        <v>0.44742839999999973</v>
      </c>
      <c r="DD19" s="27">
        <f>IF(DD$4="Yes",'RCF Calc'!DF20*(1-Input!$E$53/Selectors!$I$21),'RCF Calc'!DF20)</f>
        <v>0.44742839999999973</v>
      </c>
      <c r="DE19" s="27">
        <f>IF(DE$4="Yes",'RCF Calc'!DG20*(1-Input!$E$53/Selectors!$I$21),'RCF Calc'!DG20)</f>
        <v>0.44742839999999973</v>
      </c>
      <c r="DF19" s="27">
        <f>IF(DF$4="Yes",'RCF Calc'!DH20*(1-Input!$E$53/Selectors!$I$21),'RCF Calc'!DH20)</f>
        <v>0.44742839999999973</v>
      </c>
      <c r="DG19" s="27">
        <f>IF(DG$4="Yes",'RCF Calc'!DI20*(1-Input!$E$53/Selectors!$I$21),'RCF Calc'!DI20)</f>
        <v>0.44742839999999973</v>
      </c>
      <c r="DH19" s="27">
        <f>IF(DH$4="Yes",'RCF Calc'!DJ20*(1-Input!$E$53/Selectors!$I$21),'RCF Calc'!DJ20)</f>
        <v>0.44742839999999973</v>
      </c>
      <c r="DI19" s="27">
        <f>IF(DI$4="Yes",'RCF Calc'!DK20*(1-Input!$E$53/Selectors!$I$21),'RCF Calc'!DK20)</f>
        <v>0.29000000000000004</v>
      </c>
      <c r="DJ19" s="27">
        <f>IF(DJ$4="Yes",'RCF Calc'!DL20*(1-Input!$E$53/Selectors!$I$21),'RCF Calc'!DL20)</f>
        <v>0.29000000000000004</v>
      </c>
      <c r="DK19" s="27">
        <f>IF(DK$4="Yes",'RCF Calc'!DM20*(1-Input!$E$53/Selectors!$I$21),'RCF Calc'!DM20)</f>
        <v>0.29000000000000004</v>
      </c>
      <c r="DL19" s="27">
        <f>IF(DL$4="Yes",'RCF Calc'!DN20*(1-Input!$E$53/Selectors!$I$21),'RCF Calc'!DN20)</f>
        <v>0.29000000000000004</v>
      </c>
      <c r="DM19" s="27">
        <f>IF(DM$4="Yes",'RCF Calc'!DO20*(1-Input!$E$53/Selectors!$I$21),'RCF Calc'!DO20)</f>
        <v>5.861906710310949E-2</v>
      </c>
      <c r="DN19" s="27">
        <f>IF(DN$4="Yes",'RCF Calc'!DP20*(1-Input!$E$53/Selectors!$I$21),'RCF Calc'!DP20)</f>
        <v>5.861906710310949E-2</v>
      </c>
      <c r="DO19" s="27">
        <f>IF(DO$4="Yes",'RCF Calc'!DQ20*(1-Input!$E$53/Selectors!$I$21),'RCF Calc'!DQ20)</f>
        <v>5.861906710310949E-2</v>
      </c>
      <c r="DP19" s="27">
        <f>IF(DP$4="Yes",'RCF Calc'!DR20*(1-Input!$E$53/Selectors!$I$21),'RCF Calc'!DR20)</f>
        <v>5.861906710310949E-2</v>
      </c>
      <c r="DQ19" s="27">
        <f>IF(DQ$4="Yes",'RCF Calc'!DS20*(1-Input!$E$53/Selectors!$I$21),'RCF Calc'!DS20)</f>
        <v>5.861906710310949E-2</v>
      </c>
      <c r="DR19" s="27">
        <f>IF(DR$4="Yes",'RCF Calc'!DT20*(1-Input!$E$53/Selectors!$I$21),'RCF Calc'!DT20)</f>
        <v>5.861906710310949E-2</v>
      </c>
      <c r="DS19" s="27">
        <f>IF(DS$4="Yes",'RCF Calc'!DU20*(1-Input!$E$53/Selectors!$I$21),'RCF Calc'!DU20)</f>
        <v>5.861906710310949E-2</v>
      </c>
      <c r="DT19" s="27">
        <f>IF(DT$4="Yes",'RCF Calc'!DV20*(1-Input!$E$53/Selectors!$I$21),'RCF Calc'!DV20)</f>
        <v>5.861906710310949E-2</v>
      </c>
      <c r="DU19" s="27">
        <f>IF(DU$4="Yes",'RCF Calc'!DW20*(1-Input!$E$53/Selectors!$I$21),'RCF Calc'!DW20)</f>
        <v>5.861906710310949E-2</v>
      </c>
      <c r="DV19" s="27">
        <f>IF(DV$4="Yes",'RCF Calc'!DX20*(1-Input!$E$53/Selectors!$I$21),'RCF Calc'!DX20)</f>
        <v>5.861906710310949E-2</v>
      </c>
      <c r="DW19" s="27">
        <f>IF(DW$4="Yes",'RCF Calc'!DY20*(1-Input!$E$53/Selectors!$I$21),'RCF Calc'!DY20)</f>
        <v>5.861906710310949E-2</v>
      </c>
      <c r="DX19" s="27">
        <f>IF(DX$4="Yes",'RCF Calc'!DZ20*(1-Input!$E$53/Selectors!$I$21),'RCF Calc'!DZ20)</f>
        <v>5.861906710310949E-2</v>
      </c>
      <c r="DY19" s="27">
        <f>IF(DY$4="Yes",'RCF Calc'!EA20*(1-Input!$E$53/Selectors!$I$21),'RCF Calc'!EA20)</f>
        <v>5.861906710310949E-2</v>
      </c>
      <c r="DZ19" s="27">
        <f>IF(DZ$4="Yes",'RCF Calc'!EB20*(1-Input!$E$53/Selectors!$I$21),'RCF Calc'!EB20)</f>
        <v>5.861906710310949E-2</v>
      </c>
      <c r="EA19" s="27">
        <f>IF(EA$4="Yes",'RCF Calc'!EC20*(1-Input!$E$53/Selectors!$I$21),'RCF Calc'!EC20)</f>
        <v>5.861906710310949E-2</v>
      </c>
      <c r="EB19" s="27">
        <f>IF(EB$4="Yes",'RCF Calc'!ED20*(1-Input!$E$53/Selectors!$I$21),'RCF Calc'!ED20)</f>
        <v>5.861906710310949E-2</v>
      </c>
      <c r="EC19" s="27">
        <f>IF(EC$4="Yes",'RCF Calc'!EE20*(1-Input!$E$53/Selectors!$I$21),'RCF Calc'!EE20)</f>
        <v>5.861906710310949E-2</v>
      </c>
      <c r="ED19" s="27">
        <f>IF(ED$4="Yes",'RCF Calc'!EF20*(1-Input!$E$53/Selectors!$I$21),'RCF Calc'!EF20)</f>
        <v>5.861906710310949E-2</v>
      </c>
      <c r="EE19" s="27">
        <f>IF(EE$4="Yes",'RCF Calc'!EG20*(1-Input!$E$53/Selectors!$I$21),'RCF Calc'!EG20)</f>
        <v>5.861906710310949E-2</v>
      </c>
      <c r="EF19" s="27">
        <f>IF(EF$4="Yes",'RCF Calc'!EH20*(1-Input!$E$53/Selectors!$I$21),'RCF Calc'!EH20)</f>
        <v>5.861906710310949E-2</v>
      </c>
      <c r="EG19" s="27">
        <f>IF(EG$4="Yes",'RCF Calc'!EI20*(1-Input!$E$53/Selectors!$I$21),'RCF Calc'!EI20)</f>
        <v>5.861906710310949E-2</v>
      </c>
      <c r="EH19" s="27">
        <f>IF(EH$4="Yes",'RCF Calc'!EJ20*(1-Input!$E$53/Selectors!$I$21),'RCF Calc'!EJ20)</f>
        <v>5.861906710310949E-2</v>
      </c>
      <c r="EI19" s="27">
        <f>IF(EI$4="Yes",'RCF Calc'!EK20*(1-Input!$E$53/Selectors!$I$21),'RCF Calc'!EK20)</f>
        <v>5.861906710310949E-2</v>
      </c>
      <c r="EJ19" s="27">
        <f>IF(EJ$4="Yes",'RCF Calc'!EL20*(1-Input!$E$53/Selectors!$I$21),'RCF Calc'!EL20)</f>
        <v>5.861906710310949E-2</v>
      </c>
      <c r="EK19" s="27">
        <f>IF(EK$4="Yes",'RCF Calc'!EM20*(1-Input!$E$53/Selectors!$I$21),'RCF Calc'!EM20)</f>
        <v>5.861906710310949E-2</v>
      </c>
      <c r="EL19" s="27">
        <f>IF(EL$4="Yes",'RCF Calc'!EN20*(1-Input!$E$53/Selectors!$I$21),'RCF Calc'!EN20)</f>
        <v>5.861906710310949E-2</v>
      </c>
      <c r="EM19" s="27">
        <f>IF(EM$4="Yes",'RCF Calc'!EO20*(1-Input!$E$53/Selectors!$I$21),'RCF Calc'!EO20)</f>
        <v>5.861906710310949E-2</v>
      </c>
      <c r="EN19" s="27">
        <f>IF(EN$4="Yes",'RCF Calc'!EP20*(1-Input!$E$53/Selectors!$I$21),'RCF Calc'!EP20)</f>
        <v>5.861906710310949E-2</v>
      </c>
      <c r="EO19" s="27">
        <f>IF(EO$4="Yes",'RCF Calc'!EQ20*(1-Input!$E$53/Selectors!$I$21),'RCF Calc'!EQ20)</f>
        <v>5.861906710310949E-2</v>
      </c>
      <c r="EP19" s="27">
        <f>IF(EP$4="Yes",'RCF Calc'!ER20*(1-Input!$E$53/Selectors!$I$21),'RCF Calc'!ER20)</f>
        <v>5.861906710310949E-2</v>
      </c>
      <c r="EQ19" s="27">
        <f>IF(EQ$4="Yes",'RCF Calc'!ES20*(1-Input!$E$53/Selectors!$I$21),'RCF Calc'!ES20)</f>
        <v>0.17850717266135049</v>
      </c>
      <c r="ES19" s="52">
        <v>0.47062235172537692</v>
      </c>
      <c r="ET19" s="52">
        <v>0.34682740568391773</v>
      </c>
      <c r="EU19" s="52">
        <v>0.32565839600931679</v>
      </c>
    </row>
    <row r="20" spans="2:151" x14ac:dyDescent="0.25">
      <c r="B20" s="13" t="s">
        <v>22</v>
      </c>
      <c r="C20" s="3">
        <v>0.75</v>
      </c>
      <c r="D20" s="40" t="e">
        <f t="shared" si="0"/>
        <v>#DIV/0!</v>
      </c>
      <c r="E20" s="2"/>
      <c r="F20" s="29" t="e">
        <f t="shared" si="2"/>
        <v>#DIV/0!</v>
      </c>
      <c r="G20" s="29" t="e">
        <f t="shared" si="1"/>
        <v>#DIV/0!</v>
      </c>
      <c r="H20" s="29"/>
      <c r="I20" s="27">
        <f>IF(I$4="Yes",'RCF Calc'!K21*(1-Input!$E$53/Selectors!$I$21),'RCF Calc'!K21)</f>
        <v>5.646219675813513E-2</v>
      </c>
      <c r="J20" s="27">
        <f>IF(J$4="Yes",'RCF Calc'!L21*(1-Input!$E$53/Selectors!$I$21),'RCF Calc'!L21)</f>
        <v>5.646219675813513E-2</v>
      </c>
      <c r="K20" s="27">
        <f>IF(K$4="Yes",'RCF Calc'!M21*(1-Input!$E$53/Selectors!$I$21),'RCF Calc'!M21)</f>
        <v>5.646219675813513E-2</v>
      </c>
      <c r="L20" s="27">
        <f>IF(L$4="Yes",'RCF Calc'!N21*(1-Input!$E$53/Selectors!$I$21),'RCF Calc'!N21)</f>
        <v>5.646219675813513E-2</v>
      </c>
      <c r="M20" s="27">
        <f>IF(M$4="Yes",'RCF Calc'!O21*(1-Input!$E$53/Selectors!$I$21),'RCF Calc'!O21)</f>
        <v>5.646219675813513E-2</v>
      </c>
      <c r="N20" s="27">
        <f>IF(N$4="Yes",'RCF Calc'!P21*(1-Input!$E$53/Selectors!$I$21),'RCF Calc'!P21)</f>
        <v>5.646219675813513E-2</v>
      </c>
      <c r="O20" s="27">
        <f>IF(O$4="Yes",'RCF Calc'!Q21*(1-Input!$E$53/Selectors!$I$21),'RCF Calc'!Q21)</f>
        <v>5.646219675813513E-2</v>
      </c>
      <c r="P20" s="27">
        <f>IF(P$4="Yes",'RCF Calc'!R21*(1-Input!$E$53/Selectors!$I$21),'RCF Calc'!R21)</f>
        <v>5.646219675813513E-2</v>
      </c>
      <c r="Q20" s="27">
        <f>IF(Q$4="Yes",'RCF Calc'!S21*(1-Input!$E$53/Selectors!$I$21),'RCF Calc'!S21)</f>
        <v>5.646219675813513E-2</v>
      </c>
      <c r="R20" s="27">
        <f>IF(R$4="Yes",'RCF Calc'!T21*(1-Input!$E$53/Selectors!$I$21),'RCF Calc'!T21)</f>
        <v>0.16232804232804221</v>
      </c>
      <c r="S20" s="27">
        <f>IF(S$4="Yes",'RCF Calc'!U21*(1-Input!$E$53/Selectors!$I$21),'RCF Calc'!U21)</f>
        <v>0.16232804232804221</v>
      </c>
      <c r="T20" s="27">
        <f>IF(T$4="Yes",'RCF Calc'!V21*(1-Input!$E$53/Selectors!$I$21),'RCF Calc'!V21)</f>
        <v>0.16232804232804221</v>
      </c>
      <c r="U20" s="27">
        <f>IF(U$4="Yes",'RCF Calc'!W21*(1-Input!$E$53/Selectors!$I$21),'RCF Calc'!W21)</f>
        <v>0.16232804232804221</v>
      </c>
      <c r="V20" s="27">
        <f>IF(V$4="Yes",'RCF Calc'!X21*(1-Input!$E$53/Selectors!$I$21),'RCF Calc'!X21)</f>
        <v>0.21597339877094734</v>
      </c>
      <c r="W20" s="27">
        <f>IF(W$4="Yes",'RCF Calc'!Y21*(1-Input!$E$53/Selectors!$I$21),'RCF Calc'!Y21)</f>
        <v>0.21597339877094734</v>
      </c>
      <c r="X20" s="27">
        <f>IF(X$4="Yes",'RCF Calc'!Z21*(1-Input!$E$53/Selectors!$I$21),'RCF Calc'!Z21)</f>
        <v>0.21597339877094734</v>
      </c>
      <c r="Y20" s="27">
        <f>IF(Y$4="Yes",'RCF Calc'!AA21*(1-Input!$E$53/Selectors!$I$21),'RCF Calc'!AA21)</f>
        <v>0.21597339877094734</v>
      </c>
      <c r="Z20" s="27">
        <f>IF(Z$4="Yes",'RCF Calc'!AB21*(1-Input!$E$53/Selectors!$I$21),'RCF Calc'!AB21)</f>
        <v>0.21597339877094734</v>
      </c>
      <c r="AA20" s="27">
        <f>IF(AA$4="Yes",'RCF Calc'!AC21*(1-Input!$E$53/Selectors!$I$21),'RCF Calc'!AC21)</f>
        <v>0.62941176470588234</v>
      </c>
      <c r="AB20" s="27">
        <f>IF(AB$4="Yes",'RCF Calc'!AD21*(1-Input!$E$53/Selectors!$I$21),'RCF Calc'!AD21)</f>
        <v>0.21597339877094734</v>
      </c>
      <c r="AC20" s="27">
        <f>IF(AC$4="Yes",'RCF Calc'!AE21*(1-Input!$E$53/Selectors!$I$21),'RCF Calc'!AE21)</f>
        <v>0.21597339877094734</v>
      </c>
      <c r="AD20" s="27">
        <f>IF(AD$4="Yes",'RCF Calc'!AF21*(1-Input!$E$53/Selectors!$I$21),'RCF Calc'!AF21)</f>
        <v>0.21597339877094734</v>
      </c>
      <c r="AE20" s="27">
        <f>IF(AE$4="Yes",'RCF Calc'!AG21*(1-Input!$E$53/Selectors!$I$21),'RCF Calc'!AG21)</f>
        <v>0.21597339877094734</v>
      </c>
      <c r="AF20" s="27">
        <f>IF(AF$4="Yes",'RCF Calc'!AH21*(1-Input!$E$53/Selectors!$I$21),'RCF Calc'!AH21)</f>
        <v>0.21597339877094734</v>
      </c>
      <c r="AG20" s="27">
        <f>IF(AG$4="Yes",'RCF Calc'!AI21*(1-Input!$E$53/Selectors!$I$21),'RCF Calc'!AI21)</f>
        <v>0.57000000000000006</v>
      </c>
      <c r="AH20" s="27">
        <f>IF(AH$4="Yes",'RCF Calc'!AJ21*(1-Input!$E$53/Selectors!$I$21),'RCF Calc'!AJ21)</f>
        <v>0.57000000000000006</v>
      </c>
      <c r="AI20" s="27">
        <f>IF(AI$4="Yes",'RCF Calc'!AK21*(1-Input!$E$53/Selectors!$I$21),'RCF Calc'!AK21)</f>
        <v>0.16232804232804221</v>
      </c>
      <c r="AJ20" s="27">
        <f>IF(AJ$4="Yes",'RCF Calc'!AL21*(1-Input!$E$53/Selectors!$I$21),'RCF Calc'!AL21)</f>
        <v>0.16232804232804221</v>
      </c>
      <c r="AK20" s="27">
        <f>IF(AK$4="Yes",'RCF Calc'!AM21*(1-Input!$E$53/Selectors!$I$21),'RCF Calc'!AM21)</f>
        <v>0.16232804232804221</v>
      </c>
      <c r="AL20" s="27">
        <f>IF(AL$4="Yes",'RCF Calc'!AN21*(1-Input!$E$53/Selectors!$I$21),'RCF Calc'!AN21)</f>
        <v>0.16232804232804221</v>
      </c>
      <c r="AM20" s="27">
        <f>IF(AM$4="Yes",'RCF Calc'!AO21*(1-Input!$E$53/Selectors!$I$21),'RCF Calc'!AO21)</f>
        <v>0.50284499275000005</v>
      </c>
      <c r="AN20" s="27">
        <f>IF(AN$4="Yes",'RCF Calc'!AP21*(1-Input!$E$53/Selectors!$I$21),'RCF Calc'!AP21)</f>
        <v>0.57000000000000006</v>
      </c>
      <c r="AO20" s="27">
        <f>IF(AO$4="Yes",'RCF Calc'!AQ21*(1-Input!$E$53/Selectors!$I$21),'RCF Calc'!AQ21)</f>
        <v>0.57000000000000006</v>
      </c>
      <c r="AP20" s="27">
        <f>IF(AP$4="Yes",'RCF Calc'!AR21*(1-Input!$E$53/Selectors!$I$21),'RCF Calc'!AR21)</f>
        <v>0.53642249637500006</v>
      </c>
      <c r="AQ20" s="27">
        <f>IF(AQ$4="Yes",'RCF Calc'!AS21*(1-Input!$E$53/Selectors!$I$21),'RCF Calc'!AS21)</f>
        <v>0.50284499275000005</v>
      </c>
      <c r="AR20" s="27">
        <f>IF(AR$4="Yes",'RCF Calc'!AT21*(1-Input!$E$53/Selectors!$I$21),'RCF Calc'!AT21)</f>
        <v>0.57000000000000006</v>
      </c>
      <c r="AS20" s="27">
        <f>IF(AS$4="Yes",'RCF Calc'!AU21*(1-Input!$E$53/Selectors!$I$21),'RCF Calc'!AU21)</f>
        <v>0.57000000000000006</v>
      </c>
      <c r="AT20" s="27">
        <f>IF(AT$4="Yes",'RCF Calc'!AV21*(1-Input!$E$53/Selectors!$I$21),'RCF Calc'!AV21)</f>
        <v>0.21597339877094734</v>
      </c>
      <c r="AU20" s="27">
        <f>IF(AU$4="Yes",'RCF Calc'!AW21*(1-Input!$E$53/Selectors!$I$21),'RCF Calc'!AW21)</f>
        <v>0.62941176470588234</v>
      </c>
      <c r="AV20" s="27">
        <f>IF(AV$4="Yes",'RCF Calc'!AX21*(1-Input!$E$53/Selectors!$I$21),'RCF Calc'!AX21)</f>
        <v>0.16232804232804221</v>
      </c>
      <c r="AW20" s="27">
        <f>IF(AW$4="Yes",'RCF Calc'!AY21*(1-Input!$E$53/Selectors!$I$21),'RCF Calc'!AY21)</f>
        <v>0.16232804232804221</v>
      </c>
      <c r="AX20" s="27">
        <f>IF(AX$4="Yes",'RCF Calc'!AZ21*(1-Input!$E$53/Selectors!$I$21),'RCF Calc'!AZ21)</f>
        <v>0.33000000000000007</v>
      </c>
      <c r="AY20" s="27">
        <f>IF(AY$4="Yes",'RCF Calc'!BA21*(1-Input!$E$53/Selectors!$I$21),'RCF Calc'!BA21)</f>
        <v>0.33000000000000007</v>
      </c>
      <c r="AZ20" s="27">
        <f>IF(AZ$4="Yes",'RCF Calc'!BB21*(1-Input!$E$53/Selectors!$I$21),'RCF Calc'!BB21)</f>
        <v>0.2970000000000001</v>
      </c>
      <c r="BA20" s="27">
        <f>IF(BA$4="Yes",'RCF Calc'!BC21*(1-Input!$E$53/Selectors!$I$21),'RCF Calc'!BC21)</f>
        <v>0.2970000000000001</v>
      </c>
      <c r="BB20" s="27">
        <f>IF(BB$4="Yes",'RCF Calc'!BD21*(1-Input!$E$53/Selectors!$I$21),'RCF Calc'!BD21)</f>
        <v>0.2970000000000001</v>
      </c>
      <c r="BC20" s="27">
        <f>IF(BC$4="Yes",'RCF Calc'!BE21*(1-Input!$E$53/Selectors!$I$21),'RCF Calc'!BE21)</f>
        <v>0.33000000000000007</v>
      </c>
      <c r="BD20" s="27">
        <f>IF(BD$4="Yes",'RCF Calc'!BF21*(1-Input!$E$53/Selectors!$I$21),'RCF Calc'!BF21)</f>
        <v>0.39600000000000007</v>
      </c>
      <c r="BE20" s="27">
        <f>IF(BE$4="Yes",'RCF Calc'!BG21*(1-Input!$E$53/Selectors!$I$21),'RCF Calc'!BG21)</f>
        <v>0.33000000000000007</v>
      </c>
      <c r="BF20" s="27">
        <f>IF(BF$4="Yes",'RCF Calc'!BH21*(1-Input!$E$53/Selectors!$I$21),'RCF Calc'!BH21)</f>
        <v>0.39600000000000007</v>
      </c>
      <c r="BG20" s="27">
        <f>IF(BG$4="Yes",'RCF Calc'!BI21*(1-Input!$E$53/Selectors!$I$21),'RCF Calc'!BI21)</f>
        <v>0.50556089269878801</v>
      </c>
      <c r="BH20" s="27">
        <f>IF(BH$4="Yes",'RCF Calc'!BJ21*(1-Input!$E$53/Selectors!$I$21),'RCF Calc'!BJ21)</f>
        <v>0.50556089269878801</v>
      </c>
      <c r="BI20" s="27">
        <f>IF(BI$4="Yes",'RCF Calc'!BK21*(1-Input!$E$53/Selectors!$I$21),'RCF Calc'!BK21)</f>
        <v>0.49438167712749226</v>
      </c>
      <c r="BJ20" s="27">
        <f>IF(BJ$4="Yes",'RCF Calc'!BL21*(1-Input!$E$53/Selectors!$I$21),'RCF Calc'!BL21)</f>
        <v>0.33000000000000007</v>
      </c>
      <c r="BK20" s="27">
        <f>IF(BK$4="Yes",'RCF Calc'!BM21*(1-Input!$E$53/Selectors!$I$21),'RCF Calc'!BM21)</f>
        <v>0.33000000000000007</v>
      </c>
      <c r="BL20" s="27">
        <f>IF(BL$4="Yes",'RCF Calc'!BN21*(1-Input!$E$53/Selectors!$I$21),'RCF Calc'!BN21)</f>
        <v>0.39600000000000007</v>
      </c>
      <c r="BM20" s="27">
        <f>IF(BM$4="Yes",'RCF Calc'!BO21*(1-Input!$E$53/Selectors!$I$21),'RCF Calc'!BO21)</f>
        <v>0.39600000000000007</v>
      </c>
      <c r="BN20" s="27">
        <f>IF(BN$4="Yes",'RCF Calc'!BP21*(1-Input!$E$53/Selectors!$I$21),'RCF Calc'!BP21)</f>
        <v>0.51</v>
      </c>
      <c r="BO20" s="27">
        <f>IF(BO$4="Yes",'RCF Calc'!BQ21*(1-Input!$E$53/Selectors!$I$21),'RCF Calc'!BQ21)</f>
        <v>0.48350000000000004</v>
      </c>
      <c r="BP20" s="27">
        <f>IF(BP$4="Yes",'RCF Calc'!BR21*(1-Input!$E$53/Selectors!$I$21),'RCF Calc'!BR21)</f>
        <v>0.48350000000000004</v>
      </c>
      <c r="BQ20" s="27">
        <f>IF(BQ$4="Yes",'RCF Calc'!BS21*(1-Input!$E$53/Selectors!$I$21),'RCF Calc'!BS21)</f>
        <v>0.22999999999999998</v>
      </c>
      <c r="BR20" s="27">
        <f>IF(BR$4="Yes",'RCF Calc'!BT21*(1-Input!$E$53/Selectors!$I$21),'RCF Calc'!BT21)</f>
        <v>0.33000000000000007</v>
      </c>
      <c r="BS20" s="27">
        <f>IF(BS$4="Yes",'RCF Calc'!BU21*(1-Input!$E$53/Selectors!$I$21),'RCF Calc'!BU21)</f>
        <v>0.27019822372343333</v>
      </c>
      <c r="BT20" s="27">
        <f>IF(BT$4="Yes",'RCF Calc'!BV21*(1-Input!$E$53/Selectors!$I$21),'RCF Calc'!BV21)</f>
        <v>0.12440000000000007</v>
      </c>
      <c r="BU20" s="27">
        <f>IF(BU$4="Yes",'RCF Calc'!BW21*(1-Input!$E$53/Selectors!$I$21),'RCF Calc'!BW21)</f>
        <v>0.12440000000000007</v>
      </c>
      <c r="BV20" s="27">
        <f>IF(BV$4="Yes",'RCF Calc'!BX21*(1-Input!$E$53/Selectors!$I$21),'RCF Calc'!BX21)</f>
        <v>0.12440000000000007</v>
      </c>
      <c r="BW20" s="27">
        <f>IF(BW$4="Yes",'RCF Calc'!BY21*(1-Input!$E$53/Selectors!$I$21),'RCF Calc'!BY21)</f>
        <v>0.12440000000000007</v>
      </c>
      <c r="BX20" s="27">
        <f>IF(BX$4="Yes",'RCF Calc'!BZ21*(1-Input!$E$53/Selectors!$I$21),'RCF Calc'!BZ21)</f>
        <v>0.12440000000000007</v>
      </c>
      <c r="BY20" s="27">
        <f>IF(BY$4="Yes",'RCF Calc'!CA21*(1-Input!$E$53/Selectors!$I$21),'RCF Calc'!CA21)</f>
        <v>0.12440000000000007</v>
      </c>
      <c r="BZ20" s="27">
        <f>IF(BZ$4="Yes",'RCF Calc'!CB21*(1-Input!$E$53/Selectors!$I$21),'RCF Calc'!CB21)</f>
        <v>0.389301553011</v>
      </c>
      <c r="CA20" s="27">
        <f>IF(CA$4="Yes",'RCF Calc'!CC21*(1-Input!$E$53/Selectors!$I$21),'RCF Calc'!CC21)</f>
        <v>0.389301553011</v>
      </c>
      <c r="CB20" s="27">
        <f>IF(CB$4="Yes",'RCF Calc'!CD21*(1-Input!$E$53/Selectors!$I$21),'RCF Calc'!CD21)</f>
        <v>0.389301553011</v>
      </c>
      <c r="CC20" s="27">
        <f>IF(CC$4="Yes",'RCF Calc'!CE21*(1-Input!$E$53/Selectors!$I$21),'RCF Calc'!CE21)</f>
        <v>0.389301553011</v>
      </c>
      <c r="CD20" s="27">
        <f>IF(CD$4="Yes",'RCF Calc'!CF21*(1-Input!$E$53/Selectors!$I$21),'RCF Calc'!CF21)</f>
        <v>0.389301553011</v>
      </c>
      <c r="CE20" s="27">
        <f>IF(CE$4="Yes",'RCF Calc'!CG21*(1-Input!$E$53/Selectors!$I$21),'RCF Calc'!CG21)</f>
        <v>0.389301553011</v>
      </c>
      <c r="CF20" s="27">
        <f>IF(CF$4="Yes",'RCF Calc'!CH21*(1-Input!$E$53/Selectors!$I$21),'RCF Calc'!CH21)</f>
        <v>0.389301553011</v>
      </c>
      <c r="CG20" s="27">
        <f>IF(CG$4="Yes",'RCF Calc'!CI21*(1-Input!$E$53/Selectors!$I$21),'RCF Calc'!CI21)</f>
        <v>0.29689311815929997</v>
      </c>
      <c r="CH20" s="27">
        <f>IF(CH$4="Yes",'RCF Calc'!CJ21*(1-Input!$E$53/Selectors!$I$21),'RCF Calc'!CJ21)</f>
        <v>0.29689311815929997</v>
      </c>
      <c r="CI20" s="27">
        <f>IF(CI$4="Yes",'RCF Calc'!CK21*(1-Input!$E$53/Selectors!$I$21),'RCF Calc'!CK21)</f>
        <v>0.29689311815929997</v>
      </c>
      <c r="CJ20" s="27">
        <f>IF(CJ$4="Yes",'RCF Calc'!CL21*(1-Input!$E$53/Selectors!$I$21),'RCF Calc'!CL21)</f>
        <v>0.29689311815929997</v>
      </c>
      <c r="CK20" s="27">
        <f>IF(CK$4="Yes",'RCF Calc'!CM21*(1-Input!$E$53/Selectors!$I$21),'RCF Calc'!CM21)</f>
        <v>0.29689311815929997</v>
      </c>
      <c r="CL20" s="27">
        <f>IF(CL$4="Yes",'RCF Calc'!CN21*(1-Input!$E$53/Selectors!$I$21),'RCF Calc'!CN21)</f>
        <v>0.29689311815929997</v>
      </c>
      <c r="CM20" s="27">
        <f>IF(CM$4="Yes",'RCF Calc'!CO21*(1-Input!$E$53/Selectors!$I$21),'RCF Calc'!CO21)</f>
        <v>0.29689311815929997</v>
      </c>
      <c r="CN20" s="27">
        <f>IF(CN$4="Yes",'RCF Calc'!CP21*(1-Input!$E$53/Selectors!$I$21),'RCF Calc'!CP21)</f>
        <v>0.27019822372343333</v>
      </c>
      <c r="CO20" s="27">
        <f>IF(CO$4="Yes",'RCF Calc'!CQ21*(1-Input!$E$53/Selectors!$I$21),'RCF Calc'!CQ21)</f>
        <v>0.27019822372343333</v>
      </c>
      <c r="CP20" s="27">
        <f>IF(CP$4="Yes",'RCF Calc'!CR21*(1-Input!$E$53/Selectors!$I$21),'RCF Calc'!CR21)</f>
        <v>0.27019822372343333</v>
      </c>
      <c r="CQ20" s="27">
        <f>IF(CQ$4="Yes",'RCF Calc'!CS21*(1-Input!$E$53/Selectors!$I$21),'RCF Calc'!CS21)</f>
        <v>0.40586038109041711</v>
      </c>
      <c r="CR20" s="27">
        <f>IF(CR$4="Yes",'RCF Calc'!CT21*(1-Input!$E$53/Selectors!$I$21),'RCF Calc'!CT21)</f>
        <v>0.40586038109041711</v>
      </c>
      <c r="CS20" s="27">
        <f>IF(CS$4="Yes",'RCF Calc'!CU21*(1-Input!$E$53/Selectors!$I$21),'RCF Calc'!CU21)</f>
        <v>0.40586038109041711</v>
      </c>
      <c r="CT20" s="27">
        <f>IF(CT$4="Yes",'RCF Calc'!CV21*(1-Input!$E$53/Selectors!$I$21),'RCF Calc'!CV21)</f>
        <v>0.40586038109041711</v>
      </c>
      <c r="CU20" s="27">
        <f>IF(CU$4="Yes",'RCF Calc'!CW21*(1-Input!$E$53/Selectors!$I$21),'RCF Calc'!CW21)</f>
        <v>0.40586038109041711</v>
      </c>
      <c r="CV20" s="27">
        <f>IF(CV$4="Yes",'RCF Calc'!CX21*(1-Input!$E$53/Selectors!$I$21),'RCF Calc'!CX21)</f>
        <v>0.22999999999999998</v>
      </c>
      <c r="CW20" s="27">
        <f>IF(CW$4="Yes",'RCF Calc'!CY21*(1-Input!$E$53/Selectors!$I$21),'RCF Calc'!CY21)</f>
        <v>0.57000000000000006</v>
      </c>
      <c r="CX20" s="27">
        <f>IF(CX$4="Yes",'RCF Calc'!CZ21*(1-Input!$E$53/Selectors!$I$21),'RCF Calc'!CZ21)</f>
        <v>0.57000000000000006</v>
      </c>
      <c r="CY20" s="27">
        <f>IF(CY$4="Yes",'RCF Calc'!DA21*(1-Input!$E$53/Selectors!$I$21),'RCF Calc'!DA21)</f>
        <v>0.57000000000000006</v>
      </c>
      <c r="CZ20" s="27">
        <f>IF(CZ$4="Yes",'RCF Calc'!DB21*(1-Input!$E$53/Selectors!$I$21),'RCF Calc'!DB21)</f>
        <v>0.57000000000000006</v>
      </c>
      <c r="DA20" s="27">
        <f>IF(DA$4="Yes",'RCF Calc'!DC21*(1-Input!$E$53/Selectors!$I$21),'RCF Calc'!DC21)</f>
        <v>0.57000000000000006</v>
      </c>
      <c r="DB20" s="27">
        <f>IF(DB$4="Yes",'RCF Calc'!DD21*(1-Input!$E$53/Selectors!$I$21),'RCF Calc'!DD21)</f>
        <v>0.57000000000000006</v>
      </c>
      <c r="DC20" s="27">
        <f>IF(DC$4="Yes",'RCF Calc'!DE21*(1-Input!$E$53/Selectors!$I$21),'RCF Calc'!DE21)</f>
        <v>0.57000000000000006</v>
      </c>
      <c r="DD20" s="27">
        <f>IF(DD$4="Yes",'RCF Calc'!DF21*(1-Input!$E$53/Selectors!$I$21),'RCF Calc'!DF21)</f>
        <v>0.57000000000000006</v>
      </c>
      <c r="DE20" s="27">
        <f>IF(DE$4="Yes",'RCF Calc'!DG21*(1-Input!$E$53/Selectors!$I$21),'RCF Calc'!DG21)</f>
        <v>0.57000000000000006</v>
      </c>
      <c r="DF20" s="27">
        <f>IF(DF$4="Yes",'RCF Calc'!DH21*(1-Input!$E$53/Selectors!$I$21),'RCF Calc'!DH21)</f>
        <v>0.57000000000000006</v>
      </c>
      <c r="DG20" s="27">
        <f>IF(DG$4="Yes",'RCF Calc'!DI21*(1-Input!$E$53/Selectors!$I$21),'RCF Calc'!DI21)</f>
        <v>0.57000000000000006</v>
      </c>
      <c r="DH20" s="27">
        <f>IF(DH$4="Yes",'RCF Calc'!DJ21*(1-Input!$E$53/Selectors!$I$21),'RCF Calc'!DJ21)</f>
        <v>0.57000000000000006</v>
      </c>
      <c r="DI20" s="27">
        <f>IF(DI$4="Yes",'RCF Calc'!DK21*(1-Input!$E$53/Selectors!$I$21),'RCF Calc'!DK21)</f>
        <v>0.33000000000000007</v>
      </c>
      <c r="DJ20" s="27">
        <f>IF(DJ$4="Yes",'RCF Calc'!DL21*(1-Input!$E$53/Selectors!$I$21),'RCF Calc'!DL21)</f>
        <v>0.33000000000000007</v>
      </c>
      <c r="DK20" s="27">
        <f>IF(DK$4="Yes",'RCF Calc'!DM21*(1-Input!$E$53/Selectors!$I$21),'RCF Calc'!DM21)</f>
        <v>0.33000000000000007</v>
      </c>
      <c r="DL20" s="27">
        <f>IF(DL$4="Yes",'RCF Calc'!DN21*(1-Input!$E$53/Selectors!$I$21),'RCF Calc'!DN21)</f>
        <v>0.33000000000000007</v>
      </c>
      <c r="DM20" s="27">
        <f>IF(DM$4="Yes",'RCF Calc'!DO21*(1-Input!$E$53/Selectors!$I$21),'RCF Calc'!DO21)</f>
        <v>0.16232804232804221</v>
      </c>
      <c r="DN20" s="27">
        <f>IF(DN$4="Yes",'RCF Calc'!DP21*(1-Input!$E$53/Selectors!$I$21),'RCF Calc'!DP21)</f>
        <v>0.16232804232804221</v>
      </c>
      <c r="DO20" s="27">
        <f>IF(DO$4="Yes",'RCF Calc'!DQ21*(1-Input!$E$53/Selectors!$I$21),'RCF Calc'!DQ21)</f>
        <v>0.16232804232804221</v>
      </c>
      <c r="DP20" s="27">
        <f>IF(DP$4="Yes",'RCF Calc'!DR21*(1-Input!$E$53/Selectors!$I$21),'RCF Calc'!DR21)</f>
        <v>0.16232804232804221</v>
      </c>
      <c r="DQ20" s="27">
        <f>IF(DQ$4="Yes",'RCF Calc'!DS21*(1-Input!$E$53/Selectors!$I$21),'RCF Calc'!DS21)</f>
        <v>0.16232804232804221</v>
      </c>
      <c r="DR20" s="27">
        <f>IF(DR$4="Yes",'RCF Calc'!DT21*(1-Input!$E$53/Selectors!$I$21),'RCF Calc'!DT21)</f>
        <v>0.16232804232804221</v>
      </c>
      <c r="DS20" s="27">
        <f>IF(DS$4="Yes",'RCF Calc'!DU21*(1-Input!$E$53/Selectors!$I$21),'RCF Calc'!DU21)</f>
        <v>0.16232804232804221</v>
      </c>
      <c r="DT20" s="27">
        <f>IF(DT$4="Yes",'RCF Calc'!DV21*(1-Input!$E$53/Selectors!$I$21),'RCF Calc'!DV21)</f>
        <v>0.16232804232804221</v>
      </c>
      <c r="DU20" s="27">
        <f>IF(DU$4="Yes",'RCF Calc'!DW21*(1-Input!$E$53/Selectors!$I$21),'RCF Calc'!DW21)</f>
        <v>0.16232804232804221</v>
      </c>
      <c r="DV20" s="27">
        <f>IF(DV$4="Yes",'RCF Calc'!DX21*(1-Input!$E$53/Selectors!$I$21),'RCF Calc'!DX21)</f>
        <v>0.16232804232804221</v>
      </c>
      <c r="DW20" s="27">
        <f>IF(DW$4="Yes",'RCF Calc'!DY21*(1-Input!$E$53/Selectors!$I$21),'RCF Calc'!DY21)</f>
        <v>0.16232804232804221</v>
      </c>
      <c r="DX20" s="27">
        <f>IF(DX$4="Yes",'RCF Calc'!DZ21*(1-Input!$E$53/Selectors!$I$21),'RCF Calc'!DZ21)</f>
        <v>0.16232804232804221</v>
      </c>
      <c r="DY20" s="27">
        <f>IF(DY$4="Yes",'RCF Calc'!EA21*(1-Input!$E$53/Selectors!$I$21),'RCF Calc'!EA21)</f>
        <v>0.16232804232804221</v>
      </c>
      <c r="DZ20" s="27">
        <f>IF(DZ$4="Yes",'RCF Calc'!EB21*(1-Input!$E$53/Selectors!$I$21),'RCF Calc'!EB21)</f>
        <v>0.16232804232804221</v>
      </c>
      <c r="EA20" s="27">
        <f>IF(EA$4="Yes",'RCF Calc'!EC21*(1-Input!$E$53/Selectors!$I$21),'RCF Calc'!EC21)</f>
        <v>0.16232804232804221</v>
      </c>
      <c r="EB20" s="27">
        <f>IF(EB$4="Yes",'RCF Calc'!ED21*(1-Input!$E$53/Selectors!$I$21),'RCF Calc'!ED21)</f>
        <v>0.16232804232804221</v>
      </c>
      <c r="EC20" s="27">
        <f>IF(EC$4="Yes",'RCF Calc'!EE21*(1-Input!$E$53/Selectors!$I$21),'RCF Calc'!EE21)</f>
        <v>0.16232804232804221</v>
      </c>
      <c r="ED20" s="27">
        <f>IF(ED$4="Yes",'RCF Calc'!EF21*(1-Input!$E$53/Selectors!$I$21),'RCF Calc'!EF21)</f>
        <v>0.16232804232804221</v>
      </c>
      <c r="EE20" s="27">
        <f>IF(EE$4="Yes",'RCF Calc'!EG21*(1-Input!$E$53/Selectors!$I$21),'RCF Calc'!EG21)</f>
        <v>0.16232804232804221</v>
      </c>
      <c r="EF20" s="27">
        <f>IF(EF$4="Yes",'RCF Calc'!EH21*(1-Input!$E$53/Selectors!$I$21),'RCF Calc'!EH21)</f>
        <v>0.16232804232804221</v>
      </c>
      <c r="EG20" s="27">
        <f>IF(EG$4="Yes",'RCF Calc'!EI21*(1-Input!$E$53/Selectors!$I$21),'RCF Calc'!EI21)</f>
        <v>0.16232804232804221</v>
      </c>
      <c r="EH20" s="27">
        <f>IF(EH$4="Yes",'RCF Calc'!EJ21*(1-Input!$E$53/Selectors!$I$21),'RCF Calc'!EJ21)</f>
        <v>0.16232804232804221</v>
      </c>
      <c r="EI20" s="27">
        <f>IF(EI$4="Yes",'RCF Calc'!EK21*(1-Input!$E$53/Selectors!$I$21),'RCF Calc'!EK21)</f>
        <v>0.16232804232804221</v>
      </c>
      <c r="EJ20" s="27">
        <f>IF(EJ$4="Yes",'RCF Calc'!EL21*(1-Input!$E$53/Selectors!$I$21),'RCF Calc'!EL21)</f>
        <v>0.16232804232804221</v>
      </c>
      <c r="EK20" s="27">
        <f>IF(EK$4="Yes",'RCF Calc'!EM21*(1-Input!$E$53/Selectors!$I$21),'RCF Calc'!EM21)</f>
        <v>0.16232804232804221</v>
      </c>
      <c r="EL20" s="27">
        <f>IF(EL$4="Yes",'RCF Calc'!EN21*(1-Input!$E$53/Selectors!$I$21),'RCF Calc'!EN21)</f>
        <v>0.16232804232804221</v>
      </c>
      <c r="EM20" s="27">
        <f>IF(EM$4="Yes",'RCF Calc'!EO21*(1-Input!$E$53/Selectors!$I$21),'RCF Calc'!EO21)</f>
        <v>0.16232804232804221</v>
      </c>
      <c r="EN20" s="27">
        <f>IF(EN$4="Yes",'RCF Calc'!EP21*(1-Input!$E$53/Selectors!$I$21),'RCF Calc'!EP21)</f>
        <v>0.16232804232804221</v>
      </c>
      <c r="EO20" s="27">
        <f>IF(EO$4="Yes",'RCF Calc'!EQ21*(1-Input!$E$53/Selectors!$I$21),'RCF Calc'!EQ21)</f>
        <v>0.16232804232804221</v>
      </c>
      <c r="EP20" s="27">
        <f>IF(EP$4="Yes",'RCF Calc'!ER21*(1-Input!$E$53/Selectors!$I$21),'RCF Calc'!ER21)</f>
        <v>0.16232804232804221</v>
      </c>
      <c r="EQ20" s="27">
        <f>IF(EQ$4="Yes",'RCF Calc'!ES21*(1-Input!$E$53/Selectors!$I$21),'RCF Calc'!ES21)</f>
        <v>0.2375707386480421</v>
      </c>
      <c r="ES20" s="52">
        <v>0.86601243983468124</v>
      </c>
      <c r="ET20" s="52">
        <v>0.52644023561390429</v>
      </c>
      <c r="EU20" s="52">
        <v>0.41270354091590544</v>
      </c>
    </row>
    <row r="21" spans="2:151" s="53" customFormat="1" x14ac:dyDescent="0.25">
      <c r="B21" s="54" t="s">
        <v>23</v>
      </c>
      <c r="C21" s="55">
        <v>0.8</v>
      </c>
      <c r="D21" s="40" t="e">
        <f t="shared" si="0"/>
        <v>#DIV/0!</v>
      </c>
      <c r="E21" s="56"/>
      <c r="F21" s="57" t="e">
        <f t="shared" si="2"/>
        <v>#DIV/0!</v>
      </c>
      <c r="G21" s="57" t="e">
        <f t="shared" si="1"/>
        <v>#DIV/0!</v>
      </c>
      <c r="H21" s="57"/>
      <c r="I21" s="27">
        <f>IF(I$4="Yes",'RCF Calc'!K22*(1-Input!$E$53/Selectors!$I$21),'RCF Calc'!K22)</f>
        <v>0.11076381872701968</v>
      </c>
      <c r="J21" s="27">
        <f>IF(J$4="Yes",'RCF Calc'!L22*(1-Input!$E$53/Selectors!$I$21),'RCF Calc'!L22)</f>
        <v>0.11076381872701968</v>
      </c>
      <c r="K21" s="27">
        <f>IF(K$4="Yes",'RCF Calc'!M22*(1-Input!$E$53/Selectors!$I$21),'RCF Calc'!M22)</f>
        <v>0.11076381872701968</v>
      </c>
      <c r="L21" s="27">
        <f>IF(L$4="Yes",'RCF Calc'!N22*(1-Input!$E$53/Selectors!$I$21),'RCF Calc'!N22)</f>
        <v>0.11076381872701968</v>
      </c>
      <c r="M21" s="27">
        <f>IF(M$4="Yes",'RCF Calc'!O22*(1-Input!$E$53/Selectors!$I$21),'RCF Calc'!O22)</f>
        <v>0.11076381872701968</v>
      </c>
      <c r="N21" s="27">
        <f>IF(N$4="Yes",'RCF Calc'!P22*(1-Input!$E$53/Selectors!$I$21),'RCF Calc'!P22)</f>
        <v>0.11076381872701968</v>
      </c>
      <c r="O21" s="27">
        <f>IF(O$4="Yes",'RCF Calc'!Q22*(1-Input!$E$53/Selectors!$I$21),'RCF Calc'!Q22)</f>
        <v>0.11076381872701968</v>
      </c>
      <c r="P21" s="27">
        <f>IF(P$4="Yes",'RCF Calc'!R22*(1-Input!$E$53/Selectors!$I$21),'RCF Calc'!R22)</f>
        <v>0.11076381872701968</v>
      </c>
      <c r="Q21" s="27">
        <f>IF(Q$4="Yes",'RCF Calc'!S22*(1-Input!$E$53/Selectors!$I$21),'RCF Calc'!S22)</f>
        <v>0.11076381872701968</v>
      </c>
      <c r="R21" s="27">
        <f>IF(R$4="Yes",'RCF Calc'!T22*(1-Input!$E$53/Selectors!$I$21),'RCF Calc'!T22)</f>
        <v>0.18199999999999994</v>
      </c>
      <c r="S21" s="27">
        <f>IF(S$4="Yes",'RCF Calc'!U22*(1-Input!$E$53/Selectors!$I$21),'RCF Calc'!U22)</f>
        <v>0.18199999999999994</v>
      </c>
      <c r="T21" s="27">
        <f>IF(T$4="Yes",'RCF Calc'!V22*(1-Input!$E$53/Selectors!$I$21),'RCF Calc'!V22)</f>
        <v>0.18199999999999994</v>
      </c>
      <c r="U21" s="27">
        <f>IF(U$4="Yes",'RCF Calc'!W22*(1-Input!$E$53/Selectors!$I$21),'RCF Calc'!W22)</f>
        <v>0.18199999999999994</v>
      </c>
      <c r="V21" s="27">
        <f>IF(V$4="Yes",'RCF Calc'!X22*(1-Input!$E$53/Selectors!$I$21),'RCF Calc'!X22)</f>
        <v>0.32123167155425247</v>
      </c>
      <c r="W21" s="27">
        <f>IF(W$4="Yes",'RCF Calc'!Y22*(1-Input!$E$53/Selectors!$I$21),'RCF Calc'!Y22)</f>
        <v>0.32123167155425247</v>
      </c>
      <c r="X21" s="27">
        <f>IF(X$4="Yes",'RCF Calc'!Z22*(1-Input!$E$53/Selectors!$I$21),'RCF Calc'!Z22)</f>
        <v>0.32123167155425247</v>
      </c>
      <c r="Y21" s="27">
        <f>IF(Y$4="Yes",'RCF Calc'!AA22*(1-Input!$E$53/Selectors!$I$21),'RCF Calc'!AA22)</f>
        <v>0.32123167155425247</v>
      </c>
      <c r="Z21" s="27">
        <f>IF(Z$4="Yes",'RCF Calc'!AB22*(1-Input!$E$53/Selectors!$I$21),'RCF Calc'!AB22)</f>
        <v>0.32123167155425247</v>
      </c>
      <c r="AA21" s="27">
        <f>IF(AA$4="Yes",'RCF Calc'!AC22*(1-Input!$E$53/Selectors!$I$21),'RCF Calc'!AC22)</f>
        <v>0.68738882497368725</v>
      </c>
      <c r="AB21" s="27">
        <f>IF(AB$4="Yes",'RCF Calc'!AD22*(1-Input!$E$53/Selectors!$I$21),'RCF Calc'!AD22)</f>
        <v>0.32123167155425247</v>
      </c>
      <c r="AC21" s="27">
        <f>IF(AC$4="Yes",'RCF Calc'!AE22*(1-Input!$E$53/Selectors!$I$21),'RCF Calc'!AE22)</f>
        <v>0.32123167155425247</v>
      </c>
      <c r="AD21" s="27">
        <f>IF(AD$4="Yes",'RCF Calc'!AF22*(1-Input!$E$53/Selectors!$I$21),'RCF Calc'!AF22)</f>
        <v>0.32123167155425247</v>
      </c>
      <c r="AE21" s="27">
        <f>IF(AE$4="Yes",'RCF Calc'!AG22*(1-Input!$E$53/Selectors!$I$21),'RCF Calc'!AG22)</f>
        <v>0.32123167155425247</v>
      </c>
      <c r="AF21" s="27">
        <f>IF(AF$4="Yes",'RCF Calc'!AH22*(1-Input!$E$53/Selectors!$I$21),'RCF Calc'!AH22)</f>
        <v>0.32123167155425247</v>
      </c>
      <c r="AG21" s="27">
        <f>IF(AG$4="Yes",'RCF Calc'!AI22*(1-Input!$E$53/Selectors!$I$21),'RCF Calc'!AI22)</f>
        <v>0.83950000000000036</v>
      </c>
      <c r="AH21" s="27">
        <f>IF(AH$4="Yes",'RCF Calc'!AJ22*(1-Input!$E$53/Selectors!$I$21),'RCF Calc'!AJ22)</f>
        <v>0.83950000000000036</v>
      </c>
      <c r="AI21" s="27">
        <f>IF(AI$4="Yes",'RCF Calc'!AK22*(1-Input!$E$53/Selectors!$I$21),'RCF Calc'!AK22)</f>
        <v>0.18199999999999994</v>
      </c>
      <c r="AJ21" s="27">
        <f>IF(AJ$4="Yes",'RCF Calc'!AL22*(1-Input!$E$53/Selectors!$I$21),'RCF Calc'!AL22)</f>
        <v>0.18199999999999994</v>
      </c>
      <c r="AK21" s="27">
        <f>IF(AK$4="Yes",'RCF Calc'!AM22*(1-Input!$E$53/Selectors!$I$21),'RCF Calc'!AM22)</f>
        <v>0.18199999999999994</v>
      </c>
      <c r="AL21" s="27">
        <f>IF(AL$4="Yes",'RCF Calc'!AN22*(1-Input!$E$53/Selectors!$I$21),'RCF Calc'!AN22)</f>
        <v>0.18199999999999994</v>
      </c>
      <c r="AM21" s="27">
        <f>IF(AM$4="Yes",'RCF Calc'!AO22*(1-Input!$E$53/Selectors!$I$21),'RCF Calc'!AO22)</f>
        <v>0.53915774800000005</v>
      </c>
      <c r="AN21" s="27">
        <f>IF(AN$4="Yes",'RCF Calc'!AP22*(1-Input!$E$53/Selectors!$I$21),'RCF Calc'!AP22)</f>
        <v>0.83950000000000036</v>
      </c>
      <c r="AO21" s="27">
        <f>IF(AO$4="Yes",'RCF Calc'!AQ22*(1-Input!$E$53/Selectors!$I$21),'RCF Calc'!AQ22)</f>
        <v>0.83950000000000036</v>
      </c>
      <c r="AP21" s="27">
        <f>IF(AP$4="Yes",'RCF Calc'!AR22*(1-Input!$E$53/Selectors!$I$21),'RCF Calc'!AR22)</f>
        <v>0.6893288740000002</v>
      </c>
      <c r="AQ21" s="27">
        <f>IF(AQ$4="Yes",'RCF Calc'!AS22*(1-Input!$E$53/Selectors!$I$21),'RCF Calc'!AS22)</f>
        <v>0.53915774800000005</v>
      </c>
      <c r="AR21" s="27">
        <f>IF(AR$4="Yes",'RCF Calc'!AT22*(1-Input!$E$53/Selectors!$I$21),'RCF Calc'!AT22)</f>
        <v>0.83950000000000036</v>
      </c>
      <c r="AS21" s="27">
        <f>IF(AS$4="Yes",'RCF Calc'!AU22*(1-Input!$E$53/Selectors!$I$21),'RCF Calc'!AU22)</f>
        <v>0.83950000000000036</v>
      </c>
      <c r="AT21" s="27">
        <f>IF(AT$4="Yes",'RCF Calc'!AV22*(1-Input!$E$53/Selectors!$I$21),'RCF Calc'!AV22)</f>
        <v>0.32123167155425247</v>
      </c>
      <c r="AU21" s="27">
        <f>IF(AU$4="Yes",'RCF Calc'!AW22*(1-Input!$E$53/Selectors!$I$21),'RCF Calc'!AW22)</f>
        <v>0.68738882497368725</v>
      </c>
      <c r="AV21" s="27">
        <f>IF(AV$4="Yes",'RCF Calc'!AX22*(1-Input!$E$53/Selectors!$I$21),'RCF Calc'!AX22)</f>
        <v>0.18199999999999994</v>
      </c>
      <c r="AW21" s="27">
        <f>IF(AW$4="Yes",'RCF Calc'!AY22*(1-Input!$E$53/Selectors!$I$21),'RCF Calc'!AY22)</f>
        <v>0.18199999999999994</v>
      </c>
      <c r="AX21" s="27">
        <f>IF(AX$4="Yes",'RCF Calc'!AZ22*(1-Input!$E$53/Selectors!$I$21),'RCF Calc'!AZ22)</f>
        <v>0.37000000000000011</v>
      </c>
      <c r="AY21" s="27">
        <f>IF(AY$4="Yes",'RCF Calc'!BA22*(1-Input!$E$53/Selectors!$I$21),'RCF Calc'!BA22)</f>
        <v>0.37000000000000011</v>
      </c>
      <c r="AZ21" s="27">
        <f>IF(AZ$4="Yes",'RCF Calc'!BB22*(1-Input!$E$53/Selectors!$I$21),'RCF Calc'!BB22)</f>
        <v>0.33300000000000013</v>
      </c>
      <c r="BA21" s="27">
        <f>IF(BA$4="Yes",'RCF Calc'!BC22*(1-Input!$E$53/Selectors!$I$21),'RCF Calc'!BC22)</f>
        <v>0.33300000000000013</v>
      </c>
      <c r="BB21" s="27">
        <f>IF(BB$4="Yes",'RCF Calc'!BD22*(1-Input!$E$53/Selectors!$I$21),'RCF Calc'!BD22)</f>
        <v>0.33300000000000013</v>
      </c>
      <c r="BC21" s="27">
        <f>IF(BC$4="Yes",'RCF Calc'!BE22*(1-Input!$E$53/Selectors!$I$21),'RCF Calc'!BE22)</f>
        <v>0.37000000000000011</v>
      </c>
      <c r="BD21" s="27">
        <f>IF(BD$4="Yes",'RCF Calc'!BF22*(1-Input!$E$53/Selectors!$I$21),'RCF Calc'!BF22)</f>
        <v>0.44400000000000012</v>
      </c>
      <c r="BE21" s="27">
        <f>IF(BE$4="Yes",'RCF Calc'!BG22*(1-Input!$E$53/Selectors!$I$21),'RCF Calc'!BG22)</f>
        <v>0.37000000000000011</v>
      </c>
      <c r="BF21" s="27">
        <f>IF(BF$4="Yes",'RCF Calc'!BH22*(1-Input!$E$53/Selectors!$I$21),'RCF Calc'!BH22)</f>
        <v>0.44400000000000012</v>
      </c>
      <c r="BG21" s="27">
        <f>IF(BG$4="Yes",'RCF Calc'!BI22*(1-Input!$E$53/Selectors!$I$21),'RCF Calc'!BI22)</f>
        <v>0.5692801881955214</v>
      </c>
      <c r="BH21" s="27">
        <f>IF(BH$4="Yes",'RCF Calc'!BJ22*(1-Input!$E$53/Selectors!$I$21),'RCF Calc'!BJ22)</f>
        <v>0.5692801881955214</v>
      </c>
      <c r="BI21" s="27">
        <f>IF(BI$4="Yes",'RCF Calc'!BK22*(1-Input!$E$53/Selectors!$I$21),'RCF Calc'!BK22)</f>
        <v>0.60022393717475642</v>
      </c>
      <c r="BJ21" s="27">
        <f>IF(BJ$4="Yes",'RCF Calc'!BL22*(1-Input!$E$53/Selectors!$I$21),'RCF Calc'!BL22)</f>
        <v>0.37000000000000011</v>
      </c>
      <c r="BK21" s="27">
        <f>IF(BK$4="Yes",'RCF Calc'!BM22*(1-Input!$E$53/Selectors!$I$21),'RCF Calc'!BM22)</f>
        <v>0.37000000000000011</v>
      </c>
      <c r="BL21" s="27">
        <f>IF(BL$4="Yes",'RCF Calc'!BN22*(1-Input!$E$53/Selectors!$I$21),'RCF Calc'!BN22)</f>
        <v>0.44400000000000012</v>
      </c>
      <c r="BM21" s="27">
        <f>IF(BM$4="Yes",'RCF Calc'!BO22*(1-Input!$E$53/Selectors!$I$21),'RCF Calc'!BO22)</f>
        <v>0.44400000000000012</v>
      </c>
      <c r="BN21" s="27">
        <f>IF(BN$4="Yes",'RCF Calc'!BP22*(1-Input!$E$53/Selectors!$I$21),'RCF Calc'!BP22)</f>
        <v>0.60396781715580961</v>
      </c>
      <c r="BO21" s="27">
        <f>IF(BO$4="Yes",'RCF Calc'!BQ22*(1-Input!$E$53/Selectors!$I$21),'RCF Calc'!BQ22)</f>
        <v>0.62087309644670063</v>
      </c>
      <c r="BP21" s="27">
        <f>IF(BP$4="Yes",'RCF Calc'!BR22*(1-Input!$E$53/Selectors!$I$21),'RCF Calc'!BR22)</f>
        <v>0.62087309644670063</v>
      </c>
      <c r="BQ21" s="27">
        <f>IF(BQ$4="Yes",'RCF Calc'!BS22*(1-Input!$E$53/Selectors!$I$21),'RCF Calc'!BS22)</f>
        <v>0.28000000000000003</v>
      </c>
      <c r="BR21" s="27">
        <f>IF(BR$4="Yes",'RCF Calc'!BT22*(1-Input!$E$53/Selectors!$I$21),'RCF Calc'!BT22)</f>
        <v>0.37000000000000011</v>
      </c>
      <c r="BS21" s="27">
        <f>IF(BS$4="Yes",'RCF Calc'!BU22*(1-Input!$E$53/Selectors!$I$21),'RCF Calc'!BU22)</f>
        <v>0.31781195079933333</v>
      </c>
      <c r="BT21" s="27">
        <f>IF(BT$4="Yes",'RCF Calc'!BV22*(1-Input!$E$53/Selectors!$I$21),'RCF Calc'!BV22)</f>
        <v>0.15310000000000001</v>
      </c>
      <c r="BU21" s="27">
        <f>IF(BU$4="Yes",'RCF Calc'!BW22*(1-Input!$E$53/Selectors!$I$21),'RCF Calc'!BW22)</f>
        <v>0.15310000000000001</v>
      </c>
      <c r="BV21" s="27">
        <f>IF(BV$4="Yes",'RCF Calc'!BX22*(1-Input!$E$53/Selectors!$I$21),'RCF Calc'!BX22)</f>
        <v>0.15310000000000001</v>
      </c>
      <c r="BW21" s="27">
        <f>IF(BW$4="Yes",'RCF Calc'!BY22*(1-Input!$E$53/Selectors!$I$21),'RCF Calc'!BY22)</f>
        <v>0.15310000000000001</v>
      </c>
      <c r="BX21" s="27">
        <f>IF(BX$4="Yes",'RCF Calc'!BZ22*(1-Input!$E$53/Selectors!$I$21),'RCF Calc'!BZ22)</f>
        <v>0.15310000000000001</v>
      </c>
      <c r="BY21" s="27">
        <f>IF(BY$4="Yes",'RCF Calc'!CA22*(1-Input!$E$53/Selectors!$I$21),'RCF Calc'!CA22)</f>
        <v>0.15310000000000001</v>
      </c>
      <c r="BZ21" s="27">
        <f>IF(BZ$4="Yes",'RCF Calc'!CB22*(1-Input!$E$53/Selectors!$I$21),'RCF Calc'!CB22)</f>
        <v>0.4502688319307</v>
      </c>
      <c r="CA21" s="27">
        <f>IF(CA$4="Yes",'RCF Calc'!CC22*(1-Input!$E$53/Selectors!$I$21),'RCF Calc'!CC22)</f>
        <v>0.4502688319307</v>
      </c>
      <c r="CB21" s="27">
        <f>IF(CB$4="Yes",'RCF Calc'!CD22*(1-Input!$E$53/Selectors!$I$21),'RCF Calc'!CD22)</f>
        <v>0.4502688319307</v>
      </c>
      <c r="CC21" s="27">
        <f>IF(CC$4="Yes",'RCF Calc'!CE22*(1-Input!$E$53/Selectors!$I$21),'RCF Calc'!CE22)</f>
        <v>0.4502688319307</v>
      </c>
      <c r="CD21" s="27">
        <f>IF(CD$4="Yes",'RCF Calc'!CF22*(1-Input!$E$53/Selectors!$I$21),'RCF Calc'!CF22)</f>
        <v>0.4502688319307</v>
      </c>
      <c r="CE21" s="27">
        <f>IF(CE$4="Yes",'RCF Calc'!CG22*(1-Input!$E$53/Selectors!$I$21),'RCF Calc'!CG22)</f>
        <v>0.4502688319307</v>
      </c>
      <c r="CF21" s="27">
        <f>IF(CF$4="Yes",'RCF Calc'!CH22*(1-Input!$E$53/Selectors!$I$21),'RCF Calc'!CH22)</f>
        <v>0.4502688319307</v>
      </c>
      <c r="CG21" s="27">
        <f>IF(CG$4="Yes",'RCF Calc'!CI22*(1-Input!$E$53/Selectors!$I$21),'RCF Calc'!CI22)</f>
        <v>0.35006702046729998</v>
      </c>
      <c r="CH21" s="27">
        <f>IF(CH$4="Yes",'RCF Calc'!CJ22*(1-Input!$E$53/Selectors!$I$21),'RCF Calc'!CJ22)</f>
        <v>0.35006702046729998</v>
      </c>
      <c r="CI21" s="27">
        <f>IF(CI$4="Yes",'RCF Calc'!CK22*(1-Input!$E$53/Selectors!$I$21),'RCF Calc'!CK22)</f>
        <v>0.35006702046729998</v>
      </c>
      <c r="CJ21" s="27">
        <f>IF(CJ$4="Yes",'RCF Calc'!CL22*(1-Input!$E$53/Selectors!$I$21),'RCF Calc'!CL22)</f>
        <v>0.35006702046729998</v>
      </c>
      <c r="CK21" s="27">
        <f>IF(CK$4="Yes",'RCF Calc'!CM22*(1-Input!$E$53/Selectors!$I$21),'RCF Calc'!CM22)</f>
        <v>0.35006702046729998</v>
      </c>
      <c r="CL21" s="27">
        <f>IF(CL$4="Yes",'RCF Calc'!CN22*(1-Input!$E$53/Selectors!$I$21),'RCF Calc'!CN22)</f>
        <v>0.35006702046729998</v>
      </c>
      <c r="CM21" s="27">
        <f>IF(CM$4="Yes",'RCF Calc'!CO22*(1-Input!$E$53/Selectors!$I$21),'RCF Calc'!CO22)</f>
        <v>0.35006702046729998</v>
      </c>
      <c r="CN21" s="27">
        <f>IF(CN$4="Yes",'RCF Calc'!CP22*(1-Input!$E$53/Selectors!$I$21),'RCF Calc'!CP22)</f>
        <v>0.31781195079933333</v>
      </c>
      <c r="CO21" s="27">
        <f>IF(CO$4="Yes",'RCF Calc'!CQ22*(1-Input!$E$53/Selectors!$I$21),'RCF Calc'!CQ22)</f>
        <v>0.31781195079933333</v>
      </c>
      <c r="CP21" s="27">
        <f>IF(CP$4="Yes",'RCF Calc'!CR22*(1-Input!$E$53/Selectors!$I$21),'RCF Calc'!CR22)</f>
        <v>0.31781195079933333</v>
      </c>
      <c r="CQ21" s="27">
        <f>IF(CQ$4="Yes",'RCF Calc'!CS22*(1-Input!$E$53/Selectors!$I$21),'RCF Calc'!CS22)</f>
        <v>0.44725234058786589</v>
      </c>
      <c r="CR21" s="27">
        <f>IF(CR$4="Yes",'RCF Calc'!CT22*(1-Input!$E$53/Selectors!$I$21),'RCF Calc'!CT22)</f>
        <v>0.44725234058786589</v>
      </c>
      <c r="CS21" s="27">
        <f>IF(CS$4="Yes",'RCF Calc'!CU22*(1-Input!$E$53/Selectors!$I$21),'RCF Calc'!CU22)</f>
        <v>0.44725234058786589</v>
      </c>
      <c r="CT21" s="27">
        <f>IF(CT$4="Yes",'RCF Calc'!CV22*(1-Input!$E$53/Selectors!$I$21),'RCF Calc'!CV22)</f>
        <v>0.44725234058786589</v>
      </c>
      <c r="CU21" s="27">
        <f>IF(CU$4="Yes",'RCF Calc'!CW22*(1-Input!$E$53/Selectors!$I$21),'RCF Calc'!CW22)</f>
        <v>0.44725234058786589</v>
      </c>
      <c r="CV21" s="27">
        <f>IF(CV$4="Yes",'RCF Calc'!CX22*(1-Input!$E$53/Selectors!$I$21),'RCF Calc'!CX22)</f>
        <v>0.28000000000000003</v>
      </c>
      <c r="CW21" s="27">
        <f>IF(CW$4="Yes",'RCF Calc'!CY22*(1-Input!$E$53/Selectors!$I$21),'RCF Calc'!CY22)</f>
        <v>0.83950000000000036</v>
      </c>
      <c r="CX21" s="27">
        <f>IF(CX$4="Yes",'RCF Calc'!CZ22*(1-Input!$E$53/Selectors!$I$21),'RCF Calc'!CZ22)</f>
        <v>0.83950000000000036</v>
      </c>
      <c r="CY21" s="27">
        <f>IF(CY$4="Yes",'RCF Calc'!DA22*(1-Input!$E$53/Selectors!$I$21),'RCF Calc'!DA22)</f>
        <v>0.83950000000000036</v>
      </c>
      <c r="CZ21" s="27">
        <f>IF(CZ$4="Yes",'RCF Calc'!DB22*(1-Input!$E$53/Selectors!$I$21),'RCF Calc'!DB22)</f>
        <v>0.83950000000000036</v>
      </c>
      <c r="DA21" s="27">
        <f>IF(DA$4="Yes",'RCF Calc'!DC22*(1-Input!$E$53/Selectors!$I$21),'RCF Calc'!DC22)</f>
        <v>0.83950000000000036</v>
      </c>
      <c r="DB21" s="27">
        <f>IF(DB$4="Yes",'RCF Calc'!DD22*(1-Input!$E$53/Selectors!$I$21),'RCF Calc'!DD22)</f>
        <v>0.83950000000000036</v>
      </c>
      <c r="DC21" s="27">
        <f>IF(DC$4="Yes",'RCF Calc'!DE22*(1-Input!$E$53/Selectors!$I$21),'RCF Calc'!DE22)</f>
        <v>0.83950000000000036</v>
      </c>
      <c r="DD21" s="27">
        <f>IF(DD$4="Yes",'RCF Calc'!DF22*(1-Input!$E$53/Selectors!$I$21),'RCF Calc'!DF22)</f>
        <v>0.83950000000000036</v>
      </c>
      <c r="DE21" s="27">
        <f>IF(DE$4="Yes",'RCF Calc'!DG22*(1-Input!$E$53/Selectors!$I$21),'RCF Calc'!DG22)</f>
        <v>0.83950000000000036</v>
      </c>
      <c r="DF21" s="27">
        <f>IF(DF$4="Yes",'RCF Calc'!DH22*(1-Input!$E$53/Selectors!$I$21),'RCF Calc'!DH22)</f>
        <v>0.83950000000000036</v>
      </c>
      <c r="DG21" s="27">
        <f>IF(DG$4="Yes",'RCF Calc'!DI22*(1-Input!$E$53/Selectors!$I$21),'RCF Calc'!DI22)</f>
        <v>0.83950000000000036</v>
      </c>
      <c r="DH21" s="27">
        <f>IF(DH$4="Yes",'RCF Calc'!DJ22*(1-Input!$E$53/Selectors!$I$21),'RCF Calc'!DJ22)</f>
        <v>0.83950000000000036</v>
      </c>
      <c r="DI21" s="27">
        <f>IF(DI$4="Yes",'RCF Calc'!DK22*(1-Input!$E$53/Selectors!$I$21),'RCF Calc'!DK22)</f>
        <v>0.37000000000000011</v>
      </c>
      <c r="DJ21" s="27">
        <f>IF(DJ$4="Yes",'RCF Calc'!DL22*(1-Input!$E$53/Selectors!$I$21),'RCF Calc'!DL22)</f>
        <v>0.37000000000000011</v>
      </c>
      <c r="DK21" s="27">
        <f>IF(DK$4="Yes",'RCF Calc'!DM22*(1-Input!$E$53/Selectors!$I$21),'RCF Calc'!DM22)</f>
        <v>0.37000000000000011</v>
      </c>
      <c r="DL21" s="27">
        <f>IF(DL$4="Yes",'RCF Calc'!DN22*(1-Input!$E$53/Selectors!$I$21),'RCF Calc'!DN22)</f>
        <v>0.37000000000000011</v>
      </c>
      <c r="DM21" s="27">
        <f>IF(DM$4="Yes",'RCF Calc'!DO22*(1-Input!$E$53/Selectors!$I$21),'RCF Calc'!DO22)</f>
        <v>0.18199999999999994</v>
      </c>
      <c r="DN21" s="27">
        <f>IF(DN$4="Yes",'RCF Calc'!DP22*(1-Input!$E$53/Selectors!$I$21),'RCF Calc'!DP22)</f>
        <v>0.18199999999999994</v>
      </c>
      <c r="DO21" s="27">
        <f>IF(DO$4="Yes",'RCF Calc'!DQ22*(1-Input!$E$53/Selectors!$I$21),'RCF Calc'!DQ22)</f>
        <v>0.18199999999999994</v>
      </c>
      <c r="DP21" s="27">
        <f>IF(DP$4="Yes",'RCF Calc'!DR22*(1-Input!$E$53/Selectors!$I$21),'RCF Calc'!DR22)</f>
        <v>0.18199999999999994</v>
      </c>
      <c r="DQ21" s="27">
        <f>IF(DQ$4="Yes",'RCF Calc'!DS22*(1-Input!$E$53/Selectors!$I$21),'RCF Calc'!DS22)</f>
        <v>0.18199999999999994</v>
      </c>
      <c r="DR21" s="27">
        <f>IF(DR$4="Yes",'RCF Calc'!DT22*(1-Input!$E$53/Selectors!$I$21),'RCF Calc'!DT22)</f>
        <v>0.18199999999999994</v>
      </c>
      <c r="DS21" s="27">
        <f>IF(DS$4="Yes",'RCF Calc'!DU22*(1-Input!$E$53/Selectors!$I$21),'RCF Calc'!DU22)</f>
        <v>0.18199999999999994</v>
      </c>
      <c r="DT21" s="27">
        <f>IF(DT$4="Yes",'RCF Calc'!DV22*(1-Input!$E$53/Selectors!$I$21),'RCF Calc'!DV22)</f>
        <v>0.18199999999999994</v>
      </c>
      <c r="DU21" s="27">
        <f>IF(DU$4="Yes",'RCF Calc'!DW22*(1-Input!$E$53/Selectors!$I$21),'RCF Calc'!DW22)</f>
        <v>0.18199999999999994</v>
      </c>
      <c r="DV21" s="27">
        <f>IF(DV$4="Yes",'RCF Calc'!DX22*(1-Input!$E$53/Selectors!$I$21),'RCF Calc'!DX22)</f>
        <v>0.18199999999999994</v>
      </c>
      <c r="DW21" s="27">
        <f>IF(DW$4="Yes",'RCF Calc'!DY22*(1-Input!$E$53/Selectors!$I$21),'RCF Calc'!DY22)</f>
        <v>0.18199999999999994</v>
      </c>
      <c r="DX21" s="27">
        <f>IF(DX$4="Yes",'RCF Calc'!DZ22*(1-Input!$E$53/Selectors!$I$21),'RCF Calc'!DZ22)</f>
        <v>0.18199999999999994</v>
      </c>
      <c r="DY21" s="27">
        <f>IF(DY$4="Yes",'RCF Calc'!EA22*(1-Input!$E$53/Selectors!$I$21),'RCF Calc'!EA22)</f>
        <v>0.18199999999999994</v>
      </c>
      <c r="DZ21" s="27">
        <f>IF(DZ$4="Yes",'RCF Calc'!EB22*(1-Input!$E$53/Selectors!$I$21),'RCF Calc'!EB22)</f>
        <v>0.18199999999999994</v>
      </c>
      <c r="EA21" s="27">
        <f>IF(EA$4="Yes",'RCF Calc'!EC22*(1-Input!$E$53/Selectors!$I$21),'RCF Calc'!EC22)</f>
        <v>0.18199999999999994</v>
      </c>
      <c r="EB21" s="27">
        <f>IF(EB$4="Yes",'RCF Calc'!ED22*(1-Input!$E$53/Selectors!$I$21),'RCF Calc'!ED22)</f>
        <v>0.18199999999999994</v>
      </c>
      <c r="EC21" s="27">
        <f>IF(EC$4="Yes",'RCF Calc'!EE22*(1-Input!$E$53/Selectors!$I$21),'RCF Calc'!EE22)</f>
        <v>0.18199999999999994</v>
      </c>
      <c r="ED21" s="27">
        <f>IF(ED$4="Yes",'RCF Calc'!EF22*(1-Input!$E$53/Selectors!$I$21),'RCF Calc'!EF22)</f>
        <v>0.18199999999999994</v>
      </c>
      <c r="EE21" s="27">
        <f>IF(EE$4="Yes",'RCF Calc'!EG22*(1-Input!$E$53/Selectors!$I$21),'RCF Calc'!EG22)</f>
        <v>0.18199999999999994</v>
      </c>
      <c r="EF21" s="27">
        <f>IF(EF$4="Yes",'RCF Calc'!EH22*(1-Input!$E$53/Selectors!$I$21),'RCF Calc'!EH22)</f>
        <v>0.18199999999999994</v>
      </c>
      <c r="EG21" s="27">
        <f>IF(EG$4="Yes",'RCF Calc'!EI22*(1-Input!$E$53/Selectors!$I$21),'RCF Calc'!EI22)</f>
        <v>0.18199999999999994</v>
      </c>
      <c r="EH21" s="27">
        <f>IF(EH$4="Yes",'RCF Calc'!EJ22*(1-Input!$E$53/Selectors!$I$21),'RCF Calc'!EJ22)</f>
        <v>0.18199999999999994</v>
      </c>
      <c r="EI21" s="27">
        <f>IF(EI$4="Yes",'RCF Calc'!EK22*(1-Input!$E$53/Selectors!$I$21),'RCF Calc'!EK22)</f>
        <v>0.18199999999999994</v>
      </c>
      <c r="EJ21" s="27">
        <f>IF(EJ$4="Yes",'RCF Calc'!EL22*(1-Input!$E$53/Selectors!$I$21),'RCF Calc'!EL22)</f>
        <v>0.18199999999999994</v>
      </c>
      <c r="EK21" s="27">
        <f>IF(EK$4="Yes",'RCF Calc'!EM22*(1-Input!$E$53/Selectors!$I$21),'RCF Calc'!EM22)</f>
        <v>0.18199999999999994</v>
      </c>
      <c r="EL21" s="27">
        <f>IF(EL$4="Yes",'RCF Calc'!EN22*(1-Input!$E$53/Selectors!$I$21),'RCF Calc'!EN22)</f>
        <v>0.18199999999999994</v>
      </c>
      <c r="EM21" s="27">
        <f>IF(EM$4="Yes",'RCF Calc'!EO22*(1-Input!$E$53/Selectors!$I$21),'RCF Calc'!EO22)</f>
        <v>0.18199999999999994</v>
      </c>
      <c r="EN21" s="27">
        <f>IF(EN$4="Yes",'RCF Calc'!EP22*(1-Input!$E$53/Selectors!$I$21),'RCF Calc'!EP22)</f>
        <v>0.18199999999999994</v>
      </c>
      <c r="EO21" s="27">
        <f>IF(EO$4="Yes",'RCF Calc'!EQ22*(1-Input!$E$53/Selectors!$I$21),'RCF Calc'!EQ22)</f>
        <v>0.18199999999999994</v>
      </c>
      <c r="EP21" s="27">
        <f>IF(EP$4="Yes",'RCF Calc'!ER22*(1-Input!$E$53/Selectors!$I$21),'RCF Calc'!ER22)</f>
        <v>0.18199999999999994</v>
      </c>
      <c r="EQ21" s="27">
        <f>IF(EQ$4="Yes",'RCF Calc'!ES22*(1-Input!$E$53/Selectors!$I$21),'RCF Calc'!ES22)</f>
        <v>0.35335483870967777</v>
      </c>
      <c r="ES21" s="58">
        <v>1.1477454832366314</v>
      </c>
      <c r="ET21" s="58">
        <v>0.68757681455410902</v>
      </c>
      <c r="EU21" s="58">
        <v>0.50973707982523986</v>
      </c>
    </row>
    <row r="22" spans="2:151" x14ac:dyDescent="0.25">
      <c r="B22" s="13" t="s">
        <v>24</v>
      </c>
      <c r="C22" s="3">
        <v>0.85</v>
      </c>
      <c r="D22" s="40" t="e">
        <f t="shared" si="0"/>
        <v>#DIV/0!</v>
      </c>
      <c r="E22" s="2"/>
      <c r="F22" s="29" t="e">
        <f t="shared" si="2"/>
        <v>#DIV/0!</v>
      </c>
      <c r="G22" s="29" t="e">
        <f t="shared" si="1"/>
        <v>#DIV/0!</v>
      </c>
      <c r="H22" s="29"/>
      <c r="I22" s="27">
        <f>IF(I$4="Yes",'RCF Calc'!K23*(1-Input!$E$53/Selectors!$I$21),'RCF Calc'!K23)</f>
        <v>0.2386823176602082</v>
      </c>
      <c r="J22" s="27">
        <f>IF(J$4="Yes",'RCF Calc'!L23*(1-Input!$E$53/Selectors!$I$21),'RCF Calc'!L23)</f>
        <v>0.2386823176602082</v>
      </c>
      <c r="K22" s="27">
        <f>IF(K$4="Yes",'RCF Calc'!M23*(1-Input!$E$53/Selectors!$I$21),'RCF Calc'!M23)</f>
        <v>0.2386823176602082</v>
      </c>
      <c r="L22" s="27">
        <f>IF(L$4="Yes",'RCF Calc'!N23*(1-Input!$E$53/Selectors!$I$21),'RCF Calc'!N23)</f>
        <v>0.2386823176602082</v>
      </c>
      <c r="M22" s="27">
        <f>IF(M$4="Yes",'RCF Calc'!O23*(1-Input!$E$53/Selectors!$I$21),'RCF Calc'!O23)</f>
        <v>0.2386823176602082</v>
      </c>
      <c r="N22" s="27">
        <f>IF(N$4="Yes",'RCF Calc'!P23*(1-Input!$E$53/Selectors!$I$21),'RCF Calc'!P23)</f>
        <v>0.2386823176602082</v>
      </c>
      <c r="O22" s="27">
        <f>IF(O$4="Yes",'RCF Calc'!Q23*(1-Input!$E$53/Selectors!$I$21),'RCF Calc'!Q23)</f>
        <v>0.2386823176602082</v>
      </c>
      <c r="P22" s="27">
        <f>IF(P$4="Yes",'RCF Calc'!R23*(1-Input!$E$53/Selectors!$I$21),'RCF Calc'!R23)</f>
        <v>0.2386823176602082</v>
      </c>
      <c r="Q22" s="27">
        <f>IF(Q$4="Yes",'RCF Calc'!S23*(1-Input!$E$53/Selectors!$I$21),'RCF Calc'!S23)</f>
        <v>0.2386823176602082</v>
      </c>
      <c r="R22" s="27">
        <f>IF(R$4="Yes",'RCF Calc'!T23*(1-Input!$E$53/Selectors!$I$21),'RCF Calc'!T23)</f>
        <v>0.21484848484848484</v>
      </c>
      <c r="S22" s="27">
        <f>IF(S$4="Yes",'RCF Calc'!U23*(1-Input!$E$53/Selectors!$I$21),'RCF Calc'!U23)</f>
        <v>0.21484848484848484</v>
      </c>
      <c r="T22" s="27">
        <f>IF(T$4="Yes",'RCF Calc'!V23*(1-Input!$E$53/Selectors!$I$21),'RCF Calc'!V23)</f>
        <v>0.21484848484848484</v>
      </c>
      <c r="U22" s="27">
        <f>IF(U$4="Yes",'RCF Calc'!W23*(1-Input!$E$53/Selectors!$I$21),'RCF Calc'!W23)</f>
        <v>0.21484848484848484</v>
      </c>
      <c r="V22" s="27">
        <f>IF(V$4="Yes",'RCF Calc'!X23*(1-Input!$E$53/Selectors!$I$21),'RCF Calc'!X23)</f>
        <v>0.61210496310564655</v>
      </c>
      <c r="W22" s="27">
        <f>IF(W$4="Yes",'RCF Calc'!Y23*(1-Input!$E$53/Selectors!$I$21),'RCF Calc'!Y23)</f>
        <v>0.61210496310564655</v>
      </c>
      <c r="X22" s="27">
        <f>IF(X$4="Yes",'RCF Calc'!Z23*(1-Input!$E$53/Selectors!$I$21),'RCF Calc'!Z23)</f>
        <v>0.61210496310564655</v>
      </c>
      <c r="Y22" s="27">
        <f>IF(Y$4="Yes",'RCF Calc'!AA23*(1-Input!$E$53/Selectors!$I$21),'RCF Calc'!AA23)</f>
        <v>0.61210496310564655</v>
      </c>
      <c r="Z22" s="27">
        <f>IF(Z$4="Yes",'RCF Calc'!AB23*(1-Input!$E$53/Selectors!$I$21),'RCF Calc'!AB23)</f>
        <v>0.61210496310564655</v>
      </c>
      <c r="AA22" s="27">
        <f>IF(AA$4="Yes",'RCF Calc'!AC23*(1-Input!$E$53/Selectors!$I$21),'RCF Calc'!AC23)</f>
        <v>0.73399999999999999</v>
      </c>
      <c r="AB22" s="27">
        <f>IF(AB$4="Yes",'RCF Calc'!AD23*(1-Input!$E$53/Selectors!$I$21),'RCF Calc'!AD23)</f>
        <v>0.61210496310564655</v>
      </c>
      <c r="AC22" s="27">
        <f>IF(AC$4="Yes",'RCF Calc'!AE23*(1-Input!$E$53/Selectors!$I$21),'RCF Calc'!AE23)</f>
        <v>0.61210496310564655</v>
      </c>
      <c r="AD22" s="27">
        <f>IF(AD$4="Yes",'RCF Calc'!AF23*(1-Input!$E$53/Selectors!$I$21),'RCF Calc'!AF23)</f>
        <v>0.61210496310564655</v>
      </c>
      <c r="AE22" s="27">
        <f>IF(AE$4="Yes",'RCF Calc'!AG23*(1-Input!$E$53/Selectors!$I$21),'RCF Calc'!AG23)</f>
        <v>0.61210496310564655</v>
      </c>
      <c r="AF22" s="27">
        <f>IF(AF$4="Yes",'RCF Calc'!AH23*(1-Input!$E$53/Selectors!$I$21),'RCF Calc'!AH23)</f>
        <v>0.61210496310564655</v>
      </c>
      <c r="AG22" s="27">
        <f>IF(AG$4="Yes",'RCF Calc'!AI23*(1-Input!$E$53/Selectors!$I$21),'RCF Calc'!AI23)</f>
        <v>1.2715603999999998</v>
      </c>
      <c r="AH22" s="27">
        <f>IF(AH$4="Yes",'RCF Calc'!AJ23*(1-Input!$E$53/Selectors!$I$21),'RCF Calc'!AJ23)</f>
        <v>1.2715603999999998</v>
      </c>
      <c r="AI22" s="27">
        <f>IF(AI$4="Yes",'RCF Calc'!AK23*(1-Input!$E$53/Selectors!$I$21),'RCF Calc'!AK23)</f>
        <v>0.21484848484848484</v>
      </c>
      <c r="AJ22" s="27">
        <f>IF(AJ$4="Yes",'RCF Calc'!AL23*(1-Input!$E$53/Selectors!$I$21),'RCF Calc'!AL23)</f>
        <v>0.21484848484848484</v>
      </c>
      <c r="AK22" s="27">
        <f>IF(AK$4="Yes",'RCF Calc'!AM23*(1-Input!$E$53/Selectors!$I$21),'RCF Calc'!AM23)</f>
        <v>0.21484848484848484</v>
      </c>
      <c r="AL22" s="27">
        <f>IF(AL$4="Yes",'RCF Calc'!AN23*(1-Input!$E$53/Selectors!$I$21),'RCF Calc'!AN23)</f>
        <v>0.21484848484848484</v>
      </c>
      <c r="AM22" s="27">
        <f>IF(AM$4="Yes",'RCF Calc'!AO23*(1-Input!$E$53/Selectors!$I$21),'RCF Calc'!AO23)</f>
        <v>0.57165587500000004</v>
      </c>
      <c r="AN22" s="27">
        <f>IF(AN$4="Yes",'RCF Calc'!AP23*(1-Input!$E$53/Selectors!$I$21),'RCF Calc'!AP23)</f>
        <v>1.2715603999999998</v>
      </c>
      <c r="AO22" s="27">
        <f>IF(AO$4="Yes",'RCF Calc'!AQ23*(1-Input!$E$53/Selectors!$I$21),'RCF Calc'!AQ23)</f>
        <v>1.2715603999999998</v>
      </c>
      <c r="AP22" s="27">
        <f>IF(AP$4="Yes",'RCF Calc'!AR23*(1-Input!$E$53/Selectors!$I$21),'RCF Calc'!AR23)</f>
        <v>0.92160813749999992</v>
      </c>
      <c r="AQ22" s="27">
        <f>IF(AQ$4="Yes",'RCF Calc'!AS23*(1-Input!$E$53/Selectors!$I$21),'RCF Calc'!AS23)</f>
        <v>0.57165587500000004</v>
      </c>
      <c r="AR22" s="27">
        <f>IF(AR$4="Yes",'RCF Calc'!AT23*(1-Input!$E$53/Selectors!$I$21),'RCF Calc'!AT23)</f>
        <v>1.2715603999999998</v>
      </c>
      <c r="AS22" s="27">
        <f>IF(AS$4="Yes",'RCF Calc'!AU23*(1-Input!$E$53/Selectors!$I$21),'RCF Calc'!AU23)</f>
        <v>1.2715603999999998</v>
      </c>
      <c r="AT22" s="27">
        <f>IF(AT$4="Yes",'RCF Calc'!AV23*(1-Input!$E$53/Selectors!$I$21),'RCF Calc'!AV23)</f>
        <v>0.61210496310564655</v>
      </c>
      <c r="AU22" s="27">
        <f>IF(AU$4="Yes",'RCF Calc'!AW23*(1-Input!$E$53/Selectors!$I$21),'RCF Calc'!AW23)</f>
        <v>0.73399999999999999</v>
      </c>
      <c r="AV22" s="27">
        <f>IF(AV$4="Yes",'RCF Calc'!AX23*(1-Input!$E$53/Selectors!$I$21),'RCF Calc'!AX23)</f>
        <v>0.21484848484848484</v>
      </c>
      <c r="AW22" s="27">
        <f>IF(AW$4="Yes",'RCF Calc'!AY23*(1-Input!$E$53/Selectors!$I$21),'RCF Calc'!AY23)</f>
        <v>0.21484848484848484</v>
      </c>
      <c r="AX22" s="27">
        <f>IF(AX$4="Yes",'RCF Calc'!AZ23*(1-Input!$E$53/Selectors!$I$21),'RCF Calc'!AZ23)</f>
        <v>0.40849999999999986</v>
      </c>
      <c r="AY22" s="27">
        <f>IF(AY$4="Yes",'RCF Calc'!BA23*(1-Input!$E$53/Selectors!$I$21),'RCF Calc'!BA23)</f>
        <v>0.40849999999999986</v>
      </c>
      <c r="AZ22" s="27">
        <f>IF(AZ$4="Yes",'RCF Calc'!BB23*(1-Input!$E$53/Selectors!$I$21),'RCF Calc'!BB23)</f>
        <v>0.36764999999999987</v>
      </c>
      <c r="BA22" s="27">
        <f>IF(BA$4="Yes",'RCF Calc'!BC23*(1-Input!$E$53/Selectors!$I$21),'RCF Calc'!BC23)</f>
        <v>0.36764999999999987</v>
      </c>
      <c r="BB22" s="27">
        <f>IF(BB$4="Yes",'RCF Calc'!BD23*(1-Input!$E$53/Selectors!$I$21),'RCF Calc'!BD23)</f>
        <v>0.36764999999999987</v>
      </c>
      <c r="BC22" s="27">
        <f>IF(BC$4="Yes",'RCF Calc'!BE23*(1-Input!$E$53/Selectors!$I$21),'RCF Calc'!BE23)</f>
        <v>0.40849999999999986</v>
      </c>
      <c r="BD22" s="27">
        <f>IF(BD$4="Yes",'RCF Calc'!BF23*(1-Input!$E$53/Selectors!$I$21),'RCF Calc'!BF23)</f>
        <v>0.4901999999999998</v>
      </c>
      <c r="BE22" s="27">
        <f>IF(BE$4="Yes",'RCF Calc'!BG23*(1-Input!$E$53/Selectors!$I$21),'RCF Calc'!BG23)</f>
        <v>0.40849999999999986</v>
      </c>
      <c r="BF22" s="27">
        <f>IF(BF$4="Yes",'RCF Calc'!BH23*(1-Input!$E$53/Selectors!$I$21),'RCF Calc'!BH23)</f>
        <v>0.4901999999999998</v>
      </c>
      <c r="BG22" s="27">
        <f>IF(BG$4="Yes",'RCF Calc'!BI23*(1-Input!$E$53/Selectors!$I$21),'RCF Calc'!BI23)</f>
        <v>0.67699999999999916</v>
      </c>
      <c r="BH22" s="27">
        <f>IF(BH$4="Yes",'RCF Calc'!BJ23*(1-Input!$E$53/Selectors!$I$21),'RCF Calc'!BJ23)</f>
        <v>0.67699999999999916</v>
      </c>
      <c r="BI22" s="27">
        <f>IF(BI$4="Yes",'RCF Calc'!BK23*(1-Input!$E$53/Selectors!$I$21),'RCF Calc'!BK23)</f>
        <v>0.85000794456228412</v>
      </c>
      <c r="BJ22" s="27">
        <f>IF(BJ$4="Yes",'RCF Calc'!BL23*(1-Input!$E$53/Selectors!$I$21),'RCF Calc'!BL23)</f>
        <v>0.40849999999999986</v>
      </c>
      <c r="BK22" s="27">
        <f>IF(BK$4="Yes",'RCF Calc'!BM23*(1-Input!$E$53/Selectors!$I$21),'RCF Calc'!BM23)</f>
        <v>0.40849999999999986</v>
      </c>
      <c r="BL22" s="27">
        <f>IF(BL$4="Yes",'RCF Calc'!BN23*(1-Input!$E$53/Selectors!$I$21),'RCF Calc'!BN23)</f>
        <v>0.4901999999999998</v>
      </c>
      <c r="BM22" s="27">
        <f>IF(BM$4="Yes",'RCF Calc'!BO23*(1-Input!$E$53/Selectors!$I$21),'RCF Calc'!BO23)</f>
        <v>0.4901999999999998</v>
      </c>
      <c r="BN22" s="27">
        <f>IF(BN$4="Yes",'RCF Calc'!BP23*(1-Input!$E$53/Selectors!$I$21),'RCF Calc'!BP23)</f>
        <v>0.75</v>
      </c>
      <c r="BO22" s="27">
        <f>IF(BO$4="Yes",'RCF Calc'!BQ23*(1-Input!$E$53/Selectors!$I$21),'RCF Calc'!BQ23)</f>
        <v>0.7125999999999999</v>
      </c>
      <c r="BP22" s="27">
        <f>IF(BP$4="Yes",'RCF Calc'!BR23*(1-Input!$E$53/Selectors!$I$21),'RCF Calc'!BR23)</f>
        <v>0.7125999999999999</v>
      </c>
      <c r="BQ22" s="27">
        <f>IF(BQ$4="Yes",'RCF Calc'!BS23*(1-Input!$E$53/Selectors!$I$21),'RCF Calc'!BS23)</f>
        <v>0.38040251572327</v>
      </c>
      <c r="BR22" s="27">
        <f>IF(BR$4="Yes",'RCF Calc'!BT23*(1-Input!$E$53/Selectors!$I$21),'RCF Calc'!BT23)</f>
        <v>0.40849999999999986</v>
      </c>
      <c r="BS22" s="27">
        <f>IF(BS$4="Yes",'RCF Calc'!BU23*(1-Input!$E$53/Selectors!$I$21),'RCF Calc'!BU23)</f>
        <v>0.43805362968982986</v>
      </c>
      <c r="BT22" s="27">
        <f>IF(BT$4="Yes",'RCF Calc'!BV23*(1-Input!$E$53/Selectors!$I$21),'RCF Calc'!BV23)</f>
        <v>0.17385499999999987</v>
      </c>
      <c r="BU22" s="27">
        <f>IF(BU$4="Yes",'RCF Calc'!BW23*(1-Input!$E$53/Selectors!$I$21),'RCF Calc'!BW23)</f>
        <v>0.17385499999999987</v>
      </c>
      <c r="BV22" s="27">
        <f>IF(BV$4="Yes",'RCF Calc'!BX23*(1-Input!$E$53/Selectors!$I$21),'RCF Calc'!BX23)</f>
        <v>0.17385499999999987</v>
      </c>
      <c r="BW22" s="27">
        <f>IF(BW$4="Yes",'RCF Calc'!BY23*(1-Input!$E$53/Selectors!$I$21),'RCF Calc'!BY23)</f>
        <v>0.17385499999999987</v>
      </c>
      <c r="BX22" s="27">
        <f>IF(BX$4="Yes",'RCF Calc'!BZ23*(1-Input!$E$53/Selectors!$I$21),'RCF Calc'!BZ23)</f>
        <v>0.17385499999999987</v>
      </c>
      <c r="BY22" s="27">
        <f>IF(BY$4="Yes",'RCF Calc'!CA23*(1-Input!$E$53/Selectors!$I$21),'RCF Calc'!CA23)</f>
        <v>0.17385499999999987</v>
      </c>
      <c r="BZ22" s="27">
        <f>IF(BZ$4="Yes",'RCF Calc'!CB23*(1-Input!$E$53/Selectors!$I$21),'RCF Calc'!CB23)</f>
        <v>0.67925789815204984</v>
      </c>
      <c r="CA22" s="27">
        <f>IF(CA$4="Yes",'RCF Calc'!CC23*(1-Input!$E$53/Selectors!$I$21),'RCF Calc'!CC23)</f>
        <v>0.67925789815204984</v>
      </c>
      <c r="CB22" s="27">
        <f>IF(CB$4="Yes",'RCF Calc'!CD23*(1-Input!$E$53/Selectors!$I$21),'RCF Calc'!CD23)</f>
        <v>0.67925789815204984</v>
      </c>
      <c r="CC22" s="27">
        <f>IF(CC$4="Yes",'RCF Calc'!CE23*(1-Input!$E$53/Selectors!$I$21),'RCF Calc'!CE23)</f>
        <v>0.67925789815204984</v>
      </c>
      <c r="CD22" s="27">
        <f>IF(CD$4="Yes",'RCF Calc'!CF23*(1-Input!$E$53/Selectors!$I$21),'RCF Calc'!CF23)</f>
        <v>0.67925789815204984</v>
      </c>
      <c r="CE22" s="27">
        <f>IF(CE$4="Yes",'RCF Calc'!CG23*(1-Input!$E$53/Selectors!$I$21),'RCF Calc'!CG23)</f>
        <v>0.67925789815204984</v>
      </c>
      <c r="CF22" s="27">
        <f>IF(CF$4="Yes",'RCF Calc'!CH23*(1-Input!$E$53/Selectors!$I$21),'RCF Calc'!CH23)</f>
        <v>0.67925789815204984</v>
      </c>
      <c r="CG22" s="27">
        <f>IF(CG$4="Yes",'RCF Calc'!CI23*(1-Input!$E$53/Selectors!$I$21),'RCF Calc'!CI23)</f>
        <v>0.46104799091743986</v>
      </c>
      <c r="CH22" s="27">
        <f>IF(CH$4="Yes",'RCF Calc'!CJ23*(1-Input!$E$53/Selectors!$I$21),'RCF Calc'!CJ23)</f>
        <v>0.46104799091743986</v>
      </c>
      <c r="CI22" s="27">
        <f>IF(CI$4="Yes",'RCF Calc'!CK23*(1-Input!$E$53/Selectors!$I$21),'RCF Calc'!CK23)</f>
        <v>0.46104799091743986</v>
      </c>
      <c r="CJ22" s="27">
        <f>IF(CJ$4="Yes",'RCF Calc'!CL23*(1-Input!$E$53/Selectors!$I$21),'RCF Calc'!CL23)</f>
        <v>0.46104799091743986</v>
      </c>
      <c r="CK22" s="27">
        <f>IF(CK$4="Yes",'RCF Calc'!CM23*(1-Input!$E$53/Selectors!$I$21),'RCF Calc'!CM23)</f>
        <v>0.46104799091743986</v>
      </c>
      <c r="CL22" s="27">
        <f>IF(CL$4="Yes",'RCF Calc'!CN23*(1-Input!$E$53/Selectors!$I$21),'RCF Calc'!CN23)</f>
        <v>0.46104799091743986</v>
      </c>
      <c r="CM22" s="27">
        <f>IF(CM$4="Yes",'RCF Calc'!CO23*(1-Input!$E$53/Selectors!$I$21),'RCF Calc'!CO23)</f>
        <v>0.46104799091743986</v>
      </c>
      <c r="CN22" s="27">
        <f>IF(CN$4="Yes",'RCF Calc'!CP23*(1-Input!$E$53/Selectors!$I$21),'RCF Calc'!CP23)</f>
        <v>0.43805362968982986</v>
      </c>
      <c r="CO22" s="27">
        <f>IF(CO$4="Yes",'RCF Calc'!CQ23*(1-Input!$E$53/Selectors!$I$21),'RCF Calc'!CQ23)</f>
        <v>0.43805362968982986</v>
      </c>
      <c r="CP22" s="27">
        <f>IF(CP$4="Yes",'RCF Calc'!CR23*(1-Input!$E$53/Selectors!$I$21),'RCF Calc'!CR23)</f>
        <v>0.43805362968982986</v>
      </c>
      <c r="CQ22" s="27">
        <f>IF(CQ$4="Yes",'RCF Calc'!CS23*(1-Input!$E$53/Selectors!$I$21),'RCF Calc'!CS23)</f>
        <v>0.5132291840335903</v>
      </c>
      <c r="CR22" s="27">
        <f>IF(CR$4="Yes",'RCF Calc'!CT23*(1-Input!$E$53/Selectors!$I$21),'RCF Calc'!CT23)</f>
        <v>0.5132291840335903</v>
      </c>
      <c r="CS22" s="27">
        <f>IF(CS$4="Yes",'RCF Calc'!CU23*(1-Input!$E$53/Selectors!$I$21),'RCF Calc'!CU23)</f>
        <v>0.5132291840335903</v>
      </c>
      <c r="CT22" s="27">
        <f>IF(CT$4="Yes",'RCF Calc'!CV23*(1-Input!$E$53/Selectors!$I$21),'RCF Calc'!CV23)</f>
        <v>0.5132291840335903</v>
      </c>
      <c r="CU22" s="27">
        <f>IF(CU$4="Yes",'RCF Calc'!CW23*(1-Input!$E$53/Selectors!$I$21),'RCF Calc'!CW23)</f>
        <v>0.5132291840335903</v>
      </c>
      <c r="CV22" s="27">
        <f>IF(CV$4="Yes",'RCF Calc'!CX23*(1-Input!$E$53/Selectors!$I$21),'RCF Calc'!CX23)</f>
        <v>0.38040251572327</v>
      </c>
      <c r="CW22" s="27">
        <f>IF(CW$4="Yes",'RCF Calc'!CY23*(1-Input!$E$53/Selectors!$I$21),'RCF Calc'!CY23)</f>
        <v>1.2715603999999998</v>
      </c>
      <c r="CX22" s="27">
        <f>IF(CX$4="Yes",'RCF Calc'!CZ23*(1-Input!$E$53/Selectors!$I$21),'RCF Calc'!CZ23)</f>
        <v>1.2715603999999998</v>
      </c>
      <c r="CY22" s="27">
        <f>IF(CY$4="Yes",'RCF Calc'!DA23*(1-Input!$E$53/Selectors!$I$21),'RCF Calc'!DA23)</f>
        <v>1.2715603999999998</v>
      </c>
      <c r="CZ22" s="27">
        <f>IF(CZ$4="Yes",'RCF Calc'!DB23*(1-Input!$E$53/Selectors!$I$21),'RCF Calc'!DB23)</f>
        <v>1.2715603999999998</v>
      </c>
      <c r="DA22" s="27">
        <f>IF(DA$4="Yes",'RCF Calc'!DC23*(1-Input!$E$53/Selectors!$I$21),'RCF Calc'!DC23)</f>
        <v>1.2715603999999998</v>
      </c>
      <c r="DB22" s="27">
        <f>IF(DB$4="Yes",'RCF Calc'!DD23*(1-Input!$E$53/Selectors!$I$21),'RCF Calc'!DD23)</f>
        <v>1.2715603999999998</v>
      </c>
      <c r="DC22" s="27">
        <f>IF(DC$4="Yes",'RCF Calc'!DE23*(1-Input!$E$53/Selectors!$I$21),'RCF Calc'!DE23)</f>
        <v>1.2715603999999998</v>
      </c>
      <c r="DD22" s="27">
        <f>IF(DD$4="Yes",'RCF Calc'!DF23*(1-Input!$E$53/Selectors!$I$21),'RCF Calc'!DF23)</f>
        <v>1.2715603999999998</v>
      </c>
      <c r="DE22" s="27">
        <f>IF(DE$4="Yes",'RCF Calc'!DG23*(1-Input!$E$53/Selectors!$I$21),'RCF Calc'!DG23)</f>
        <v>1.2715603999999998</v>
      </c>
      <c r="DF22" s="27">
        <f>IF(DF$4="Yes",'RCF Calc'!DH23*(1-Input!$E$53/Selectors!$I$21),'RCF Calc'!DH23)</f>
        <v>1.2715603999999998</v>
      </c>
      <c r="DG22" s="27">
        <f>IF(DG$4="Yes",'RCF Calc'!DI23*(1-Input!$E$53/Selectors!$I$21),'RCF Calc'!DI23)</f>
        <v>1.2715603999999998</v>
      </c>
      <c r="DH22" s="27">
        <f>IF(DH$4="Yes",'RCF Calc'!DJ23*(1-Input!$E$53/Selectors!$I$21),'RCF Calc'!DJ23)</f>
        <v>1.2715603999999998</v>
      </c>
      <c r="DI22" s="27">
        <f>IF(DI$4="Yes",'RCF Calc'!DK23*(1-Input!$E$53/Selectors!$I$21),'RCF Calc'!DK23)</f>
        <v>0.40849999999999986</v>
      </c>
      <c r="DJ22" s="27">
        <f>IF(DJ$4="Yes",'RCF Calc'!DL23*(1-Input!$E$53/Selectors!$I$21),'RCF Calc'!DL23)</f>
        <v>0.40849999999999986</v>
      </c>
      <c r="DK22" s="27">
        <f>IF(DK$4="Yes",'RCF Calc'!DM23*(1-Input!$E$53/Selectors!$I$21),'RCF Calc'!DM23)</f>
        <v>0.40849999999999986</v>
      </c>
      <c r="DL22" s="27">
        <f>IF(DL$4="Yes",'RCF Calc'!DN23*(1-Input!$E$53/Selectors!$I$21),'RCF Calc'!DN23)</f>
        <v>0.40849999999999986</v>
      </c>
      <c r="DM22" s="27">
        <f>IF(DM$4="Yes",'RCF Calc'!DO23*(1-Input!$E$53/Selectors!$I$21),'RCF Calc'!DO23)</f>
        <v>0.21484848484848484</v>
      </c>
      <c r="DN22" s="27">
        <f>IF(DN$4="Yes",'RCF Calc'!DP23*(1-Input!$E$53/Selectors!$I$21),'RCF Calc'!DP23)</f>
        <v>0.21484848484848484</v>
      </c>
      <c r="DO22" s="27">
        <f>IF(DO$4="Yes",'RCF Calc'!DQ23*(1-Input!$E$53/Selectors!$I$21),'RCF Calc'!DQ23)</f>
        <v>0.21484848484848484</v>
      </c>
      <c r="DP22" s="27">
        <f>IF(DP$4="Yes",'RCF Calc'!DR23*(1-Input!$E$53/Selectors!$I$21),'RCF Calc'!DR23)</f>
        <v>0.21484848484848484</v>
      </c>
      <c r="DQ22" s="27">
        <f>IF(DQ$4="Yes",'RCF Calc'!DS23*(1-Input!$E$53/Selectors!$I$21),'RCF Calc'!DS23)</f>
        <v>0.21484848484848484</v>
      </c>
      <c r="DR22" s="27">
        <f>IF(DR$4="Yes",'RCF Calc'!DT23*(1-Input!$E$53/Selectors!$I$21),'RCF Calc'!DT23)</f>
        <v>0.21484848484848484</v>
      </c>
      <c r="DS22" s="27">
        <f>IF(DS$4="Yes",'RCF Calc'!DU23*(1-Input!$E$53/Selectors!$I$21),'RCF Calc'!DU23)</f>
        <v>0.21484848484848484</v>
      </c>
      <c r="DT22" s="27">
        <f>IF(DT$4="Yes",'RCF Calc'!DV23*(1-Input!$E$53/Selectors!$I$21),'RCF Calc'!DV23)</f>
        <v>0.21484848484848484</v>
      </c>
      <c r="DU22" s="27">
        <f>IF(DU$4="Yes",'RCF Calc'!DW23*(1-Input!$E$53/Selectors!$I$21),'RCF Calc'!DW23)</f>
        <v>0.21484848484848484</v>
      </c>
      <c r="DV22" s="27">
        <f>IF(DV$4="Yes",'RCF Calc'!DX23*(1-Input!$E$53/Selectors!$I$21),'RCF Calc'!DX23)</f>
        <v>0.21484848484848484</v>
      </c>
      <c r="DW22" s="27">
        <f>IF(DW$4="Yes",'RCF Calc'!DY23*(1-Input!$E$53/Selectors!$I$21),'RCF Calc'!DY23)</f>
        <v>0.21484848484848484</v>
      </c>
      <c r="DX22" s="27">
        <f>IF(DX$4="Yes",'RCF Calc'!DZ23*(1-Input!$E$53/Selectors!$I$21),'RCF Calc'!DZ23)</f>
        <v>0.21484848484848484</v>
      </c>
      <c r="DY22" s="27">
        <f>IF(DY$4="Yes",'RCF Calc'!EA23*(1-Input!$E$53/Selectors!$I$21),'RCF Calc'!EA23)</f>
        <v>0.21484848484848484</v>
      </c>
      <c r="DZ22" s="27">
        <f>IF(DZ$4="Yes",'RCF Calc'!EB23*(1-Input!$E$53/Selectors!$I$21),'RCF Calc'!EB23)</f>
        <v>0.21484848484848484</v>
      </c>
      <c r="EA22" s="27">
        <f>IF(EA$4="Yes",'RCF Calc'!EC23*(1-Input!$E$53/Selectors!$I$21),'RCF Calc'!EC23)</f>
        <v>0.21484848484848484</v>
      </c>
      <c r="EB22" s="27">
        <f>IF(EB$4="Yes",'RCF Calc'!ED23*(1-Input!$E$53/Selectors!$I$21),'RCF Calc'!ED23)</f>
        <v>0.21484848484848484</v>
      </c>
      <c r="EC22" s="27">
        <f>IF(EC$4="Yes",'RCF Calc'!EE23*(1-Input!$E$53/Selectors!$I$21),'RCF Calc'!EE23)</f>
        <v>0.21484848484848484</v>
      </c>
      <c r="ED22" s="27">
        <f>IF(ED$4="Yes",'RCF Calc'!EF23*(1-Input!$E$53/Selectors!$I$21),'RCF Calc'!EF23)</f>
        <v>0.21484848484848484</v>
      </c>
      <c r="EE22" s="27">
        <f>IF(EE$4="Yes",'RCF Calc'!EG23*(1-Input!$E$53/Selectors!$I$21),'RCF Calc'!EG23)</f>
        <v>0.21484848484848484</v>
      </c>
      <c r="EF22" s="27">
        <f>IF(EF$4="Yes",'RCF Calc'!EH23*(1-Input!$E$53/Selectors!$I$21),'RCF Calc'!EH23)</f>
        <v>0.21484848484848484</v>
      </c>
      <c r="EG22" s="27">
        <f>IF(EG$4="Yes",'RCF Calc'!EI23*(1-Input!$E$53/Selectors!$I$21),'RCF Calc'!EI23)</f>
        <v>0.21484848484848484</v>
      </c>
      <c r="EH22" s="27">
        <f>IF(EH$4="Yes",'RCF Calc'!EJ23*(1-Input!$E$53/Selectors!$I$21),'RCF Calc'!EJ23)</f>
        <v>0.21484848484848484</v>
      </c>
      <c r="EI22" s="27">
        <f>IF(EI$4="Yes",'RCF Calc'!EK23*(1-Input!$E$53/Selectors!$I$21),'RCF Calc'!EK23)</f>
        <v>0.21484848484848484</v>
      </c>
      <c r="EJ22" s="27">
        <f>IF(EJ$4="Yes",'RCF Calc'!EL23*(1-Input!$E$53/Selectors!$I$21),'RCF Calc'!EL23)</f>
        <v>0.21484848484848484</v>
      </c>
      <c r="EK22" s="27">
        <f>IF(EK$4="Yes",'RCF Calc'!EM23*(1-Input!$E$53/Selectors!$I$21),'RCF Calc'!EM23)</f>
        <v>0.21484848484848484</v>
      </c>
      <c r="EL22" s="27">
        <f>IF(EL$4="Yes",'RCF Calc'!EN23*(1-Input!$E$53/Selectors!$I$21),'RCF Calc'!EN23)</f>
        <v>0.21484848484848484</v>
      </c>
      <c r="EM22" s="27">
        <f>IF(EM$4="Yes",'RCF Calc'!EO23*(1-Input!$E$53/Selectors!$I$21),'RCF Calc'!EO23)</f>
        <v>0.21484848484848484</v>
      </c>
      <c r="EN22" s="27">
        <f>IF(EN$4="Yes",'RCF Calc'!EP23*(1-Input!$E$53/Selectors!$I$21),'RCF Calc'!EP23)</f>
        <v>0.21484848484848484</v>
      </c>
      <c r="EO22" s="27">
        <f>IF(EO$4="Yes",'RCF Calc'!EQ23*(1-Input!$E$53/Selectors!$I$21),'RCF Calc'!EQ23)</f>
        <v>0.21484848484848484</v>
      </c>
      <c r="EP22" s="27">
        <f>IF(EP$4="Yes",'RCF Calc'!ER23*(1-Input!$E$53/Selectors!$I$21),'RCF Calc'!ER23)</f>
        <v>0.21484848484848484</v>
      </c>
      <c r="EQ22" s="27">
        <f>IF(EQ$4="Yes",'RCF Calc'!ES23*(1-Input!$E$53/Selectors!$I$21),'RCF Calc'!ES23)</f>
        <v>0.67331545941621129</v>
      </c>
      <c r="ES22" s="52">
        <v>1.3053973945713844</v>
      </c>
      <c r="ET22" s="52">
        <v>0.84062632734563225</v>
      </c>
      <c r="EU22" s="52">
        <v>0.65212711808301027</v>
      </c>
    </row>
    <row r="23" spans="2:151" x14ac:dyDescent="0.25">
      <c r="B23" s="13" t="s">
        <v>25</v>
      </c>
      <c r="C23" s="3">
        <v>0.9</v>
      </c>
      <c r="D23" s="40" t="e">
        <f t="shared" si="0"/>
        <v>#DIV/0!</v>
      </c>
      <c r="E23" s="2"/>
      <c r="F23" s="29" t="e">
        <f t="shared" si="2"/>
        <v>#DIV/0!</v>
      </c>
      <c r="G23" s="29" t="e">
        <f t="shared" si="1"/>
        <v>#DIV/0!</v>
      </c>
      <c r="H23" s="29"/>
      <c r="I23" s="27">
        <f>IF(I$4="Yes",'RCF Calc'!K24*(1-Input!$E$53/Selectors!$I$21),'RCF Calc'!K24)</f>
        <v>0.25975471944151751</v>
      </c>
      <c r="J23" s="27">
        <f>IF(J$4="Yes",'RCF Calc'!L24*(1-Input!$E$53/Selectors!$I$21),'RCF Calc'!L24)</f>
        <v>0.25975471944151751</v>
      </c>
      <c r="K23" s="27">
        <f>IF(K$4="Yes",'RCF Calc'!M24*(1-Input!$E$53/Selectors!$I$21),'RCF Calc'!M24)</f>
        <v>0.25975471944151751</v>
      </c>
      <c r="L23" s="27">
        <f>IF(L$4="Yes",'RCF Calc'!N24*(1-Input!$E$53/Selectors!$I$21),'RCF Calc'!N24)</f>
        <v>0.25975471944151751</v>
      </c>
      <c r="M23" s="27">
        <f>IF(M$4="Yes",'RCF Calc'!O24*(1-Input!$E$53/Selectors!$I$21),'RCF Calc'!O24)</f>
        <v>0.25975471944151751</v>
      </c>
      <c r="N23" s="27">
        <f>IF(N$4="Yes",'RCF Calc'!P24*(1-Input!$E$53/Selectors!$I$21),'RCF Calc'!P24)</f>
        <v>0.25975471944151751</v>
      </c>
      <c r="O23" s="27">
        <f>IF(O$4="Yes",'RCF Calc'!Q24*(1-Input!$E$53/Selectors!$I$21),'RCF Calc'!Q24)</f>
        <v>0.25975471944151751</v>
      </c>
      <c r="P23" s="27">
        <f>IF(P$4="Yes",'RCF Calc'!R24*(1-Input!$E$53/Selectors!$I$21),'RCF Calc'!R24)</f>
        <v>0.25975471944151751</v>
      </c>
      <c r="Q23" s="27">
        <f>IF(Q$4="Yes",'RCF Calc'!S24*(1-Input!$E$53/Selectors!$I$21),'RCF Calc'!S24)</f>
        <v>0.25975471944151751</v>
      </c>
      <c r="R23" s="27">
        <f>IF(R$4="Yes",'RCF Calc'!T24*(1-Input!$E$53/Selectors!$I$21),'RCF Calc'!T24)</f>
        <v>0.23771739130434799</v>
      </c>
      <c r="S23" s="27">
        <f>IF(S$4="Yes",'RCF Calc'!U24*(1-Input!$E$53/Selectors!$I$21),'RCF Calc'!U24)</f>
        <v>0.23771739130434799</v>
      </c>
      <c r="T23" s="27">
        <f>IF(T$4="Yes",'RCF Calc'!V24*(1-Input!$E$53/Selectors!$I$21),'RCF Calc'!V24)</f>
        <v>0.23771739130434799</v>
      </c>
      <c r="U23" s="27">
        <f>IF(U$4="Yes",'RCF Calc'!W24*(1-Input!$E$53/Selectors!$I$21),'RCF Calc'!W24)</f>
        <v>0.23771739130434799</v>
      </c>
      <c r="V23" s="27">
        <f>IF(V$4="Yes",'RCF Calc'!X24*(1-Input!$E$53/Selectors!$I$21),'RCF Calc'!X24)</f>
        <v>1.0560000000000005</v>
      </c>
      <c r="W23" s="27">
        <f>IF(W$4="Yes",'RCF Calc'!Y24*(1-Input!$E$53/Selectors!$I$21),'RCF Calc'!Y24)</f>
        <v>1.0560000000000005</v>
      </c>
      <c r="X23" s="27">
        <f>IF(X$4="Yes",'RCF Calc'!Z24*(1-Input!$E$53/Selectors!$I$21),'RCF Calc'!Z24)</f>
        <v>1.0560000000000005</v>
      </c>
      <c r="Y23" s="27">
        <f>IF(Y$4="Yes",'RCF Calc'!AA24*(1-Input!$E$53/Selectors!$I$21),'RCF Calc'!AA24)</f>
        <v>1.0560000000000005</v>
      </c>
      <c r="Z23" s="27">
        <f>IF(Z$4="Yes",'RCF Calc'!AB24*(1-Input!$E$53/Selectors!$I$21),'RCF Calc'!AB24)</f>
        <v>1.0560000000000005</v>
      </c>
      <c r="AA23" s="27">
        <f>IF(AA$4="Yes",'RCF Calc'!AC24*(1-Input!$E$53/Selectors!$I$21),'RCF Calc'!AC24)</f>
        <v>0.97606837606837571</v>
      </c>
      <c r="AB23" s="27">
        <f>IF(AB$4="Yes",'RCF Calc'!AD24*(1-Input!$E$53/Selectors!$I$21),'RCF Calc'!AD24)</f>
        <v>1.0560000000000005</v>
      </c>
      <c r="AC23" s="27">
        <f>IF(AC$4="Yes",'RCF Calc'!AE24*(1-Input!$E$53/Selectors!$I$21),'RCF Calc'!AE24)</f>
        <v>1.0560000000000005</v>
      </c>
      <c r="AD23" s="27">
        <f>IF(AD$4="Yes",'RCF Calc'!AF24*(1-Input!$E$53/Selectors!$I$21),'RCF Calc'!AF24)</f>
        <v>1.0560000000000005</v>
      </c>
      <c r="AE23" s="27">
        <f>IF(AE$4="Yes",'RCF Calc'!AG24*(1-Input!$E$53/Selectors!$I$21),'RCF Calc'!AG24)</f>
        <v>1.0560000000000005</v>
      </c>
      <c r="AF23" s="27">
        <f>IF(AF$4="Yes",'RCF Calc'!AH24*(1-Input!$E$53/Selectors!$I$21),'RCF Calc'!AH24)</f>
        <v>1.0560000000000005</v>
      </c>
      <c r="AG23" s="27">
        <f>IF(AG$4="Yes",'RCF Calc'!AI24*(1-Input!$E$53/Selectors!$I$21),'RCF Calc'!AI24)</f>
        <v>2</v>
      </c>
      <c r="AH23" s="27">
        <f>IF(AH$4="Yes",'RCF Calc'!AJ24*(1-Input!$E$53/Selectors!$I$21),'RCF Calc'!AJ24)</f>
        <v>2</v>
      </c>
      <c r="AI23" s="27">
        <f>IF(AI$4="Yes",'RCF Calc'!AK24*(1-Input!$E$53/Selectors!$I$21),'RCF Calc'!AK24)</f>
        <v>0.23771739130434799</v>
      </c>
      <c r="AJ23" s="27">
        <f>IF(AJ$4="Yes",'RCF Calc'!AL24*(1-Input!$E$53/Selectors!$I$21),'RCF Calc'!AL24)</f>
        <v>0.23771739130434799</v>
      </c>
      <c r="AK23" s="27">
        <f>IF(AK$4="Yes",'RCF Calc'!AM24*(1-Input!$E$53/Selectors!$I$21),'RCF Calc'!AM24)</f>
        <v>0.23771739130434799</v>
      </c>
      <c r="AL23" s="27">
        <f>IF(AL$4="Yes",'RCF Calc'!AN24*(1-Input!$E$53/Selectors!$I$21),'RCF Calc'!AN24)</f>
        <v>0.23771739130434799</v>
      </c>
      <c r="AM23" s="27">
        <f>IF(AM$4="Yes",'RCF Calc'!AO24*(1-Input!$E$53/Selectors!$I$21),'RCF Calc'!AO24)</f>
        <v>0.79124429200000002</v>
      </c>
      <c r="AN23" s="27">
        <f>IF(AN$4="Yes",'RCF Calc'!AP24*(1-Input!$E$53/Selectors!$I$21),'RCF Calc'!AP24)</f>
        <v>2</v>
      </c>
      <c r="AO23" s="27">
        <f>IF(AO$4="Yes",'RCF Calc'!AQ24*(1-Input!$E$53/Selectors!$I$21),'RCF Calc'!AQ24)</f>
        <v>2</v>
      </c>
      <c r="AP23" s="27">
        <f>IF(AP$4="Yes",'RCF Calc'!AR24*(1-Input!$E$53/Selectors!$I$21),'RCF Calc'!AR24)</f>
        <v>1.395622146</v>
      </c>
      <c r="AQ23" s="27">
        <f>IF(AQ$4="Yes",'RCF Calc'!AS24*(1-Input!$E$53/Selectors!$I$21),'RCF Calc'!AS24)</f>
        <v>0.79124429200000002</v>
      </c>
      <c r="AR23" s="27">
        <f>IF(AR$4="Yes",'RCF Calc'!AT24*(1-Input!$E$53/Selectors!$I$21),'RCF Calc'!AT24)</f>
        <v>2</v>
      </c>
      <c r="AS23" s="27">
        <f>IF(AS$4="Yes",'RCF Calc'!AU24*(1-Input!$E$53/Selectors!$I$21),'RCF Calc'!AU24)</f>
        <v>2</v>
      </c>
      <c r="AT23" s="27">
        <f>IF(AT$4="Yes",'RCF Calc'!AV24*(1-Input!$E$53/Selectors!$I$21),'RCF Calc'!AV24)</f>
        <v>1.0560000000000005</v>
      </c>
      <c r="AU23" s="27">
        <f>IF(AU$4="Yes",'RCF Calc'!AW24*(1-Input!$E$53/Selectors!$I$21),'RCF Calc'!AW24)</f>
        <v>0.97606837606837571</v>
      </c>
      <c r="AV23" s="27">
        <f>IF(AV$4="Yes",'RCF Calc'!AX24*(1-Input!$E$53/Selectors!$I$21),'RCF Calc'!AX24)</f>
        <v>0.23771739130434799</v>
      </c>
      <c r="AW23" s="27">
        <f>IF(AW$4="Yes",'RCF Calc'!AY24*(1-Input!$E$53/Selectors!$I$21),'RCF Calc'!AY24)</f>
        <v>0.23771739130434799</v>
      </c>
      <c r="AX23" s="27">
        <f>IF(AX$4="Yes",'RCF Calc'!AZ24*(1-Input!$E$53/Selectors!$I$21),'RCF Calc'!AZ24)</f>
        <v>0.50800000000000023</v>
      </c>
      <c r="AY23" s="27">
        <f>IF(AY$4="Yes",'RCF Calc'!BA24*(1-Input!$E$53/Selectors!$I$21),'RCF Calc'!BA24)</f>
        <v>0.50800000000000023</v>
      </c>
      <c r="AZ23" s="27">
        <f>IF(AZ$4="Yes",'RCF Calc'!BB24*(1-Input!$E$53/Selectors!$I$21),'RCF Calc'!BB24)</f>
        <v>0.45720000000000022</v>
      </c>
      <c r="BA23" s="27">
        <f>IF(BA$4="Yes",'RCF Calc'!BC24*(1-Input!$E$53/Selectors!$I$21),'RCF Calc'!BC24)</f>
        <v>0.45720000000000022</v>
      </c>
      <c r="BB23" s="27">
        <f>IF(BB$4="Yes",'RCF Calc'!BD24*(1-Input!$E$53/Selectors!$I$21),'RCF Calc'!BD24)</f>
        <v>0.45720000000000022</v>
      </c>
      <c r="BC23" s="27">
        <f>IF(BC$4="Yes",'RCF Calc'!BE24*(1-Input!$E$53/Selectors!$I$21),'RCF Calc'!BE24)</f>
        <v>0.50800000000000023</v>
      </c>
      <c r="BD23" s="27">
        <f>IF(BD$4="Yes",'RCF Calc'!BF24*(1-Input!$E$53/Selectors!$I$21),'RCF Calc'!BF24)</f>
        <v>0.60960000000000025</v>
      </c>
      <c r="BE23" s="27">
        <f>IF(BE$4="Yes",'RCF Calc'!BG24*(1-Input!$E$53/Selectors!$I$21),'RCF Calc'!BG24)</f>
        <v>0.50800000000000023</v>
      </c>
      <c r="BF23" s="27">
        <f>IF(BF$4="Yes",'RCF Calc'!BH24*(1-Input!$E$53/Selectors!$I$21),'RCF Calc'!BH24)</f>
        <v>0.60960000000000025</v>
      </c>
      <c r="BG23" s="27">
        <f>IF(BG$4="Yes",'RCF Calc'!BI24*(1-Input!$E$53/Selectors!$I$21),'RCF Calc'!BI24)</f>
        <v>0.83000000000000007</v>
      </c>
      <c r="BH23" s="27">
        <f>IF(BH$4="Yes",'RCF Calc'!BJ24*(1-Input!$E$53/Selectors!$I$21),'RCF Calc'!BJ24)</f>
        <v>0.83000000000000007</v>
      </c>
      <c r="BI23" s="27">
        <f>IF(BI$4="Yes",'RCF Calc'!BK24*(1-Input!$E$53/Selectors!$I$21),'RCF Calc'!BK24)</f>
        <v>1.2994476049717929</v>
      </c>
      <c r="BJ23" s="27">
        <f>IF(BJ$4="Yes",'RCF Calc'!BL24*(1-Input!$E$53/Selectors!$I$21),'RCF Calc'!BL24)</f>
        <v>0.50800000000000023</v>
      </c>
      <c r="BK23" s="27">
        <f>IF(BK$4="Yes",'RCF Calc'!BM24*(1-Input!$E$53/Selectors!$I$21),'RCF Calc'!BM24)</f>
        <v>0.50800000000000023</v>
      </c>
      <c r="BL23" s="27">
        <f>IF(BL$4="Yes",'RCF Calc'!BN24*(1-Input!$E$53/Selectors!$I$21),'RCF Calc'!BN24)</f>
        <v>0.60960000000000025</v>
      </c>
      <c r="BM23" s="27">
        <f>IF(BM$4="Yes",'RCF Calc'!BO24*(1-Input!$E$53/Selectors!$I$21),'RCF Calc'!BO24)</f>
        <v>0.60960000000000025</v>
      </c>
      <c r="BN23" s="27">
        <f>IF(BN$4="Yes",'RCF Calc'!BP24*(1-Input!$E$53/Selectors!$I$21),'RCF Calc'!BP24)</f>
        <v>1.0277286900658393</v>
      </c>
      <c r="BO23" s="27">
        <f>IF(BO$4="Yes",'RCF Calc'!BQ24*(1-Input!$E$53/Selectors!$I$21),'RCF Calc'!BQ24)</f>
        <v>1.0060000000000007</v>
      </c>
      <c r="BP23" s="27">
        <f>IF(BP$4="Yes",'RCF Calc'!BR24*(1-Input!$E$53/Selectors!$I$21),'RCF Calc'!BR24)</f>
        <v>1.0060000000000007</v>
      </c>
      <c r="BQ23" s="27">
        <f>IF(BQ$4="Yes",'RCF Calc'!BS24*(1-Input!$E$53/Selectors!$I$21),'RCF Calc'!BS24)</f>
        <v>0.56212841520086787</v>
      </c>
      <c r="BR23" s="27">
        <f>IF(BR$4="Yes",'RCF Calc'!BT24*(1-Input!$E$53/Selectors!$I$21),'RCF Calc'!BT24)</f>
        <v>0.50800000000000023</v>
      </c>
      <c r="BS23" s="27">
        <f>IF(BS$4="Yes",'RCF Calc'!BU24*(1-Input!$E$53/Selectors!$I$21),'RCF Calc'!BU24)</f>
        <v>0.52035849194563999</v>
      </c>
      <c r="BT23" s="27">
        <f>IF(BT$4="Yes",'RCF Calc'!BV24*(1-Input!$E$53/Selectors!$I$21),'RCF Calc'!BV24)</f>
        <v>0.24096000000000006</v>
      </c>
      <c r="BU23" s="27">
        <f>IF(BU$4="Yes",'RCF Calc'!BW24*(1-Input!$E$53/Selectors!$I$21),'RCF Calc'!BW24)</f>
        <v>0.24096000000000006</v>
      </c>
      <c r="BV23" s="27">
        <f>IF(BV$4="Yes",'RCF Calc'!BX24*(1-Input!$E$53/Selectors!$I$21),'RCF Calc'!BX24)</f>
        <v>0.24096000000000006</v>
      </c>
      <c r="BW23" s="27">
        <f>IF(BW$4="Yes",'RCF Calc'!BY24*(1-Input!$E$53/Selectors!$I$21),'RCF Calc'!BY24)</f>
        <v>0.24096000000000006</v>
      </c>
      <c r="BX23" s="27">
        <f>IF(BX$4="Yes",'RCF Calc'!BZ24*(1-Input!$E$53/Selectors!$I$21),'RCF Calc'!BZ24)</f>
        <v>0.24096000000000006</v>
      </c>
      <c r="BY23" s="27">
        <f>IF(BY$4="Yes",'RCF Calc'!CA24*(1-Input!$E$53/Selectors!$I$21),'RCF Calc'!CA24)</f>
        <v>0.24096000000000006</v>
      </c>
      <c r="BZ23" s="27">
        <f>IF(BZ$4="Yes",'RCF Calc'!CB24*(1-Input!$E$53/Selectors!$I$21),'RCF Calc'!CB24)</f>
        <v>0.76380050326299997</v>
      </c>
      <c r="CA23" s="27">
        <f>IF(CA$4="Yes",'RCF Calc'!CC24*(1-Input!$E$53/Selectors!$I$21),'RCF Calc'!CC24)</f>
        <v>0.76380050326299997</v>
      </c>
      <c r="CB23" s="27">
        <f>IF(CB$4="Yes",'RCF Calc'!CD24*(1-Input!$E$53/Selectors!$I$21),'RCF Calc'!CD24)</f>
        <v>0.76380050326299997</v>
      </c>
      <c r="CC23" s="27">
        <f>IF(CC$4="Yes",'RCF Calc'!CE24*(1-Input!$E$53/Selectors!$I$21),'RCF Calc'!CE24)</f>
        <v>0.76380050326299997</v>
      </c>
      <c r="CD23" s="27">
        <f>IF(CD$4="Yes",'RCF Calc'!CF24*(1-Input!$E$53/Selectors!$I$21),'RCF Calc'!CF24)</f>
        <v>0.76380050326299997</v>
      </c>
      <c r="CE23" s="27">
        <f>IF(CE$4="Yes",'RCF Calc'!CG24*(1-Input!$E$53/Selectors!$I$21),'RCF Calc'!CG24)</f>
        <v>0.76380050326299997</v>
      </c>
      <c r="CF23" s="27">
        <f>IF(CF$4="Yes",'RCF Calc'!CH24*(1-Input!$E$53/Selectors!$I$21),'RCF Calc'!CH24)</f>
        <v>0.76380050326299997</v>
      </c>
      <c r="CG23" s="27">
        <f>IF(CG$4="Yes",'RCF Calc'!CI24*(1-Input!$E$53/Selectors!$I$21),'RCF Calc'!CI24)</f>
        <v>0.55631497257392004</v>
      </c>
      <c r="CH23" s="27">
        <f>IF(CH$4="Yes",'RCF Calc'!CJ24*(1-Input!$E$53/Selectors!$I$21),'RCF Calc'!CJ24)</f>
        <v>0.55631497257392004</v>
      </c>
      <c r="CI23" s="27">
        <f>IF(CI$4="Yes",'RCF Calc'!CK24*(1-Input!$E$53/Selectors!$I$21),'RCF Calc'!CK24)</f>
        <v>0.55631497257392004</v>
      </c>
      <c r="CJ23" s="27">
        <f>IF(CJ$4="Yes",'RCF Calc'!CL24*(1-Input!$E$53/Selectors!$I$21),'RCF Calc'!CL24)</f>
        <v>0.55631497257392004</v>
      </c>
      <c r="CK23" s="27">
        <f>IF(CK$4="Yes",'RCF Calc'!CM24*(1-Input!$E$53/Selectors!$I$21),'RCF Calc'!CM24)</f>
        <v>0.55631497257392004</v>
      </c>
      <c r="CL23" s="27">
        <f>IF(CL$4="Yes",'RCF Calc'!CN24*(1-Input!$E$53/Selectors!$I$21),'RCF Calc'!CN24)</f>
        <v>0.55631497257392004</v>
      </c>
      <c r="CM23" s="27">
        <f>IF(CM$4="Yes",'RCF Calc'!CO24*(1-Input!$E$53/Selectors!$I$21),'RCF Calc'!CO24)</f>
        <v>0.55631497257392004</v>
      </c>
      <c r="CN23" s="27">
        <f>IF(CN$4="Yes",'RCF Calc'!CP24*(1-Input!$E$53/Selectors!$I$21),'RCF Calc'!CP24)</f>
        <v>0.52035849194563999</v>
      </c>
      <c r="CO23" s="27">
        <f>IF(CO$4="Yes",'RCF Calc'!CQ24*(1-Input!$E$53/Selectors!$I$21),'RCF Calc'!CQ24)</f>
        <v>0.52035849194563999</v>
      </c>
      <c r="CP23" s="27">
        <f>IF(CP$4="Yes",'RCF Calc'!CR24*(1-Input!$E$53/Selectors!$I$21),'RCF Calc'!CR24)</f>
        <v>0.52035849194563999</v>
      </c>
      <c r="CQ23" s="27">
        <f>IF(CQ$4="Yes",'RCF Calc'!CS24*(1-Input!$E$53/Selectors!$I$21),'RCF Calc'!CS24)</f>
        <v>0.54546733760957711</v>
      </c>
      <c r="CR23" s="27">
        <f>IF(CR$4="Yes",'RCF Calc'!CT24*(1-Input!$E$53/Selectors!$I$21),'RCF Calc'!CT24)</f>
        <v>0.54546733760957711</v>
      </c>
      <c r="CS23" s="27">
        <f>IF(CS$4="Yes",'RCF Calc'!CU24*(1-Input!$E$53/Selectors!$I$21),'RCF Calc'!CU24)</f>
        <v>0.54546733760957711</v>
      </c>
      <c r="CT23" s="27">
        <f>IF(CT$4="Yes",'RCF Calc'!CV24*(1-Input!$E$53/Selectors!$I$21),'RCF Calc'!CV24)</f>
        <v>0.54546733760957711</v>
      </c>
      <c r="CU23" s="27">
        <f>IF(CU$4="Yes",'RCF Calc'!CW24*(1-Input!$E$53/Selectors!$I$21),'RCF Calc'!CW24)</f>
        <v>0.54546733760957711</v>
      </c>
      <c r="CV23" s="27">
        <f>IF(CV$4="Yes",'RCF Calc'!CX24*(1-Input!$E$53/Selectors!$I$21),'RCF Calc'!CX24)</f>
        <v>0.56212841520086787</v>
      </c>
      <c r="CW23" s="27">
        <f>IF(CW$4="Yes",'RCF Calc'!CY24*(1-Input!$E$53/Selectors!$I$21),'RCF Calc'!CY24)</f>
        <v>2</v>
      </c>
      <c r="CX23" s="27">
        <f>IF(CX$4="Yes",'RCF Calc'!CZ24*(1-Input!$E$53/Selectors!$I$21),'RCF Calc'!CZ24)</f>
        <v>2</v>
      </c>
      <c r="CY23" s="27">
        <f>IF(CY$4="Yes",'RCF Calc'!DA24*(1-Input!$E$53/Selectors!$I$21),'RCF Calc'!DA24)</f>
        <v>2</v>
      </c>
      <c r="CZ23" s="27">
        <f>IF(CZ$4="Yes",'RCF Calc'!DB24*(1-Input!$E$53/Selectors!$I$21),'RCF Calc'!DB24)</f>
        <v>2</v>
      </c>
      <c r="DA23" s="27">
        <f>IF(DA$4="Yes",'RCF Calc'!DC24*(1-Input!$E$53/Selectors!$I$21),'RCF Calc'!DC24)</f>
        <v>2</v>
      </c>
      <c r="DB23" s="27">
        <f>IF(DB$4="Yes",'RCF Calc'!DD24*(1-Input!$E$53/Selectors!$I$21),'RCF Calc'!DD24)</f>
        <v>2</v>
      </c>
      <c r="DC23" s="27">
        <f>IF(DC$4="Yes",'RCF Calc'!DE24*(1-Input!$E$53/Selectors!$I$21),'RCF Calc'!DE24)</f>
        <v>2</v>
      </c>
      <c r="DD23" s="27">
        <f>IF(DD$4="Yes",'RCF Calc'!DF24*(1-Input!$E$53/Selectors!$I$21),'RCF Calc'!DF24)</f>
        <v>2</v>
      </c>
      <c r="DE23" s="27">
        <f>IF(DE$4="Yes",'RCF Calc'!DG24*(1-Input!$E$53/Selectors!$I$21),'RCF Calc'!DG24)</f>
        <v>2</v>
      </c>
      <c r="DF23" s="27">
        <f>IF(DF$4="Yes",'RCF Calc'!DH24*(1-Input!$E$53/Selectors!$I$21),'RCF Calc'!DH24)</f>
        <v>2</v>
      </c>
      <c r="DG23" s="27">
        <f>IF(DG$4="Yes",'RCF Calc'!DI24*(1-Input!$E$53/Selectors!$I$21),'RCF Calc'!DI24)</f>
        <v>2</v>
      </c>
      <c r="DH23" s="27">
        <f>IF(DH$4="Yes",'RCF Calc'!DJ24*(1-Input!$E$53/Selectors!$I$21),'RCF Calc'!DJ24)</f>
        <v>2</v>
      </c>
      <c r="DI23" s="27">
        <f>IF(DI$4="Yes",'RCF Calc'!DK24*(1-Input!$E$53/Selectors!$I$21),'RCF Calc'!DK24)</f>
        <v>0.50800000000000023</v>
      </c>
      <c r="DJ23" s="27">
        <f>IF(DJ$4="Yes",'RCF Calc'!DL24*(1-Input!$E$53/Selectors!$I$21),'RCF Calc'!DL24)</f>
        <v>0.50800000000000023</v>
      </c>
      <c r="DK23" s="27">
        <f>IF(DK$4="Yes",'RCF Calc'!DM24*(1-Input!$E$53/Selectors!$I$21),'RCF Calc'!DM24)</f>
        <v>0.50800000000000023</v>
      </c>
      <c r="DL23" s="27">
        <f>IF(DL$4="Yes",'RCF Calc'!DN24*(1-Input!$E$53/Selectors!$I$21),'RCF Calc'!DN24)</f>
        <v>0.50800000000000023</v>
      </c>
      <c r="DM23" s="27">
        <f>IF(DM$4="Yes",'RCF Calc'!DO24*(1-Input!$E$53/Selectors!$I$21),'RCF Calc'!DO24)</f>
        <v>0.23771739130434799</v>
      </c>
      <c r="DN23" s="27">
        <f>IF(DN$4="Yes",'RCF Calc'!DP24*(1-Input!$E$53/Selectors!$I$21),'RCF Calc'!DP24)</f>
        <v>0.23771739130434799</v>
      </c>
      <c r="DO23" s="27">
        <f>IF(DO$4="Yes",'RCF Calc'!DQ24*(1-Input!$E$53/Selectors!$I$21),'RCF Calc'!DQ24)</f>
        <v>0.23771739130434799</v>
      </c>
      <c r="DP23" s="27">
        <f>IF(DP$4="Yes",'RCF Calc'!DR24*(1-Input!$E$53/Selectors!$I$21),'RCF Calc'!DR24)</f>
        <v>0.23771739130434799</v>
      </c>
      <c r="DQ23" s="27">
        <f>IF(DQ$4="Yes",'RCF Calc'!DS24*(1-Input!$E$53/Selectors!$I$21),'RCF Calc'!DS24)</f>
        <v>0.23771739130434799</v>
      </c>
      <c r="DR23" s="27">
        <f>IF(DR$4="Yes",'RCF Calc'!DT24*(1-Input!$E$53/Selectors!$I$21),'RCF Calc'!DT24)</f>
        <v>0.23771739130434799</v>
      </c>
      <c r="DS23" s="27">
        <f>IF(DS$4="Yes",'RCF Calc'!DU24*(1-Input!$E$53/Selectors!$I$21),'RCF Calc'!DU24)</f>
        <v>0.23771739130434799</v>
      </c>
      <c r="DT23" s="27">
        <f>IF(DT$4="Yes",'RCF Calc'!DV24*(1-Input!$E$53/Selectors!$I$21),'RCF Calc'!DV24)</f>
        <v>0.23771739130434799</v>
      </c>
      <c r="DU23" s="27">
        <f>IF(DU$4="Yes",'RCF Calc'!DW24*(1-Input!$E$53/Selectors!$I$21),'RCF Calc'!DW24)</f>
        <v>0.23771739130434799</v>
      </c>
      <c r="DV23" s="27">
        <f>IF(DV$4="Yes",'RCF Calc'!DX24*(1-Input!$E$53/Selectors!$I$21),'RCF Calc'!DX24)</f>
        <v>0.23771739130434799</v>
      </c>
      <c r="DW23" s="27">
        <f>IF(DW$4="Yes",'RCF Calc'!DY24*(1-Input!$E$53/Selectors!$I$21),'RCF Calc'!DY24)</f>
        <v>0.23771739130434799</v>
      </c>
      <c r="DX23" s="27">
        <f>IF(DX$4="Yes",'RCF Calc'!DZ24*(1-Input!$E$53/Selectors!$I$21),'RCF Calc'!DZ24)</f>
        <v>0.23771739130434799</v>
      </c>
      <c r="DY23" s="27">
        <f>IF(DY$4="Yes",'RCF Calc'!EA24*(1-Input!$E$53/Selectors!$I$21),'RCF Calc'!EA24)</f>
        <v>0.23771739130434799</v>
      </c>
      <c r="DZ23" s="27">
        <f>IF(DZ$4="Yes",'RCF Calc'!EB24*(1-Input!$E$53/Selectors!$I$21),'RCF Calc'!EB24)</f>
        <v>0.23771739130434799</v>
      </c>
      <c r="EA23" s="27">
        <f>IF(EA$4="Yes",'RCF Calc'!EC24*(1-Input!$E$53/Selectors!$I$21),'RCF Calc'!EC24)</f>
        <v>0.23771739130434799</v>
      </c>
      <c r="EB23" s="27">
        <f>IF(EB$4="Yes",'RCF Calc'!ED24*(1-Input!$E$53/Selectors!$I$21),'RCF Calc'!ED24)</f>
        <v>0.23771739130434799</v>
      </c>
      <c r="EC23" s="27">
        <f>IF(EC$4="Yes",'RCF Calc'!EE24*(1-Input!$E$53/Selectors!$I$21),'RCF Calc'!EE24)</f>
        <v>0.23771739130434799</v>
      </c>
      <c r="ED23" s="27">
        <f>IF(ED$4="Yes",'RCF Calc'!EF24*(1-Input!$E$53/Selectors!$I$21),'RCF Calc'!EF24)</f>
        <v>0.23771739130434799</v>
      </c>
      <c r="EE23" s="27">
        <f>IF(EE$4="Yes",'RCF Calc'!EG24*(1-Input!$E$53/Selectors!$I$21),'RCF Calc'!EG24)</f>
        <v>0.23771739130434799</v>
      </c>
      <c r="EF23" s="27">
        <f>IF(EF$4="Yes",'RCF Calc'!EH24*(1-Input!$E$53/Selectors!$I$21),'RCF Calc'!EH24)</f>
        <v>0.23771739130434799</v>
      </c>
      <c r="EG23" s="27">
        <f>IF(EG$4="Yes",'RCF Calc'!EI24*(1-Input!$E$53/Selectors!$I$21),'RCF Calc'!EI24)</f>
        <v>0.23771739130434799</v>
      </c>
      <c r="EH23" s="27">
        <f>IF(EH$4="Yes",'RCF Calc'!EJ24*(1-Input!$E$53/Selectors!$I$21),'RCF Calc'!EJ24)</f>
        <v>0.23771739130434799</v>
      </c>
      <c r="EI23" s="27">
        <f>IF(EI$4="Yes",'RCF Calc'!EK24*(1-Input!$E$53/Selectors!$I$21),'RCF Calc'!EK24)</f>
        <v>0.23771739130434799</v>
      </c>
      <c r="EJ23" s="27">
        <f>IF(EJ$4="Yes",'RCF Calc'!EL24*(1-Input!$E$53/Selectors!$I$21),'RCF Calc'!EL24)</f>
        <v>0.23771739130434799</v>
      </c>
      <c r="EK23" s="27">
        <f>IF(EK$4="Yes",'RCF Calc'!EM24*(1-Input!$E$53/Selectors!$I$21),'RCF Calc'!EM24)</f>
        <v>0.23771739130434799</v>
      </c>
      <c r="EL23" s="27">
        <f>IF(EL$4="Yes",'RCF Calc'!EN24*(1-Input!$E$53/Selectors!$I$21),'RCF Calc'!EN24)</f>
        <v>0.23771739130434799</v>
      </c>
      <c r="EM23" s="27">
        <f>IF(EM$4="Yes",'RCF Calc'!EO24*(1-Input!$E$53/Selectors!$I$21),'RCF Calc'!EO24)</f>
        <v>0.23771739130434799</v>
      </c>
      <c r="EN23" s="27">
        <f>IF(EN$4="Yes",'RCF Calc'!EP24*(1-Input!$E$53/Selectors!$I$21),'RCF Calc'!EP24)</f>
        <v>0.23771739130434799</v>
      </c>
      <c r="EO23" s="27">
        <f>IF(EO$4="Yes",'RCF Calc'!EQ24*(1-Input!$E$53/Selectors!$I$21),'RCF Calc'!EQ24)</f>
        <v>0.23771739130434799</v>
      </c>
      <c r="EP23" s="27">
        <f>IF(EP$4="Yes",'RCF Calc'!ER24*(1-Input!$E$53/Selectors!$I$21),'RCF Calc'!ER24)</f>
        <v>0.23771739130434799</v>
      </c>
      <c r="EQ23" s="27">
        <f>IF(EQ$4="Yes",'RCF Calc'!ES24*(1-Input!$E$53/Selectors!$I$21),'RCF Calc'!ES24)</f>
        <v>1.1616000000000006</v>
      </c>
      <c r="ES23" s="52">
        <v>2.7038136394275885</v>
      </c>
      <c r="ET23" s="52">
        <v>1.1543801851593045</v>
      </c>
      <c r="EU23" s="52">
        <v>0.90319221953886308</v>
      </c>
    </row>
    <row r="24" spans="2:151" x14ac:dyDescent="0.25">
      <c r="B24" s="13" t="s">
        <v>27</v>
      </c>
      <c r="C24" s="3">
        <v>0.95</v>
      </c>
      <c r="D24" s="40" t="e">
        <f t="shared" si="0"/>
        <v>#DIV/0!</v>
      </c>
      <c r="E24" s="2"/>
      <c r="F24" s="29" t="e">
        <f t="shared" si="2"/>
        <v>#DIV/0!</v>
      </c>
      <c r="G24" s="29" t="e">
        <f t="shared" si="1"/>
        <v>#DIV/0!</v>
      </c>
      <c r="H24" s="29"/>
      <c r="I24" s="27">
        <f>IF(I$4="Yes",'RCF Calc'!K25*(1-Input!$E$53/Selectors!$I$21),'RCF Calc'!K25)</f>
        <v>0.38860029118497086</v>
      </c>
      <c r="J24" s="27">
        <f>IF(J$4="Yes",'RCF Calc'!L25*(1-Input!$E$53/Selectors!$I$21),'RCF Calc'!L25)</f>
        <v>0.38860029118497086</v>
      </c>
      <c r="K24" s="27">
        <f>IF(K$4="Yes",'RCF Calc'!M25*(1-Input!$E$53/Selectors!$I$21),'RCF Calc'!M25)</f>
        <v>0.38860029118497086</v>
      </c>
      <c r="L24" s="27">
        <f>IF(L$4="Yes",'RCF Calc'!N25*(1-Input!$E$53/Selectors!$I$21),'RCF Calc'!N25)</f>
        <v>0.38860029118497086</v>
      </c>
      <c r="M24" s="27">
        <f>IF(M$4="Yes",'RCF Calc'!O25*(1-Input!$E$53/Selectors!$I$21),'RCF Calc'!O25)</f>
        <v>0.38860029118497086</v>
      </c>
      <c r="N24" s="27">
        <f>IF(N$4="Yes",'RCF Calc'!P25*(1-Input!$E$53/Selectors!$I$21),'RCF Calc'!P25)</f>
        <v>0.38860029118497086</v>
      </c>
      <c r="O24" s="27">
        <f>IF(O$4="Yes",'RCF Calc'!Q25*(1-Input!$E$53/Selectors!$I$21),'RCF Calc'!Q25)</f>
        <v>0.38860029118497086</v>
      </c>
      <c r="P24" s="27">
        <f>IF(P$4="Yes",'RCF Calc'!R25*(1-Input!$E$53/Selectors!$I$21),'RCF Calc'!R25)</f>
        <v>0.38860029118497086</v>
      </c>
      <c r="Q24" s="27">
        <f>IF(Q$4="Yes",'RCF Calc'!S25*(1-Input!$E$53/Selectors!$I$21),'RCF Calc'!S25)</f>
        <v>0.38860029118497086</v>
      </c>
      <c r="R24" s="27">
        <f>IF(R$4="Yes",'RCF Calc'!T25*(1-Input!$E$53/Selectors!$I$21),'RCF Calc'!T25)</f>
        <v>0.79207368506979425</v>
      </c>
      <c r="S24" s="27">
        <f>IF(S$4="Yes",'RCF Calc'!U25*(1-Input!$E$53/Selectors!$I$21),'RCF Calc'!U25)</f>
        <v>0.79207368506979425</v>
      </c>
      <c r="T24" s="27">
        <f>IF(T$4="Yes",'RCF Calc'!V25*(1-Input!$E$53/Selectors!$I$21),'RCF Calc'!V25)</f>
        <v>0.79207368506979425</v>
      </c>
      <c r="U24" s="27">
        <f>IF(U$4="Yes",'RCF Calc'!W25*(1-Input!$E$53/Selectors!$I$21),'RCF Calc'!W25)</f>
        <v>0.79207368506979425</v>
      </c>
      <c r="V24" s="27">
        <f>IF(V$4="Yes",'RCF Calc'!X25*(1-Input!$E$53/Selectors!$I$21),'RCF Calc'!X25)</f>
        <v>2.0827061469782606</v>
      </c>
      <c r="W24" s="27">
        <f>IF(W$4="Yes",'RCF Calc'!Y25*(1-Input!$E$53/Selectors!$I$21),'RCF Calc'!Y25)</f>
        <v>2.0827061469782606</v>
      </c>
      <c r="X24" s="27">
        <f>IF(X$4="Yes",'RCF Calc'!Z25*(1-Input!$E$53/Selectors!$I$21),'RCF Calc'!Z25)</f>
        <v>2.0827061469782606</v>
      </c>
      <c r="Y24" s="27">
        <f>IF(Y$4="Yes",'RCF Calc'!AA25*(1-Input!$E$53/Selectors!$I$21),'RCF Calc'!AA25)</f>
        <v>2.0827061469782606</v>
      </c>
      <c r="Z24" s="27">
        <f>IF(Z$4="Yes",'RCF Calc'!AB25*(1-Input!$E$53/Selectors!$I$21),'RCF Calc'!AB25)</f>
        <v>2.0827061469782606</v>
      </c>
      <c r="AA24" s="27">
        <f>IF(AA$4="Yes",'RCF Calc'!AC25*(1-Input!$E$53/Selectors!$I$21),'RCF Calc'!AC25)</f>
        <v>1.4790128881077895</v>
      </c>
      <c r="AB24" s="27">
        <f>IF(AB$4="Yes",'RCF Calc'!AD25*(1-Input!$E$53/Selectors!$I$21),'RCF Calc'!AD25)</f>
        <v>2.0827061469782606</v>
      </c>
      <c r="AC24" s="27">
        <f>IF(AC$4="Yes",'RCF Calc'!AE25*(1-Input!$E$53/Selectors!$I$21),'RCF Calc'!AE25)</f>
        <v>2.0827061469782606</v>
      </c>
      <c r="AD24" s="27">
        <f>IF(AD$4="Yes",'RCF Calc'!AF25*(1-Input!$E$53/Selectors!$I$21),'RCF Calc'!AF25)</f>
        <v>2.0827061469782606</v>
      </c>
      <c r="AE24" s="27">
        <f>IF(AE$4="Yes",'RCF Calc'!AG25*(1-Input!$E$53/Selectors!$I$21),'RCF Calc'!AG25)</f>
        <v>2.0827061469782606</v>
      </c>
      <c r="AF24" s="27">
        <f>IF(AF$4="Yes",'RCF Calc'!AH25*(1-Input!$E$53/Selectors!$I$21),'RCF Calc'!AH25)</f>
        <v>2.0827061469782606</v>
      </c>
      <c r="AG24" s="27">
        <f>IF(AG$4="Yes",'RCF Calc'!AI25*(1-Input!$E$53/Selectors!$I$21),'RCF Calc'!AI25)</f>
        <v>2.7117645999999986</v>
      </c>
      <c r="AH24" s="27">
        <f>IF(AH$4="Yes",'RCF Calc'!AJ25*(1-Input!$E$53/Selectors!$I$21),'RCF Calc'!AJ25)</f>
        <v>2.7117645999999986</v>
      </c>
      <c r="AI24" s="27">
        <f>IF(AI$4="Yes",'RCF Calc'!AK25*(1-Input!$E$53/Selectors!$I$21),'RCF Calc'!AK25)</f>
        <v>0.79207368506979403</v>
      </c>
      <c r="AJ24" s="27">
        <f>IF(AJ$4="Yes",'RCF Calc'!AL25*(1-Input!$E$53/Selectors!$I$21),'RCF Calc'!AL25)</f>
        <v>0.79207368506979425</v>
      </c>
      <c r="AK24" s="27">
        <f>IF(AK$4="Yes",'RCF Calc'!AM25*(1-Input!$E$53/Selectors!$I$21),'RCF Calc'!AM25)</f>
        <v>0.79207368506979425</v>
      </c>
      <c r="AL24" s="27">
        <f>IF(AL$4="Yes",'RCF Calc'!AN25*(1-Input!$E$53/Selectors!$I$21),'RCF Calc'!AN25)</f>
        <v>0.79207368506979425</v>
      </c>
      <c r="AM24" s="27">
        <f>IF(AM$4="Yes",'RCF Calc'!AO25*(1-Input!$E$53/Selectors!$I$21),'RCF Calc'!AO25)</f>
        <v>1.06</v>
      </c>
      <c r="AN24" s="27">
        <f>IF(AN$4="Yes",'RCF Calc'!AP25*(1-Input!$E$53/Selectors!$I$21),'RCF Calc'!AP25)</f>
        <v>2.7117645999999986</v>
      </c>
      <c r="AO24" s="27">
        <f>IF(AO$4="Yes",'RCF Calc'!AQ25*(1-Input!$E$53/Selectors!$I$21),'RCF Calc'!AQ25)</f>
        <v>2.7117645999999986</v>
      </c>
      <c r="AP24" s="27">
        <f>IF(AP$4="Yes",'RCF Calc'!AR25*(1-Input!$E$53/Selectors!$I$21),'RCF Calc'!AR25)</f>
        <v>1.8858822999999993</v>
      </c>
      <c r="AQ24" s="27">
        <f>IF(AQ$4="Yes",'RCF Calc'!AS25*(1-Input!$E$53/Selectors!$I$21),'RCF Calc'!AS25)</f>
        <v>1.06</v>
      </c>
      <c r="AR24" s="27">
        <f>IF(AR$4="Yes",'RCF Calc'!AT25*(1-Input!$E$53/Selectors!$I$21),'RCF Calc'!AT25)</f>
        <v>2.7117645999999986</v>
      </c>
      <c r="AS24" s="27">
        <f>IF(AS$4="Yes",'RCF Calc'!AU25*(1-Input!$E$53/Selectors!$I$21),'RCF Calc'!AU25)</f>
        <v>2.7117645999999986</v>
      </c>
      <c r="AT24" s="27">
        <f>IF(AT$4="Yes",'RCF Calc'!AV25*(1-Input!$E$53/Selectors!$I$21),'RCF Calc'!AV25)</f>
        <v>2.0827061469782606</v>
      </c>
      <c r="AU24" s="27">
        <f>IF(AU$4="Yes",'RCF Calc'!AW25*(1-Input!$E$53/Selectors!$I$21),'RCF Calc'!AW25)</f>
        <v>1.4790128881077895</v>
      </c>
      <c r="AV24" s="27">
        <f>IF(AV$4="Yes",'RCF Calc'!AX25*(1-Input!$E$53/Selectors!$I$21),'RCF Calc'!AX25)</f>
        <v>0.79207368506979425</v>
      </c>
      <c r="AW24" s="27">
        <f>IF(AW$4="Yes",'RCF Calc'!AY25*(1-Input!$E$53/Selectors!$I$21),'RCF Calc'!AY25)</f>
        <v>0.79207368506979425</v>
      </c>
      <c r="AX24" s="27">
        <f>IF(AX$4="Yes",'RCF Calc'!AZ25*(1-Input!$E$53/Selectors!$I$21),'RCF Calc'!AZ25)</f>
        <v>0.66920049999999942</v>
      </c>
      <c r="AY24" s="27">
        <f>IF(AY$4="Yes",'RCF Calc'!BA25*(1-Input!$E$53/Selectors!$I$21),'RCF Calc'!BA25)</f>
        <v>0.66920049999999942</v>
      </c>
      <c r="AZ24" s="27">
        <f>IF(AZ$4="Yes",'RCF Calc'!BB25*(1-Input!$E$53/Selectors!$I$21),'RCF Calc'!BB25)</f>
        <v>0.60228044999999952</v>
      </c>
      <c r="BA24" s="27">
        <f>IF(BA$4="Yes",'RCF Calc'!BC25*(1-Input!$E$53/Selectors!$I$21),'RCF Calc'!BC25)</f>
        <v>0.60228044999999952</v>
      </c>
      <c r="BB24" s="27">
        <f>IF(BB$4="Yes",'RCF Calc'!BD25*(1-Input!$E$53/Selectors!$I$21),'RCF Calc'!BD25)</f>
        <v>0.60228044999999952</v>
      </c>
      <c r="BC24" s="27">
        <f>IF(BC$4="Yes",'RCF Calc'!BE25*(1-Input!$E$53/Selectors!$I$21),'RCF Calc'!BE25)</f>
        <v>0.66920049999999942</v>
      </c>
      <c r="BD24" s="27">
        <f>IF(BD$4="Yes",'RCF Calc'!BF25*(1-Input!$E$53/Selectors!$I$21),'RCF Calc'!BF25)</f>
        <v>0.80304059999999933</v>
      </c>
      <c r="BE24" s="27">
        <f>IF(BE$4="Yes",'RCF Calc'!BG25*(1-Input!$E$53/Selectors!$I$21),'RCF Calc'!BG25)</f>
        <v>0.66920049999999942</v>
      </c>
      <c r="BF24" s="27">
        <f>IF(BF$4="Yes",'RCF Calc'!BH25*(1-Input!$E$53/Selectors!$I$21),'RCF Calc'!BH25)</f>
        <v>0.80304059999999933</v>
      </c>
      <c r="BG24" s="27">
        <f>IF(BG$4="Yes",'RCF Calc'!BI25*(1-Input!$E$53/Selectors!$I$21),'RCF Calc'!BI25)</f>
        <v>1.1509735202492197</v>
      </c>
      <c r="BH24" s="27">
        <f>IF(BH$4="Yes",'RCF Calc'!BJ25*(1-Input!$E$53/Selectors!$I$21),'RCF Calc'!BJ25)</f>
        <v>1.1509735202492197</v>
      </c>
      <c r="BI24" s="27">
        <f>IF(BI$4="Yes",'RCF Calc'!BK25*(1-Input!$E$53/Selectors!$I$21),'RCF Calc'!BK25)</f>
        <v>1.8535831352470358</v>
      </c>
      <c r="BJ24" s="27">
        <f>IF(BJ$4="Yes",'RCF Calc'!BL25*(1-Input!$E$53/Selectors!$I$21),'RCF Calc'!BL25)</f>
        <v>0.66920049999999942</v>
      </c>
      <c r="BK24" s="27">
        <f>IF(BK$4="Yes",'RCF Calc'!BM25*(1-Input!$E$53/Selectors!$I$21),'RCF Calc'!BM25)</f>
        <v>0.66920049999999942</v>
      </c>
      <c r="BL24" s="27">
        <f>IF(BL$4="Yes",'RCF Calc'!BN25*(1-Input!$E$53/Selectors!$I$21),'RCF Calc'!BN25)</f>
        <v>0.80304059999999933</v>
      </c>
      <c r="BM24" s="27">
        <f>IF(BM$4="Yes",'RCF Calc'!BO25*(1-Input!$E$53/Selectors!$I$21),'RCF Calc'!BO25)</f>
        <v>0.80304059999999933</v>
      </c>
      <c r="BN24" s="27">
        <f>IF(BN$4="Yes",'RCF Calc'!BP25*(1-Input!$E$53/Selectors!$I$21),'RCF Calc'!BP25)</f>
        <v>1.8715555555555548</v>
      </c>
      <c r="BO24" s="27">
        <f>IF(BO$4="Yes",'RCF Calc'!BQ25*(1-Input!$E$53/Selectors!$I$21),'RCF Calc'!BQ25)</f>
        <v>1.4463477999999994</v>
      </c>
      <c r="BP24" s="27">
        <f>IF(BP$4="Yes",'RCF Calc'!BR25*(1-Input!$E$53/Selectors!$I$21),'RCF Calc'!BR25)</f>
        <v>1.4463477999999994</v>
      </c>
      <c r="BQ24" s="27">
        <f>IF(BQ$4="Yes",'RCF Calc'!BS25*(1-Input!$E$53/Selectors!$I$21),'RCF Calc'!BS25)</f>
        <v>0.82599999999999918</v>
      </c>
      <c r="BR24" s="27">
        <f>IF(BR$4="Yes",'RCF Calc'!BT25*(1-Input!$E$53/Selectors!$I$21),'RCF Calc'!BT25)</f>
        <v>0.66920049999999942</v>
      </c>
      <c r="BS24" s="27">
        <f>IF(BS$4="Yes",'RCF Calc'!BU25*(1-Input!$E$53/Selectors!$I$21),'RCF Calc'!BU25)</f>
        <v>0.7832565484658498</v>
      </c>
      <c r="BT24" s="27">
        <f>IF(BT$4="Yes",'RCF Calc'!BV25*(1-Input!$E$53/Selectors!$I$21),'RCF Calc'!BV25)</f>
        <v>0.33010499999999987</v>
      </c>
      <c r="BU24" s="27">
        <f>IF(BU$4="Yes",'RCF Calc'!BW25*(1-Input!$E$53/Selectors!$I$21),'RCF Calc'!BW25)</f>
        <v>0.33010499999999987</v>
      </c>
      <c r="BV24" s="27">
        <f>IF(BV$4="Yes",'RCF Calc'!BX25*(1-Input!$E$53/Selectors!$I$21),'RCF Calc'!BX25)</f>
        <v>0.33010499999999987</v>
      </c>
      <c r="BW24" s="27">
        <f>IF(BW$4="Yes",'RCF Calc'!BY25*(1-Input!$E$53/Selectors!$I$21),'RCF Calc'!BY25)</f>
        <v>0.33010499999999987</v>
      </c>
      <c r="BX24" s="27">
        <f>IF(BX$4="Yes",'RCF Calc'!BZ25*(1-Input!$E$53/Selectors!$I$21),'RCF Calc'!BZ25)</f>
        <v>0.33010499999999987</v>
      </c>
      <c r="BY24" s="27">
        <f>IF(BY$4="Yes",'RCF Calc'!CA25*(1-Input!$E$53/Selectors!$I$21),'RCF Calc'!CA25)</f>
        <v>0.33010499999999987</v>
      </c>
      <c r="BZ24" s="27">
        <f>IF(BZ$4="Yes",'RCF Calc'!CB25*(1-Input!$E$53/Selectors!$I$21),'RCF Calc'!CB25)</f>
        <v>1.23624944948675</v>
      </c>
      <c r="CA24" s="27">
        <f>IF(CA$4="Yes",'RCF Calc'!CC25*(1-Input!$E$53/Selectors!$I$21),'RCF Calc'!CC25)</f>
        <v>1.23624944948675</v>
      </c>
      <c r="CB24" s="27">
        <f>IF(CB$4="Yes",'RCF Calc'!CD25*(1-Input!$E$53/Selectors!$I$21),'RCF Calc'!CD25)</f>
        <v>1.23624944948675</v>
      </c>
      <c r="CC24" s="27">
        <f>IF(CC$4="Yes",'RCF Calc'!CE25*(1-Input!$E$53/Selectors!$I$21),'RCF Calc'!CE25)</f>
        <v>1.23624944948675</v>
      </c>
      <c r="CD24" s="27">
        <f>IF(CD$4="Yes",'RCF Calc'!CF25*(1-Input!$E$53/Selectors!$I$21),'RCF Calc'!CF25)</f>
        <v>1.23624944948675</v>
      </c>
      <c r="CE24" s="27">
        <f>IF(CE$4="Yes",'RCF Calc'!CG25*(1-Input!$E$53/Selectors!$I$21),'RCF Calc'!CG25)</f>
        <v>1.23624944948675</v>
      </c>
      <c r="CF24" s="27">
        <f>IF(CF$4="Yes",'RCF Calc'!CH25*(1-Input!$E$53/Selectors!$I$21),'RCF Calc'!CH25)</f>
        <v>1.23624944948675</v>
      </c>
      <c r="CG24" s="27">
        <f>IF(CG$4="Yes",'RCF Calc'!CI25*(1-Input!$E$53/Selectors!$I$21),'RCF Calc'!CI25)</f>
        <v>0.78341519591079978</v>
      </c>
      <c r="CH24" s="27">
        <f>IF(CH$4="Yes",'RCF Calc'!CJ25*(1-Input!$E$53/Selectors!$I$21),'RCF Calc'!CJ25)</f>
        <v>0.78341519591079978</v>
      </c>
      <c r="CI24" s="27">
        <f>IF(CI$4="Yes",'RCF Calc'!CK25*(1-Input!$E$53/Selectors!$I$21),'RCF Calc'!CK25)</f>
        <v>0.78341519591079978</v>
      </c>
      <c r="CJ24" s="27">
        <f>IF(CJ$4="Yes",'RCF Calc'!CL25*(1-Input!$E$53/Selectors!$I$21),'RCF Calc'!CL25)</f>
        <v>0.78341519591079978</v>
      </c>
      <c r="CK24" s="27">
        <f>IF(CK$4="Yes",'RCF Calc'!CM25*(1-Input!$E$53/Selectors!$I$21),'RCF Calc'!CM25)</f>
        <v>0.78341519591079978</v>
      </c>
      <c r="CL24" s="27">
        <f>IF(CL$4="Yes",'RCF Calc'!CN25*(1-Input!$E$53/Selectors!$I$21),'RCF Calc'!CN25)</f>
        <v>0.78341519591079978</v>
      </c>
      <c r="CM24" s="27">
        <f>IF(CM$4="Yes",'RCF Calc'!CO25*(1-Input!$E$53/Selectors!$I$21),'RCF Calc'!CO25)</f>
        <v>0.78341519591079978</v>
      </c>
      <c r="CN24" s="27">
        <f>IF(CN$4="Yes",'RCF Calc'!CP25*(1-Input!$E$53/Selectors!$I$21),'RCF Calc'!CP25)</f>
        <v>0.7832565484658498</v>
      </c>
      <c r="CO24" s="27">
        <f>IF(CO$4="Yes",'RCF Calc'!CQ25*(1-Input!$E$53/Selectors!$I$21),'RCF Calc'!CQ25)</f>
        <v>0.7832565484658498</v>
      </c>
      <c r="CP24" s="27">
        <f>IF(CP$4="Yes",'RCF Calc'!CR25*(1-Input!$E$53/Selectors!$I$21),'RCF Calc'!CR25)</f>
        <v>0.7832565484658498</v>
      </c>
      <c r="CQ24" s="27">
        <f>IF(CQ$4="Yes",'RCF Calc'!CS25*(1-Input!$E$53/Selectors!$I$21),'RCF Calc'!CS25)</f>
        <v>0.69823453679981462</v>
      </c>
      <c r="CR24" s="27">
        <f>IF(CR$4="Yes",'RCF Calc'!CT25*(1-Input!$E$53/Selectors!$I$21),'RCF Calc'!CT25)</f>
        <v>0.69823453679981462</v>
      </c>
      <c r="CS24" s="27">
        <f>IF(CS$4="Yes",'RCF Calc'!CU25*(1-Input!$E$53/Selectors!$I$21),'RCF Calc'!CU25)</f>
        <v>0.69823453679981462</v>
      </c>
      <c r="CT24" s="27">
        <f>IF(CT$4="Yes",'RCF Calc'!CV25*(1-Input!$E$53/Selectors!$I$21),'RCF Calc'!CV25)</f>
        <v>0.69823453679981462</v>
      </c>
      <c r="CU24" s="27">
        <f>IF(CU$4="Yes",'RCF Calc'!CW25*(1-Input!$E$53/Selectors!$I$21),'RCF Calc'!CW25)</f>
        <v>0.69823453679981462</v>
      </c>
      <c r="CV24" s="27">
        <f>IF(CV$4="Yes",'RCF Calc'!CX25*(1-Input!$E$53/Selectors!$I$21),'RCF Calc'!CX25)</f>
        <v>0.82599999999999918</v>
      </c>
      <c r="CW24" s="27">
        <f>IF(CW$4="Yes",'RCF Calc'!CY25*(1-Input!$E$53/Selectors!$I$21),'RCF Calc'!CY25)</f>
        <v>2.7117645999999986</v>
      </c>
      <c r="CX24" s="27">
        <f>IF(CX$4="Yes",'RCF Calc'!CZ25*(1-Input!$E$53/Selectors!$I$21),'RCF Calc'!CZ25)</f>
        <v>2.7117645999999986</v>
      </c>
      <c r="CY24" s="27">
        <f>IF(CY$4="Yes",'RCF Calc'!DA25*(1-Input!$E$53/Selectors!$I$21),'RCF Calc'!DA25)</f>
        <v>2.7117645999999986</v>
      </c>
      <c r="CZ24" s="27">
        <f>IF(CZ$4="Yes",'RCF Calc'!DB25*(1-Input!$E$53/Selectors!$I$21),'RCF Calc'!DB25)</f>
        <v>2.7117645999999986</v>
      </c>
      <c r="DA24" s="27">
        <f>IF(DA$4="Yes",'RCF Calc'!DC25*(1-Input!$E$53/Selectors!$I$21),'RCF Calc'!DC25)</f>
        <v>2.7117645999999986</v>
      </c>
      <c r="DB24" s="27">
        <f>IF(DB$4="Yes",'RCF Calc'!DD25*(1-Input!$E$53/Selectors!$I$21),'RCF Calc'!DD25)</f>
        <v>2.7117645999999986</v>
      </c>
      <c r="DC24" s="27">
        <f>IF(DC$4="Yes",'RCF Calc'!DE25*(1-Input!$E$53/Selectors!$I$21),'RCF Calc'!DE25)</f>
        <v>2.7117645999999986</v>
      </c>
      <c r="DD24" s="27">
        <f>IF(DD$4="Yes",'RCF Calc'!DF25*(1-Input!$E$53/Selectors!$I$21),'RCF Calc'!DF25)</f>
        <v>2.7117645999999986</v>
      </c>
      <c r="DE24" s="27">
        <f>IF(DE$4="Yes",'RCF Calc'!DG25*(1-Input!$E$53/Selectors!$I$21),'RCF Calc'!DG25)</f>
        <v>2.7117645999999986</v>
      </c>
      <c r="DF24" s="27">
        <f>IF(DF$4="Yes",'RCF Calc'!DH25*(1-Input!$E$53/Selectors!$I$21),'RCF Calc'!DH25)</f>
        <v>2.7117645999999986</v>
      </c>
      <c r="DG24" s="27">
        <f>IF(DG$4="Yes",'RCF Calc'!DI25*(1-Input!$E$53/Selectors!$I$21),'RCF Calc'!DI25)</f>
        <v>2.7117645999999986</v>
      </c>
      <c r="DH24" s="27">
        <f>IF(DH$4="Yes",'RCF Calc'!DJ25*(1-Input!$E$53/Selectors!$I$21),'RCF Calc'!DJ25)</f>
        <v>2.7117645999999986</v>
      </c>
      <c r="DI24" s="27">
        <f>IF(DI$4="Yes",'RCF Calc'!DK25*(1-Input!$E$53/Selectors!$I$21),'RCF Calc'!DK25)</f>
        <v>0.66920049999999942</v>
      </c>
      <c r="DJ24" s="27">
        <f>IF(DJ$4="Yes",'RCF Calc'!DL25*(1-Input!$E$53/Selectors!$I$21),'RCF Calc'!DL25)</f>
        <v>0.66920049999999942</v>
      </c>
      <c r="DK24" s="27">
        <f>IF(DK$4="Yes",'RCF Calc'!DM25*(1-Input!$E$53/Selectors!$I$21),'RCF Calc'!DM25)</f>
        <v>0.66920049999999942</v>
      </c>
      <c r="DL24" s="27">
        <f>IF(DL$4="Yes",'RCF Calc'!DN25*(1-Input!$E$53/Selectors!$I$21),'RCF Calc'!DN25)</f>
        <v>0.66920049999999942</v>
      </c>
      <c r="DM24" s="27">
        <f>IF(DM$4="Yes",'RCF Calc'!DO25*(1-Input!$E$53/Selectors!$I$21),'RCF Calc'!DO25)</f>
        <v>0.79207368506979403</v>
      </c>
      <c r="DN24" s="27">
        <f>IF(DN$4="Yes",'RCF Calc'!DP25*(1-Input!$E$53/Selectors!$I$21),'RCF Calc'!DP25)</f>
        <v>0.79207368506979403</v>
      </c>
      <c r="DO24" s="27">
        <f>IF(DO$4="Yes",'RCF Calc'!DQ25*(1-Input!$E$53/Selectors!$I$21),'RCF Calc'!DQ25)</f>
        <v>0.79207368506979403</v>
      </c>
      <c r="DP24" s="27">
        <f>IF(DP$4="Yes",'RCF Calc'!DR25*(1-Input!$E$53/Selectors!$I$21),'RCF Calc'!DR25)</f>
        <v>0.79207368506979403</v>
      </c>
      <c r="DQ24" s="27">
        <f>IF(DQ$4="Yes",'RCF Calc'!DS25*(1-Input!$E$53/Selectors!$I$21),'RCF Calc'!DS25)</f>
        <v>0.79207368506979403</v>
      </c>
      <c r="DR24" s="27">
        <f>IF(DR$4="Yes",'RCF Calc'!DT25*(1-Input!$E$53/Selectors!$I$21),'RCF Calc'!DT25)</f>
        <v>0.79207368506979403</v>
      </c>
      <c r="DS24" s="27">
        <f>IF(DS$4="Yes",'RCF Calc'!DU25*(1-Input!$E$53/Selectors!$I$21),'RCF Calc'!DU25)</f>
        <v>0.79207368506979403</v>
      </c>
      <c r="DT24" s="27">
        <f>IF(DT$4="Yes",'RCF Calc'!DV25*(1-Input!$E$53/Selectors!$I$21),'RCF Calc'!DV25)</f>
        <v>0.79207368506979403</v>
      </c>
      <c r="DU24" s="27">
        <f>IF(DU$4="Yes",'RCF Calc'!DW25*(1-Input!$E$53/Selectors!$I$21),'RCF Calc'!DW25)</f>
        <v>0.79207368506979403</v>
      </c>
      <c r="DV24" s="27">
        <f>IF(DV$4="Yes",'RCF Calc'!DX25*(1-Input!$E$53/Selectors!$I$21),'RCF Calc'!DX25)</f>
        <v>0.79207368506979403</v>
      </c>
      <c r="DW24" s="27">
        <f>IF(DW$4="Yes",'RCF Calc'!DY25*(1-Input!$E$53/Selectors!$I$21),'RCF Calc'!DY25)</f>
        <v>0.79207368506979403</v>
      </c>
      <c r="DX24" s="27">
        <f>IF(DX$4="Yes",'RCF Calc'!DZ25*(1-Input!$E$53/Selectors!$I$21),'RCF Calc'!DZ25)</f>
        <v>0.79207368506979403</v>
      </c>
      <c r="DY24" s="27">
        <f>IF(DY$4="Yes",'RCF Calc'!EA25*(1-Input!$E$53/Selectors!$I$21),'RCF Calc'!EA25)</f>
        <v>0.79207368506979403</v>
      </c>
      <c r="DZ24" s="27">
        <f>IF(DZ$4="Yes",'RCF Calc'!EB25*(1-Input!$E$53/Selectors!$I$21),'RCF Calc'!EB25)</f>
        <v>0.79207368506979403</v>
      </c>
      <c r="EA24" s="27">
        <f>IF(EA$4="Yes",'RCF Calc'!EC25*(1-Input!$E$53/Selectors!$I$21),'RCF Calc'!EC25)</f>
        <v>0.79207368506979403</v>
      </c>
      <c r="EB24" s="27">
        <f>IF(EB$4="Yes",'RCF Calc'!ED25*(1-Input!$E$53/Selectors!$I$21),'RCF Calc'!ED25)</f>
        <v>0.79207368506979425</v>
      </c>
      <c r="EC24" s="27">
        <f>IF(EC$4="Yes",'RCF Calc'!EE25*(1-Input!$E$53/Selectors!$I$21),'RCF Calc'!EE25)</f>
        <v>0.79207368506979425</v>
      </c>
      <c r="ED24" s="27">
        <f>IF(ED$4="Yes",'RCF Calc'!EF25*(1-Input!$E$53/Selectors!$I$21),'RCF Calc'!EF25)</f>
        <v>0.79207368506979425</v>
      </c>
      <c r="EE24" s="27">
        <f>IF(EE$4="Yes",'RCF Calc'!EG25*(1-Input!$E$53/Selectors!$I$21),'RCF Calc'!EG25)</f>
        <v>0.79207368506979425</v>
      </c>
      <c r="EF24" s="27">
        <f>IF(EF$4="Yes",'RCF Calc'!EH25*(1-Input!$E$53/Selectors!$I$21),'RCF Calc'!EH25)</f>
        <v>0.79207368506979425</v>
      </c>
      <c r="EG24" s="27">
        <f>IF(EG$4="Yes",'RCF Calc'!EI25*(1-Input!$E$53/Selectors!$I$21),'RCF Calc'!EI25)</f>
        <v>0.79207368506979425</v>
      </c>
      <c r="EH24" s="27">
        <f>IF(EH$4="Yes",'RCF Calc'!EJ25*(1-Input!$E$53/Selectors!$I$21),'RCF Calc'!EJ25)</f>
        <v>0.79207368506979425</v>
      </c>
      <c r="EI24" s="27">
        <f>IF(EI$4="Yes",'RCF Calc'!EK25*(1-Input!$E$53/Selectors!$I$21),'RCF Calc'!EK25)</f>
        <v>0.79207368506979425</v>
      </c>
      <c r="EJ24" s="27">
        <f>IF(EJ$4="Yes",'RCF Calc'!EL25*(1-Input!$E$53/Selectors!$I$21),'RCF Calc'!EL25)</f>
        <v>0.79207368506979425</v>
      </c>
      <c r="EK24" s="27">
        <f>IF(EK$4="Yes",'RCF Calc'!EM25*(1-Input!$E$53/Selectors!$I$21),'RCF Calc'!EM25)</f>
        <v>0.79207368506979425</v>
      </c>
      <c r="EL24" s="27">
        <f>IF(EL$4="Yes",'RCF Calc'!EN25*(1-Input!$E$53/Selectors!$I$21),'RCF Calc'!EN25)</f>
        <v>0.79207368506979425</v>
      </c>
      <c r="EM24" s="27">
        <f>IF(EM$4="Yes",'RCF Calc'!EO25*(1-Input!$E$53/Selectors!$I$21),'RCF Calc'!EO25)</f>
        <v>0.79207368506979425</v>
      </c>
      <c r="EN24" s="27">
        <f>IF(EN$4="Yes",'RCF Calc'!EP25*(1-Input!$E$53/Selectors!$I$21),'RCF Calc'!EP25)</f>
        <v>0.79207368506979425</v>
      </c>
      <c r="EO24" s="27">
        <f>IF(EO$4="Yes",'RCF Calc'!EQ25*(1-Input!$E$53/Selectors!$I$21),'RCF Calc'!EQ25)</f>
        <v>0.79207368506979425</v>
      </c>
      <c r="EP24" s="27">
        <f>IF(EP$4="Yes",'RCF Calc'!ER25*(1-Input!$E$53/Selectors!$I$21),'RCF Calc'!ER25)</f>
        <v>0.79207368506979425</v>
      </c>
      <c r="EQ24" s="27">
        <f>IF(EQ$4="Yes",'RCF Calc'!ES25*(1-Input!$E$53/Selectors!$I$21),'RCF Calc'!ES25)</f>
        <v>2.2909767616760868</v>
      </c>
      <c r="ES24" s="52">
        <v>3.6295098822365701</v>
      </c>
      <c r="ET24" s="52">
        <v>2.1261048963848697</v>
      </c>
      <c r="EU24" s="52">
        <v>1.7997586694609344</v>
      </c>
    </row>
    <row r="25" spans="2:151" ht="15.75" thickBot="1" x14ac:dyDescent="0.3">
      <c r="B25" s="14" t="s">
        <v>28</v>
      </c>
      <c r="C25" s="15">
        <v>1</v>
      </c>
      <c r="D25" s="41"/>
      <c r="E25" s="31"/>
      <c r="F25" s="32" t="e">
        <f t="shared" si="2"/>
        <v>#DIV/0!</v>
      </c>
      <c r="G25" s="32" t="e">
        <f t="shared" si="1"/>
        <v>#DIV/0!</v>
      </c>
      <c r="H25" s="32"/>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S25" s="4">
        <f>AVERAGE(ES6:ES24)</f>
        <v>0.53623437190731738</v>
      </c>
      <c r="ET25" s="4">
        <f>AVERAGE(ET6:ET24)</f>
        <v>0.30056431917496151</v>
      </c>
      <c r="EU25" s="4">
        <f>AVERAGE(EU6:EU24)</f>
        <v>0.25766284591410837</v>
      </c>
    </row>
    <row r="26" spans="2:151" ht="15.75" thickTop="1" x14ac:dyDescent="0.25">
      <c r="C26" s="20" t="s">
        <v>40</v>
      </c>
      <c r="D26" s="19" t="e">
        <f>AVERAGE(D6:D24)</f>
        <v>#DIV/0!</v>
      </c>
      <c r="I26" s="4"/>
    </row>
    <row r="27" spans="2:151" x14ac:dyDescent="0.25">
      <c r="I27" s="4"/>
    </row>
    <row r="28" spans="2:151" x14ac:dyDescent="0.25">
      <c r="I28" s="4"/>
    </row>
    <row r="29" spans="2:151" x14ac:dyDescent="0.25">
      <c r="I29" s="4"/>
    </row>
    <row r="30" spans="2:151" x14ac:dyDescent="0.25">
      <c r="I30" s="4"/>
    </row>
  </sheetData>
  <mergeCells count="5">
    <mergeCell ref="J1:EQ1"/>
    <mergeCell ref="B2:C2"/>
    <mergeCell ref="B3:C3"/>
    <mergeCell ref="ES3:EU3"/>
    <mergeCell ref="B4:G4"/>
  </mergeCells>
  <pageMargins left="0.7" right="0.7" top="0.75" bottom="0.75" header="0.3" footer="0.3"/>
  <pageSetup paperSize="9" orientation="portrait" horizontalDpi="4294967293" verticalDpi="0" r:id="rId1"/>
  <headerFooter>
    <oddFooter xml:space="preserve">&amp;C_x000D_&amp;1#&amp;"Calibri"&amp;12&amp;K0078D7 OFFICIAL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E9C3-9665-4670-A019-DA48240A9AC0}">
  <dimension ref="A1:EO60"/>
  <sheetViews>
    <sheetView zoomScale="145" zoomScaleNormal="145" workbookViewId="0">
      <pane xSplit="3" ySplit="4" topLeftCell="BV5" activePane="bottomRight" state="frozen"/>
      <selection activeCell="D11" sqref="D11"/>
      <selection pane="topRight" activeCell="D11" sqref="D11"/>
      <selection pane="bottomLeft" activeCell="D11" sqref="D11"/>
      <selection pane="bottomRight" activeCell="CD52" sqref="CD52"/>
    </sheetView>
  </sheetViews>
  <sheetFormatPr defaultColWidth="8.85546875" defaultRowHeight="15" outlineLevelRow="1" x14ac:dyDescent="0.25"/>
  <cols>
    <col min="1" max="1" width="2.85546875" style="7" customWidth="1"/>
    <col min="2" max="3" width="8.85546875" style="7"/>
    <col min="4" max="21" width="5.5703125" style="7" customWidth="1"/>
    <col min="22" max="22" width="7.85546875" style="7" bestFit="1" customWidth="1"/>
    <col min="23" max="36" width="5.5703125" style="7" customWidth="1"/>
    <col min="37" max="37" width="7.5703125" style="7" bestFit="1" customWidth="1"/>
    <col min="38" max="38" width="7.85546875" style="7" bestFit="1" customWidth="1"/>
    <col min="39" max="48" width="5.5703125" style="7" customWidth="1"/>
    <col min="49" max="49" width="6.85546875" style="7" customWidth="1"/>
    <col min="50" max="142" width="5.5703125" style="7" customWidth="1"/>
    <col min="143" max="16384" width="8.85546875" style="7"/>
  </cols>
  <sheetData>
    <row r="1" spans="1:145" ht="16.5" thickTop="1" thickBot="1" x14ac:dyDescent="0.3">
      <c r="D1" s="758" t="s">
        <v>10</v>
      </c>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759"/>
      <c r="CB1" s="759"/>
      <c r="CC1" s="759"/>
      <c r="CD1" s="759"/>
      <c r="CE1" s="759"/>
      <c r="CF1" s="759"/>
      <c r="CG1" s="759"/>
      <c r="CH1" s="759"/>
      <c r="CI1" s="759"/>
      <c r="CJ1" s="759"/>
      <c r="CK1" s="759"/>
      <c r="CL1" s="759"/>
      <c r="CM1" s="759"/>
      <c r="CN1" s="759"/>
      <c r="CO1" s="759"/>
      <c r="CP1" s="759"/>
      <c r="CQ1" s="759"/>
      <c r="CR1" s="759"/>
      <c r="CS1" s="759"/>
      <c r="CT1" s="759"/>
      <c r="CU1" s="759"/>
      <c r="CV1" s="759"/>
      <c r="CW1" s="759"/>
      <c r="CX1" s="759"/>
      <c r="CY1" s="759"/>
      <c r="CZ1" s="759"/>
      <c r="DA1" s="759"/>
      <c r="DB1" s="759"/>
      <c r="DC1" s="759"/>
      <c r="DD1" s="759"/>
      <c r="DE1" s="759"/>
      <c r="DF1" s="759"/>
      <c r="DG1" s="759"/>
      <c r="DH1" s="759"/>
      <c r="DI1" s="759"/>
      <c r="DJ1" s="759"/>
      <c r="DK1" s="759"/>
      <c r="DL1" s="759"/>
      <c r="DM1" s="759"/>
      <c r="DN1" s="759"/>
      <c r="DO1" s="759"/>
      <c r="DP1" s="759"/>
      <c r="DQ1" s="759"/>
      <c r="DR1" s="759"/>
      <c r="DS1" s="759"/>
      <c r="DT1" s="759"/>
      <c r="DU1" s="759"/>
      <c r="DV1" s="759"/>
      <c r="DW1" s="759"/>
      <c r="DX1" s="759"/>
      <c r="DY1" s="759"/>
      <c r="DZ1" s="759"/>
      <c r="EA1" s="759"/>
      <c r="EB1" s="759"/>
      <c r="EC1" s="759"/>
      <c r="ED1" s="759"/>
      <c r="EE1" s="759"/>
      <c r="EF1" s="759"/>
      <c r="EG1" s="759"/>
      <c r="EH1" s="759"/>
      <c r="EI1" s="759"/>
      <c r="EJ1" s="759"/>
      <c r="EK1" s="759"/>
      <c r="EL1" s="759"/>
      <c r="EM1" s="8"/>
      <c r="EN1" s="8"/>
      <c r="EO1" s="8"/>
    </row>
    <row r="2" spans="1:145" ht="36" customHeight="1" thickBot="1" x14ac:dyDescent="0.3">
      <c r="B2" s="255" t="s">
        <v>484</v>
      </c>
      <c r="D2" s="628" t="s">
        <v>243</v>
      </c>
      <c r="E2" s="750"/>
      <c r="F2" s="629"/>
      <c r="G2" s="629"/>
      <c r="H2" s="629"/>
      <c r="I2" s="629"/>
      <c r="J2" s="629"/>
      <c r="K2" s="629"/>
      <c r="L2" s="630"/>
      <c r="M2" s="628" t="s">
        <v>252</v>
      </c>
      <c r="N2" s="750"/>
      <c r="O2" s="762"/>
      <c r="P2" s="763"/>
      <c r="Q2" s="628" t="s">
        <v>370</v>
      </c>
      <c r="R2" s="629"/>
      <c r="S2" s="630"/>
      <c r="T2" s="628" t="s">
        <v>101</v>
      </c>
      <c r="U2" s="629"/>
      <c r="V2" s="629"/>
      <c r="W2" s="629"/>
      <c r="X2" s="629"/>
      <c r="Y2" s="629"/>
      <c r="Z2" s="629"/>
      <c r="AA2" s="630"/>
      <c r="AB2" s="628" t="s">
        <v>256</v>
      </c>
      <c r="AC2" s="630"/>
      <c r="AD2" s="628" t="s">
        <v>395</v>
      </c>
      <c r="AE2" s="629"/>
      <c r="AF2" s="743"/>
      <c r="AG2" s="630"/>
      <c r="AH2" s="628" t="s">
        <v>271</v>
      </c>
      <c r="AI2" s="629"/>
      <c r="AJ2" s="629"/>
      <c r="AK2" s="629"/>
      <c r="AL2" s="629"/>
      <c r="AM2" s="629"/>
      <c r="AN2" s="630"/>
      <c r="AO2" s="628" t="s">
        <v>275</v>
      </c>
      <c r="AP2" s="630"/>
      <c r="AQ2" s="628" t="s">
        <v>277</v>
      </c>
      <c r="AR2" s="629"/>
      <c r="AS2" s="629"/>
      <c r="AT2" s="629"/>
      <c r="AU2" s="629"/>
      <c r="AV2" s="629"/>
      <c r="AW2" s="629"/>
      <c r="AX2" s="629"/>
      <c r="AY2" s="629"/>
      <c r="AZ2" s="629"/>
      <c r="BA2" s="629"/>
      <c r="BB2" s="629"/>
      <c r="BC2" s="629"/>
      <c r="BD2" s="629"/>
      <c r="BE2" s="629"/>
      <c r="BF2" s="629"/>
      <c r="BG2" s="629"/>
      <c r="BH2" s="629"/>
      <c r="BI2" s="629"/>
      <c r="BJ2" s="629"/>
      <c r="BK2" s="629"/>
      <c r="BL2" s="629"/>
      <c r="BM2" s="630"/>
      <c r="BN2" s="628" t="s">
        <v>34</v>
      </c>
      <c r="BO2" s="750"/>
      <c r="BP2" s="750"/>
      <c r="BQ2" s="629"/>
      <c r="BR2" s="629"/>
      <c r="BS2" s="629"/>
      <c r="BT2" s="629"/>
      <c r="BU2" s="629"/>
      <c r="BV2" s="629"/>
      <c r="BW2" s="629"/>
      <c r="BX2" s="629"/>
      <c r="BY2" s="629"/>
      <c r="BZ2" s="629"/>
      <c r="CA2" s="629"/>
      <c r="CB2" s="629"/>
      <c r="CC2" s="629"/>
      <c r="CD2" s="629"/>
      <c r="CE2" s="629"/>
      <c r="CF2" s="629"/>
      <c r="CG2" s="629"/>
      <c r="CH2" s="629"/>
      <c r="CI2" s="629"/>
      <c r="CJ2" s="629"/>
      <c r="CK2" s="630"/>
      <c r="CL2" s="628" t="s">
        <v>292</v>
      </c>
      <c r="CM2" s="750"/>
      <c r="CN2" s="629"/>
      <c r="CO2" s="629"/>
      <c r="CP2" s="629"/>
      <c r="CQ2" s="630"/>
      <c r="CR2" s="628" t="s">
        <v>301</v>
      </c>
      <c r="CS2" s="750"/>
      <c r="CT2" s="629"/>
      <c r="CU2" s="629"/>
      <c r="CV2" s="629"/>
      <c r="CW2" s="629"/>
      <c r="CX2" s="629"/>
      <c r="CY2" s="629"/>
      <c r="CZ2" s="629"/>
      <c r="DA2" s="629"/>
      <c r="DB2" s="629"/>
      <c r="DC2" s="630"/>
      <c r="DD2" s="628" t="s">
        <v>367</v>
      </c>
      <c r="DE2" s="629"/>
      <c r="DF2" s="629"/>
      <c r="DG2" s="630"/>
      <c r="DH2" s="628" t="s">
        <v>324</v>
      </c>
      <c r="DI2" s="629"/>
      <c r="DJ2" s="629"/>
      <c r="DK2" s="629"/>
      <c r="DL2" s="630"/>
      <c r="DM2" s="628" t="s">
        <v>261</v>
      </c>
      <c r="DN2" s="629"/>
      <c r="DO2" s="628" t="s">
        <v>368</v>
      </c>
      <c r="DP2" s="629"/>
      <c r="DQ2" s="629"/>
      <c r="DR2" s="629"/>
      <c r="DS2" s="629"/>
      <c r="DT2" s="629"/>
      <c r="DU2" s="629"/>
      <c r="DV2" s="630"/>
      <c r="DW2" s="628" t="s">
        <v>347</v>
      </c>
      <c r="DX2" s="630"/>
      <c r="DY2" s="628" t="s">
        <v>350</v>
      </c>
      <c r="DZ2" s="629"/>
      <c r="EA2" s="629"/>
      <c r="EB2" s="629"/>
      <c r="EC2" s="629"/>
      <c r="ED2" s="629"/>
      <c r="EE2" s="629"/>
      <c r="EF2" s="629"/>
      <c r="EG2" s="629"/>
      <c r="EH2" s="629"/>
      <c r="EI2" s="629"/>
      <c r="EJ2" s="629"/>
      <c r="EK2" s="630"/>
      <c r="EL2" s="292" t="s">
        <v>363</v>
      </c>
      <c r="EM2" s="8"/>
      <c r="EN2" s="8"/>
      <c r="EO2" s="8"/>
    </row>
    <row r="3" spans="1:145" ht="42.95" customHeight="1" thickBot="1" x14ac:dyDescent="0.3">
      <c r="D3" s="746" t="s">
        <v>417</v>
      </c>
      <c r="E3" s="641" t="s">
        <v>244</v>
      </c>
      <c r="F3" s="744" t="s">
        <v>245</v>
      </c>
      <c r="G3" s="744" t="s">
        <v>246</v>
      </c>
      <c r="H3" s="744" t="s">
        <v>247</v>
      </c>
      <c r="I3" s="744" t="s">
        <v>248</v>
      </c>
      <c r="J3" s="744" t="s">
        <v>249</v>
      </c>
      <c r="K3" s="744" t="s">
        <v>250</v>
      </c>
      <c r="L3" s="641" t="s">
        <v>251</v>
      </c>
      <c r="M3" s="746" t="s">
        <v>424</v>
      </c>
      <c r="N3" s="641" t="s">
        <v>253</v>
      </c>
      <c r="O3" s="744" t="s">
        <v>254</v>
      </c>
      <c r="P3" s="641" t="s">
        <v>255</v>
      </c>
      <c r="Q3" s="748" t="s">
        <v>371</v>
      </c>
      <c r="R3" s="744" t="s">
        <v>372</v>
      </c>
      <c r="S3" s="641" t="s">
        <v>373</v>
      </c>
      <c r="T3" s="746" t="s">
        <v>418</v>
      </c>
      <c r="U3" s="772" t="s">
        <v>102</v>
      </c>
      <c r="V3" s="774" t="s">
        <v>104</v>
      </c>
      <c r="W3" s="776" t="s">
        <v>105</v>
      </c>
      <c r="X3" s="776" t="s">
        <v>210</v>
      </c>
      <c r="Y3" s="776" t="s">
        <v>212</v>
      </c>
      <c r="Z3" s="776" t="s">
        <v>108</v>
      </c>
      <c r="AA3" s="780" t="s">
        <v>214</v>
      </c>
      <c r="AB3" s="778" t="s">
        <v>388</v>
      </c>
      <c r="AC3" s="778" t="s">
        <v>389</v>
      </c>
      <c r="AD3" s="781" t="s">
        <v>416</v>
      </c>
      <c r="AE3" s="756" t="s">
        <v>396</v>
      </c>
      <c r="AF3" s="752" t="s">
        <v>397</v>
      </c>
      <c r="AG3" s="752" t="str">
        <f>Input!C35</f>
        <v>Professional Fees: General</v>
      </c>
      <c r="AH3" s="748" t="s">
        <v>272</v>
      </c>
      <c r="AI3" s="755" t="s">
        <v>92</v>
      </c>
      <c r="AJ3" s="764" t="s">
        <v>273</v>
      </c>
      <c r="AK3" s="765"/>
      <c r="AL3" s="766"/>
      <c r="AM3" s="744" t="s">
        <v>386</v>
      </c>
      <c r="AN3" s="641" t="s">
        <v>274</v>
      </c>
      <c r="AO3" s="641" t="s">
        <v>366</v>
      </c>
      <c r="AP3" s="641" t="s">
        <v>276</v>
      </c>
      <c r="AQ3" s="748" t="s">
        <v>278</v>
      </c>
      <c r="AR3" s="755" t="s">
        <v>279</v>
      </c>
      <c r="AS3" s="744" t="s">
        <v>280</v>
      </c>
      <c r="AT3" s="754" t="s">
        <v>390</v>
      </c>
      <c r="AU3" s="754"/>
      <c r="AV3" s="754"/>
      <c r="AW3" s="754"/>
      <c r="AX3" s="754"/>
      <c r="AY3" s="754"/>
      <c r="AZ3" s="754"/>
      <c r="BA3" s="754"/>
      <c r="BB3" s="764" t="s">
        <v>281</v>
      </c>
      <c r="BC3" s="765"/>
      <c r="BD3" s="765"/>
      <c r="BE3" s="766"/>
      <c r="BF3" s="145" t="s">
        <v>282</v>
      </c>
      <c r="BG3" s="145" t="s">
        <v>283</v>
      </c>
      <c r="BH3" s="145" t="s">
        <v>284</v>
      </c>
      <c r="BI3" s="754" t="s">
        <v>393</v>
      </c>
      <c r="BJ3" s="754"/>
      <c r="BK3" s="754"/>
      <c r="BL3" s="754"/>
      <c r="BM3" s="147" t="s">
        <v>285</v>
      </c>
      <c r="BN3" s="755" t="s">
        <v>422</v>
      </c>
      <c r="BO3" s="767" t="s">
        <v>286</v>
      </c>
      <c r="BP3" s="768"/>
      <c r="BQ3" s="768"/>
      <c r="BR3" s="768"/>
      <c r="BS3" s="768"/>
      <c r="BT3" s="769"/>
      <c r="BU3" s="754" t="s">
        <v>191</v>
      </c>
      <c r="BV3" s="754"/>
      <c r="BW3" s="754"/>
      <c r="BX3" s="754"/>
      <c r="BY3" s="754"/>
      <c r="BZ3" s="754"/>
      <c r="CA3" s="754"/>
      <c r="CB3" s="754" t="s">
        <v>287</v>
      </c>
      <c r="CC3" s="754"/>
      <c r="CD3" s="754"/>
      <c r="CE3" s="754"/>
      <c r="CF3" s="754"/>
      <c r="CG3" s="754"/>
      <c r="CH3" s="754"/>
      <c r="CI3" s="145" t="s">
        <v>288</v>
      </c>
      <c r="CJ3" s="145" t="s">
        <v>289</v>
      </c>
      <c r="CK3" s="147" t="s">
        <v>291</v>
      </c>
      <c r="CL3" s="748" t="s">
        <v>416</v>
      </c>
      <c r="CM3" s="146" t="s">
        <v>293</v>
      </c>
      <c r="CN3" s="754" t="s">
        <v>294</v>
      </c>
      <c r="CO3" s="754"/>
      <c r="CP3" s="145" t="s">
        <v>297</v>
      </c>
      <c r="CQ3" s="531" t="s">
        <v>299</v>
      </c>
      <c r="CR3" s="146" t="s">
        <v>416</v>
      </c>
      <c r="CS3" s="146" t="s">
        <v>302</v>
      </c>
      <c r="CT3" s="145" t="s">
        <v>303</v>
      </c>
      <c r="CU3" s="145" t="s">
        <v>305</v>
      </c>
      <c r="CV3" s="145" t="s">
        <v>307</v>
      </c>
      <c r="CW3" s="145" t="s">
        <v>308</v>
      </c>
      <c r="CX3" s="145" t="s">
        <v>309</v>
      </c>
      <c r="CY3" s="145" t="s">
        <v>310</v>
      </c>
      <c r="CZ3" s="145" t="s">
        <v>311</v>
      </c>
      <c r="DA3" s="145" t="s">
        <v>312</v>
      </c>
      <c r="DB3" s="145" t="s">
        <v>313</v>
      </c>
      <c r="DC3" s="147" t="s">
        <v>315</v>
      </c>
      <c r="DD3" s="196" t="s">
        <v>316</v>
      </c>
      <c r="DE3" s="145" t="s">
        <v>318</v>
      </c>
      <c r="DF3" s="145" t="s">
        <v>320</v>
      </c>
      <c r="DG3" s="147" t="s">
        <v>322</v>
      </c>
      <c r="DH3" s="196" t="s">
        <v>326</v>
      </c>
      <c r="DI3" s="145" t="s">
        <v>327</v>
      </c>
      <c r="DJ3" s="145" t="s">
        <v>329</v>
      </c>
      <c r="DK3" s="145" t="s">
        <v>331</v>
      </c>
      <c r="DL3" s="147" t="s">
        <v>333</v>
      </c>
      <c r="DM3" s="146" t="s">
        <v>263</v>
      </c>
      <c r="DN3" s="145" t="s">
        <v>264</v>
      </c>
      <c r="DO3" s="145" t="s">
        <v>337</v>
      </c>
      <c r="DP3" s="145" t="s">
        <v>338</v>
      </c>
      <c r="DQ3" s="145" t="s">
        <v>340</v>
      </c>
      <c r="DR3" s="145" t="s">
        <v>341</v>
      </c>
      <c r="DS3" s="145" t="s">
        <v>342</v>
      </c>
      <c r="DT3" s="145" t="s">
        <v>343</v>
      </c>
      <c r="DU3" s="145" t="s">
        <v>344</v>
      </c>
      <c r="DV3" s="145" t="s">
        <v>345</v>
      </c>
      <c r="DW3" s="146" t="s">
        <v>348</v>
      </c>
      <c r="DX3" s="147" t="s">
        <v>349</v>
      </c>
      <c r="DY3" s="146" t="s">
        <v>416</v>
      </c>
      <c r="DZ3" s="146" t="s">
        <v>351</v>
      </c>
      <c r="EA3" s="145" t="s">
        <v>352</v>
      </c>
      <c r="EB3" s="145" t="s">
        <v>353</v>
      </c>
      <c r="EC3" s="145" t="s">
        <v>354</v>
      </c>
      <c r="ED3" s="145" t="s">
        <v>355</v>
      </c>
      <c r="EE3" s="145" t="s">
        <v>356</v>
      </c>
      <c r="EF3" s="145" t="s">
        <v>357</v>
      </c>
      <c r="EG3" s="145" t="s">
        <v>358</v>
      </c>
      <c r="EH3" s="145" t="s">
        <v>359</v>
      </c>
      <c r="EI3" s="145" t="s">
        <v>360</v>
      </c>
      <c r="EJ3" s="145" t="s">
        <v>361</v>
      </c>
      <c r="EK3" s="147" t="s">
        <v>362</v>
      </c>
      <c r="EL3" s="293"/>
    </row>
    <row r="4" spans="1:145" s="10" customFormat="1" ht="46.5" customHeight="1" thickBot="1" x14ac:dyDescent="0.25">
      <c r="B4" s="760" t="s">
        <v>43</v>
      </c>
      <c r="C4" s="761"/>
      <c r="D4" s="747"/>
      <c r="E4" s="745"/>
      <c r="F4" s="745"/>
      <c r="G4" s="745"/>
      <c r="H4" s="745"/>
      <c r="I4" s="745"/>
      <c r="J4" s="745"/>
      <c r="K4" s="745"/>
      <c r="L4" s="643"/>
      <c r="M4" s="747"/>
      <c r="N4" s="745"/>
      <c r="O4" s="745"/>
      <c r="P4" s="643"/>
      <c r="Q4" s="749"/>
      <c r="R4" s="745"/>
      <c r="S4" s="643"/>
      <c r="T4" s="747"/>
      <c r="U4" s="773"/>
      <c r="V4" s="775"/>
      <c r="W4" s="777"/>
      <c r="X4" s="777"/>
      <c r="Y4" s="777"/>
      <c r="Z4" s="777"/>
      <c r="AA4" s="777"/>
      <c r="AB4" s="779"/>
      <c r="AC4" s="779"/>
      <c r="AD4" s="782"/>
      <c r="AE4" s="757"/>
      <c r="AF4" s="753"/>
      <c r="AG4" s="753"/>
      <c r="AH4" s="749"/>
      <c r="AI4" s="749"/>
      <c r="AJ4" s="752" t="s">
        <v>419</v>
      </c>
      <c r="AK4" s="572" t="s">
        <v>420</v>
      </c>
      <c r="AL4" s="572" t="s">
        <v>421</v>
      </c>
      <c r="AM4" s="745"/>
      <c r="AN4" s="643"/>
      <c r="AO4" s="745"/>
      <c r="AP4" s="643"/>
      <c r="AQ4" s="749"/>
      <c r="AR4" s="749"/>
      <c r="AS4" s="745"/>
      <c r="AT4" s="186" t="s">
        <v>391</v>
      </c>
      <c r="AU4" s="249" t="s">
        <v>179</v>
      </c>
      <c r="AV4" s="249" t="s">
        <v>387</v>
      </c>
      <c r="AW4" s="249" t="s">
        <v>392</v>
      </c>
      <c r="AX4" s="249" t="s">
        <v>240</v>
      </c>
      <c r="AY4" s="249" t="s">
        <v>173</v>
      </c>
      <c r="AZ4" s="249" t="s">
        <v>174</v>
      </c>
      <c r="BA4" s="249" t="s">
        <v>175</v>
      </c>
      <c r="BB4" s="574" t="s">
        <v>391</v>
      </c>
      <c r="BC4" s="186" t="s">
        <v>177</v>
      </c>
      <c r="BD4" s="186" t="s">
        <v>185</v>
      </c>
      <c r="BE4" s="250" t="s">
        <v>182</v>
      </c>
      <c r="BF4" s="251"/>
      <c r="BG4" s="251"/>
      <c r="BH4" s="251"/>
      <c r="BI4" s="186" t="s">
        <v>391</v>
      </c>
      <c r="BJ4" s="182" t="s">
        <v>196</v>
      </c>
      <c r="BK4" s="182" t="s">
        <v>26</v>
      </c>
      <c r="BL4" s="182" t="s">
        <v>200</v>
      </c>
      <c r="BM4" s="122"/>
      <c r="BN4" s="749"/>
      <c r="BO4" s="187" t="s">
        <v>422</v>
      </c>
      <c r="BP4" s="146" t="s">
        <v>400</v>
      </c>
      <c r="BQ4" s="145" t="s">
        <v>401</v>
      </c>
      <c r="BR4" s="145" t="s">
        <v>402</v>
      </c>
      <c r="BS4" s="145" t="s">
        <v>403</v>
      </c>
      <c r="BT4" s="145" t="s">
        <v>404</v>
      </c>
      <c r="BU4" s="182" t="s">
        <v>422</v>
      </c>
      <c r="BV4" s="108" t="s">
        <v>400</v>
      </c>
      <c r="BW4" s="108" t="s">
        <v>401</v>
      </c>
      <c r="BX4" s="108" t="s">
        <v>376</v>
      </c>
      <c r="BY4" s="108" t="s">
        <v>377</v>
      </c>
      <c r="BZ4" s="108" t="s">
        <v>378</v>
      </c>
      <c r="CA4" s="108" t="s">
        <v>379</v>
      </c>
      <c r="CB4" s="182" t="s">
        <v>422</v>
      </c>
      <c r="CC4" s="108" t="s">
        <v>380</v>
      </c>
      <c r="CD4" s="108" t="s">
        <v>381</v>
      </c>
      <c r="CE4" s="108" t="s">
        <v>376</v>
      </c>
      <c r="CF4" s="108" t="s">
        <v>377</v>
      </c>
      <c r="CG4" s="108" t="s">
        <v>382</v>
      </c>
      <c r="CH4" s="108" t="s">
        <v>383</v>
      </c>
      <c r="CI4" s="105" t="s">
        <v>384</v>
      </c>
      <c r="CJ4" s="105" t="s">
        <v>290</v>
      </c>
      <c r="CK4" s="119" t="s">
        <v>398</v>
      </c>
      <c r="CL4" s="749"/>
      <c r="CM4" s="144"/>
      <c r="CN4" s="105" t="s">
        <v>295</v>
      </c>
      <c r="CO4" s="105" t="s">
        <v>296</v>
      </c>
      <c r="CP4" s="105" t="s">
        <v>298</v>
      </c>
      <c r="CQ4" s="532" t="s">
        <v>300</v>
      </c>
      <c r="CR4" s="144"/>
      <c r="CS4" s="144"/>
      <c r="CT4" s="105" t="s">
        <v>304</v>
      </c>
      <c r="CU4" s="110" t="s">
        <v>306</v>
      </c>
      <c r="CV4" s="117"/>
      <c r="CW4" s="117"/>
      <c r="CX4" s="117"/>
      <c r="CY4" s="106"/>
      <c r="CZ4" s="106"/>
      <c r="DA4" s="106"/>
      <c r="DB4" s="105" t="s">
        <v>314</v>
      </c>
      <c r="DC4" s="119" t="s">
        <v>385</v>
      </c>
      <c r="DD4" s="291" t="s">
        <v>317</v>
      </c>
      <c r="DE4" s="105" t="s">
        <v>319</v>
      </c>
      <c r="DF4" s="105" t="s">
        <v>321</v>
      </c>
      <c r="DG4" s="119" t="s">
        <v>319</v>
      </c>
      <c r="DH4" s="197" t="s">
        <v>325</v>
      </c>
      <c r="DI4" s="110" t="s">
        <v>328</v>
      </c>
      <c r="DJ4" s="105" t="s">
        <v>330</v>
      </c>
      <c r="DK4" s="105" t="s">
        <v>332</v>
      </c>
      <c r="DL4" s="119" t="s">
        <v>334</v>
      </c>
      <c r="DM4" s="121"/>
      <c r="DN4" s="110"/>
      <c r="DO4" s="110"/>
      <c r="DP4" s="110"/>
      <c r="DQ4" s="110"/>
      <c r="DR4" s="110"/>
      <c r="DS4" s="110"/>
      <c r="DT4" s="110"/>
      <c r="DU4" s="110"/>
      <c r="DV4" s="110"/>
      <c r="DW4" s="128"/>
      <c r="DX4" s="119"/>
      <c r="DY4" s="105"/>
      <c r="DZ4" s="105"/>
      <c r="EA4" s="106"/>
      <c r="EB4" s="106"/>
      <c r="EC4" s="106"/>
      <c r="ED4" s="106"/>
      <c r="EE4" s="106"/>
      <c r="EF4" s="106"/>
      <c r="EG4" s="106"/>
      <c r="EH4" s="106"/>
      <c r="EI4" s="106"/>
      <c r="EJ4" s="106"/>
      <c r="EK4" s="119"/>
      <c r="EL4" s="294"/>
      <c r="EM4" s="9"/>
      <c r="EN4" s="9"/>
      <c r="EO4" s="9"/>
    </row>
    <row r="5" spans="1:145" s="11" customFormat="1" ht="48" outlineLevel="1" x14ac:dyDescent="0.25">
      <c r="B5" s="741" t="s">
        <v>35</v>
      </c>
      <c r="C5" s="742"/>
      <c r="D5" s="177" t="s">
        <v>571</v>
      </c>
      <c r="E5" s="6" t="s">
        <v>523</v>
      </c>
      <c r="F5" s="6" t="s">
        <v>523</v>
      </c>
      <c r="G5" s="6" t="s">
        <v>523</v>
      </c>
      <c r="H5" s="6" t="s">
        <v>523</v>
      </c>
      <c r="I5" s="6" t="s">
        <v>523</v>
      </c>
      <c r="J5" s="6" t="s">
        <v>523</v>
      </c>
      <c r="K5" s="6" t="s">
        <v>523</v>
      </c>
      <c r="L5" s="6" t="s">
        <v>523</v>
      </c>
      <c r="M5" s="177" t="s">
        <v>216</v>
      </c>
      <c r="N5" s="6" t="s">
        <v>423</v>
      </c>
      <c r="O5" s="6" t="s">
        <v>423</v>
      </c>
      <c r="P5" s="6" t="s">
        <v>423</v>
      </c>
      <c r="Q5" s="6" t="s">
        <v>433</v>
      </c>
      <c r="R5" s="6" t="s">
        <v>423</v>
      </c>
      <c r="S5" s="6" t="s">
        <v>423</v>
      </c>
      <c r="T5" s="6" t="s">
        <v>433</v>
      </c>
      <c r="U5" s="6" t="s">
        <v>423</v>
      </c>
      <c r="V5" s="177" t="s">
        <v>568</v>
      </c>
      <c r="W5" s="6" t="s">
        <v>423</v>
      </c>
      <c r="X5" s="6" t="s">
        <v>423</v>
      </c>
      <c r="Y5" s="6" t="s">
        <v>423</v>
      </c>
      <c r="Z5" s="6" t="s">
        <v>423</v>
      </c>
      <c r="AA5" s="6" t="s">
        <v>423</v>
      </c>
      <c r="AB5" s="524" t="s">
        <v>572</v>
      </c>
      <c r="AC5" s="524" t="s">
        <v>572</v>
      </c>
      <c r="AD5" s="177" t="s">
        <v>442</v>
      </c>
      <c r="AE5" s="6" t="s">
        <v>423</v>
      </c>
      <c r="AF5" s="6" t="s">
        <v>423</v>
      </c>
      <c r="AG5" s="6" t="s">
        <v>423</v>
      </c>
      <c r="AH5" s="177" t="s">
        <v>272</v>
      </c>
      <c r="AI5" s="177" t="s">
        <v>572</v>
      </c>
      <c r="AJ5" s="753" t="s">
        <v>572</v>
      </c>
      <c r="AK5" s="540" t="s">
        <v>576</v>
      </c>
      <c r="AL5" s="540" t="s">
        <v>575</v>
      </c>
      <c r="AM5" s="6" t="s">
        <v>431</v>
      </c>
      <c r="AN5" s="6" t="s">
        <v>431</v>
      </c>
      <c r="AO5" s="6" t="s">
        <v>432</v>
      </c>
      <c r="AP5" s="6" t="str">
        <f>V5</f>
        <v>Bld 0-5 y</v>
      </c>
      <c r="AQ5" s="177" t="s">
        <v>216</v>
      </c>
      <c r="AR5" s="177" t="s">
        <v>216</v>
      </c>
      <c r="AS5" s="559" t="s">
        <v>180</v>
      </c>
      <c r="AT5" s="177" t="s">
        <v>180</v>
      </c>
      <c r="AU5" s="6" t="s">
        <v>434</v>
      </c>
      <c r="AV5" s="6" t="s">
        <v>434</v>
      </c>
      <c r="AW5" s="6" t="s">
        <v>434</v>
      </c>
      <c r="AX5" s="6" t="s">
        <v>529</v>
      </c>
      <c r="AY5" s="6" t="s">
        <v>530</v>
      </c>
      <c r="AZ5" s="6" t="s">
        <v>531</v>
      </c>
      <c r="BA5" s="6" t="s">
        <v>532</v>
      </c>
      <c r="BB5" s="524" t="s">
        <v>536</v>
      </c>
      <c r="BC5" s="177" t="s">
        <v>177</v>
      </c>
      <c r="BD5" s="177" t="s">
        <v>185</v>
      </c>
      <c r="BE5" s="6" t="s">
        <v>180</v>
      </c>
      <c r="BF5" s="6" t="s">
        <v>533</v>
      </c>
      <c r="BG5" s="6" t="s">
        <v>180</v>
      </c>
      <c r="BH5" s="6" t="s">
        <v>284</v>
      </c>
      <c r="BI5" s="177" t="s">
        <v>126</v>
      </c>
      <c r="BJ5" s="177" t="s">
        <v>197</v>
      </c>
      <c r="BK5" s="177" t="s">
        <v>26</v>
      </c>
      <c r="BL5" s="177" t="s">
        <v>200</v>
      </c>
      <c r="BM5" s="6" t="s">
        <v>180</v>
      </c>
      <c r="BN5" s="177" t="s">
        <v>573</v>
      </c>
      <c r="BO5" s="177" t="s">
        <v>570</v>
      </c>
      <c r="BP5" s="6" t="s">
        <v>436</v>
      </c>
      <c r="BQ5" s="6" t="s">
        <v>436</v>
      </c>
      <c r="BR5" s="6" t="s">
        <v>436</v>
      </c>
      <c r="BS5" s="6" t="s">
        <v>436</v>
      </c>
      <c r="BT5" s="6" t="s">
        <v>436</v>
      </c>
      <c r="BU5" s="177" t="s">
        <v>191</v>
      </c>
      <c r="BV5" s="6" t="s">
        <v>437</v>
      </c>
      <c r="BW5" s="6" t="s">
        <v>437</v>
      </c>
      <c r="BX5" s="6" t="s">
        <v>437</v>
      </c>
      <c r="BY5" s="6" t="s">
        <v>437</v>
      </c>
      <c r="BZ5" s="6" t="s">
        <v>437</v>
      </c>
      <c r="CA5" s="6" t="s">
        <v>437</v>
      </c>
      <c r="CB5" s="177" t="s">
        <v>287</v>
      </c>
      <c r="CC5" s="6" t="s">
        <v>438</v>
      </c>
      <c r="CD5" s="6" t="s">
        <v>438</v>
      </c>
      <c r="CE5" s="6" t="s">
        <v>438</v>
      </c>
      <c r="CF5" s="6" t="s">
        <v>438</v>
      </c>
      <c r="CG5" s="6" t="s">
        <v>438</v>
      </c>
      <c r="CH5" s="6" t="s">
        <v>438</v>
      </c>
      <c r="CI5" s="6" t="s">
        <v>535</v>
      </c>
      <c r="CJ5" s="6" t="s">
        <v>535</v>
      </c>
      <c r="CK5" s="6" t="s">
        <v>535</v>
      </c>
      <c r="CL5" s="177" t="s">
        <v>569</v>
      </c>
      <c r="CM5" s="6" t="s">
        <v>439</v>
      </c>
      <c r="CN5" s="6" t="s">
        <v>439</v>
      </c>
      <c r="CO5" s="6" t="s">
        <v>439</v>
      </c>
      <c r="CP5" s="6" t="s">
        <v>439</v>
      </c>
      <c r="CQ5" s="539" t="s">
        <v>563</v>
      </c>
      <c r="CR5" s="6" t="s">
        <v>440</v>
      </c>
      <c r="CS5" s="6" t="s">
        <v>441</v>
      </c>
      <c r="CT5" s="6" t="s">
        <v>441</v>
      </c>
      <c r="CU5" s="6" t="s">
        <v>441</v>
      </c>
      <c r="CV5" s="6" t="s">
        <v>441</v>
      </c>
      <c r="CW5" s="6" t="s">
        <v>441</v>
      </c>
      <c r="CX5" s="6" t="s">
        <v>441</v>
      </c>
      <c r="CY5" s="6" t="s">
        <v>441</v>
      </c>
      <c r="CZ5" s="6" t="s">
        <v>441</v>
      </c>
      <c r="DA5" s="6" t="s">
        <v>441</v>
      </c>
      <c r="DB5" s="6" t="s">
        <v>441</v>
      </c>
      <c r="DC5" s="6" t="s">
        <v>441</v>
      </c>
      <c r="DD5" s="177" t="s">
        <v>434</v>
      </c>
      <c r="DE5" s="563" t="s">
        <v>434</v>
      </c>
      <c r="DF5" s="563" t="s">
        <v>434</v>
      </c>
      <c r="DG5" s="563" t="s">
        <v>434</v>
      </c>
      <c r="DH5" s="177" t="s">
        <v>442</v>
      </c>
      <c r="DI5" s="6" t="s">
        <v>444</v>
      </c>
      <c r="DJ5" s="6" t="s">
        <v>444</v>
      </c>
      <c r="DK5" s="6" t="s">
        <v>444</v>
      </c>
      <c r="DL5" s="6" t="s">
        <v>444</v>
      </c>
      <c r="DM5" s="6" t="s">
        <v>444</v>
      </c>
      <c r="DN5" s="6" t="s">
        <v>444</v>
      </c>
      <c r="DO5" s="6" t="s">
        <v>461</v>
      </c>
      <c r="DP5" s="6" t="s">
        <v>445</v>
      </c>
      <c r="DQ5" s="6" t="s">
        <v>445</v>
      </c>
      <c r="DR5" s="6" t="s">
        <v>445</v>
      </c>
      <c r="DS5" s="6" t="s">
        <v>445</v>
      </c>
      <c r="DT5" s="6" t="s">
        <v>445</v>
      </c>
      <c r="DU5" s="6" t="s">
        <v>445</v>
      </c>
      <c r="DV5" s="6" t="s">
        <v>445</v>
      </c>
      <c r="DW5" s="6" t="s">
        <v>443</v>
      </c>
      <c r="DX5" s="6" t="s">
        <v>443</v>
      </c>
      <c r="DY5" s="6" t="s">
        <v>442</v>
      </c>
      <c r="DZ5" s="6" t="s">
        <v>446</v>
      </c>
      <c r="EA5" s="6" t="s">
        <v>446</v>
      </c>
      <c r="EB5" s="6" t="s">
        <v>446</v>
      </c>
      <c r="EC5" s="6" t="s">
        <v>446</v>
      </c>
      <c r="ED5" s="6" t="s">
        <v>446</v>
      </c>
      <c r="EE5" s="6" t="s">
        <v>446</v>
      </c>
      <c r="EF5" s="6" t="s">
        <v>446</v>
      </c>
      <c r="EG5" s="6" t="s">
        <v>446</v>
      </c>
      <c r="EH5" s="6" t="s">
        <v>446</v>
      </c>
      <c r="EI5" s="6" t="s">
        <v>446</v>
      </c>
      <c r="EJ5" s="6" t="s">
        <v>446</v>
      </c>
      <c r="EK5" s="6" t="s">
        <v>446</v>
      </c>
      <c r="EL5" s="177" t="s">
        <v>433</v>
      </c>
      <c r="EM5" s="60"/>
      <c r="EN5" s="60"/>
      <c r="EO5" s="60"/>
    </row>
    <row r="6" spans="1:145" s="11" customFormat="1" outlineLevel="1" x14ac:dyDescent="0.25">
      <c r="B6" s="751" t="s">
        <v>430</v>
      </c>
      <c r="C6" s="751"/>
      <c r="D6" s="177"/>
      <c r="E6" s="6">
        <v>1</v>
      </c>
      <c r="F6" s="6">
        <v>1</v>
      </c>
      <c r="G6" s="6">
        <v>1</v>
      </c>
      <c r="H6" s="6">
        <v>1</v>
      </c>
      <c r="I6" s="6">
        <v>1</v>
      </c>
      <c r="J6" s="6">
        <v>1</v>
      </c>
      <c r="K6" s="6">
        <v>1</v>
      </c>
      <c r="L6" s="6">
        <v>1</v>
      </c>
      <c r="M6" s="177"/>
      <c r="N6" s="6">
        <v>1</v>
      </c>
      <c r="O6" s="6">
        <v>1</v>
      </c>
      <c r="P6" s="6">
        <v>1</v>
      </c>
      <c r="Q6" s="177"/>
      <c r="R6" s="6">
        <v>1</v>
      </c>
      <c r="S6" s="6">
        <v>1</v>
      </c>
      <c r="T6" s="177"/>
      <c r="U6" s="6">
        <v>1</v>
      </c>
      <c r="V6" s="177"/>
      <c r="W6" s="6">
        <v>1</v>
      </c>
      <c r="X6" s="6">
        <v>1</v>
      </c>
      <c r="Y6" s="6">
        <v>1</v>
      </c>
      <c r="Z6" s="6">
        <v>1</v>
      </c>
      <c r="AA6" s="6">
        <v>1</v>
      </c>
      <c r="AB6" s="524">
        <v>1</v>
      </c>
      <c r="AC6" s="524">
        <v>1</v>
      </c>
      <c r="AD6" s="177"/>
      <c r="AE6" s="6">
        <v>1</v>
      </c>
      <c r="AF6" s="6">
        <v>1</v>
      </c>
      <c r="AG6" s="6">
        <v>1</v>
      </c>
      <c r="AH6" s="177"/>
      <c r="AI6" s="177"/>
      <c r="AJ6" s="6"/>
      <c r="AK6" s="540"/>
      <c r="AL6" s="540"/>
      <c r="AM6" s="6">
        <v>1</v>
      </c>
      <c r="AN6" s="6">
        <v>1</v>
      </c>
      <c r="AO6" s="6">
        <v>1</v>
      </c>
      <c r="AP6" s="6"/>
      <c r="AQ6" s="177"/>
      <c r="AR6" s="177"/>
      <c r="AS6" s="559">
        <v>1</v>
      </c>
      <c r="AT6" s="177"/>
      <c r="AU6" s="6">
        <v>0.9</v>
      </c>
      <c r="AV6" s="6">
        <v>0.9</v>
      </c>
      <c r="AW6" s="6">
        <v>0.9</v>
      </c>
      <c r="AX6" s="6">
        <v>1</v>
      </c>
      <c r="AY6" s="152">
        <v>1.2</v>
      </c>
      <c r="AZ6" s="6">
        <v>1</v>
      </c>
      <c r="BA6" s="152">
        <v>1.2</v>
      </c>
      <c r="BB6" s="524">
        <v>1</v>
      </c>
      <c r="BC6" s="177"/>
      <c r="BD6" s="177"/>
      <c r="BE6" s="6">
        <v>1</v>
      </c>
      <c r="BF6" s="6">
        <v>1</v>
      </c>
      <c r="BG6" s="152">
        <v>1.2</v>
      </c>
      <c r="BH6" s="152">
        <v>1.2</v>
      </c>
      <c r="BI6" s="177"/>
      <c r="BJ6" s="177"/>
      <c r="BK6" s="177"/>
      <c r="BL6" s="177"/>
      <c r="BM6" s="6">
        <v>1</v>
      </c>
      <c r="BN6" s="177"/>
      <c r="BO6" s="177"/>
      <c r="BP6" s="6">
        <v>1</v>
      </c>
      <c r="BQ6" s="6">
        <v>1</v>
      </c>
      <c r="BR6" s="6">
        <v>1</v>
      </c>
      <c r="BS6" s="6">
        <v>1</v>
      </c>
      <c r="BT6" s="6">
        <v>1</v>
      </c>
      <c r="BU6" s="177"/>
      <c r="BV6" s="6">
        <v>1</v>
      </c>
      <c r="BW6" s="6">
        <v>1</v>
      </c>
      <c r="BX6" s="6">
        <v>1</v>
      </c>
      <c r="BY6" s="6">
        <v>1</v>
      </c>
      <c r="BZ6" s="6">
        <v>1</v>
      </c>
      <c r="CA6" s="6">
        <v>1</v>
      </c>
      <c r="CB6" s="177"/>
      <c r="CC6" s="6">
        <v>1</v>
      </c>
      <c r="CD6" s="6">
        <v>1</v>
      </c>
      <c r="CE6" s="6">
        <v>1</v>
      </c>
      <c r="CF6" s="6">
        <v>1</v>
      </c>
      <c r="CG6" s="6">
        <v>1</v>
      </c>
      <c r="CH6" s="6">
        <v>1</v>
      </c>
      <c r="CI6" s="6">
        <v>1</v>
      </c>
      <c r="CJ6" s="6">
        <v>1</v>
      </c>
      <c r="CK6" s="6">
        <v>1</v>
      </c>
      <c r="CL6" s="177"/>
      <c r="CM6" s="6">
        <v>1</v>
      </c>
      <c r="CN6" s="6">
        <v>1</v>
      </c>
      <c r="CO6" s="6">
        <v>1</v>
      </c>
      <c r="CP6" s="6">
        <v>1</v>
      </c>
      <c r="CQ6" s="539">
        <v>1</v>
      </c>
      <c r="CR6" s="6">
        <v>1</v>
      </c>
      <c r="CS6" s="6">
        <v>1</v>
      </c>
      <c r="CT6" s="6">
        <v>1</v>
      </c>
      <c r="CU6" s="6">
        <v>1</v>
      </c>
      <c r="CV6" s="6">
        <v>1</v>
      </c>
      <c r="CW6" s="6">
        <v>1</v>
      </c>
      <c r="CX6" s="6">
        <v>1</v>
      </c>
      <c r="CY6" s="6">
        <v>1</v>
      </c>
      <c r="CZ6" s="6">
        <v>1</v>
      </c>
      <c r="DA6" s="6">
        <v>1</v>
      </c>
      <c r="DB6" s="6">
        <v>1</v>
      </c>
      <c r="DC6" s="6">
        <v>1</v>
      </c>
      <c r="DD6" s="177">
        <v>1</v>
      </c>
      <c r="DE6" s="6">
        <v>1</v>
      </c>
      <c r="DF6" s="6">
        <v>1</v>
      </c>
      <c r="DG6" s="6">
        <v>1</v>
      </c>
      <c r="DH6" s="177"/>
      <c r="DI6" s="6">
        <v>1</v>
      </c>
      <c r="DJ6" s="6">
        <v>1</v>
      </c>
      <c r="DK6" s="6">
        <v>1</v>
      </c>
      <c r="DL6" s="6">
        <v>1</v>
      </c>
      <c r="DM6" s="6">
        <v>1</v>
      </c>
      <c r="DN6" s="6">
        <v>1</v>
      </c>
      <c r="DO6" s="6">
        <v>1</v>
      </c>
      <c r="DP6" s="6">
        <v>1</v>
      </c>
      <c r="DQ6" s="6">
        <v>1</v>
      </c>
      <c r="DR6" s="6">
        <v>1</v>
      </c>
      <c r="DS6" s="6">
        <v>1</v>
      </c>
      <c r="DT6" s="6">
        <v>1</v>
      </c>
      <c r="DU6" s="6">
        <v>1</v>
      </c>
      <c r="DV6" s="6">
        <v>1</v>
      </c>
      <c r="DW6" s="6">
        <v>1</v>
      </c>
      <c r="DX6" s="6">
        <v>1</v>
      </c>
      <c r="DY6" s="6">
        <v>1</v>
      </c>
      <c r="DZ6" s="6">
        <v>1</v>
      </c>
      <c r="EA6" s="6">
        <v>1</v>
      </c>
      <c r="EB6" s="6">
        <v>1</v>
      </c>
      <c r="EC6" s="6">
        <v>1</v>
      </c>
      <c r="ED6" s="6">
        <v>1</v>
      </c>
      <c r="EE6" s="6">
        <v>1</v>
      </c>
      <c r="EF6" s="6">
        <v>1</v>
      </c>
      <c r="EG6" s="6">
        <v>1</v>
      </c>
      <c r="EH6" s="6">
        <v>1</v>
      </c>
      <c r="EI6" s="6">
        <v>1</v>
      </c>
      <c r="EJ6" s="6">
        <v>1</v>
      </c>
      <c r="EK6" s="6">
        <v>1</v>
      </c>
      <c r="EL6" s="177">
        <v>1.1000000000000001</v>
      </c>
      <c r="EM6" s="60"/>
      <c r="EN6" s="60"/>
      <c r="EO6" s="60"/>
    </row>
    <row r="7" spans="1:145" ht="21" x14ac:dyDescent="0.35">
      <c r="A7" s="45" t="s">
        <v>49</v>
      </c>
      <c r="B7" s="46"/>
      <c r="C7" s="46"/>
      <c r="D7" s="178"/>
      <c r="M7" s="178"/>
      <c r="Q7" s="178"/>
      <c r="T7" s="178"/>
      <c r="V7" s="178"/>
      <c r="AB7" s="525"/>
      <c r="AC7" s="525"/>
      <c r="AD7" s="178"/>
      <c r="AH7" s="178"/>
      <c r="AI7" s="178"/>
      <c r="AJ7" s="6"/>
      <c r="AK7" s="541"/>
      <c r="AL7" s="541"/>
      <c r="AQ7" s="178"/>
      <c r="AR7" s="178"/>
      <c r="AS7" s="560"/>
      <c r="AT7" s="178"/>
      <c r="BB7" s="525"/>
      <c r="BC7" s="178"/>
      <c r="BD7" s="178"/>
      <c r="BI7" s="178"/>
      <c r="BJ7" s="178"/>
      <c r="BK7" s="178"/>
      <c r="BL7" s="178"/>
      <c r="BN7" s="178"/>
      <c r="BO7" s="178"/>
      <c r="BU7" s="178"/>
      <c r="CB7" s="178"/>
      <c r="CL7" s="178"/>
      <c r="CQ7" s="533"/>
      <c r="DD7" s="178"/>
      <c r="DH7" s="178"/>
      <c r="EL7" s="178"/>
    </row>
    <row r="8" spans="1:145" outlineLevel="1" x14ac:dyDescent="0.25">
      <c r="B8" s="12" t="s">
        <v>2</v>
      </c>
      <c r="C8" s="21">
        <v>0</v>
      </c>
      <c r="D8" s="188"/>
      <c r="E8" s="22"/>
      <c r="F8" s="22"/>
      <c r="G8" s="22"/>
      <c r="H8" s="22"/>
      <c r="I8" s="22"/>
      <c r="J8" s="22"/>
      <c r="K8" s="22"/>
      <c r="L8" s="22"/>
      <c r="M8" s="179"/>
      <c r="N8" s="22"/>
      <c r="O8" s="22"/>
      <c r="P8" s="22"/>
      <c r="Q8" s="179"/>
      <c r="R8" s="22"/>
      <c r="S8" s="22"/>
      <c r="T8" s="179"/>
      <c r="U8" s="22"/>
      <c r="V8" s="179"/>
      <c r="W8" s="22"/>
      <c r="X8" s="22"/>
      <c r="Y8" s="22"/>
      <c r="Z8" s="22"/>
      <c r="AA8" s="22"/>
      <c r="AB8" s="526"/>
      <c r="AC8" s="526"/>
      <c r="AD8" s="179"/>
      <c r="AE8" s="22"/>
      <c r="AF8" s="22"/>
      <c r="AG8" s="22"/>
      <c r="AH8" s="179"/>
      <c r="AI8" s="179"/>
      <c r="AK8" s="542"/>
      <c r="AL8" s="542"/>
      <c r="AM8" s="22"/>
      <c r="AN8" s="22"/>
      <c r="AO8" s="22"/>
      <c r="AP8" s="22"/>
      <c r="AQ8" s="179"/>
      <c r="AR8" s="179"/>
      <c r="AS8" s="561"/>
      <c r="AT8" s="179"/>
      <c r="AU8" s="22"/>
      <c r="AV8" s="22"/>
      <c r="AW8" s="22"/>
      <c r="AX8" s="22"/>
      <c r="AY8" s="22"/>
      <c r="AZ8" s="22"/>
      <c r="BA8" s="22"/>
      <c r="BB8" s="526"/>
      <c r="BC8" s="179"/>
      <c r="BD8" s="179"/>
      <c r="BE8" s="22"/>
      <c r="BF8" s="22"/>
      <c r="BG8" s="22"/>
      <c r="BH8" s="22"/>
      <c r="BI8" s="179"/>
      <c r="BJ8" s="179"/>
      <c r="BK8" s="179"/>
      <c r="BL8" s="179"/>
      <c r="BM8" s="22"/>
      <c r="BN8" s="179"/>
      <c r="BO8" s="179"/>
      <c r="BP8" s="22"/>
      <c r="BQ8" s="22"/>
      <c r="BR8" s="22"/>
      <c r="BS8" s="22"/>
      <c r="BT8" s="22"/>
      <c r="BU8" s="179"/>
      <c r="BV8" s="22"/>
      <c r="BW8" s="22"/>
      <c r="BX8" s="22"/>
      <c r="BY8" s="22"/>
      <c r="BZ8" s="22"/>
      <c r="CA8" s="22"/>
      <c r="CB8" s="179"/>
      <c r="CC8" s="22"/>
      <c r="CD8" s="22"/>
      <c r="CE8" s="22"/>
      <c r="CF8" s="22"/>
      <c r="CG8" s="22"/>
      <c r="CH8" s="22"/>
      <c r="CI8" s="22"/>
      <c r="CJ8" s="22"/>
      <c r="CK8" s="22"/>
      <c r="CL8" s="179"/>
      <c r="CM8" s="22"/>
      <c r="CN8" s="22"/>
      <c r="CO8" s="22"/>
      <c r="CP8" s="22"/>
      <c r="CQ8" s="534"/>
      <c r="CR8" s="22"/>
      <c r="CS8" s="22"/>
      <c r="CT8" s="22"/>
      <c r="CU8" s="22"/>
      <c r="CV8" s="22"/>
      <c r="CW8" s="22"/>
      <c r="CX8" s="22"/>
      <c r="CY8" s="22"/>
      <c r="CZ8" s="22"/>
      <c r="DA8" s="22"/>
      <c r="DB8" s="22"/>
      <c r="DC8" s="22"/>
      <c r="DD8" s="179"/>
      <c r="DE8" s="22"/>
      <c r="DF8" s="22"/>
      <c r="DG8" s="22"/>
      <c r="DH8" s="179"/>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179"/>
      <c r="EM8" s="60"/>
      <c r="EN8" s="60"/>
      <c r="EO8" s="60"/>
    </row>
    <row r="9" spans="1:145" outlineLevel="1" x14ac:dyDescent="0.25">
      <c r="B9" s="12" t="s">
        <v>3</v>
      </c>
      <c r="C9" s="21">
        <v>0.05</v>
      </c>
      <c r="D9" s="183">
        <v>-0.92477262315447373</v>
      </c>
      <c r="E9" s="48">
        <f>$D9*E$6</f>
        <v>-0.92477262315447373</v>
      </c>
      <c r="F9" s="48">
        <f t="shared" ref="F9:L24" si="0">$D9*F$6</f>
        <v>-0.92477262315447373</v>
      </c>
      <c r="G9" s="48">
        <f t="shared" si="0"/>
        <v>-0.92477262315447373</v>
      </c>
      <c r="H9" s="48">
        <f t="shared" si="0"/>
        <v>-0.92477262315447373</v>
      </c>
      <c r="I9" s="48">
        <f t="shared" si="0"/>
        <v>-0.92477262315447373</v>
      </c>
      <c r="J9" s="48">
        <f t="shared" si="0"/>
        <v>-0.92477262315447373</v>
      </c>
      <c r="K9" s="48">
        <f t="shared" si="0"/>
        <v>-0.92477262315447373</v>
      </c>
      <c r="L9" s="48">
        <f t="shared" si="0"/>
        <v>-0.92477262315447373</v>
      </c>
      <c r="M9" s="183">
        <v>-0.50258481385030152</v>
      </c>
      <c r="N9" s="48">
        <f>$M9*N$6</f>
        <v>-0.50258481385030152</v>
      </c>
      <c r="O9" s="48">
        <f t="shared" ref="O9:P27" si="1">$M9*O$6</f>
        <v>-0.50258481385030152</v>
      </c>
      <c r="P9" s="48">
        <f t="shared" si="1"/>
        <v>-0.50258481385030152</v>
      </c>
      <c r="Q9" s="183">
        <v>-0.33256066633176035</v>
      </c>
      <c r="R9" s="48">
        <f>$Q9*R$6</f>
        <v>-0.33256066633176035</v>
      </c>
      <c r="S9" s="48">
        <f t="shared" ref="S9:S27" si="2">$Q9*S$6</f>
        <v>-0.33256066633176035</v>
      </c>
      <c r="T9" s="520">
        <v>-0.33256066633176035</v>
      </c>
      <c r="U9" s="48">
        <f>$T9*U$6</f>
        <v>-0.33256066633176035</v>
      </c>
      <c r="V9" s="520">
        <v>-0.28686002659410526</v>
      </c>
      <c r="W9" s="48">
        <f>$T9*W$6</f>
        <v>-0.33256066633176035</v>
      </c>
      <c r="X9" s="48">
        <f t="shared" ref="W9:AA24" si="3">$T9*X$6</f>
        <v>-0.33256066633176035</v>
      </c>
      <c r="Y9" s="48">
        <f t="shared" si="3"/>
        <v>-0.33256066633176035</v>
      </c>
      <c r="Z9" s="48">
        <f t="shared" si="3"/>
        <v>-0.33256066633176035</v>
      </c>
      <c r="AA9" s="48">
        <f t="shared" si="3"/>
        <v>-0.33256066633176035</v>
      </c>
      <c r="AB9" s="565">
        <f>AI9</f>
        <v>-0.2765075642497265</v>
      </c>
      <c r="AC9" s="48">
        <f>$AB9*AC$6</f>
        <v>-0.2765075642497265</v>
      </c>
      <c r="AD9" s="183">
        <v>-0.50258481385030152</v>
      </c>
      <c r="AE9" s="48">
        <f>$AD9*AE$6</f>
        <v>-0.50258481385030152</v>
      </c>
      <c r="AF9" s="48">
        <f t="shared" ref="AF9:AG27" si="4">$AD9*AF$6</f>
        <v>-0.50258481385030152</v>
      </c>
      <c r="AG9" s="48">
        <f t="shared" si="4"/>
        <v>-0.50258481385030152</v>
      </c>
      <c r="AH9" s="180">
        <v>-0.2482391642497265</v>
      </c>
      <c r="AI9" s="180">
        <v>-0.2765075642497265</v>
      </c>
      <c r="AJ9" s="22">
        <f>AI9</f>
        <v>-0.2765075642497265</v>
      </c>
      <c r="AK9" s="535">
        <f>(AJ9+AL9)/2</f>
        <v>-0.26237336424972652</v>
      </c>
      <c r="AL9" s="535">
        <v>-0.2482391642497265</v>
      </c>
      <c r="AM9" s="48">
        <f>$AI9*AM$6</f>
        <v>-0.2765075642497265</v>
      </c>
      <c r="AN9" s="48">
        <f>$AI9*AN$6</f>
        <v>-0.2765075642497265</v>
      </c>
      <c r="AO9" s="48">
        <f>$T9*AO$6</f>
        <v>-0.33256066633176035</v>
      </c>
      <c r="AP9" s="48">
        <f>V9</f>
        <v>-0.28686002659410526</v>
      </c>
      <c r="AQ9" s="183">
        <v>-0.50258481385030152</v>
      </c>
      <c r="AR9" s="183">
        <v>-0.50258481385030152</v>
      </c>
      <c r="AS9" s="562">
        <f>AT9</f>
        <v>-0.16823916424972646</v>
      </c>
      <c r="AT9" s="183">
        <v>-0.16823916424972646</v>
      </c>
      <c r="AU9" s="48">
        <f>$AT9*AU$6</f>
        <v>-0.15141524782475382</v>
      </c>
      <c r="AV9" s="48">
        <f t="shared" ref="AV9:AY24" si="5">$AT9*AV$6</f>
        <v>-0.15141524782475382</v>
      </c>
      <c r="AW9" s="48">
        <f>$AT9*AW$6</f>
        <v>-0.15141524782475382</v>
      </c>
      <c r="AX9" s="48">
        <f>$AT9*AX$6</f>
        <v>-0.16823916424972646</v>
      </c>
      <c r="AY9" s="48">
        <f>$AT9*AY$6</f>
        <v>-0.20188699709967176</v>
      </c>
      <c r="AZ9" s="48">
        <f>$AT9*AZ$6</f>
        <v>-0.16823916424972646</v>
      </c>
      <c r="BA9" s="48">
        <f>$AT9*BA$6</f>
        <v>-0.20188699709967176</v>
      </c>
      <c r="BB9" s="199">
        <f>BC9*BB$6</f>
        <v>-0.29469485472025309</v>
      </c>
      <c r="BC9" s="183">
        <v>-0.29469485472025309</v>
      </c>
      <c r="BD9" s="183">
        <v>-0.21119503175239757</v>
      </c>
      <c r="BE9" s="48">
        <f>$AT9*BE$6</f>
        <v>-0.16823916424972646</v>
      </c>
      <c r="BF9" s="48">
        <f>$AT9*BF$6</f>
        <v>-0.16823916424972646</v>
      </c>
      <c r="BG9" s="48">
        <f>$AT9*BG$6</f>
        <v>-0.20188699709967176</v>
      </c>
      <c r="BH9" s="48">
        <f>$AT9*BH$6</f>
        <v>-0.20188699709967176</v>
      </c>
      <c r="BI9" s="183">
        <v>-0.25952535939107202</v>
      </c>
      <c r="BJ9" s="193">
        <v>-0.30823916424972647</v>
      </c>
      <c r="BK9" s="180">
        <v>-0.30823916424972647</v>
      </c>
      <c r="BL9" s="183">
        <v>-0.29625706286146941</v>
      </c>
      <c r="BM9" s="48">
        <f>$AT9*BM$6</f>
        <v>-0.16823916424972646</v>
      </c>
      <c r="BN9" s="183">
        <v>-0.34566946992279912</v>
      </c>
      <c r="BO9" s="183">
        <v>-0.38514416424972647</v>
      </c>
      <c r="BP9" s="48">
        <f>$BO9*BP$6</f>
        <v>-0.38514416424972647</v>
      </c>
      <c r="BQ9" s="48">
        <f t="shared" ref="BQ9:BT24" si="6">$BO9*BQ$6</f>
        <v>-0.38514416424972647</v>
      </c>
      <c r="BR9" s="48">
        <f t="shared" si="6"/>
        <v>-0.38514416424972647</v>
      </c>
      <c r="BS9" s="48">
        <f t="shared" si="6"/>
        <v>-0.38514416424972647</v>
      </c>
      <c r="BT9" s="48">
        <f t="shared" si="6"/>
        <v>-0.38514416424972647</v>
      </c>
      <c r="BU9" s="183">
        <v>-0.23158975459527659</v>
      </c>
      <c r="BV9" s="48">
        <f>$BU9*BV$6</f>
        <v>-0.23158975459527659</v>
      </c>
      <c r="BW9" s="48">
        <f t="shared" ref="BW9:CA24" si="7">$BU9*BW$6</f>
        <v>-0.23158975459527659</v>
      </c>
      <c r="BX9" s="48">
        <f t="shared" si="7"/>
        <v>-0.23158975459527659</v>
      </c>
      <c r="BY9" s="48">
        <f t="shared" si="7"/>
        <v>-0.23158975459527659</v>
      </c>
      <c r="BZ9" s="48">
        <f t="shared" si="7"/>
        <v>-0.23158975459527659</v>
      </c>
      <c r="CA9" s="48">
        <f t="shared" si="7"/>
        <v>-0.23158975459527659</v>
      </c>
      <c r="CB9" s="183">
        <v>-0.42027449092339425</v>
      </c>
      <c r="CC9" s="48">
        <f>$CB9*CC$6</f>
        <v>-0.42027449092339425</v>
      </c>
      <c r="CD9" s="48">
        <f t="shared" ref="CD9:CH24" si="8">$CB9*CD$6</f>
        <v>-0.42027449092339425</v>
      </c>
      <c r="CE9" s="48">
        <f t="shared" si="8"/>
        <v>-0.42027449092339425</v>
      </c>
      <c r="CF9" s="48">
        <f t="shared" si="8"/>
        <v>-0.42027449092339425</v>
      </c>
      <c r="CG9" s="48">
        <f t="shared" si="8"/>
        <v>-0.42027449092339425</v>
      </c>
      <c r="CH9" s="48">
        <f t="shared" si="8"/>
        <v>-0.42027449092339425</v>
      </c>
      <c r="CI9" s="48">
        <f>$BN9</f>
        <v>-0.34566946992279912</v>
      </c>
      <c r="CJ9" s="48">
        <f>$BN9</f>
        <v>-0.34566946992279912</v>
      </c>
      <c r="CK9" s="48">
        <f>$BN9</f>
        <v>-0.34566946992279912</v>
      </c>
      <c r="CL9" s="183">
        <v>-0.420868902560805</v>
      </c>
      <c r="CM9" s="48">
        <f>$CL9*CM$6</f>
        <v>-0.420868902560805</v>
      </c>
      <c r="CN9" s="48">
        <f>$CL9*CN$6</f>
        <v>-0.420868902560805</v>
      </c>
      <c r="CO9" s="48">
        <f t="shared" ref="CN9:CP24" si="9">$CL9*CO$6</f>
        <v>-0.420868902560805</v>
      </c>
      <c r="CP9" s="48">
        <f t="shared" si="9"/>
        <v>-0.420868902560805</v>
      </c>
      <c r="CQ9" s="535">
        <v>-0.29625706286146941</v>
      </c>
      <c r="CR9" s="48">
        <f>AI9</f>
        <v>-0.2765075642497265</v>
      </c>
      <c r="CS9" s="48">
        <f>$CR9*CS$6</f>
        <v>-0.2765075642497265</v>
      </c>
      <c r="CT9" s="48">
        <f t="shared" ref="CT9:DC24" si="10">$CR9*CT$6</f>
        <v>-0.2765075642497265</v>
      </c>
      <c r="CU9" s="48">
        <f t="shared" si="10"/>
        <v>-0.2765075642497265</v>
      </c>
      <c r="CV9" s="48">
        <f t="shared" si="10"/>
        <v>-0.2765075642497265</v>
      </c>
      <c r="CW9" s="48">
        <f t="shared" si="10"/>
        <v>-0.2765075642497265</v>
      </c>
      <c r="CX9" s="48">
        <f t="shared" si="10"/>
        <v>-0.2765075642497265</v>
      </c>
      <c r="CY9" s="48">
        <f t="shared" si="10"/>
        <v>-0.2765075642497265</v>
      </c>
      <c r="CZ9" s="48">
        <f t="shared" si="10"/>
        <v>-0.2765075642497265</v>
      </c>
      <c r="DA9" s="48">
        <f t="shared" si="10"/>
        <v>-0.2765075642497265</v>
      </c>
      <c r="DB9" s="48">
        <f t="shared" si="10"/>
        <v>-0.2765075642497265</v>
      </c>
      <c r="DC9" s="48">
        <f t="shared" si="10"/>
        <v>-0.2765075642497265</v>
      </c>
      <c r="DD9" s="183">
        <f>$AT9*DD$6</f>
        <v>-0.16823916424972646</v>
      </c>
      <c r="DE9" s="48">
        <f t="shared" ref="DE9:DG27" si="11">$AT9*DE$6</f>
        <v>-0.16823916424972646</v>
      </c>
      <c r="DF9" s="48">
        <f t="shared" si="11"/>
        <v>-0.16823916424972646</v>
      </c>
      <c r="DG9" s="48">
        <f t="shared" si="11"/>
        <v>-0.16823916424972646</v>
      </c>
      <c r="DH9" s="183">
        <f>$AD9</f>
        <v>-0.50258481385030152</v>
      </c>
      <c r="DI9" s="48">
        <f>$DH9*DI$6</f>
        <v>-0.50258481385030152</v>
      </c>
      <c r="DJ9" s="48">
        <f t="shared" ref="DJ9:DN24" si="12">$DH9*DJ$6</f>
        <v>-0.50258481385030152</v>
      </c>
      <c r="DK9" s="48">
        <f t="shared" si="12"/>
        <v>-0.50258481385030152</v>
      </c>
      <c r="DL9" s="48">
        <f t="shared" si="12"/>
        <v>-0.50258481385030152</v>
      </c>
      <c r="DM9" s="48">
        <f t="shared" si="12"/>
        <v>-0.50258481385030152</v>
      </c>
      <c r="DN9" s="48">
        <f t="shared" si="12"/>
        <v>-0.50258481385030152</v>
      </c>
      <c r="DO9" s="48">
        <f>DW9*$DO$6</f>
        <v>-0.50258481385030152</v>
      </c>
      <c r="DP9" s="48">
        <f>$DO9*DP$6</f>
        <v>-0.50258481385030152</v>
      </c>
      <c r="DQ9" s="48">
        <f t="shared" ref="DQ9:DV24" si="13">$DO9*DQ$6</f>
        <v>-0.50258481385030152</v>
      </c>
      <c r="DR9" s="48">
        <f t="shared" si="13"/>
        <v>-0.50258481385030152</v>
      </c>
      <c r="DS9" s="48">
        <f t="shared" si="13"/>
        <v>-0.50258481385030152</v>
      </c>
      <c r="DT9" s="48">
        <f t="shared" si="13"/>
        <v>-0.50258481385030152</v>
      </c>
      <c r="DU9" s="48">
        <f t="shared" si="13"/>
        <v>-0.50258481385030152</v>
      </c>
      <c r="DV9" s="48">
        <f t="shared" si="13"/>
        <v>-0.50258481385030152</v>
      </c>
      <c r="DW9" s="48">
        <f>$AD9*DW$6</f>
        <v>-0.50258481385030152</v>
      </c>
      <c r="DX9" s="48">
        <f t="shared" ref="DX9:DX27" si="14">$AD9*DX$6</f>
        <v>-0.50258481385030152</v>
      </c>
      <c r="DY9" s="48">
        <f>$AD9</f>
        <v>-0.50258481385030152</v>
      </c>
      <c r="DZ9" s="48">
        <f>$DY9*DZ$6</f>
        <v>-0.50258481385030152</v>
      </c>
      <c r="EA9" s="48">
        <f t="shared" ref="EA9:EK24" si="15">$DY9*EA$6</f>
        <v>-0.50258481385030152</v>
      </c>
      <c r="EB9" s="48">
        <f t="shared" si="15"/>
        <v>-0.50258481385030152</v>
      </c>
      <c r="EC9" s="48">
        <f t="shared" si="15"/>
        <v>-0.50258481385030152</v>
      </c>
      <c r="ED9" s="48">
        <f t="shared" si="15"/>
        <v>-0.50258481385030152</v>
      </c>
      <c r="EE9" s="48">
        <f t="shared" si="15"/>
        <v>-0.50258481385030152</v>
      </c>
      <c r="EF9" s="48">
        <f t="shared" si="15"/>
        <v>-0.50258481385030152</v>
      </c>
      <c r="EG9" s="48">
        <f t="shared" si="15"/>
        <v>-0.50258481385030152</v>
      </c>
      <c r="EH9" s="48">
        <f t="shared" si="15"/>
        <v>-0.50258481385030152</v>
      </c>
      <c r="EI9" s="48">
        <f t="shared" si="15"/>
        <v>-0.50258481385030152</v>
      </c>
      <c r="EJ9" s="48">
        <f t="shared" si="15"/>
        <v>-0.50258481385030152</v>
      </c>
      <c r="EK9" s="48">
        <f t="shared" si="15"/>
        <v>-0.50258481385030152</v>
      </c>
      <c r="EL9" s="183">
        <f>$T9*EL$6</f>
        <v>-0.36581673296493639</v>
      </c>
      <c r="EM9" s="60"/>
      <c r="EN9" s="60"/>
      <c r="EO9" s="60"/>
    </row>
    <row r="10" spans="1:145" outlineLevel="1" x14ac:dyDescent="0.25">
      <c r="B10" s="12" t="s">
        <v>5</v>
      </c>
      <c r="C10" s="21">
        <v>0.1</v>
      </c>
      <c r="D10" s="183">
        <v>-0.86952016089429462</v>
      </c>
      <c r="E10" s="48">
        <f t="shared" ref="E10:L25" si="16">$D10*E$6</f>
        <v>-0.86952016089429462</v>
      </c>
      <c r="F10" s="48">
        <f t="shared" si="0"/>
        <v>-0.86952016089429462</v>
      </c>
      <c r="G10" s="48">
        <f t="shared" si="0"/>
        <v>-0.86952016089429462</v>
      </c>
      <c r="H10" s="48">
        <f t="shared" si="0"/>
        <v>-0.86952016089429462</v>
      </c>
      <c r="I10" s="48">
        <f t="shared" si="0"/>
        <v>-0.86952016089429462</v>
      </c>
      <c r="J10" s="48">
        <f t="shared" si="0"/>
        <v>-0.86952016089429462</v>
      </c>
      <c r="K10" s="48">
        <f t="shared" si="0"/>
        <v>-0.86952016089429462</v>
      </c>
      <c r="L10" s="48">
        <f t="shared" si="0"/>
        <v>-0.86952016089429462</v>
      </c>
      <c r="M10" s="183">
        <v>-0.42083858998144708</v>
      </c>
      <c r="N10" s="48">
        <f t="shared" ref="N10:N27" si="17">$M10*N$6</f>
        <v>-0.42083858998144708</v>
      </c>
      <c r="O10" s="48">
        <f t="shared" si="1"/>
        <v>-0.42083858998144708</v>
      </c>
      <c r="P10" s="48">
        <f t="shared" si="1"/>
        <v>-0.42083858998144708</v>
      </c>
      <c r="Q10" s="183">
        <v>-0.26999548154693215</v>
      </c>
      <c r="R10" s="48">
        <f t="shared" ref="R10:R27" si="18">$Q10*R$6</f>
        <v>-0.26999548154693215</v>
      </c>
      <c r="S10" s="48">
        <f t="shared" si="2"/>
        <v>-0.26999548154693215</v>
      </c>
      <c r="T10" s="520">
        <v>-0.26999548154693215</v>
      </c>
      <c r="U10" s="48">
        <f t="shared" ref="U10:AA25" si="19">$T10*U$6</f>
        <v>-0.26999548154693215</v>
      </c>
      <c r="V10" s="520">
        <v>-0.23646191423842486</v>
      </c>
      <c r="W10" s="48">
        <f t="shared" si="3"/>
        <v>-0.26999548154693215</v>
      </c>
      <c r="X10" s="48">
        <f t="shared" si="3"/>
        <v>-0.26999548154693215</v>
      </c>
      <c r="Y10" s="48">
        <f t="shared" si="3"/>
        <v>-0.26999548154693215</v>
      </c>
      <c r="Z10" s="48">
        <f t="shared" si="3"/>
        <v>-0.26999548154693215</v>
      </c>
      <c r="AA10" s="48">
        <f t="shared" si="3"/>
        <v>-0.26999548154693215</v>
      </c>
      <c r="AB10" s="565">
        <f t="shared" ref="AB10:AB27" si="20">AI10</f>
        <v>-0.20423736424972655</v>
      </c>
      <c r="AC10" s="48">
        <f t="shared" ref="AC10:AC26" si="21">$AB10*AC$6</f>
        <v>-0.20423736424972655</v>
      </c>
      <c r="AD10" s="183">
        <v>-0.42083858998144708</v>
      </c>
      <c r="AE10" s="48">
        <f t="shared" ref="AE10:AE27" si="22">$AD10*AE$6</f>
        <v>-0.42083858998144708</v>
      </c>
      <c r="AF10" s="48">
        <f t="shared" si="4"/>
        <v>-0.42083858998144708</v>
      </c>
      <c r="AG10" s="48">
        <f t="shared" si="4"/>
        <v>-0.42083858998144708</v>
      </c>
      <c r="AH10" s="180">
        <v>-0.19971747774972648</v>
      </c>
      <c r="AI10" s="180">
        <v>-0.20423736424972655</v>
      </c>
      <c r="AJ10" s="48">
        <f t="shared" ref="AJ10:AJ27" si="23">AI10</f>
        <v>-0.20423736424972655</v>
      </c>
      <c r="AK10" s="535">
        <f t="shared" ref="AK10:AK26" si="24">(AJ10+AL10)/2</f>
        <v>-0.20197742099972651</v>
      </c>
      <c r="AL10" s="535">
        <v>-0.19971747774972648</v>
      </c>
      <c r="AM10" s="48">
        <f t="shared" ref="AM10:AM26" si="25">$AI10*AM$6</f>
        <v>-0.20423736424972655</v>
      </c>
      <c r="AN10" s="48">
        <f t="shared" ref="AN10:AN26" si="26">$AI10*AN$6</f>
        <v>-0.20423736424972655</v>
      </c>
      <c r="AO10" s="48">
        <f t="shared" ref="AO10:AO26" si="27">$T10*AO$6</f>
        <v>-0.26999548154693215</v>
      </c>
      <c r="AP10" s="48">
        <f t="shared" ref="AP10:AP27" si="28">V10</f>
        <v>-0.23646191423842486</v>
      </c>
      <c r="AQ10" s="183">
        <v>-0.42083858998144708</v>
      </c>
      <c r="AR10" s="183">
        <v>-0.42083858998144708</v>
      </c>
      <c r="AS10" s="562">
        <f t="shared" ref="AS10:AS27" si="29">AT10</f>
        <v>-8.8239164249726498E-2</v>
      </c>
      <c r="AT10" s="183">
        <v>-8.8239164249726498E-2</v>
      </c>
      <c r="AU10" s="48">
        <f t="shared" ref="AU10:AY25" si="30">$AT10*AU$6</f>
        <v>-7.9415247824753857E-2</v>
      </c>
      <c r="AV10" s="48">
        <f t="shared" si="5"/>
        <v>-7.9415247824753857E-2</v>
      </c>
      <c r="AW10" s="48">
        <f t="shared" si="5"/>
        <v>-7.9415247824753857E-2</v>
      </c>
      <c r="AX10" s="48">
        <f t="shared" si="5"/>
        <v>-8.8239164249726498E-2</v>
      </c>
      <c r="AY10" s="48">
        <f t="shared" si="5"/>
        <v>-0.1058869970996718</v>
      </c>
      <c r="AZ10" s="48">
        <f t="shared" ref="AZ10:BA27" si="31">$AT10*AZ$6</f>
        <v>-8.8239164249726498E-2</v>
      </c>
      <c r="BA10" s="48">
        <f t="shared" si="31"/>
        <v>-0.1058869970996718</v>
      </c>
      <c r="BB10" s="199">
        <f t="shared" ref="BB10:BB26" si="32">BC10*BB$6</f>
        <v>-0.21265257780570029</v>
      </c>
      <c r="BC10" s="190">
        <v>-0.21265257780570029</v>
      </c>
      <c r="BD10" s="183">
        <v>-0.16437442258610163</v>
      </c>
      <c r="BE10" s="48">
        <f t="shared" ref="BE10:BH27" si="33">$AT10*BE$6</f>
        <v>-8.8239164249726498E-2</v>
      </c>
      <c r="BF10" s="48">
        <f t="shared" si="33"/>
        <v>-8.8239164249726498E-2</v>
      </c>
      <c r="BG10" s="48">
        <f t="shared" si="33"/>
        <v>-0.1058869970996718</v>
      </c>
      <c r="BH10" s="48">
        <f t="shared" si="33"/>
        <v>-0.1058869970996718</v>
      </c>
      <c r="BI10" s="183">
        <v>-0.19180462287872727</v>
      </c>
      <c r="BJ10" s="193">
        <v>-0.25169062669704462</v>
      </c>
      <c r="BK10" s="180">
        <v>-0.25169062669704462</v>
      </c>
      <c r="BL10" s="183">
        <v>-0.20823916424972649</v>
      </c>
      <c r="BM10" s="48">
        <f t="shared" ref="BM10:BM27" si="34">$AT10*BM$6</f>
        <v>-8.8239164249726498E-2</v>
      </c>
      <c r="BN10" s="183">
        <v>-0.25925545380410653</v>
      </c>
      <c r="BO10" s="183">
        <v>-0.25908916424972656</v>
      </c>
      <c r="BP10" s="48">
        <f t="shared" ref="BP10:BT27" si="35">$BO10*BP$6</f>
        <v>-0.25908916424972656</v>
      </c>
      <c r="BQ10" s="48">
        <f t="shared" si="6"/>
        <v>-0.25908916424972656</v>
      </c>
      <c r="BR10" s="48">
        <f t="shared" si="6"/>
        <v>-0.25908916424972656</v>
      </c>
      <c r="BS10" s="48">
        <f t="shared" si="6"/>
        <v>-0.25908916424972656</v>
      </c>
      <c r="BT10" s="48">
        <f t="shared" si="6"/>
        <v>-0.25908916424972656</v>
      </c>
      <c r="BU10" s="183">
        <v>-0.17294311809208646</v>
      </c>
      <c r="BV10" s="48">
        <f t="shared" ref="BV10:CA27" si="36">$BU10*BV$6</f>
        <v>-0.17294311809208646</v>
      </c>
      <c r="BW10" s="48">
        <f t="shared" si="7"/>
        <v>-0.17294311809208646</v>
      </c>
      <c r="BX10" s="48">
        <f t="shared" si="7"/>
        <v>-0.17294311809208646</v>
      </c>
      <c r="BY10" s="48">
        <f t="shared" si="7"/>
        <v>-0.17294311809208646</v>
      </c>
      <c r="BZ10" s="48">
        <f t="shared" si="7"/>
        <v>-0.17294311809208646</v>
      </c>
      <c r="CA10" s="48">
        <f t="shared" si="7"/>
        <v>-0.17294311809208646</v>
      </c>
      <c r="CB10" s="183">
        <v>-0.34573407907050652</v>
      </c>
      <c r="CC10" s="48">
        <f t="shared" ref="CC10:CH27" si="37">$CB10*CC$6</f>
        <v>-0.34573407907050652</v>
      </c>
      <c r="CD10" s="48">
        <f t="shared" si="8"/>
        <v>-0.34573407907050652</v>
      </c>
      <c r="CE10" s="48">
        <f t="shared" si="8"/>
        <v>-0.34573407907050652</v>
      </c>
      <c r="CF10" s="48">
        <f t="shared" si="8"/>
        <v>-0.34573407907050652</v>
      </c>
      <c r="CG10" s="48">
        <f t="shared" si="8"/>
        <v>-0.34573407907050652</v>
      </c>
      <c r="CH10" s="48">
        <f t="shared" si="8"/>
        <v>-0.34573407907050652</v>
      </c>
      <c r="CI10" s="48">
        <f t="shared" ref="CI10:CK27" si="38">$BN10</f>
        <v>-0.25925545380410653</v>
      </c>
      <c r="CJ10" s="48">
        <f t="shared" si="38"/>
        <v>-0.25925545380410653</v>
      </c>
      <c r="CK10" s="48">
        <f t="shared" si="38"/>
        <v>-0.25925545380410653</v>
      </c>
      <c r="CL10" s="183">
        <v>-0.38737327170619745</v>
      </c>
      <c r="CM10" s="48">
        <f t="shared" ref="CM10:CP27" si="39">$CL10*CM$6</f>
        <v>-0.38737327170619745</v>
      </c>
      <c r="CN10" s="48">
        <f t="shared" si="9"/>
        <v>-0.38737327170619745</v>
      </c>
      <c r="CO10" s="48">
        <f t="shared" si="9"/>
        <v>-0.38737327170619745</v>
      </c>
      <c r="CP10" s="48">
        <f t="shared" si="9"/>
        <v>-0.38737327170619745</v>
      </c>
      <c r="CQ10" s="535">
        <v>-0.20823916424972649</v>
      </c>
      <c r="CR10" s="48">
        <f t="shared" ref="CR10:CR27" si="40">AI10</f>
        <v>-0.20423736424972655</v>
      </c>
      <c r="CS10" s="48">
        <f t="shared" ref="CS10:DC27" si="41">$CR10*CS$6</f>
        <v>-0.20423736424972655</v>
      </c>
      <c r="CT10" s="48">
        <f t="shared" si="10"/>
        <v>-0.20423736424972655</v>
      </c>
      <c r="CU10" s="48">
        <f t="shared" si="10"/>
        <v>-0.20423736424972655</v>
      </c>
      <c r="CV10" s="48">
        <f t="shared" si="10"/>
        <v>-0.20423736424972655</v>
      </c>
      <c r="CW10" s="48">
        <f t="shared" si="10"/>
        <v>-0.20423736424972655</v>
      </c>
      <c r="CX10" s="48">
        <f t="shared" si="10"/>
        <v>-0.20423736424972655</v>
      </c>
      <c r="CY10" s="48">
        <f t="shared" si="10"/>
        <v>-0.20423736424972655</v>
      </c>
      <c r="CZ10" s="48">
        <f t="shared" si="10"/>
        <v>-0.20423736424972655</v>
      </c>
      <c r="DA10" s="48">
        <f t="shared" si="10"/>
        <v>-0.20423736424972655</v>
      </c>
      <c r="DB10" s="48">
        <f t="shared" si="10"/>
        <v>-0.20423736424972655</v>
      </c>
      <c r="DC10" s="48">
        <f t="shared" si="10"/>
        <v>-0.20423736424972655</v>
      </c>
      <c r="DD10" s="183">
        <f t="shared" ref="DD10:DD26" si="42">$AT10*DD$6</f>
        <v>-8.8239164249726498E-2</v>
      </c>
      <c r="DE10" s="48">
        <f t="shared" si="11"/>
        <v>-8.8239164249726498E-2</v>
      </c>
      <c r="DF10" s="48">
        <f t="shared" si="11"/>
        <v>-8.8239164249726498E-2</v>
      </c>
      <c r="DG10" s="48">
        <f t="shared" si="11"/>
        <v>-8.8239164249726498E-2</v>
      </c>
      <c r="DH10" s="183">
        <f t="shared" ref="DH10:DH27" si="43">$AD10</f>
        <v>-0.42083858998144708</v>
      </c>
      <c r="DI10" s="48">
        <f t="shared" ref="DI10:DN25" si="44">$DH10*DI$6</f>
        <v>-0.42083858998144708</v>
      </c>
      <c r="DJ10" s="48">
        <f t="shared" si="12"/>
        <v>-0.42083858998144708</v>
      </c>
      <c r="DK10" s="48">
        <f t="shared" si="12"/>
        <v>-0.42083858998144708</v>
      </c>
      <c r="DL10" s="48">
        <f t="shared" si="12"/>
        <v>-0.42083858998144708</v>
      </c>
      <c r="DM10" s="48">
        <f t="shared" si="12"/>
        <v>-0.42083858998144708</v>
      </c>
      <c r="DN10" s="48">
        <f t="shared" si="12"/>
        <v>-0.42083858998144708</v>
      </c>
      <c r="DO10" s="48">
        <f t="shared" ref="DO10:DO27" si="45">DW10*$DO$6</f>
        <v>-0.42083858998144708</v>
      </c>
      <c r="DP10" s="48">
        <f t="shared" ref="DP10:DV25" si="46">$DO10*DP$6</f>
        <v>-0.42083858998144708</v>
      </c>
      <c r="DQ10" s="48">
        <f t="shared" si="13"/>
        <v>-0.42083858998144708</v>
      </c>
      <c r="DR10" s="48">
        <f t="shared" si="13"/>
        <v>-0.42083858998144708</v>
      </c>
      <c r="DS10" s="48">
        <f t="shared" si="13"/>
        <v>-0.42083858998144708</v>
      </c>
      <c r="DT10" s="48">
        <f t="shared" si="13"/>
        <v>-0.42083858998144708</v>
      </c>
      <c r="DU10" s="48">
        <f t="shared" si="13"/>
        <v>-0.42083858998144708</v>
      </c>
      <c r="DV10" s="48">
        <f t="shared" si="13"/>
        <v>-0.42083858998144708</v>
      </c>
      <c r="DW10" s="48">
        <f t="shared" ref="DW10:DW27" si="47">$AD10*DW$6</f>
        <v>-0.42083858998144708</v>
      </c>
      <c r="DX10" s="48">
        <f t="shared" si="14"/>
        <v>-0.42083858998144708</v>
      </c>
      <c r="DY10" s="48">
        <f t="shared" ref="DY10:DY27" si="48">$AD10</f>
        <v>-0.42083858998144708</v>
      </c>
      <c r="DZ10" s="48">
        <f t="shared" ref="DZ10:EK27" si="49">$DY10*DZ$6</f>
        <v>-0.42083858998144708</v>
      </c>
      <c r="EA10" s="48">
        <f t="shared" si="15"/>
        <v>-0.42083858998144708</v>
      </c>
      <c r="EB10" s="48">
        <f t="shared" si="15"/>
        <v>-0.42083858998144708</v>
      </c>
      <c r="EC10" s="48">
        <f t="shared" si="15"/>
        <v>-0.42083858998144708</v>
      </c>
      <c r="ED10" s="48">
        <f t="shared" si="15"/>
        <v>-0.42083858998144708</v>
      </c>
      <c r="EE10" s="48">
        <f t="shared" si="15"/>
        <v>-0.42083858998144708</v>
      </c>
      <c r="EF10" s="48">
        <f t="shared" si="15"/>
        <v>-0.42083858998144708</v>
      </c>
      <c r="EG10" s="48">
        <f t="shared" si="15"/>
        <v>-0.42083858998144708</v>
      </c>
      <c r="EH10" s="48">
        <f t="shared" si="15"/>
        <v>-0.42083858998144708</v>
      </c>
      <c r="EI10" s="48">
        <f t="shared" si="15"/>
        <v>-0.42083858998144708</v>
      </c>
      <c r="EJ10" s="48">
        <f t="shared" si="15"/>
        <v>-0.42083858998144708</v>
      </c>
      <c r="EK10" s="48">
        <f t="shared" si="15"/>
        <v>-0.42083858998144708</v>
      </c>
      <c r="EL10" s="183">
        <f t="shared" ref="EL10:EL27" si="50">$T10*EL$6</f>
        <v>-0.29699502970162539</v>
      </c>
      <c r="EM10" s="60"/>
      <c r="EN10" s="60"/>
      <c r="EO10" s="60"/>
    </row>
    <row r="11" spans="1:145" outlineLevel="1" x14ac:dyDescent="0.25">
      <c r="B11" s="12" t="s">
        <v>6</v>
      </c>
      <c r="C11" s="21">
        <v>0.15</v>
      </c>
      <c r="D11" s="183">
        <v>-0.72355132155275159</v>
      </c>
      <c r="E11" s="48">
        <f t="shared" si="16"/>
        <v>-0.72355132155275159</v>
      </c>
      <c r="F11" s="48">
        <f t="shared" si="0"/>
        <v>-0.72355132155275159</v>
      </c>
      <c r="G11" s="48">
        <f t="shared" si="0"/>
        <v>-0.72355132155275159</v>
      </c>
      <c r="H11" s="48">
        <f t="shared" si="0"/>
        <v>-0.72355132155275159</v>
      </c>
      <c r="I11" s="48">
        <f t="shared" si="0"/>
        <v>-0.72355132155275159</v>
      </c>
      <c r="J11" s="48">
        <f t="shared" si="0"/>
        <v>-0.72355132155275159</v>
      </c>
      <c r="K11" s="48">
        <f t="shared" si="0"/>
        <v>-0.72355132155275159</v>
      </c>
      <c r="L11" s="48">
        <f t="shared" si="0"/>
        <v>-0.72355132155275159</v>
      </c>
      <c r="M11" s="183">
        <v>-0.24864992150706444</v>
      </c>
      <c r="N11" s="48">
        <f t="shared" si="17"/>
        <v>-0.24864992150706444</v>
      </c>
      <c r="O11" s="48">
        <f t="shared" si="1"/>
        <v>-0.24864992150706444</v>
      </c>
      <c r="P11" s="48">
        <f t="shared" si="1"/>
        <v>-0.24864992150706444</v>
      </c>
      <c r="Q11" s="183">
        <v>-0.19448143706940837</v>
      </c>
      <c r="R11" s="48">
        <f t="shared" si="18"/>
        <v>-0.19448143706940837</v>
      </c>
      <c r="S11" s="48">
        <f t="shared" si="2"/>
        <v>-0.19448143706940837</v>
      </c>
      <c r="T11" s="520">
        <v>-0.19448143706940837</v>
      </c>
      <c r="U11" s="48">
        <f t="shared" si="19"/>
        <v>-0.19448143706940837</v>
      </c>
      <c r="V11" s="520">
        <v>-0.11442540744175259</v>
      </c>
      <c r="W11" s="48">
        <f t="shared" si="3"/>
        <v>-0.19448143706940837</v>
      </c>
      <c r="X11" s="48">
        <f t="shared" si="3"/>
        <v>-0.19448143706940837</v>
      </c>
      <c r="Y11" s="48">
        <f t="shared" si="3"/>
        <v>-0.19448143706940837</v>
      </c>
      <c r="Z11" s="48">
        <f t="shared" si="3"/>
        <v>-0.19448143706940837</v>
      </c>
      <c r="AA11" s="48">
        <f t="shared" si="3"/>
        <v>-0.19448143706940837</v>
      </c>
      <c r="AB11" s="565">
        <f t="shared" si="20"/>
        <v>-0.10115847175980944</v>
      </c>
      <c r="AC11" s="48">
        <f t="shared" si="21"/>
        <v>-0.10115847175980944</v>
      </c>
      <c r="AD11" s="183">
        <v>-0.24864992150706444</v>
      </c>
      <c r="AE11" s="48">
        <f t="shared" si="22"/>
        <v>-0.24864992150706444</v>
      </c>
      <c r="AF11" s="48">
        <f t="shared" si="4"/>
        <v>-0.24864992150706444</v>
      </c>
      <c r="AG11" s="48">
        <f t="shared" si="4"/>
        <v>-0.24864992150706444</v>
      </c>
      <c r="AH11" s="180">
        <v>-0.13780833900980935</v>
      </c>
      <c r="AI11" s="180">
        <v>-0.10115847175980944</v>
      </c>
      <c r="AJ11" s="48">
        <f t="shared" si="23"/>
        <v>-0.10115847175980944</v>
      </c>
      <c r="AK11" s="535">
        <f t="shared" si="24"/>
        <v>-0.11948340538480939</v>
      </c>
      <c r="AL11" s="535">
        <v>-0.13780833900980935</v>
      </c>
      <c r="AM11" s="48">
        <f t="shared" si="25"/>
        <v>-0.10115847175980944</v>
      </c>
      <c r="AN11" s="48">
        <f t="shared" si="26"/>
        <v>-0.10115847175980944</v>
      </c>
      <c r="AO11" s="48">
        <f t="shared" si="27"/>
        <v>-0.19448143706940837</v>
      </c>
      <c r="AP11" s="48">
        <f t="shared" si="28"/>
        <v>-0.11442540744175259</v>
      </c>
      <c r="AQ11" s="183">
        <v>-0.24864992150706444</v>
      </c>
      <c r="AR11" s="183">
        <v>-0.24864992150706444</v>
      </c>
      <c r="AS11" s="562">
        <f t="shared" si="29"/>
        <v>-2.8250471759809354E-2</v>
      </c>
      <c r="AT11" s="183">
        <v>-2.8250471759809354E-2</v>
      </c>
      <c r="AU11" s="48">
        <f t="shared" si="30"/>
        <v>-2.5425424583828418E-2</v>
      </c>
      <c r="AV11" s="48">
        <f t="shared" si="5"/>
        <v>-2.5425424583828418E-2</v>
      </c>
      <c r="AW11" s="48">
        <f t="shared" si="5"/>
        <v>-2.5425424583828418E-2</v>
      </c>
      <c r="AX11" s="48">
        <f t="shared" si="5"/>
        <v>-2.8250471759809354E-2</v>
      </c>
      <c r="AY11" s="48">
        <f t="shared" si="5"/>
        <v>-3.3900566111771224E-2</v>
      </c>
      <c r="AZ11" s="48">
        <f t="shared" si="31"/>
        <v>-2.8250471759809354E-2</v>
      </c>
      <c r="BA11" s="48">
        <f t="shared" si="31"/>
        <v>-3.3900566111771224E-2</v>
      </c>
      <c r="BB11" s="199">
        <f t="shared" si="32"/>
        <v>-0.13256170213369126</v>
      </c>
      <c r="BC11" s="190">
        <v>-0.13256170213369126</v>
      </c>
      <c r="BD11" s="183">
        <v>-0.10261307032059266</v>
      </c>
      <c r="BE11" s="48">
        <f t="shared" si="33"/>
        <v>-2.8250471759809354E-2</v>
      </c>
      <c r="BF11" s="48">
        <f t="shared" si="33"/>
        <v>-2.8250471759809354E-2</v>
      </c>
      <c r="BG11" s="48">
        <f t="shared" si="33"/>
        <v>-3.3900566111771224E-2</v>
      </c>
      <c r="BH11" s="48">
        <f t="shared" si="33"/>
        <v>-3.3900566111771224E-2</v>
      </c>
      <c r="BI11" s="183">
        <v>-0.01</v>
      </c>
      <c r="BJ11" s="193">
        <v>-0.15825047175980936</v>
      </c>
      <c r="BK11" s="180">
        <v>-0.15825047175980936</v>
      </c>
      <c r="BL11" s="183">
        <v>-0.12143773894515922</v>
      </c>
      <c r="BM11" s="48">
        <f t="shared" si="34"/>
        <v>-2.8250471759809354E-2</v>
      </c>
      <c r="BN11" s="183">
        <v>-0.13774163917649154</v>
      </c>
      <c r="BO11" s="183">
        <v>-0.13244547175980939</v>
      </c>
      <c r="BP11" s="48">
        <f t="shared" si="35"/>
        <v>-0.13244547175980939</v>
      </c>
      <c r="BQ11" s="48">
        <f t="shared" si="6"/>
        <v>-0.13244547175980939</v>
      </c>
      <c r="BR11" s="48">
        <f t="shared" si="6"/>
        <v>-0.13244547175980939</v>
      </c>
      <c r="BS11" s="48">
        <f t="shared" si="6"/>
        <v>-0.13244547175980939</v>
      </c>
      <c r="BT11" s="48">
        <f t="shared" si="6"/>
        <v>-0.13244547175980939</v>
      </c>
      <c r="BU11" s="183">
        <v>-6.220483729371587E-2</v>
      </c>
      <c r="BV11" s="48">
        <f t="shared" si="36"/>
        <v>-6.220483729371587E-2</v>
      </c>
      <c r="BW11" s="48">
        <f t="shared" si="7"/>
        <v>-6.220483729371587E-2</v>
      </c>
      <c r="BX11" s="48">
        <f t="shared" si="7"/>
        <v>-6.220483729371587E-2</v>
      </c>
      <c r="BY11" s="48">
        <f t="shared" si="7"/>
        <v>-6.220483729371587E-2</v>
      </c>
      <c r="BZ11" s="48">
        <f t="shared" si="7"/>
        <v>-6.220483729371587E-2</v>
      </c>
      <c r="CA11" s="48">
        <f t="shared" si="7"/>
        <v>-6.220483729371587E-2</v>
      </c>
      <c r="CB11" s="183">
        <v>-0.21857460847594937</v>
      </c>
      <c r="CC11" s="48">
        <f t="shared" si="37"/>
        <v>-0.21857460847594937</v>
      </c>
      <c r="CD11" s="48">
        <f t="shared" si="8"/>
        <v>-0.21857460847594937</v>
      </c>
      <c r="CE11" s="48">
        <f t="shared" si="8"/>
        <v>-0.21857460847594937</v>
      </c>
      <c r="CF11" s="48">
        <f t="shared" si="8"/>
        <v>-0.21857460847594937</v>
      </c>
      <c r="CG11" s="48">
        <f t="shared" si="8"/>
        <v>-0.21857460847594937</v>
      </c>
      <c r="CH11" s="48">
        <f t="shared" si="8"/>
        <v>-0.21857460847594937</v>
      </c>
      <c r="CI11" s="48">
        <f t="shared" si="38"/>
        <v>-0.13774163917649154</v>
      </c>
      <c r="CJ11" s="48">
        <f t="shared" si="38"/>
        <v>-0.13774163917649154</v>
      </c>
      <c r="CK11" s="48">
        <f t="shared" si="38"/>
        <v>-0.13774163917649154</v>
      </c>
      <c r="CL11" s="183">
        <v>-0.28951258099354693</v>
      </c>
      <c r="CM11" s="48">
        <f t="shared" si="39"/>
        <v>-0.28951258099354693</v>
      </c>
      <c r="CN11" s="48">
        <f t="shared" si="9"/>
        <v>-0.28951258099354693</v>
      </c>
      <c r="CO11" s="48">
        <f t="shared" si="9"/>
        <v>-0.28951258099354693</v>
      </c>
      <c r="CP11" s="48">
        <f t="shared" si="9"/>
        <v>-0.28951258099354693</v>
      </c>
      <c r="CQ11" s="535">
        <v>-0.12143773894515922</v>
      </c>
      <c r="CR11" s="48">
        <f t="shared" si="40"/>
        <v>-0.10115847175980944</v>
      </c>
      <c r="CS11" s="48">
        <f t="shared" si="41"/>
        <v>-0.10115847175980944</v>
      </c>
      <c r="CT11" s="48">
        <f t="shared" si="10"/>
        <v>-0.10115847175980944</v>
      </c>
      <c r="CU11" s="48">
        <f t="shared" si="10"/>
        <v>-0.10115847175980944</v>
      </c>
      <c r="CV11" s="48">
        <f t="shared" si="10"/>
        <v>-0.10115847175980944</v>
      </c>
      <c r="CW11" s="48">
        <f t="shared" si="10"/>
        <v>-0.10115847175980944</v>
      </c>
      <c r="CX11" s="48">
        <f t="shared" si="10"/>
        <v>-0.10115847175980944</v>
      </c>
      <c r="CY11" s="48">
        <f t="shared" si="10"/>
        <v>-0.10115847175980944</v>
      </c>
      <c r="CZ11" s="48">
        <f t="shared" si="10"/>
        <v>-0.10115847175980944</v>
      </c>
      <c r="DA11" s="48">
        <f t="shared" si="10"/>
        <v>-0.10115847175980944</v>
      </c>
      <c r="DB11" s="48">
        <f t="shared" si="10"/>
        <v>-0.10115847175980944</v>
      </c>
      <c r="DC11" s="48">
        <f t="shared" si="10"/>
        <v>-0.10115847175980944</v>
      </c>
      <c r="DD11" s="183">
        <f t="shared" si="42"/>
        <v>-2.8250471759809354E-2</v>
      </c>
      <c r="DE11" s="48">
        <f t="shared" si="11"/>
        <v>-2.8250471759809354E-2</v>
      </c>
      <c r="DF11" s="48">
        <f t="shared" si="11"/>
        <v>-2.8250471759809354E-2</v>
      </c>
      <c r="DG11" s="48">
        <f t="shared" si="11"/>
        <v>-2.8250471759809354E-2</v>
      </c>
      <c r="DH11" s="183">
        <f t="shared" si="43"/>
        <v>-0.24864992150706444</v>
      </c>
      <c r="DI11" s="48">
        <f t="shared" si="44"/>
        <v>-0.24864992150706444</v>
      </c>
      <c r="DJ11" s="48">
        <f t="shared" si="12"/>
        <v>-0.24864992150706444</v>
      </c>
      <c r="DK11" s="48">
        <f t="shared" si="12"/>
        <v>-0.24864992150706444</v>
      </c>
      <c r="DL11" s="48">
        <f t="shared" si="12"/>
        <v>-0.24864992150706444</v>
      </c>
      <c r="DM11" s="48">
        <f t="shared" si="12"/>
        <v>-0.24864992150706444</v>
      </c>
      <c r="DN11" s="48">
        <f t="shared" si="12"/>
        <v>-0.24864992150706444</v>
      </c>
      <c r="DO11" s="48">
        <f t="shared" si="45"/>
        <v>-0.24864992150706444</v>
      </c>
      <c r="DP11" s="48">
        <f t="shared" si="46"/>
        <v>-0.24864992150706444</v>
      </c>
      <c r="DQ11" s="48">
        <f t="shared" si="13"/>
        <v>-0.24864992150706444</v>
      </c>
      <c r="DR11" s="48">
        <f t="shared" si="13"/>
        <v>-0.24864992150706444</v>
      </c>
      <c r="DS11" s="48">
        <f t="shared" si="13"/>
        <v>-0.24864992150706444</v>
      </c>
      <c r="DT11" s="48">
        <f t="shared" si="13"/>
        <v>-0.24864992150706444</v>
      </c>
      <c r="DU11" s="48">
        <f t="shared" si="13"/>
        <v>-0.24864992150706444</v>
      </c>
      <c r="DV11" s="48">
        <f t="shared" si="13"/>
        <v>-0.24864992150706444</v>
      </c>
      <c r="DW11" s="48">
        <f t="shared" si="47"/>
        <v>-0.24864992150706444</v>
      </c>
      <c r="DX11" s="48">
        <f t="shared" si="14"/>
        <v>-0.24864992150706444</v>
      </c>
      <c r="DY11" s="48">
        <f t="shared" si="48"/>
        <v>-0.24864992150706444</v>
      </c>
      <c r="DZ11" s="48">
        <f t="shared" si="49"/>
        <v>-0.24864992150706444</v>
      </c>
      <c r="EA11" s="48">
        <f t="shared" si="15"/>
        <v>-0.24864992150706444</v>
      </c>
      <c r="EB11" s="48">
        <f t="shared" si="15"/>
        <v>-0.24864992150706444</v>
      </c>
      <c r="EC11" s="48">
        <f t="shared" si="15"/>
        <v>-0.24864992150706444</v>
      </c>
      <c r="ED11" s="48">
        <f t="shared" si="15"/>
        <v>-0.24864992150706444</v>
      </c>
      <c r="EE11" s="48">
        <f t="shared" si="15"/>
        <v>-0.24864992150706444</v>
      </c>
      <c r="EF11" s="48">
        <f t="shared" si="15"/>
        <v>-0.24864992150706444</v>
      </c>
      <c r="EG11" s="48">
        <f t="shared" si="15"/>
        <v>-0.24864992150706444</v>
      </c>
      <c r="EH11" s="48">
        <f t="shared" si="15"/>
        <v>-0.24864992150706444</v>
      </c>
      <c r="EI11" s="48">
        <f t="shared" si="15"/>
        <v>-0.24864992150706444</v>
      </c>
      <c r="EJ11" s="48">
        <f t="shared" si="15"/>
        <v>-0.24864992150706444</v>
      </c>
      <c r="EK11" s="48">
        <f t="shared" si="15"/>
        <v>-0.24864992150706444</v>
      </c>
      <c r="EL11" s="183">
        <f t="shared" si="50"/>
        <v>-0.21392958077634924</v>
      </c>
      <c r="EM11" s="60"/>
      <c r="EN11" s="60"/>
      <c r="EO11" s="60"/>
    </row>
    <row r="12" spans="1:145" outlineLevel="1" x14ac:dyDescent="0.25">
      <c r="B12" s="12" t="s">
        <v>7</v>
      </c>
      <c r="C12" s="21">
        <v>0.2</v>
      </c>
      <c r="D12" s="183">
        <v>-0.60842317749085417</v>
      </c>
      <c r="E12" s="48">
        <f t="shared" si="16"/>
        <v>-0.60842317749085417</v>
      </c>
      <c r="F12" s="48">
        <f t="shared" si="0"/>
        <v>-0.60842317749085417</v>
      </c>
      <c r="G12" s="48">
        <f t="shared" si="0"/>
        <v>-0.60842317749085417</v>
      </c>
      <c r="H12" s="48">
        <f t="shared" si="0"/>
        <v>-0.60842317749085417</v>
      </c>
      <c r="I12" s="48">
        <f t="shared" si="0"/>
        <v>-0.60842317749085417</v>
      </c>
      <c r="J12" s="48">
        <f t="shared" si="0"/>
        <v>-0.60842317749085417</v>
      </c>
      <c r="K12" s="48">
        <f t="shared" si="0"/>
        <v>-0.60842317749085417</v>
      </c>
      <c r="L12" s="48">
        <f t="shared" si="0"/>
        <v>-0.60842317749085417</v>
      </c>
      <c r="M12" s="183">
        <v>-0.14160324901785182</v>
      </c>
      <c r="N12" s="48">
        <f t="shared" si="17"/>
        <v>-0.14160324901785182</v>
      </c>
      <c r="O12" s="48">
        <f t="shared" si="1"/>
        <v>-0.14160324901785182</v>
      </c>
      <c r="P12" s="48">
        <f t="shared" si="1"/>
        <v>-0.14160324901785182</v>
      </c>
      <c r="Q12" s="183">
        <v>-0.15739388225413256</v>
      </c>
      <c r="R12" s="48">
        <f t="shared" si="18"/>
        <v>-0.15739388225413256</v>
      </c>
      <c r="S12" s="48">
        <f t="shared" si="2"/>
        <v>-0.15739388225413256</v>
      </c>
      <c r="T12" s="520">
        <v>-0.15739388225413256</v>
      </c>
      <c r="U12" s="48">
        <f t="shared" si="19"/>
        <v>-0.15739388225413256</v>
      </c>
      <c r="V12" s="520">
        <v>-6.7446484943365623E-2</v>
      </c>
      <c r="W12" s="48">
        <f t="shared" si="3"/>
        <v>-0.15739388225413256</v>
      </c>
      <c r="X12" s="48">
        <f t="shared" si="3"/>
        <v>-0.15739388225413256</v>
      </c>
      <c r="Y12" s="48">
        <f t="shared" si="3"/>
        <v>-0.15739388225413256</v>
      </c>
      <c r="Z12" s="48">
        <f t="shared" si="3"/>
        <v>-0.15739388225413256</v>
      </c>
      <c r="AA12" s="48">
        <f t="shared" si="3"/>
        <v>-0.15739388225413256</v>
      </c>
      <c r="AB12" s="565">
        <f t="shared" si="20"/>
        <v>-7.093888494336556E-2</v>
      </c>
      <c r="AC12" s="48">
        <f t="shared" si="21"/>
        <v>-7.093888494336556E-2</v>
      </c>
      <c r="AD12" s="183">
        <v>-0.14160324901785182</v>
      </c>
      <c r="AE12" s="48">
        <f t="shared" si="22"/>
        <v>-0.14160324901785182</v>
      </c>
      <c r="AF12" s="48">
        <f t="shared" si="4"/>
        <v>-0.14160324901785182</v>
      </c>
      <c r="AG12" s="48">
        <f t="shared" si="4"/>
        <v>-0.14160324901785182</v>
      </c>
      <c r="AH12" s="180">
        <v>-0.12051254694336558</v>
      </c>
      <c r="AI12" s="180">
        <v>-7.093888494336556E-2</v>
      </c>
      <c r="AJ12" s="48">
        <f t="shared" si="23"/>
        <v>-7.093888494336556E-2</v>
      </c>
      <c r="AK12" s="535">
        <f t="shared" si="24"/>
        <v>-9.5725715943365569E-2</v>
      </c>
      <c r="AL12" s="535">
        <v>-0.12051254694336558</v>
      </c>
      <c r="AM12" s="48">
        <f t="shared" si="25"/>
        <v>-7.093888494336556E-2</v>
      </c>
      <c r="AN12" s="48">
        <f t="shared" si="26"/>
        <v>-7.093888494336556E-2</v>
      </c>
      <c r="AO12" s="48">
        <f t="shared" si="27"/>
        <v>-0.15739388225413256</v>
      </c>
      <c r="AP12" s="48">
        <f t="shared" si="28"/>
        <v>-6.7446484943365623E-2</v>
      </c>
      <c r="AQ12" s="183">
        <v>-0.14160324901785182</v>
      </c>
      <c r="AR12" s="183">
        <v>-0.14160324901785182</v>
      </c>
      <c r="AS12" s="562">
        <f t="shared" si="29"/>
        <v>-1.6399684943365661E-2</v>
      </c>
      <c r="AT12" s="183">
        <v>-1.6399684943365661E-2</v>
      </c>
      <c r="AU12" s="48">
        <f t="shared" si="30"/>
        <v>-1.4759716449029096E-2</v>
      </c>
      <c r="AV12" s="48">
        <f t="shared" si="5"/>
        <v>-1.4759716449029096E-2</v>
      </c>
      <c r="AW12" s="48">
        <f t="shared" si="5"/>
        <v>-1.4759716449029096E-2</v>
      </c>
      <c r="AX12" s="48">
        <f t="shared" si="5"/>
        <v>-1.6399684943365661E-2</v>
      </c>
      <c r="AY12" s="48">
        <f t="shared" si="5"/>
        <v>-1.9679621932038791E-2</v>
      </c>
      <c r="AZ12" s="48">
        <f t="shared" si="31"/>
        <v>-1.6399684943365661E-2</v>
      </c>
      <c r="BA12" s="48">
        <f t="shared" si="31"/>
        <v>-1.9679621932038791E-2</v>
      </c>
      <c r="BB12" s="199">
        <f t="shared" si="32"/>
        <v>-9.6910965817682576E-2</v>
      </c>
      <c r="BC12" s="190">
        <v>-9.6910965817682576E-2</v>
      </c>
      <c r="BD12" s="183">
        <v>-9.1798154209305288E-2</v>
      </c>
      <c r="BE12" s="48">
        <f t="shared" si="33"/>
        <v>-1.6399684943365661E-2</v>
      </c>
      <c r="BF12" s="48">
        <f t="shared" si="33"/>
        <v>-1.6399684943365661E-2</v>
      </c>
      <c r="BG12" s="48">
        <f t="shared" si="33"/>
        <v>-1.9679621932038791E-2</v>
      </c>
      <c r="BH12" s="48">
        <f t="shared" si="33"/>
        <v>-1.9679621932038791E-2</v>
      </c>
      <c r="BI12" s="183">
        <v>0.01</v>
      </c>
      <c r="BJ12" s="193">
        <v>-0.12025829653261136</v>
      </c>
      <c r="BK12" s="180">
        <v>-0.12025829653261136</v>
      </c>
      <c r="BL12" s="183">
        <v>-9.5514035417935489E-2</v>
      </c>
      <c r="BM12" s="48">
        <f t="shared" si="34"/>
        <v>-1.6399684943365661E-2</v>
      </c>
      <c r="BN12" s="183">
        <v>-0.10942401720924892</v>
      </c>
      <c r="BO12" s="183">
        <v>-0.11312648494336555</v>
      </c>
      <c r="BP12" s="48">
        <f t="shared" si="35"/>
        <v>-0.11312648494336555</v>
      </c>
      <c r="BQ12" s="48">
        <f t="shared" si="6"/>
        <v>-0.11312648494336555</v>
      </c>
      <c r="BR12" s="48">
        <f t="shared" si="6"/>
        <v>-0.11312648494336555</v>
      </c>
      <c r="BS12" s="48">
        <f t="shared" si="6"/>
        <v>-0.11312648494336555</v>
      </c>
      <c r="BT12" s="48">
        <f t="shared" si="6"/>
        <v>-0.11312648494336555</v>
      </c>
      <c r="BU12" s="183">
        <v>-2.6551165713615515E-2</v>
      </c>
      <c r="BV12" s="48">
        <f t="shared" si="36"/>
        <v>-2.6551165713615515E-2</v>
      </c>
      <c r="BW12" s="48">
        <f t="shared" si="7"/>
        <v>-2.6551165713615515E-2</v>
      </c>
      <c r="BX12" s="48">
        <f t="shared" si="7"/>
        <v>-2.6551165713615515E-2</v>
      </c>
      <c r="BY12" s="48">
        <f t="shared" si="7"/>
        <v>-2.6551165713615515E-2</v>
      </c>
      <c r="BZ12" s="48">
        <f t="shared" si="7"/>
        <v>-2.6551165713615515E-2</v>
      </c>
      <c r="CA12" s="48">
        <f t="shared" si="7"/>
        <v>-2.6551165713615515E-2</v>
      </c>
      <c r="CB12" s="183">
        <v>-0.18859440097076566</v>
      </c>
      <c r="CC12" s="48">
        <f t="shared" si="37"/>
        <v>-0.18859440097076566</v>
      </c>
      <c r="CD12" s="48">
        <f t="shared" si="8"/>
        <v>-0.18859440097076566</v>
      </c>
      <c r="CE12" s="48">
        <f t="shared" si="8"/>
        <v>-0.18859440097076566</v>
      </c>
      <c r="CF12" s="48">
        <f t="shared" si="8"/>
        <v>-0.18859440097076566</v>
      </c>
      <c r="CG12" s="48">
        <f t="shared" si="8"/>
        <v>-0.18859440097076566</v>
      </c>
      <c r="CH12" s="48">
        <f t="shared" si="8"/>
        <v>-0.18859440097076566</v>
      </c>
      <c r="CI12" s="48">
        <f t="shared" si="38"/>
        <v>-0.10942401720924892</v>
      </c>
      <c r="CJ12" s="48">
        <f t="shared" si="38"/>
        <v>-0.10942401720924892</v>
      </c>
      <c r="CK12" s="48">
        <f t="shared" si="38"/>
        <v>-0.10942401720924892</v>
      </c>
      <c r="CL12" s="183">
        <v>-0.23661701534088134</v>
      </c>
      <c r="CM12" s="48">
        <f t="shared" si="39"/>
        <v>-0.23661701534088134</v>
      </c>
      <c r="CN12" s="48">
        <f t="shared" si="9"/>
        <v>-0.23661701534088134</v>
      </c>
      <c r="CO12" s="48">
        <f t="shared" si="9"/>
        <v>-0.23661701534088134</v>
      </c>
      <c r="CP12" s="48">
        <f t="shared" si="9"/>
        <v>-0.23661701534088134</v>
      </c>
      <c r="CQ12" s="535">
        <v>-9.5514035417935489E-2</v>
      </c>
      <c r="CR12" s="48">
        <f t="shared" si="40"/>
        <v>-7.093888494336556E-2</v>
      </c>
      <c r="CS12" s="48">
        <f t="shared" si="41"/>
        <v>-7.093888494336556E-2</v>
      </c>
      <c r="CT12" s="48">
        <f t="shared" si="10"/>
        <v>-7.093888494336556E-2</v>
      </c>
      <c r="CU12" s="48">
        <f t="shared" si="10"/>
        <v>-7.093888494336556E-2</v>
      </c>
      <c r="CV12" s="48">
        <f t="shared" si="10"/>
        <v>-7.093888494336556E-2</v>
      </c>
      <c r="CW12" s="48">
        <f t="shared" si="10"/>
        <v>-7.093888494336556E-2</v>
      </c>
      <c r="CX12" s="48">
        <f t="shared" si="10"/>
        <v>-7.093888494336556E-2</v>
      </c>
      <c r="CY12" s="48">
        <f t="shared" si="10"/>
        <v>-7.093888494336556E-2</v>
      </c>
      <c r="CZ12" s="48">
        <f t="shared" si="10"/>
        <v>-7.093888494336556E-2</v>
      </c>
      <c r="DA12" s="48">
        <f t="shared" si="10"/>
        <v>-7.093888494336556E-2</v>
      </c>
      <c r="DB12" s="48">
        <f t="shared" si="10"/>
        <v>-7.093888494336556E-2</v>
      </c>
      <c r="DC12" s="48">
        <f t="shared" si="10"/>
        <v>-7.093888494336556E-2</v>
      </c>
      <c r="DD12" s="183">
        <f t="shared" si="42"/>
        <v>-1.6399684943365661E-2</v>
      </c>
      <c r="DE12" s="48">
        <f t="shared" si="11"/>
        <v>-1.6399684943365661E-2</v>
      </c>
      <c r="DF12" s="48">
        <f t="shared" si="11"/>
        <v>-1.6399684943365661E-2</v>
      </c>
      <c r="DG12" s="48">
        <f t="shared" si="11"/>
        <v>-1.6399684943365661E-2</v>
      </c>
      <c r="DH12" s="183">
        <f t="shared" si="43"/>
        <v>-0.14160324901785182</v>
      </c>
      <c r="DI12" s="48">
        <f t="shared" si="44"/>
        <v>-0.14160324901785182</v>
      </c>
      <c r="DJ12" s="48">
        <f t="shared" si="12"/>
        <v>-0.14160324901785182</v>
      </c>
      <c r="DK12" s="48">
        <f t="shared" si="12"/>
        <v>-0.14160324901785182</v>
      </c>
      <c r="DL12" s="48">
        <f t="shared" si="12"/>
        <v>-0.14160324901785182</v>
      </c>
      <c r="DM12" s="48">
        <f t="shared" si="12"/>
        <v>-0.14160324901785182</v>
      </c>
      <c r="DN12" s="48">
        <f t="shared" si="12"/>
        <v>-0.14160324901785182</v>
      </c>
      <c r="DO12" s="48">
        <f t="shared" si="45"/>
        <v>-0.14160324901785182</v>
      </c>
      <c r="DP12" s="48">
        <f t="shared" si="46"/>
        <v>-0.14160324901785182</v>
      </c>
      <c r="DQ12" s="48">
        <f t="shared" si="13"/>
        <v>-0.14160324901785182</v>
      </c>
      <c r="DR12" s="48">
        <f t="shared" si="13"/>
        <v>-0.14160324901785182</v>
      </c>
      <c r="DS12" s="48">
        <f t="shared" si="13"/>
        <v>-0.14160324901785182</v>
      </c>
      <c r="DT12" s="48">
        <f t="shared" si="13"/>
        <v>-0.14160324901785182</v>
      </c>
      <c r="DU12" s="48">
        <f t="shared" si="13"/>
        <v>-0.14160324901785182</v>
      </c>
      <c r="DV12" s="48">
        <f t="shared" si="13"/>
        <v>-0.14160324901785182</v>
      </c>
      <c r="DW12" s="48">
        <f t="shared" si="47"/>
        <v>-0.14160324901785182</v>
      </c>
      <c r="DX12" s="48">
        <f t="shared" si="14"/>
        <v>-0.14160324901785182</v>
      </c>
      <c r="DY12" s="48">
        <f t="shared" si="48"/>
        <v>-0.14160324901785182</v>
      </c>
      <c r="DZ12" s="48">
        <f t="shared" si="49"/>
        <v>-0.14160324901785182</v>
      </c>
      <c r="EA12" s="48">
        <f t="shared" si="15"/>
        <v>-0.14160324901785182</v>
      </c>
      <c r="EB12" s="48">
        <f t="shared" si="15"/>
        <v>-0.14160324901785182</v>
      </c>
      <c r="EC12" s="48">
        <f t="shared" si="15"/>
        <v>-0.14160324901785182</v>
      </c>
      <c r="ED12" s="48">
        <f t="shared" si="15"/>
        <v>-0.14160324901785182</v>
      </c>
      <c r="EE12" s="48">
        <f t="shared" si="15"/>
        <v>-0.14160324901785182</v>
      </c>
      <c r="EF12" s="48">
        <f t="shared" si="15"/>
        <v>-0.14160324901785182</v>
      </c>
      <c r="EG12" s="48">
        <f t="shared" si="15"/>
        <v>-0.14160324901785182</v>
      </c>
      <c r="EH12" s="48">
        <f t="shared" si="15"/>
        <v>-0.14160324901785182</v>
      </c>
      <c r="EI12" s="48">
        <f t="shared" si="15"/>
        <v>-0.14160324901785182</v>
      </c>
      <c r="EJ12" s="48">
        <f t="shared" si="15"/>
        <v>-0.14160324901785182</v>
      </c>
      <c r="EK12" s="48">
        <f t="shared" si="15"/>
        <v>-0.14160324901785182</v>
      </c>
      <c r="EL12" s="183">
        <f t="shared" si="50"/>
        <v>-0.17313327047954583</v>
      </c>
      <c r="EM12" s="60"/>
      <c r="EN12" s="60"/>
      <c r="EO12" s="60"/>
    </row>
    <row r="13" spans="1:145" outlineLevel="1" x14ac:dyDescent="0.25">
      <c r="B13" s="12" t="s">
        <v>8</v>
      </c>
      <c r="C13" s="21">
        <v>0.25</v>
      </c>
      <c r="D13" s="183">
        <v>-0.43734414893617024</v>
      </c>
      <c r="E13" s="48">
        <f t="shared" si="16"/>
        <v>-0.43734414893617024</v>
      </c>
      <c r="F13" s="48">
        <f t="shared" si="0"/>
        <v>-0.43734414893617024</v>
      </c>
      <c r="G13" s="48">
        <f t="shared" si="0"/>
        <v>-0.43734414893617024</v>
      </c>
      <c r="H13" s="48">
        <f t="shared" si="0"/>
        <v>-0.43734414893617024</v>
      </c>
      <c r="I13" s="48">
        <f t="shared" si="0"/>
        <v>-0.43734414893617024</v>
      </c>
      <c r="J13" s="48">
        <f t="shared" si="0"/>
        <v>-0.43734414893617024</v>
      </c>
      <c r="K13" s="48">
        <f t="shared" si="0"/>
        <v>-0.43734414893617024</v>
      </c>
      <c r="L13" s="48">
        <f t="shared" si="0"/>
        <v>-0.43734414893617024</v>
      </c>
      <c r="M13" s="183">
        <v>-5.3242024309087643E-2</v>
      </c>
      <c r="N13" s="48">
        <f t="shared" si="17"/>
        <v>-5.3242024309087643E-2</v>
      </c>
      <c r="O13" s="48">
        <f t="shared" si="1"/>
        <v>-5.3242024309087643E-2</v>
      </c>
      <c r="P13" s="48">
        <f t="shared" si="1"/>
        <v>-5.3242024309087643E-2</v>
      </c>
      <c r="Q13" s="183">
        <v>-5.8905116406687941E-2</v>
      </c>
      <c r="R13" s="48">
        <f t="shared" si="18"/>
        <v>-5.8905116406687941E-2</v>
      </c>
      <c r="S13" s="48">
        <f t="shared" si="2"/>
        <v>-5.8905116406687941E-2</v>
      </c>
      <c r="T13" s="520">
        <v>-5.8905116406687941E-2</v>
      </c>
      <c r="U13" s="48">
        <f t="shared" si="19"/>
        <v>-5.8905116406687941E-2</v>
      </c>
      <c r="V13" s="520">
        <v>-2.7299999999999991E-2</v>
      </c>
      <c r="W13" s="48">
        <f t="shared" si="3"/>
        <v>-5.8905116406687941E-2</v>
      </c>
      <c r="X13" s="48">
        <f t="shared" si="3"/>
        <v>-5.8905116406687941E-2</v>
      </c>
      <c r="Y13" s="48">
        <f t="shared" si="3"/>
        <v>-5.8905116406687941E-2</v>
      </c>
      <c r="Z13" s="48">
        <f t="shared" si="3"/>
        <v>-5.8905116406687941E-2</v>
      </c>
      <c r="AA13" s="48">
        <f t="shared" si="3"/>
        <v>-5.8905116406687941E-2</v>
      </c>
      <c r="AB13" s="565">
        <f t="shared" si="20"/>
        <v>-2.7299999999999991E-2</v>
      </c>
      <c r="AC13" s="48">
        <f t="shared" si="21"/>
        <v>-2.7299999999999991E-2</v>
      </c>
      <c r="AD13" s="183">
        <v>-5.3242024309087643E-2</v>
      </c>
      <c r="AE13" s="48">
        <f t="shared" si="22"/>
        <v>-5.3242024309087643E-2</v>
      </c>
      <c r="AF13" s="48">
        <f t="shared" si="4"/>
        <v>-5.3242024309087643E-2</v>
      </c>
      <c r="AG13" s="48">
        <f t="shared" si="4"/>
        <v>-5.3242024309087643E-2</v>
      </c>
      <c r="AH13" s="180">
        <v>0.10392827374999994</v>
      </c>
      <c r="AI13" s="180">
        <v>-2.7299999999999991E-2</v>
      </c>
      <c r="AJ13" s="48">
        <f t="shared" si="23"/>
        <v>-2.7299999999999991E-2</v>
      </c>
      <c r="AK13" s="535">
        <f t="shared" si="24"/>
        <v>3.8314136874999974E-2</v>
      </c>
      <c r="AL13" s="535">
        <v>0.10392827374999994</v>
      </c>
      <c r="AM13" s="48">
        <f t="shared" si="25"/>
        <v>-2.7299999999999991E-2</v>
      </c>
      <c r="AN13" s="48">
        <f t="shared" si="26"/>
        <v>-2.7299999999999991E-2</v>
      </c>
      <c r="AO13" s="48">
        <f t="shared" si="27"/>
        <v>-5.8905116406687941E-2</v>
      </c>
      <c r="AP13" s="48">
        <f t="shared" si="28"/>
        <v>-2.7299999999999991E-2</v>
      </c>
      <c r="AQ13" s="183">
        <v>-5.3242024309087643E-2</v>
      </c>
      <c r="AR13" s="183">
        <v>-5.3242024309087643E-2</v>
      </c>
      <c r="AS13" s="562">
        <f t="shared" si="29"/>
        <v>4.2700000000000071E-2</v>
      </c>
      <c r="AT13" s="183">
        <v>4.2700000000000071E-2</v>
      </c>
      <c r="AU13" s="48">
        <f t="shared" si="30"/>
        <v>3.8430000000000068E-2</v>
      </c>
      <c r="AV13" s="48">
        <f t="shared" si="5"/>
        <v>3.8430000000000068E-2</v>
      </c>
      <c r="AW13" s="48">
        <f t="shared" si="5"/>
        <v>3.8430000000000068E-2</v>
      </c>
      <c r="AX13" s="48">
        <f t="shared" si="5"/>
        <v>4.2700000000000071E-2</v>
      </c>
      <c r="AY13" s="48">
        <f t="shared" si="5"/>
        <v>5.1240000000000084E-2</v>
      </c>
      <c r="AZ13" s="48">
        <f t="shared" si="31"/>
        <v>4.2700000000000071E-2</v>
      </c>
      <c r="BA13" s="48">
        <f t="shared" si="31"/>
        <v>5.1240000000000084E-2</v>
      </c>
      <c r="BB13" s="199">
        <f t="shared" si="32"/>
        <v>-2.7317839093741081E-2</v>
      </c>
      <c r="BC13" s="190">
        <v>-2.7317839093741081E-2</v>
      </c>
      <c r="BD13" s="183">
        <v>-4.5908844679685035E-2</v>
      </c>
      <c r="BE13" s="48">
        <f t="shared" si="33"/>
        <v>4.2700000000000071E-2</v>
      </c>
      <c r="BF13" s="48">
        <f t="shared" si="33"/>
        <v>4.2700000000000071E-2</v>
      </c>
      <c r="BG13" s="48">
        <f t="shared" si="33"/>
        <v>5.1240000000000084E-2</v>
      </c>
      <c r="BH13" s="48">
        <f t="shared" si="33"/>
        <v>5.1240000000000084E-2</v>
      </c>
      <c r="BI13" s="183">
        <v>0.04</v>
      </c>
      <c r="BJ13" s="193">
        <v>-4.4434545131145087E-2</v>
      </c>
      <c r="BK13" s="180">
        <v>-4.4434545131145087E-2</v>
      </c>
      <c r="BL13" s="183">
        <v>-3.0563543674519189E-2</v>
      </c>
      <c r="BM13" s="48">
        <f t="shared" si="34"/>
        <v>4.2700000000000071E-2</v>
      </c>
      <c r="BN13" s="183">
        <v>-4.2400471150134157E-2</v>
      </c>
      <c r="BO13" s="183">
        <v>-5.5699999999999972E-2</v>
      </c>
      <c r="BP13" s="48">
        <f t="shared" si="35"/>
        <v>-5.5699999999999972E-2</v>
      </c>
      <c r="BQ13" s="48">
        <f t="shared" si="6"/>
        <v>-5.5699999999999972E-2</v>
      </c>
      <c r="BR13" s="48">
        <f t="shared" si="6"/>
        <v>-5.5699999999999972E-2</v>
      </c>
      <c r="BS13" s="48">
        <f t="shared" si="6"/>
        <v>-5.5699999999999972E-2</v>
      </c>
      <c r="BT13" s="48">
        <f t="shared" si="6"/>
        <v>-5.5699999999999972E-2</v>
      </c>
      <c r="BU13" s="183">
        <v>2.9432547520647501E-2</v>
      </c>
      <c r="BV13" s="48">
        <f t="shared" si="36"/>
        <v>2.9432547520647501E-2</v>
      </c>
      <c r="BW13" s="48">
        <f t="shared" si="7"/>
        <v>2.9432547520647501E-2</v>
      </c>
      <c r="BX13" s="48">
        <f t="shared" si="7"/>
        <v>2.9432547520647501E-2</v>
      </c>
      <c r="BY13" s="48">
        <f t="shared" si="7"/>
        <v>2.9432547520647501E-2</v>
      </c>
      <c r="BZ13" s="48">
        <f t="shared" si="7"/>
        <v>2.9432547520647501E-2</v>
      </c>
      <c r="CA13" s="48">
        <f t="shared" si="7"/>
        <v>2.9432547520647501E-2</v>
      </c>
      <c r="CB13" s="183">
        <v>-0.10093396097105001</v>
      </c>
      <c r="CC13" s="48">
        <f t="shared" si="37"/>
        <v>-0.10093396097105001</v>
      </c>
      <c r="CD13" s="48">
        <f t="shared" si="8"/>
        <v>-0.10093396097105001</v>
      </c>
      <c r="CE13" s="48">
        <f t="shared" si="8"/>
        <v>-0.10093396097105001</v>
      </c>
      <c r="CF13" s="48">
        <f t="shared" si="8"/>
        <v>-0.10093396097105001</v>
      </c>
      <c r="CG13" s="48">
        <f t="shared" si="8"/>
        <v>-0.10093396097105001</v>
      </c>
      <c r="CH13" s="48">
        <f t="shared" si="8"/>
        <v>-0.10093396097105001</v>
      </c>
      <c r="CI13" s="48">
        <f t="shared" si="38"/>
        <v>-4.2400471150134157E-2</v>
      </c>
      <c r="CJ13" s="48">
        <f t="shared" si="38"/>
        <v>-4.2400471150134157E-2</v>
      </c>
      <c r="CK13" s="48">
        <f t="shared" si="38"/>
        <v>-4.2400471150134157E-2</v>
      </c>
      <c r="CL13" s="183">
        <v>-6.1441748172175292E-2</v>
      </c>
      <c r="CM13" s="48">
        <f t="shared" si="39"/>
        <v>-6.1441748172175292E-2</v>
      </c>
      <c r="CN13" s="48">
        <f t="shared" si="9"/>
        <v>-6.1441748172175292E-2</v>
      </c>
      <c r="CO13" s="48">
        <f t="shared" si="9"/>
        <v>-6.1441748172175292E-2</v>
      </c>
      <c r="CP13" s="48">
        <f t="shared" si="9"/>
        <v>-6.1441748172175292E-2</v>
      </c>
      <c r="CQ13" s="535">
        <v>-3.0563543674519189E-2</v>
      </c>
      <c r="CR13" s="48">
        <f t="shared" si="40"/>
        <v>-2.7299999999999991E-2</v>
      </c>
      <c r="CS13" s="48">
        <f t="shared" si="41"/>
        <v>-2.7299999999999991E-2</v>
      </c>
      <c r="CT13" s="48">
        <f t="shared" si="10"/>
        <v>-2.7299999999999991E-2</v>
      </c>
      <c r="CU13" s="48">
        <f t="shared" si="10"/>
        <v>-2.7299999999999991E-2</v>
      </c>
      <c r="CV13" s="48">
        <f t="shared" si="10"/>
        <v>-2.7299999999999991E-2</v>
      </c>
      <c r="CW13" s="48">
        <f t="shared" si="10"/>
        <v>-2.7299999999999991E-2</v>
      </c>
      <c r="CX13" s="48">
        <f t="shared" si="10"/>
        <v>-2.7299999999999991E-2</v>
      </c>
      <c r="CY13" s="48">
        <f t="shared" si="10"/>
        <v>-2.7299999999999991E-2</v>
      </c>
      <c r="CZ13" s="48">
        <f t="shared" si="10"/>
        <v>-2.7299999999999991E-2</v>
      </c>
      <c r="DA13" s="48">
        <f t="shared" si="10"/>
        <v>-2.7299999999999991E-2</v>
      </c>
      <c r="DB13" s="48">
        <f t="shared" si="10"/>
        <v>-2.7299999999999991E-2</v>
      </c>
      <c r="DC13" s="48">
        <f t="shared" si="10"/>
        <v>-2.7299999999999991E-2</v>
      </c>
      <c r="DD13" s="183">
        <f t="shared" si="42"/>
        <v>4.2700000000000071E-2</v>
      </c>
      <c r="DE13" s="48">
        <f t="shared" si="11"/>
        <v>4.2700000000000071E-2</v>
      </c>
      <c r="DF13" s="48">
        <f t="shared" si="11"/>
        <v>4.2700000000000071E-2</v>
      </c>
      <c r="DG13" s="48">
        <f t="shared" si="11"/>
        <v>4.2700000000000071E-2</v>
      </c>
      <c r="DH13" s="183">
        <f t="shared" si="43"/>
        <v>-5.3242024309087643E-2</v>
      </c>
      <c r="DI13" s="48">
        <f t="shared" si="44"/>
        <v>-5.3242024309087643E-2</v>
      </c>
      <c r="DJ13" s="48">
        <f t="shared" si="12"/>
        <v>-5.3242024309087643E-2</v>
      </c>
      <c r="DK13" s="48">
        <f t="shared" si="12"/>
        <v>-5.3242024309087643E-2</v>
      </c>
      <c r="DL13" s="48">
        <f t="shared" si="12"/>
        <v>-5.3242024309087643E-2</v>
      </c>
      <c r="DM13" s="48">
        <f t="shared" si="12"/>
        <v>-5.3242024309087643E-2</v>
      </c>
      <c r="DN13" s="48">
        <f t="shared" si="12"/>
        <v>-5.3242024309087643E-2</v>
      </c>
      <c r="DO13" s="48">
        <f t="shared" si="45"/>
        <v>-5.3242024309087643E-2</v>
      </c>
      <c r="DP13" s="48">
        <f t="shared" si="46"/>
        <v>-5.3242024309087643E-2</v>
      </c>
      <c r="DQ13" s="48">
        <f t="shared" si="13"/>
        <v>-5.3242024309087643E-2</v>
      </c>
      <c r="DR13" s="48">
        <f t="shared" si="13"/>
        <v>-5.3242024309087643E-2</v>
      </c>
      <c r="DS13" s="48">
        <f t="shared" si="13"/>
        <v>-5.3242024309087643E-2</v>
      </c>
      <c r="DT13" s="48">
        <f t="shared" si="13"/>
        <v>-5.3242024309087643E-2</v>
      </c>
      <c r="DU13" s="48">
        <f t="shared" si="13"/>
        <v>-5.3242024309087643E-2</v>
      </c>
      <c r="DV13" s="48">
        <f t="shared" si="13"/>
        <v>-5.3242024309087643E-2</v>
      </c>
      <c r="DW13" s="48">
        <f t="shared" si="47"/>
        <v>-5.3242024309087643E-2</v>
      </c>
      <c r="DX13" s="48">
        <f t="shared" si="14"/>
        <v>-5.3242024309087643E-2</v>
      </c>
      <c r="DY13" s="48">
        <f t="shared" si="48"/>
        <v>-5.3242024309087643E-2</v>
      </c>
      <c r="DZ13" s="48">
        <f t="shared" si="49"/>
        <v>-5.3242024309087643E-2</v>
      </c>
      <c r="EA13" s="48">
        <f t="shared" si="15"/>
        <v>-5.3242024309087643E-2</v>
      </c>
      <c r="EB13" s="48">
        <f t="shared" si="15"/>
        <v>-5.3242024309087643E-2</v>
      </c>
      <c r="EC13" s="48">
        <f t="shared" si="15"/>
        <v>-5.3242024309087643E-2</v>
      </c>
      <c r="ED13" s="48">
        <f t="shared" si="15"/>
        <v>-5.3242024309087643E-2</v>
      </c>
      <c r="EE13" s="48">
        <f t="shared" si="15"/>
        <v>-5.3242024309087643E-2</v>
      </c>
      <c r="EF13" s="48">
        <f t="shared" si="15"/>
        <v>-5.3242024309087643E-2</v>
      </c>
      <c r="EG13" s="48">
        <f t="shared" si="15"/>
        <v>-5.3242024309087643E-2</v>
      </c>
      <c r="EH13" s="48">
        <f t="shared" si="15"/>
        <v>-5.3242024309087643E-2</v>
      </c>
      <c r="EI13" s="48">
        <f t="shared" si="15"/>
        <v>-5.3242024309087643E-2</v>
      </c>
      <c r="EJ13" s="48">
        <f t="shared" si="15"/>
        <v>-5.3242024309087643E-2</v>
      </c>
      <c r="EK13" s="48">
        <f t="shared" si="15"/>
        <v>-5.3242024309087643E-2</v>
      </c>
      <c r="EL13" s="183">
        <f t="shared" si="50"/>
        <v>-6.4795628047356738E-2</v>
      </c>
      <c r="EM13" s="60"/>
      <c r="EN13" s="60"/>
      <c r="EO13" s="60"/>
    </row>
    <row r="14" spans="1:145" outlineLevel="1" x14ac:dyDescent="0.25">
      <c r="B14" s="12" t="s">
        <v>11</v>
      </c>
      <c r="C14" s="21">
        <v>0.3</v>
      </c>
      <c r="D14" s="183">
        <v>-0.39836737722177407</v>
      </c>
      <c r="E14" s="48">
        <f t="shared" si="16"/>
        <v>-0.39836737722177407</v>
      </c>
      <c r="F14" s="48">
        <f t="shared" si="0"/>
        <v>-0.39836737722177407</v>
      </c>
      <c r="G14" s="48">
        <f t="shared" si="0"/>
        <v>-0.39836737722177407</v>
      </c>
      <c r="H14" s="48">
        <f t="shared" si="0"/>
        <v>-0.39836737722177407</v>
      </c>
      <c r="I14" s="48">
        <f t="shared" si="0"/>
        <v>-0.39836737722177407</v>
      </c>
      <c r="J14" s="48">
        <f t="shared" si="0"/>
        <v>-0.39836737722177407</v>
      </c>
      <c r="K14" s="48">
        <f t="shared" si="0"/>
        <v>-0.39836737722177407</v>
      </c>
      <c r="L14" s="48">
        <f t="shared" si="0"/>
        <v>-0.39836737722177407</v>
      </c>
      <c r="M14" s="183">
        <v>-9.0909090909090384E-3</v>
      </c>
      <c r="N14" s="48">
        <f t="shared" si="17"/>
        <v>-9.0909090909090384E-3</v>
      </c>
      <c r="O14" s="48">
        <f t="shared" si="1"/>
        <v>-9.0909090909090384E-3</v>
      </c>
      <c r="P14" s="48">
        <f t="shared" si="1"/>
        <v>-9.0909090909090384E-3</v>
      </c>
      <c r="Q14" s="183">
        <v>0</v>
      </c>
      <c r="R14" s="48">
        <f t="shared" si="18"/>
        <v>0</v>
      </c>
      <c r="S14" s="48">
        <f t="shared" si="2"/>
        <v>0</v>
      </c>
      <c r="T14" s="520">
        <v>0</v>
      </c>
      <c r="U14" s="48">
        <f t="shared" si="19"/>
        <v>0</v>
      </c>
      <c r="V14" s="520">
        <v>0</v>
      </c>
      <c r="W14" s="48">
        <f t="shared" si="3"/>
        <v>0</v>
      </c>
      <c r="X14" s="48">
        <f t="shared" si="3"/>
        <v>0</v>
      </c>
      <c r="Y14" s="48">
        <f t="shared" si="3"/>
        <v>0</v>
      </c>
      <c r="Z14" s="48">
        <f t="shared" si="3"/>
        <v>0</v>
      </c>
      <c r="AA14" s="48">
        <f t="shared" si="3"/>
        <v>0</v>
      </c>
      <c r="AB14" s="565">
        <f t="shared" si="20"/>
        <v>1.4000000000000012E-2</v>
      </c>
      <c r="AC14" s="48">
        <f t="shared" si="21"/>
        <v>1.4000000000000012E-2</v>
      </c>
      <c r="AD14" s="183">
        <v>-9.0909090909090384E-3</v>
      </c>
      <c r="AE14" s="48">
        <f t="shared" si="22"/>
        <v>-9.0909090909090384E-3</v>
      </c>
      <c r="AF14" s="48">
        <f t="shared" si="4"/>
        <v>-9.0909090909090384E-3</v>
      </c>
      <c r="AG14" s="48">
        <f t="shared" si="4"/>
        <v>-9.0909090909090384E-3</v>
      </c>
      <c r="AH14" s="180">
        <v>0.21770088599999993</v>
      </c>
      <c r="AI14" s="180">
        <v>1.4000000000000012E-2</v>
      </c>
      <c r="AJ14" s="48">
        <f t="shared" si="23"/>
        <v>1.4000000000000012E-2</v>
      </c>
      <c r="AK14" s="535">
        <f t="shared" si="24"/>
        <v>0.11585044299999997</v>
      </c>
      <c r="AL14" s="535">
        <v>0.21770088599999993</v>
      </c>
      <c r="AM14" s="48">
        <f t="shared" si="25"/>
        <v>1.4000000000000012E-2</v>
      </c>
      <c r="AN14" s="48">
        <f t="shared" si="26"/>
        <v>1.4000000000000012E-2</v>
      </c>
      <c r="AO14" s="48">
        <f t="shared" si="27"/>
        <v>0</v>
      </c>
      <c r="AP14" s="48">
        <f t="shared" si="28"/>
        <v>0</v>
      </c>
      <c r="AQ14" s="183">
        <v>-9.0909090909090384E-3</v>
      </c>
      <c r="AR14" s="183">
        <v>-9.0909090909090384E-3</v>
      </c>
      <c r="AS14" s="562">
        <f t="shared" si="29"/>
        <v>9.000000000000008E-2</v>
      </c>
      <c r="AT14" s="183">
        <v>9.000000000000008E-2</v>
      </c>
      <c r="AU14" s="48">
        <f t="shared" si="30"/>
        <v>8.1000000000000072E-2</v>
      </c>
      <c r="AV14" s="48">
        <f t="shared" si="5"/>
        <v>8.1000000000000072E-2</v>
      </c>
      <c r="AW14" s="48">
        <f t="shared" si="5"/>
        <v>8.1000000000000072E-2</v>
      </c>
      <c r="AX14" s="48">
        <f t="shared" si="5"/>
        <v>9.000000000000008E-2</v>
      </c>
      <c r="AY14" s="48">
        <f t="shared" si="5"/>
        <v>0.1080000000000001</v>
      </c>
      <c r="AZ14" s="48">
        <f t="shared" si="31"/>
        <v>9.000000000000008E-2</v>
      </c>
      <c r="BA14" s="48">
        <f t="shared" si="31"/>
        <v>0.1080000000000001</v>
      </c>
      <c r="BB14" s="199">
        <f t="shared" si="32"/>
        <v>9.165795858231407E-3</v>
      </c>
      <c r="BC14" s="190">
        <v>9.165795858231407E-3</v>
      </c>
      <c r="BD14" s="183">
        <v>2.7370382241433955E-3</v>
      </c>
      <c r="BE14" s="48">
        <f t="shared" si="33"/>
        <v>9.000000000000008E-2</v>
      </c>
      <c r="BF14" s="48">
        <f t="shared" si="33"/>
        <v>9.000000000000008E-2</v>
      </c>
      <c r="BG14" s="48">
        <f t="shared" si="33"/>
        <v>0.1080000000000001</v>
      </c>
      <c r="BH14" s="48">
        <f t="shared" si="33"/>
        <v>0.1080000000000001</v>
      </c>
      <c r="BI14" s="183">
        <v>3.9600885226165339E-4</v>
      </c>
      <c r="BJ14" s="193">
        <v>0</v>
      </c>
      <c r="BK14" s="180">
        <v>0</v>
      </c>
      <c r="BL14" s="183">
        <v>0</v>
      </c>
      <c r="BM14" s="48">
        <f t="shared" si="34"/>
        <v>9.000000000000008E-2</v>
      </c>
      <c r="BN14" s="183">
        <v>2.0970942601290659E-2</v>
      </c>
      <c r="BO14" s="183">
        <v>-7.5600000000000112E-3</v>
      </c>
      <c r="BP14" s="48">
        <f t="shared" si="35"/>
        <v>-7.5600000000000112E-3</v>
      </c>
      <c r="BQ14" s="48">
        <f t="shared" si="6"/>
        <v>-7.5600000000000112E-3</v>
      </c>
      <c r="BR14" s="48">
        <f t="shared" si="6"/>
        <v>-7.5600000000000112E-3</v>
      </c>
      <c r="BS14" s="48">
        <f t="shared" si="6"/>
        <v>-7.5600000000000112E-3</v>
      </c>
      <c r="BT14" s="48">
        <f t="shared" si="6"/>
        <v>-7.5600000000000112E-3</v>
      </c>
      <c r="BU14" s="183">
        <v>9.4906573474319966E-2</v>
      </c>
      <c r="BV14" s="48">
        <f t="shared" si="36"/>
        <v>9.4906573474319966E-2</v>
      </c>
      <c r="BW14" s="48">
        <f t="shared" si="7"/>
        <v>9.4906573474319966E-2</v>
      </c>
      <c r="BX14" s="48">
        <f t="shared" si="7"/>
        <v>9.4906573474319966E-2</v>
      </c>
      <c r="BY14" s="48">
        <f t="shared" si="7"/>
        <v>9.4906573474319966E-2</v>
      </c>
      <c r="BZ14" s="48">
        <f t="shared" si="7"/>
        <v>9.4906573474319966E-2</v>
      </c>
      <c r="CA14" s="48">
        <f t="shared" si="7"/>
        <v>9.4906573474319966E-2</v>
      </c>
      <c r="CB14" s="183">
        <v>-2.4433745670447982E-2</v>
      </c>
      <c r="CC14" s="48">
        <f t="shared" si="37"/>
        <v>-2.4433745670447982E-2</v>
      </c>
      <c r="CD14" s="48">
        <f t="shared" si="8"/>
        <v>-2.4433745670447982E-2</v>
      </c>
      <c r="CE14" s="48">
        <f t="shared" si="8"/>
        <v>-2.4433745670447982E-2</v>
      </c>
      <c r="CF14" s="48">
        <f t="shared" si="8"/>
        <v>-2.4433745670447982E-2</v>
      </c>
      <c r="CG14" s="48">
        <f t="shared" si="8"/>
        <v>-2.4433745670447982E-2</v>
      </c>
      <c r="CH14" s="48">
        <f t="shared" si="8"/>
        <v>-2.4433745670447982E-2</v>
      </c>
      <c r="CI14" s="48">
        <f t="shared" si="38"/>
        <v>2.0970942601290659E-2</v>
      </c>
      <c r="CJ14" s="48">
        <f t="shared" si="38"/>
        <v>2.0970942601290659E-2</v>
      </c>
      <c r="CK14" s="48">
        <f t="shared" si="38"/>
        <v>2.0970942601290659E-2</v>
      </c>
      <c r="CL14" s="183">
        <v>1.305138744805201E-2</v>
      </c>
      <c r="CM14" s="48">
        <f t="shared" si="39"/>
        <v>1.305138744805201E-2</v>
      </c>
      <c r="CN14" s="48">
        <f t="shared" si="9"/>
        <v>1.305138744805201E-2</v>
      </c>
      <c r="CO14" s="48">
        <f t="shared" si="9"/>
        <v>1.305138744805201E-2</v>
      </c>
      <c r="CP14" s="48">
        <f t="shared" si="9"/>
        <v>1.305138744805201E-2</v>
      </c>
      <c r="CQ14" s="535">
        <v>0</v>
      </c>
      <c r="CR14" s="48">
        <f t="shared" si="40"/>
        <v>1.4000000000000012E-2</v>
      </c>
      <c r="CS14" s="48">
        <f t="shared" si="41"/>
        <v>1.4000000000000012E-2</v>
      </c>
      <c r="CT14" s="48">
        <f t="shared" si="10"/>
        <v>1.4000000000000012E-2</v>
      </c>
      <c r="CU14" s="48">
        <f t="shared" si="10"/>
        <v>1.4000000000000012E-2</v>
      </c>
      <c r="CV14" s="48">
        <f t="shared" si="10"/>
        <v>1.4000000000000012E-2</v>
      </c>
      <c r="CW14" s="48">
        <f t="shared" si="10"/>
        <v>1.4000000000000012E-2</v>
      </c>
      <c r="CX14" s="48">
        <f t="shared" si="10"/>
        <v>1.4000000000000012E-2</v>
      </c>
      <c r="CY14" s="48">
        <f t="shared" si="10"/>
        <v>1.4000000000000012E-2</v>
      </c>
      <c r="CZ14" s="48">
        <f t="shared" si="10"/>
        <v>1.4000000000000012E-2</v>
      </c>
      <c r="DA14" s="48">
        <f t="shared" si="10"/>
        <v>1.4000000000000012E-2</v>
      </c>
      <c r="DB14" s="48">
        <f t="shared" si="10"/>
        <v>1.4000000000000012E-2</v>
      </c>
      <c r="DC14" s="48">
        <f t="shared" si="10"/>
        <v>1.4000000000000012E-2</v>
      </c>
      <c r="DD14" s="183">
        <f t="shared" si="42"/>
        <v>9.000000000000008E-2</v>
      </c>
      <c r="DE14" s="48">
        <f t="shared" si="11"/>
        <v>9.000000000000008E-2</v>
      </c>
      <c r="DF14" s="48">
        <f t="shared" si="11"/>
        <v>9.000000000000008E-2</v>
      </c>
      <c r="DG14" s="48">
        <f t="shared" si="11"/>
        <v>9.000000000000008E-2</v>
      </c>
      <c r="DH14" s="183">
        <f t="shared" si="43"/>
        <v>-9.0909090909090384E-3</v>
      </c>
      <c r="DI14" s="48">
        <f t="shared" si="44"/>
        <v>-9.0909090909090384E-3</v>
      </c>
      <c r="DJ14" s="48">
        <f t="shared" si="12"/>
        <v>-9.0909090909090384E-3</v>
      </c>
      <c r="DK14" s="48">
        <f t="shared" si="12"/>
        <v>-9.0909090909090384E-3</v>
      </c>
      <c r="DL14" s="48">
        <f t="shared" si="12"/>
        <v>-9.0909090909090384E-3</v>
      </c>
      <c r="DM14" s="48">
        <f t="shared" si="12"/>
        <v>-9.0909090909090384E-3</v>
      </c>
      <c r="DN14" s="48">
        <f t="shared" si="12"/>
        <v>-9.0909090909090384E-3</v>
      </c>
      <c r="DO14" s="48">
        <f t="shared" si="45"/>
        <v>-9.0909090909090384E-3</v>
      </c>
      <c r="DP14" s="48">
        <f t="shared" si="46"/>
        <v>-9.0909090909090384E-3</v>
      </c>
      <c r="DQ14" s="48">
        <f t="shared" si="13"/>
        <v>-9.0909090909090384E-3</v>
      </c>
      <c r="DR14" s="48">
        <f t="shared" si="13"/>
        <v>-9.0909090909090384E-3</v>
      </c>
      <c r="DS14" s="48">
        <f t="shared" si="13"/>
        <v>-9.0909090909090384E-3</v>
      </c>
      <c r="DT14" s="48">
        <f t="shared" si="13"/>
        <v>-9.0909090909090384E-3</v>
      </c>
      <c r="DU14" s="48">
        <f t="shared" si="13"/>
        <v>-9.0909090909090384E-3</v>
      </c>
      <c r="DV14" s="48">
        <f t="shared" si="13"/>
        <v>-9.0909090909090384E-3</v>
      </c>
      <c r="DW14" s="48">
        <f t="shared" si="47"/>
        <v>-9.0909090909090384E-3</v>
      </c>
      <c r="DX14" s="48">
        <f t="shared" si="14"/>
        <v>-9.0909090909090384E-3</v>
      </c>
      <c r="DY14" s="48">
        <f t="shared" si="48"/>
        <v>-9.0909090909090384E-3</v>
      </c>
      <c r="DZ14" s="48">
        <f t="shared" si="49"/>
        <v>-9.0909090909090384E-3</v>
      </c>
      <c r="EA14" s="48">
        <f t="shared" si="15"/>
        <v>-9.0909090909090384E-3</v>
      </c>
      <c r="EB14" s="48">
        <f t="shared" si="15"/>
        <v>-9.0909090909090384E-3</v>
      </c>
      <c r="EC14" s="48">
        <f t="shared" si="15"/>
        <v>-9.0909090909090384E-3</v>
      </c>
      <c r="ED14" s="48">
        <f t="shared" si="15"/>
        <v>-9.0909090909090384E-3</v>
      </c>
      <c r="EE14" s="48">
        <f t="shared" si="15"/>
        <v>-9.0909090909090384E-3</v>
      </c>
      <c r="EF14" s="48">
        <f t="shared" si="15"/>
        <v>-9.0909090909090384E-3</v>
      </c>
      <c r="EG14" s="48">
        <f t="shared" si="15"/>
        <v>-9.0909090909090384E-3</v>
      </c>
      <c r="EH14" s="48">
        <f t="shared" si="15"/>
        <v>-9.0909090909090384E-3</v>
      </c>
      <c r="EI14" s="48">
        <f t="shared" si="15"/>
        <v>-9.0909090909090384E-3</v>
      </c>
      <c r="EJ14" s="48">
        <f t="shared" si="15"/>
        <v>-9.0909090909090384E-3</v>
      </c>
      <c r="EK14" s="48">
        <f t="shared" si="15"/>
        <v>-9.0909090909090384E-3</v>
      </c>
      <c r="EL14" s="183">
        <f t="shared" si="50"/>
        <v>0</v>
      </c>
      <c r="EM14" s="60"/>
      <c r="EN14" s="60"/>
      <c r="EO14" s="60"/>
    </row>
    <row r="15" spans="1:145" outlineLevel="1" x14ac:dyDescent="0.25">
      <c r="B15" s="12" t="s">
        <v>12</v>
      </c>
      <c r="C15" s="21">
        <v>0.35</v>
      </c>
      <c r="D15" s="183">
        <v>-0.24740492281327309</v>
      </c>
      <c r="E15" s="48">
        <f t="shared" si="16"/>
        <v>-0.24740492281327309</v>
      </c>
      <c r="F15" s="48">
        <f t="shared" si="0"/>
        <v>-0.24740492281327309</v>
      </c>
      <c r="G15" s="48">
        <f t="shared" si="0"/>
        <v>-0.24740492281327309</v>
      </c>
      <c r="H15" s="48">
        <f t="shared" si="0"/>
        <v>-0.24740492281327309</v>
      </c>
      <c r="I15" s="48">
        <f t="shared" si="0"/>
        <v>-0.24740492281327309</v>
      </c>
      <c r="J15" s="48">
        <f t="shared" si="0"/>
        <v>-0.24740492281327309</v>
      </c>
      <c r="K15" s="48">
        <f t="shared" si="0"/>
        <v>-0.24740492281327309</v>
      </c>
      <c r="L15" s="48">
        <f t="shared" si="0"/>
        <v>-0.24740492281327309</v>
      </c>
      <c r="M15" s="183">
        <v>5.4775280898875511E-3</v>
      </c>
      <c r="N15" s="48">
        <f t="shared" si="17"/>
        <v>5.4775280898875511E-3</v>
      </c>
      <c r="O15" s="48">
        <f t="shared" si="1"/>
        <v>5.4775280898875511E-3</v>
      </c>
      <c r="P15" s="48">
        <f t="shared" si="1"/>
        <v>5.4775280898875511E-3</v>
      </c>
      <c r="Q15" s="183">
        <v>3.0619786871539656E-3</v>
      </c>
      <c r="R15" s="48">
        <f t="shared" si="18"/>
        <v>3.0619786871539656E-3</v>
      </c>
      <c r="S15" s="48">
        <f t="shared" si="2"/>
        <v>3.0619786871539656E-3</v>
      </c>
      <c r="T15" s="520">
        <v>3.0619786871539656E-3</v>
      </c>
      <c r="U15" s="48">
        <f t="shared" si="19"/>
        <v>3.0619786871539656E-3</v>
      </c>
      <c r="V15" s="520">
        <v>6.3138528138528827E-3</v>
      </c>
      <c r="W15" s="48">
        <f t="shared" si="3"/>
        <v>3.0619786871539656E-3</v>
      </c>
      <c r="X15" s="48">
        <f t="shared" si="3"/>
        <v>3.0619786871539656E-3</v>
      </c>
      <c r="Y15" s="48">
        <f t="shared" si="3"/>
        <v>3.0619786871539656E-3</v>
      </c>
      <c r="Z15" s="48">
        <f t="shared" si="3"/>
        <v>3.0619786871539656E-3</v>
      </c>
      <c r="AA15" s="48">
        <f t="shared" si="3"/>
        <v>3.0619786871539656E-3</v>
      </c>
      <c r="AB15" s="565">
        <f t="shared" si="20"/>
        <v>3.9656000000000136E-2</v>
      </c>
      <c r="AC15" s="48">
        <f t="shared" si="21"/>
        <v>3.9656000000000136E-2</v>
      </c>
      <c r="AD15" s="183">
        <v>5.4775280898875511E-3</v>
      </c>
      <c r="AE15" s="48">
        <f t="shared" si="22"/>
        <v>5.4775280898875511E-3</v>
      </c>
      <c r="AF15" s="48">
        <f t="shared" si="4"/>
        <v>5.4775280898875511E-3</v>
      </c>
      <c r="AG15" s="48">
        <f t="shared" si="4"/>
        <v>5.4775280898875511E-3</v>
      </c>
      <c r="AH15" s="180">
        <v>0.24455653974999997</v>
      </c>
      <c r="AI15" s="180">
        <v>3.9656000000000136E-2</v>
      </c>
      <c r="AJ15" s="48">
        <f t="shared" si="23"/>
        <v>3.9656000000000136E-2</v>
      </c>
      <c r="AK15" s="535">
        <f t="shared" si="24"/>
        <v>0.14210626987500005</v>
      </c>
      <c r="AL15" s="535">
        <v>0.24455653974999997</v>
      </c>
      <c r="AM15" s="48">
        <f t="shared" si="25"/>
        <v>3.9656000000000136E-2</v>
      </c>
      <c r="AN15" s="48">
        <f t="shared" si="26"/>
        <v>3.9656000000000136E-2</v>
      </c>
      <c r="AO15" s="48">
        <f t="shared" si="27"/>
        <v>3.0619786871539656E-3</v>
      </c>
      <c r="AP15" s="48">
        <f t="shared" si="28"/>
        <v>6.3138528138528827E-3</v>
      </c>
      <c r="AQ15" s="183">
        <v>5.4775280898875511E-3</v>
      </c>
      <c r="AR15" s="183">
        <v>5.4775280898875511E-3</v>
      </c>
      <c r="AS15" s="562">
        <f t="shared" si="29"/>
        <v>0.1100000000000001</v>
      </c>
      <c r="AT15" s="183">
        <v>0.1100000000000001</v>
      </c>
      <c r="AU15" s="48">
        <f t="shared" si="30"/>
        <v>9.9000000000000088E-2</v>
      </c>
      <c r="AV15" s="48">
        <f t="shared" si="5"/>
        <v>9.9000000000000088E-2</v>
      </c>
      <c r="AW15" s="48">
        <f t="shared" si="5"/>
        <v>9.9000000000000088E-2</v>
      </c>
      <c r="AX15" s="48">
        <f t="shared" si="5"/>
        <v>0.1100000000000001</v>
      </c>
      <c r="AY15" s="48">
        <f t="shared" si="5"/>
        <v>0.13200000000000012</v>
      </c>
      <c r="AZ15" s="48">
        <f t="shared" si="31"/>
        <v>0.1100000000000001</v>
      </c>
      <c r="BA15" s="48">
        <f t="shared" si="31"/>
        <v>0.13200000000000012</v>
      </c>
      <c r="BB15" s="199">
        <f t="shared" si="32"/>
        <v>4.0000000000000036E-2</v>
      </c>
      <c r="BC15" s="190">
        <v>4.0000000000000036E-2</v>
      </c>
      <c r="BD15" s="183">
        <v>4.1600764460404616E-2</v>
      </c>
      <c r="BE15" s="48">
        <f t="shared" si="33"/>
        <v>0.1100000000000001</v>
      </c>
      <c r="BF15" s="48">
        <f t="shared" si="33"/>
        <v>0.1100000000000001</v>
      </c>
      <c r="BG15" s="48">
        <f t="shared" si="33"/>
        <v>0.13200000000000012</v>
      </c>
      <c r="BH15" s="48">
        <f t="shared" si="33"/>
        <v>0.13200000000000012</v>
      </c>
      <c r="BI15" s="183">
        <v>3.3610312487542648E-2</v>
      </c>
      <c r="BJ15" s="193">
        <v>2.4924365910208524E-2</v>
      </c>
      <c r="BK15" s="180">
        <v>2.4924365910208524E-2</v>
      </c>
      <c r="BL15" s="183">
        <v>0</v>
      </c>
      <c r="BM15" s="48">
        <f t="shared" si="34"/>
        <v>0.1100000000000001</v>
      </c>
      <c r="BN15" s="183">
        <v>4.0996882242244403E-2</v>
      </c>
      <c r="BO15" s="183">
        <v>0</v>
      </c>
      <c r="BP15" s="48">
        <f t="shared" si="35"/>
        <v>0</v>
      </c>
      <c r="BQ15" s="48">
        <f t="shared" si="6"/>
        <v>0</v>
      </c>
      <c r="BR15" s="48">
        <f t="shared" si="6"/>
        <v>0</v>
      </c>
      <c r="BS15" s="48">
        <f t="shared" si="6"/>
        <v>0</v>
      </c>
      <c r="BT15" s="48">
        <f t="shared" si="6"/>
        <v>0</v>
      </c>
      <c r="BU15" s="183">
        <v>0.12313203797734995</v>
      </c>
      <c r="BV15" s="48">
        <f t="shared" si="36"/>
        <v>0.12313203797734995</v>
      </c>
      <c r="BW15" s="48">
        <f t="shared" si="7"/>
        <v>0.12313203797734995</v>
      </c>
      <c r="BX15" s="48">
        <f t="shared" si="7"/>
        <v>0.12313203797734995</v>
      </c>
      <c r="BY15" s="48">
        <f t="shared" si="7"/>
        <v>0.12313203797734995</v>
      </c>
      <c r="BZ15" s="48">
        <f t="shared" si="7"/>
        <v>0.12313203797734995</v>
      </c>
      <c r="CA15" s="48">
        <f t="shared" si="7"/>
        <v>0.12313203797734995</v>
      </c>
      <c r="CB15" s="183">
        <v>-1.4139125061674029E-4</v>
      </c>
      <c r="CC15" s="48">
        <f t="shared" si="37"/>
        <v>-1.4139125061674029E-4</v>
      </c>
      <c r="CD15" s="48">
        <f t="shared" si="8"/>
        <v>-1.4139125061674029E-4</v>
      </c>
      <c r="CE15" s="48">
        <f t="shared" si="8"/>
        <v>-1.4139125061674029E-4</v>
      </c>
      <c r="CF15" s="48">
        <f t="shared" si="8"/>
        <v>-1.4139125061674029E-4</v>
      </c>
      <c r="CG15" s="48">
        <f t="shared" si="8"/>
        <v>-1.4139125061674029E-4</v>
      </c>
      <c r="CH15" s="48">
        <f t="shared" si="8"/>
        <v>-1.4139125061674029E-4</v>
      </c>
      <c r="CI15" s="48">
        <f t="shared" si="38"/>
        <v>4.0996882242244403E-2</v>
      </c>
      <c r="CJ15" s="48">
        <f t="shared" si="38"/>
        <v>4.0996882242244403E-2</v>
      </c>
      <c r="CK15" s="48">
        <f t="shared" si="38"/>
        <v>4.0996882242244403E-2</v>
      </c>
      <c r="CL15" s="183">
        <v>1.4393225679353527E-2</v>
      </c>
      <c r="CM15" s="48">
        <f t="shared" si="39"/>
        <v>1.4393225679353527E-2</v>
      </c>
      <c r="CN15" s="48">
        <f t="shared" si="9"/>
        <v>1.4393225679353527E-2</v>
      </c>
      <c r="CO15" s="48">
        <f t="shared" si="9"/>
        <v>1.4393225679353527E-2</v>
      </c>
      <c r="CP15" s="48">
        <f t="shared" si="9"/>
        <v>1.4393225679353527E-2</v>
      </c>
      <c r="CQ15" s="535">
        <v>0</v>
      </c>
      <c r="CR15" s="48">
        <f t="shared" si="40"/>
        <v>3.9656000000000136E-2</v>
      </c>
      <c r="CS15" s="48">
        <f t="shared" si="41"/>
        <v>3.9656000000000136E-2</v>
      </c>
      <c r="CT15" s="48">
        <f t="shared" si="10"/>
        <v>3.9656000000000136E-2</v>
      </c>
      <c r="CU15" s="48">
        <f t="shared" si="10"/>
        <v>3.9656000000000136E-2</v>
      </c>
      <c r="CV15" s="48">
        <f t="shared" si="10"/>
        <v>3.9656000000000136E-2</v>
      </c>
      <c r="CW15" s="48">
        <f t="shared" si="10"/>
        <v>3.9656000000000136E-2</v>
      </c>
      <c r="CX15" s="48">
        <f t="shared" si="10"/>
        <v>3.9656000000000136E-2</v>
      </c>
      <c r="CY15" s="48">
        <f t="shared" si="10"/>
        <v>3.9656000000000136E-2</v>
      </c>
      <c r="CZ15" s="48">
        <f t="shared" si="10"/>
        <v>3.9656000000000136E-2</v>
      </c>
      <c r="DA15" s="48">
        <f t="shared" si="10"/>
        <v>3.9656000000000136E-2</v>
      </c>
      <c r="DB15" s="48">
        <f t="shared" si="10"/>
        <v>3.9656000000000136E-2</v>
      </c>
      <c r="DC15" s="48">
        <f t="shared" si="10"/>
        <v>3.9656000000000136E-2</v>
      </c>
      <c r="DD15" s="183">
        <f t="shared" si="42"/>
        <v>0.1100000000000001</v>
      </c>
      <c r="DE15" s="48">
        <f t="shared" si="11"/>
        <v>0.1100000000000001</v>
      </c>
      <c r="DF15" s="48">
        <f t="shared" si="11"/>
        <v>0.1100000000000001</v>
      </c>
      <c r="DG15" s="48">
        <f t="shared" si="11"/>
        <v>0.1100000000000001</v>
      </c>
      <c r="DH15" s="183">
        <f t="shared" si="43"/>
        <v>5.4775280898875511E-3</v>
      </c>
      <c r="DI15" s="48">
        <f t="shared" si="44"/>
        <v>5.4775280898875511E-3</v>
      </c>
      <c r="DJ15" s="48">
        <f t="shared" si="12"/>
        <v>5.4775280898875511E-3</v>
      </c>
      <c r="DK15" s="48">
        <f t="shared" si="12"/>
        <v>5.4775280898875511E-3</v>
      </c>
      <c r="DL15" s="48">
        <f t="shared" si="12"/>
        <v>5.4775280898875511E-3</v>
      </c>
      <c r="DM15" s="48">
        <f t="shared" si="12"/>
        <v>5.4775280898875511E-3</v>
      </c>
      <c r="DN15" s="48">
        <f t="shared" si="12"/>
        <v>5.4775280898875511E-3</v>
      </c>
      <c r="DO15" s="48">
        <f t="shared" si="45"/>
        <v>5.4775280898875511E-3</v>
      </c>
      <c r="DP15" s="48">
        <f t="shared" si="46"/>
        <v>5.4775280898875511E-3</v>
      </c>
      <c r="DQ15" s="48">
        <f t="shared" si="13"/>
        <v>5.4775280898875511E-3</v>
      </c>
      <c r="DR15" s="48">
        <f t="shared" si="13"/>
        <v>5.4775280898875511E-3</v>
      </c>
      <c r="DS15" s="48">
        <f t="shared" si="13"/>
        <v>5.4775280898875511E-3</v>
      </c>
      <c r="DT15" s="48">
        <f t="shared" si="13"/>
        <v>5.4775280898875511E-3</v>
      </c>
      <c r="DU15" s="48">
        <f t="shared" si="13"/>
        <v>5.4775280898875511E-3</v>
      </c>
      <c r="DV15" s="48">
        <f t="shared" si="13"/>
        <v>5.4775280898875511E-3</v>
      </c>
      <c r="DW15" s="48">
        <f t="shared" si="47"/>
        <v>5.4775280898875511E-3</v>
      </c>
      <c r="DX15" s="48">
        <f t="shared" si="14"/>
        <v>5.4775280898875511E-3</v>
      </c>
      <c r="DY15" s="48">
        <f t="shared" si="48"/>
        <v>5.4775280898875511E-3</v>
      </c>
      <c r="DZ15" s="48">
        <f t="shared" si="49"/>
        <v>5.4775280898875511E-3</v>
      </c>
      <c r="EA15" s="48">
        <f t="shared" si="15"/>
        <v>5.4775280898875511E-3</v>
      </c>
      <c r="EB15" s="48">
        <f t="shared" si="15"/>
        <v>5.4775280898875511E-3</v>
      </c>
      <c r="EC15" s="48">
        <f t="shared" si="15"/>
        <v>5.4775280898875511E-3</v>
      </c>
      <c r="ED15" s="48">
        <f t="shared" si="15"/>
        <v>5.4775280898875511E-3</v>
      </c>
      <c r="EE15" s="48">
        <f t="shared" si="15"/>
        <v>5.4775280898875511E-3</v>
      </c>
      <c r="EF15" s="48">
        <f t="shared" si="15"/>
        <v>5.4775280898875511E-3</v>
      </c>
      <c r="EG15" s="48">
        <f t="shared" si="15"/>
        <v>5.4775280898875511E-3</v>
      </c>
      <c r="EH15" s="48">
        <f t="shared" si="15"/>
        <v>5.4775280898875511E-3</v>
      </c>
      <c r="EI15" s="48">
        <f t="shared" si="15"/>
        <v>5.4775280898875511E-3</v>
      </c>
      <c r="EJ15" s="48">
        <f t="shared" si="15"/>
        <v>5.4775280898875511E-3</v>
      </c>
      <c r="EK15" s="48">
        <f t="shared" si="15"/>
        <v>5.4775280898875511E-3</v>
      </c>
      <c r="EL15" s="183">
        <f t="shared" si="50"/>
        <v>3.3681765558693623E-3</v>
      </c>
      <c r="EM15" s="60"/>
      <c r="EN15" s="60"/>
      <c r="EO15" s="60"/>
    </row>
    <row r="16" spans="1:145" outlineLevel="1" x14ac:dyDescent="0.25">
      <c r="B16" s="12" t="s">
        <v>15</v>
      </c>
      <c r="C16" s="21">
        <v>0.4</v>
      </c>
      <c r="D16" s="183">
        <v>-0.15517732454411914</v>
      </c>
      <c r="E16" s="48">
        <f t="shared" si="16"/>
        <v>-0.15517732454411914</v>
      </c>
      <c r="F16" s="48">
        <f t="shared" si="0"/>
        <v>-0.15517732454411914</v>
      </c>
      <c r="G16" s="48">
        <f t="shared" si="0"/>
        <v>-0.15517732454411914</v>
      </c>
      <c r="H16" s="48">
        <f t="shared" si="0"/>
        <v>-0.15517732454411914</v>
      </c>
      <c r="I16" s="48">
        <f t="shared" si="0"/>
        <v>-0.15517732454411914</v>
      </c>
      <c r="J16" s="48">
        <f t="shared" si="0"/>
        <v>-0.15517732454411914</v>
      </c>
      <c r="K16" s="48">
        <f t="shared" si="0"/>
        <v>-0.15517732454411914</v>
      </c>
      <c r="L16" s="48">
        <f t="shared" si="0"/>
        <v>-0.15517732454411914</v>
      </c>
      <c r="M16" s="183">
        <v>2.1370786516853979E-2</v>
      </c>
      <c r="N16" s="48">
        <f t="shared" si="17"/>
        <v>2.1370786516853979E-2</v>
      </c>
      <c r="O16" s="48">
        <f t="shared" si="1"/>
        <v>2.1370786516853979E-2</v>
      </c>
      <c r="P16" s="48">
        <f t="shared" si="1"/>
        <v>2.1370786516853979E-2</v>
      </c>
      <c r="Q16" s="183">
        <v>1.5441060033578147E-2</v>
      </c>
      <c r="R16" s="48">
        <f t="shared" si="18"/>
        <v>1.5441060033578147E-2</v>
      </c>
      <c r="S16" s="48">
        <f t="shared" si="2"/>
        <v>1.5441060033578147E-2</v>
      </c>
      <c r="T16" s="520">
        <v>1.5441060033578147E-2</v>
      </c>
      <c r="U16" s="48">
        <f t="shared" si="19"/>
        <v>1.5441060033578147E-2</v>
      </c>
      <c r="V16" s="520">
        <v>2.6861081738578374E-2</v>
      </c>
      <c r="W16" s="48">
        <f t="shared" si="3"/>
        <v>1.5441060033578147E-2</v>
      </c>
      <c r="X16" s="48">
        <f t="shared" si="3"/>
        <v>1.5441060033578147E-2</v>
      </c>
      <c r="Y16" s="48">
        <f t="shared" si="3"/>
        <v>1.5441060033578147E-2</v>
      </c>
      <c r="Z16" s="48">
        <f t="shared" si="3"/>
        <v>1.5441060033578147E-2</v>
      </c>
      <c r="AA16" s="48">
        <f t="shared" si="3"/>
        <v>1.5441060033578147E-2</v>
      </c>
      <c r="AB16" s="565">
        <f t="shared" si="20"/>
        <v>9.000000000000008E-2</v>
      </c>
      <c r="AC16" s="48">
        <f t="shared" si="21"/>
        <v>9.000000000000008E-2</v>
      </c>
      <c r="AD16" s="183">
        <v>2.1370786516853979E-2</v>
      </c>
      <c r="AE16" s="48">
        <f t="shared" si="22"/>
        <v>2.1370786516853979E-2</v>
      </c>
      <c r="AF16" s="48">
        <f t="shared" si="4"/>
        <v>2.1370786516853979E-2</v>
      </c>
      <c r="AG16" s="48">
        <f t="shared" si="4"/>
        <v>2.1370786516853979E-2</v>
      </c>
      <c r="AH16" s="180">
        <v>0.25</v>
      </c>
      <c r="AI16" s="180">
        <v>9.000000000000008E-2</v>
      </c>
      <c r="AJ16" s="48">
        <f t="shared" si="23"/>
        <v>9.000000000000008E-2</v>
      </c>
      <c r="AK16" s="535">
        <f t="shared" si="24"/>
        <v>0.17000000000000004</v>
      </c>
      <c r="AL16" s="535">
        <v>0.25</v>
      </c>
      <c r="AM16" s="48">
        <f t="shared" si="25"/>
        <v>9.000000000000008E-2</v>
      </c>
      <c r="AN16" s="48">
        <f t="shared" si="26"/>
        <v>9.000000000000008E-2</v>
      </c>
      <c r="AO16" s="48">
        <f t="shared" si="27"/>
        <v>1.5441060033578147E-2</v>
      </c>
      <c r="AP16" s="48">
        <f t="shared" si="28"/>
        <v>2.6861081738578374E-2</v>
      </c>
      <c r="AQ16" s="183">
        <v>2.1370786516853979E-2</v>
      </c>
      <c r="AR16" s="183">
        <v>2.1370786516853979E-2</v>
      </c>
      <c r="AS16" s="562">
        <f t="shared" si="29"/>
        <v>0.1339999999999999</v>
      </c>
      <c r="AT16" s="183">
        <v>0.1339999999999999</v>
      </c>
      <c r="AU16" s="48">
        <f t="shared" si="30"/>
        <v>0.12059999999999992</v>
      </c>
      <c r="AV16" s="48">
        <f t="shared" si="5"/>
        <v>0.12059999999999992</v>
      </c>
      <c r="AW16" s="48">
        <f t="shared" si="5"/>
        <v>0.12059999999999992</v>
      </c>
      <c r="AX16" s="48">
        <f t="shared" si="5"/>
        <v>0.1339999999999999</v>
      </c>
      <c r="AY16" s="48">
        <f t="shared" si="5"/>
        <v>0.16079999999999986</v>
      </c>
      <c r="AZ16" s="48">
        <f t="shared" si="31"/>
        <v>0.1339999999999999</v>
      </c>
      <c r="BA16" s="48">
        <f t="shared" si="31"/>
        <v>0.16079999999999986</v>
      </c>
      <c r="BB16" s="199">
        <f t="shared" si="32"/>
        <v>8.0000000000000071E-2</v>
      </c>
      <c r="BC16" s="190">
        <v>8.0000000000000071E-2</v>
      </c>
      <c r="BD16" s="183">
        <v>9.4184417181784719E-2</v>
      </c>
      <c r="BE16" s="48">
        <f t="shared" si="33"/>
        <v>0.1339999999999999</v>
      </c>
      <c r="BF16" s="48">
        <f t="shared" si="33"/>
        <v>0.1339999999999999</v>
      </c>
      <c r="BG16" s="48">
        <f t="shared" si="33"/>
        <v>0.16079999999999986</v>
      </c>
      <c r="BH16" s="48">
        <f t="shared" si="33"/>
        <v>0.16079999999999986</v>
      </c>
      <c r="BI16" s="183">
        <v>7.3197681149965277E-2</v>
      </c>
      <c r="BJ16" s="193">
        <v>7.6362575414684386E-2</v>
      </c>
      <c r="BK16" s="180">
        <v>7.6362575414684386E-2</v>
      </c>
      <c r="BL16" s="183">
        <v>0</v>
      </c>
      <c r="BM16" s="48">
        <f t="shared" si="34"/>
        <v>0.1339999999999999</v>
      </c>
      <c r="BN16" s="183">
        <v>5.944066365087064E-2</v>
      </c>
      <c r="BO16" s="183">
        <v>0</v>
      </c>
      <c r="BP16" s="48">
        <f t="shared" si="35"/>
        <v>0</v>
      </c>
      <c r="BQ16" s="48">
        <f t="shared" si="6"/>
        <v>0</v>
      </c>
      <c r="BR16" s="48">
        <f t="shared" si="6"/>
        <v>0</v>
      </c>
      <c r="BS16" s="48">
        <f t="shared" si="6"/>
        <v>0</v>
      </c>
      <c r="BT16" s="48">
        <f t="shared" si="6"/>
        <v>0</v>
      </c>
      <c r="BU16" s="183">
        <v>0.15147161635129991</v>
      </c>
      <c r="BV16" s="48">
        <f t="shared" si="36"/>
        <v>0.15147161635129991</v>
      </c>
      <c r="BW16" s="48">
        <f t="shared" si="7"/>
        <v>0.15147161635129991</v>
      </c>
      <c r="BX16" s="48">
        <f t="shared" si="7"/>
        <v>0.15147161635129991</v>
      </c>
      <c r="BY16" s="48">
        <f t="shared" si="7"/>
        <v>0.15147161635129991</v>
      </c>
      <c r="BZ16" s="48">
        <f t="shared" si="7"/>
        <v>0.15147161635129991</v>
      </c>
      <c r="CA16" s="48">
        <f t="shared" si="7"/>
        <v>0.15147161635129991</v>
      </c>
      <c r="CB16" s="183">
        <v>2.685037460131201E-2</v>
      </c>
      <c r="CC16" s="48">
        <f t="shared" si="37"/>
        <v>2.685037460131201E-2</v>
      </c>
      <c r="CD16" s="48">
        <f t="shared" si="8"/>
        <v>2.685037460131201E-2</v>
      </c>
      <c r="CE16" s="48">
        <f t="shared" si="8"/>
        <v>2.685037460131201E-2</v>
      </c>
      <c r="CF16" s="48">
        <f t="shared" si="8"/>
        <v>2.685037460131201E-2</v>
      </c>
      <c r="CG16" s="48">
        <f t="shared" si="8"/>
        <v>2.685037460131201E-2</v>
      </c>
      <c r="CH16" s="48">
        <f t="shared" si="8"/>
        <v>2.685037460131201E-2</v>
      </c>
      <c r="CI16" s="48">
        <f t="shared" si="38"/>
        <v>5.944066365087064E-2</v>
      </c>
      <c r="CJ16" s="48">
        <f t="shared" si="38"/>
        <v>5.944066365087064E-2</v>
      </c>
      <c r="CK16" s="48">
        <f t="shared" si="38"/>
        <v>5.944066365087064E-2</v>
      </c>
      <c r="CL16" s="183">
        <v>3.0347657179951915E-2</v>
      </c>
      <c r="CM16" s="48">
        <f t="shared" si="39"/>
        <v>3.0347657179951915E-2</v>
      </c>
      <c r="CN16" s="48">
        <f t="shared" si="9"/>
        <v>3.0347657179951915E-2</v>
      </c>
      <c r="CO16" s="48">
        <f t="shared" si="9"/>
        <v>3.0347657179951915E-2</v>
      </c>
      <c r="CP16" s="48">
        <f t="shared" si="9"/>
        <v>3.0347657179951915E-2</v>
      </c>
      <c r="CQ16" s="535">
        <v>0</v>
      </c>
      <c r="CR16" s="48">
        <f t="shared" si="40"/>
        <v>9.000000000000008E-2</v>
      </c>
      <c r="CS16" s="48">
        <f t="shared" si="41"/>
        <v>9.000000000000008E-2</v>
      </c>
      <c r="CT16" s="48">
        <f t="shared" si="10"/>
        <v>9.000000000000008E-2</v>
      </c>
      <c r="CU16" s="48">
        <f t="shared" si="10"/>
        <v>9.000000000000008E-2</v>
      </c>
      <c r="CV16" s="48">
        <f t="shared" si="10"/>
        <v>9.000000000000008E-2</v>
      </c>
      <c r="CW16" s="48">
        <f t="shared" si="10"/>
        <v>9.000000000000008E-2</v>
      </c>
      <c r="CX16" s="48">
        <f t="shared" si="10"/>
        <v>9.000000000000008E-2</v>
      </c>
      <c r="CY16" s="48">
        <f t="shared" si="10"/>
        <v>9.000000000000008E-2</v>
      </c>
      <c r="CZ16" s="48">
        <f t="shared" si="10"/>
        <v>9.000000000000008E-2</v>
      </c>
      <c r="DA16" s="48">
        <f t="shared" si="10"/>
        <v>9.000000000000008E-2</v>
      </c>
      <c r="DB16" s="48">
        <f t="shared" si="10"/>
        <v>9.000000000000008E-2</v>
      </c>
      <c r="DC16" s="48">
        <f t="shared" si="10"/>
        <v>9.000000000000008E-2</v>
      </c>
      <c r="DD16" s="183">
        <f t="shared" si="42"/>
        <v>0.1339999999999999</v>
      </c>
      <c r="DE16" s="48">
        <f t="shared" si="11"/>
        <v>0.1339999999999999</v>
      </c>
      <c r="DF16" s="48">
        <f t="shared" si="11"/>
        <v>0.1339999999999999</v>
      </c>
      <c r="DG16" s="48">
        <f t="shared" si="11"/>
        <v>0.1339999999999999</v>
      </c>
      <c r="DH16" s="183">
        <f t="shared" si="43"/>
        <v>2.1370786516853979E-2</v>
      </c>
      <c r="DI16" s="48">
        <f t="shared" si="44"/>
        <v>2.1370786516853979E-2</v>
      </c>
      <c r="DJ16" s="48">
        <f t="shared" si="12"/>
        <v>2.1370786516853979E-2</v>
      </c>
      <c r="DK16" s="48">
        <f t="shared" si="12"/>
        <v>2.1370786516853979E-2</v>
      </c>
      <c r="DL16" s="48">
        <f t="shared" si="12"/>
        <v>2.1370786516853979E-2</v>
      </c>
      <c r="DM16" s="48">
        <f t="shared" si="12"/>
        <v>2.1370786516853979E-2</v>
      </c>
      <c r="DN16" s="48">
        <f t="shared" si="12"/>
        <v>2.1370786516853979E-2</v>
      </c>
      <c r="DO16" s="48">
        <f t="shared" si="45"/>
        <v>2.1370786516853979E-2</v>
      </c>
      <c r="DP16" s="48">
        <f t="shared" si="46"/>
        <v>2.1370786516853979E-2</v>
      </c>
      <c r="DQ16" s="48">
        <f t="shared" si="13"/>
        <v>2.1370786516853979E-2</v>
      </c>
      <c r="DR16" s="48">
        <f t="shared" si="13"/>
        <v>2.1370786516853979E-2</v>
      </c>
      <c r="DS16" s="48">
        <f t="shared" si="13"/>
        <v>2.1370786516853979E-2</v>
      </c>
      <c r="DT16" s="48">
        <f t="shared" si="13"/>
        <v>2.1370786516853979E-2</v>
      </c>
      <c r="DU16" s="48">
        <f t="shared" si="13"/>
        <v>2.1370786516853979E-2</v>
      </c>
      <c r="DV16" s="48">
        <f t="shared" si="13"/>
        <v>2.1370786516853979E-2</v>
      </c>
      <c r="DW16" s="48">
        <f t="shared" si="47"/>
        <v>2.1370786516853979E-2</v>
      </c>
      <c r="DX16" s="48">
        <f t="shared" si="14"/>
        <v>2.1370786516853979E-2</v>
      </c>
      <c r="DY16" s="48">
        <f t="shared" si="48"/>
        <v>2.1370786516853979E-2</v>
      </c>
      <c r="DZ16" s="48">
        <f t="shared" si="49"/>
        <v>2.1370786516853979E-2</v>
      </c>
      <c r="EA16" s="48">
        <f t="shared" si="15"/>
        <v>2.1370786516853979E-2</v>
      </c>
      <c r="EB16" s="48">
        <f t="shared" si="15"/>
        <v>2.1370786516853979E-2</v>
      </c>
      <c r="EC16" s="48">
        <f t="shared" si="15"/>
        <v>2.1370786516853979E-2</v>
      </c>
      <c r="ED16" s="48">
        <f t="shared" si="15"/>
        <v>2.1370786516853979E-2</v>
      </c>
      <c r="EE16" s="48">
        <f t="shared" si="15"/>
        <v>2.1370786516853979E-2</v>
      </c>
      <c r="EF16" s="48">
        <f t="shared" si="15"/>
        <v>2.1370786516853979E-2</v>
      </c>
      <c r="EG16" s="48">
        <f t="shared" si="15"/>
        <v>2.1370786516853979E-2</v>
      </c>
      <c r="EH16" s="48">
        <f t="shared" si="15"/>
        <v>2.1370786516853979E-2</v>
      </c>
      <c r="EI16" s="48">
        <f t="shared" si="15"/>
        <v>2.1370786516853979E-2</v>
      </c>
      <c r="EJ16" s="48">
        <f t="shared" si="15"/>
        <v>2.1370786516853979E-2</v>
      </c>
      <c r="EK16" s="48">
        <f t="shared" si="15"/>
        <v>2.1370786516853979E-2</v>
      </c>
      <c r="EL16" s="183">
        <f t="shared" si="50"/>
        <v>1.6985166036935964E-2</v>
      </c>
      <c r="EM16" s="60"/>
      <c r="EN16" s="60"/>
      <c r="EO16" s="60"/>
    </row>
    <row r="17" spans="1:145" ht="15.75" outlineLevel="1" thickBot="1" x14ac:dyDescent="0.3">
      <c r="B17" s="239" t="s">
        <v>16</v>
      </c>
      <c r="C17" s="240">
        <v>0.45</v>
      </c>
      <c r="D17" s="192">
        <v>-0.10094138166385436</v>
      </c>
      <c r="E17" s="241">
        <f t="shared" si="16"/>
        <v>-0.10094138166385436</v>
      </c>
      <c r="F17" s="241">
        <f t="shared" si="0"/>
        <v>-0.10094138166385436</v>
      </c>
      <c r="G17" s="241">
        <f t="shared" si="0"/>
        <v>-0.10094138166385436</v>
      </c>
      <c r="H17" s="241">
        <f t="shared" si="0"/>
        <v>-0.10094138166385436</v>
      </c>
      <c r="I17" s="241">
        <f t="shared" si="0"/>
        <v>-0.10094138166385436</v>
      </c>
      <c r="J17" s="241">
        <f t="shared" si="0"/>
        <v>-0.10094138166385436</v>
      </c>
      <c r="K17" s="241">
        <f t="shared" si="0"/>
        <v>-0.10094138166385436</v>
      </c>
      <c r="L17" s="241">
        <f t="shared" si="0"/>
        <v>-0.10094138166385436</v>
      </c>
      <c r="M17" s="192">
        <v>3.0611111111111144E-2</v>
      </c>
      <c r="N17" s="241">
        <f t="shared" si="17"/>
        <v>3.0611111111111144E-2</v>
      </c>
      <c r="O17" s="241">
        <f t="shared" si="1"/>
        <v>3.0611111111111144E-2</v>
      </c>
      <c r="P17" s="241">
        <f t="shared" si="1"/>
        <v>3.0611111111111144E-2</v>
      </c>
      <c r="Q17" s="192">
        <v>2.7884746677806937E-2</v>
      </c>
      <c r="R17" s="241">
        <f t="shared" si="18"/>
        <v>2.7884746677806937E-2</v>
      </c>
      <c r="S17" s="241">
        <f t="shared" si="2"/>
        <v>2.7884746677806937E-2</v>
      </c>
      <c r="T17" s="521">
        <v>2.7884746677806937E-2</v>
      </c>
      <c r="U17" s="241">
        <f t="shared" si="19"/>
        <v>2.7884746677806937E-2</v>
      </c>
      <c r="V17" s="521">
        <v>5.2499999999999991E-2</v>
      </c>
      <c r="W17" s="241">
        <f t="shared" si="3"/>
        <v>2.7884746677806937E-2</v>
      </c>
      <c r="X17" s="241">
        <f t="shared" si="3"/>
        <v>2.7884746677806937E-2</v>
      </c>
      <c r="Y17" s="241">
        <f t="shared" si="3"/>
        <v>2.7884746677806937E-2</v>
      </c>
      <c r="Z17" s="241">
        <f t="shared" si="3"/>
        <v>2.7884746677806937E-2</v>
      </c>
      <c r="AA17" s="241">
        <f t="shared" si="3"/>
        <v>2.7884746677806937E-2</v>
      </c>
      <c r="AB17" s="565">
        <f t="shared" si="20"/>
        <v>0.12000000000000011</v>
      </c>
      <c r="AC17" s="241">
        <f t="shared" si="21"/>
        <v>0.12000000000000011</v>
      </c>
      <c r="AD17" s="192">
        <v>3.0611111111111144E-2</v>
      </c>
      <c r="AE17" s="241">
        <f t="shared" si="22"/>
        <v>3.0611111111111144E-2</v>
      </c>
      <c r="AF17" s="241">
        <f t="shared" si="4"/>
        <v>3.0611111111111144E-2</v>
      </c>
      <c r="AG17" s="241">
        <f t="shared" si="4"/>
        <v>3.0611111111111144E-2</v>
      </c>
      <c r="AH17" s="181">
        <v>0.25723639975000001</v>
      </c>
      <c r="AI17" s="180">
        <v>0.12000000000000011</v>
      </c>
      <c r="AJ17" s="48">
        <f t="shared" si="23"/>
        <v>0.12000000000000011</v>
      </c>
      <c r="AK17" s="535">
        <f t="shared" si="24"/>
        <v>0.18861819987500006</v>
      </c>
      <c r="AL17" s="536">
        <v>0.25723639975000001</v>
      </c>
      <c r="AM17" s="241">
        <f t="shared" si="25"/>
        <v>0.12000000000000011</v>
      </c>
      <c r="AN17" s="241">
        <f t="shared" si="26"/>
        <v>0.12000000000000011</v>
      </c>
      <c r="AO17" s="241">
        <f t="shared" si="27"/>
        <v>2.7884746677806937E-2</v>
      </c>
      <c r="AP17" s="48">
        <f t="shared" si="28"/>
        <v>5.2499999999999991E-2</v>
      </c>
      <c r="AQ17" s="192">
        <v>3.0611111111111144E-2</v>
      </c>
      <c r="AR17" s="192">
        <v>3.0611111111111144E-2</v>
      </c>
      <c r="AS17" s="562">
        <f t="shared" si="29"/>
        <v>0.15999999999999992</v>
      </c>
      <c r="AT17" s="192">
        <v>0.15999999999999992</v>
      </c>
      <c r="AU17" s="241">
        <f t="shared" si="30"/>
        <v>0.14399999999999993</v>
      </c>
      <c r="AV17" s="241">
        <f t="shared" si="5"/>
        <v>0.14399999999999993</v>
      </c>
      <c r="AW17" s="241">
        <f t="shared" si="5"/>
        <v>0.14399999999999993</v>
      </c>
      <c r="AX17" s="48">
        <f t="shared" si="5"/>
        <v>0.15999999999999992</v>
      </c>
      <c r="AY17" s="48">
        <f t="shared" si="5"/>
        <v>0.19199999999999989</v>
      </c>
      <c r="AZ17" s="48">
        <f t="shared" si="31"/>
        <v>0.15999999999999992</v>
      </c>
      <c r="BA17" s="48">
        <f t="shared" si="31"/>
        <v>0.19199999999999989</v>
      </c>
      <c r="BB17" s="199">
        <f t="shared" si="32"/>
        <v>0.11746187172731148</v>
      </c>
      <c r="BC17" s="191">
        <v>0.11746187172731148</v>
      </c>
      <c r="BD17" s="192">
        <v>0.11033171561974409</v>
      </c>
      <c r="BE17" s="241">
        <f t="shared" si="33"/>
        <v>0.15999999999999992</v>
      </c>
      <c r="BF17" s="48">
        <f t="shared" si="33"/>
        <v>0.15999999999999992</v>
      </c>
      <c r="BG17" s="241">
        <f t="shared" si="33"/>
        <v>0.19199999999999989</v>
      </c>
      <c r="BH17" s="48">
        <f t="shared" si="33"/>
        <v>0.19199999999999989</v>
      </c>
      <c r="BI17" s="192">
        <v>0.11163940850503029</v>
      </c>
      <c r="BJ17" s="242">
        <v>0.14999999999999991</v>
      </c>
      <c r="BK17" s="181">
        <v>0.14999999999999991</v>
      </c>
      <c r="BL17" s="192">
        <v>2.0000000000000018E-2</v>
      </c>
      <c r="BM17" s="241">
        <f t="shared" si="34"/>
        <v>0.15999999999999992</v>
      </c>
      <c r="BN17" s="192">
        <v>7.5088960120583012E-2</v>
      </c>
      <c r="BO17" s="192">
        <v>0</v>
      </c>
      <c r="BP17" s="241">
        <f t="shared" si="35"/>
        <v>0</v>
      </c>
      <c r="BQ17" s="241">
        <f t="shared" si="6"/>
        <v>0</v>
      </c>
      <c r="BR17" s="241">
        <f t="shared" si="6"/>
        <v>0</v>
      </c>
      <c r="BS17" s="241">
        <f t="shared" si="6"/>
        <v>0</v>
      </c>
      <c r="BT17" s="241">
        <f t="shared" si="6"/>
        <v>0</v>
      </c>
      <c r="BU17" s="192">
        <v>0.17045484486112494</v>
      </c>
      <c r="BV17" s="241">
        <f t="shared" si="36"/>
        <v>0.17045484486112494</v>
      </c>
      <c r="BW17" s="241">
        <f t="shared" si="7"/>
        <v>0.17045484486112494</v>
      </c>
      <c r="BX17" s="241">
        <f t="shared" si="7"/>
        <v>0.17045484486112494</v>
      </c>
      <c r="BY17" s="241">
        <f t="shared" si="7"/>
        <v>0.17045484486112494</v>
      </c>
      <c r="BZ17" s="241">
        <f t="shared" si="7"/>
        <v>0.17045484486112494</v>
      </c>
      <c r="CA17" s="241">
        <f t="shared" si="7"/>
        <v>0.17045484486112494</v>
      </c>
      <c r="CB17" s="192">
        <v>5.4812035500624079E-2</v>
      </c>
      <c r="CC17" s="241">
        <f t="shared" si="37"/>
        <v>5.4812035500624079E-2</v>
      </c>
      <c r="CD17" s="241">
        <f t="shared" si="8"/>
        <v>5.4812035500624079E-2</v>
      </c>
      <c r="CE17" s="241">
        <f t="shared" si="8"/>
        <v>5.4812035500624079E-2</v>
      </c>
      <c r="CF17" s="241">
        <f t="shared" si="8"/>
        <v>5.4812035500624079E-2</v>
      </c>
      <c r="CG17" s="241">
        <f t="shared" si="8"/>
        <v>5.4812035500624079E-2</v>
      </c>
      <c r="CH17" s="241">
        <f t="shared" si="8"/>
        <v>5.4812035500624079E-2</v>
      </c>
      <c r="CI17" s="241">
        <f t="shared" si="38"/>
        <v>7.5088960120583012E-2</v>
      </c>
      <c r="CJ17" s="241">
        <f t="shared" si="38"/>
        <v>7.5088960120583012E-2</v>
      </c>
      <c r="CK17" s="241">
        <f t="shared" si="38"/>
        <v>7.5088960120583012E-2</v>
      </c>
      <c r="CL17" s="192">
        <v>5.9950513128028016E-2</v>
      </c>
      <c r="CM17" s="241">
        <f t="shared" si="39"/>
        <v>5.9950513128028016E-2</v>
      </c>
      <c r="CN17" s="241">
        <f t="shared" si="9"/>
        <v>5.9950513128028016E-2</v>
      </c>
      <c r="CO17" s="241">
        <f t="shared" si="9"/>
        <v>5.9950513128028016E-2</v>
      </c>
      <c r="CP17" s="241">
        <f t="shared" si="9"/>
        <v>5.9950513128028016E-2</v>
      </c>
      <c r="CQ17" s="536">
        <v>2.0000000000000018E-2</v>
      </c>
      <c r="CR17" s="241">
        <f t="shared" si="40"/>
        <v>0.12000000000000011</v>
      </c>
      <c r="CS17" s="241">
        <f t="shared" si="41"/>
        <v>0.12000000000000011</v>
      </c>
      <c r="CT17" s="241">
        <f t="shared" si="10"/>
        <v>0.12000000000000011</v>
      </c>
      <c r="CU17" s="241">
        <f t="shared" si="10"/>
        <v>0.12000000000000011</v>
      </c>
      <c r="CV17" s="241">
        <f t="shared" si="10"/>
        <v>0.12000000000000011</v>
      </c>
      <c r="CW17" s="241">
        <f t="shared" si="10"/>
        <v>0.12000000000000011</v>
      </c>
      <c r="CX17" s="241">
        <f t="shared" si="10"/>
        <v>0.12000000000000011</v>
      </c>
      <c r="CY17" s="241">
        <f t="shared" si="10"/>
        <v>0.12000000000000011</v>
      </c>
      <c r="CZ17" s="241">
        <f t="shared" si="10"/>
        <v>0.12000000000000011</v>
      </c>
      <c r="DA17" s="241">
        <f t="shared" si="10"/>
        <v>0.12000000000000011</v>
      </c>
      <c r="DB17" s="241">
        <f t="shared" si="10"/>
        <v>0.12000000000000011</v>
      </c>
      <c r="DC17" s="241">
        <f t="shared" si="10"/>
        <v>0.12000000000000011</v>
      </c>
      <c r="DD17" s="192">
        <f t="shared" si="42"/>
        <v>0.15999999999999992</v>
      </c>
      <c r="DE17" s="241">
        <f t="shared" si="11"/>
        <v>0.15999999999999992</v>
      </c>
      <c r="DF17" s="241">
        <f t="shared" si="11"/>
        <v>0.15999999999999992</v>
      </c>
      <c r="DG17" s="241">
        <f t="shared" si="11"/>
        <v>0.15999999999999992</v>
      </c>
      <c r="DH17" s="183">
        <f t="shared" si="43"/>
        <v>3.0611111111111144E-2</v>
      </c>
      <c r="DI17" s="241">
        <f t="shared" si="44"/>
        <v>3.0611111111111144E-2</v>
      </c>
      <c r="DJ17" s="241">
        <f t="shared" si="12"/>
        <v>3.0611111111111144E-2</v>
      </c>
      <c r="DK17" s="241">
        <f t="shared" si="12"/>
        <v>3.0611111111111144E-2</v>
      </c>
      <c r="DL17" s="241">
        <f t="shared" si="12"/>
        <v>3.0611111111111144E-2</v>
      </c>
      <c r="DM17" s="241">
        <f t="shared" si="12"/>
        <v>3.0611111111111144E-2</v>
      </c>
      <c r="DN17" s="241">
        <f t="shared" si="12"/>
        <v>3.0611111111111144E-2</v>
      </c>
      <c r="DO17" s="241">
        <f t="shared" si="45"/>
        <v>3.0611111111111144E-2</v>
      </c>
      <c r="DP17" s="241">
        <f t="shared" si="46"/>
        <v>3.0611111111111144E-2</v>
      </c>
      <c r="DQ17" s="241">
        <f t="shared" si="13"/>
        <v>3.0611111111111144E-2</v>
      </c>
      <c r="DR17" s="241">
        <f t="shared" si="13"/>
        <v>3.0611111111111144E-2</v>
      </c>
      <c r="DS17" s="241">
        <f t="shared" si="13"/>
        <v>3.0611111111111144E-2</v>
      </c>
      <c r="DT17" s="241">
        <f t="shared" si="13"/>
        <v>3.0611111111111144E-2</v>
      </c>
      <c r="DU17" s="241">
        <f t="shared" si="13"/>
        <v>3.0611111111111144E-2</v>
      </c>
      <c r="DV17" s="241">
        <f t="shared" si="13"/>
        <v>3.0611111111111144E-2</v>
      </c>
      <c r="DW17" s="241">
        <f t="shared" si="47"/>
        <v>3.0611111111111144E-2</v>
      </c>
      <c r="DX17" s="241">
        <f t="shared" si="14"/>
        <v>3.0611111111111144E-2</v>
      </c>
      <c r="DY17" s="241">
        <f t="shared" si="48"/>
        <v>3.0611111111111144E-2</v>
      </c>
      <c r="DZ17" s="241">
        <f t="shared" si="49"/>
        <v>3.0611111111111144E-2</v>
      </c>
      <c r="EA17" s="241">
        <f t="shared" si="15"/>
        <v>3.0611111111111144E-2</v>
      </c>
      <c r="EB17" s="241">
        <f t="shared" si="15"/>
        <v>3.0611111111111144E-2</v>
      </c>
      <c r="EC17" s="241">
        <f t="shared" si="15"/>
        <v>3.0611111111111144E-2</v>
      </c>
      <c r="ED17" s="241">
        <f t="shared" si="15"/>
        <v>3.0611111111111144E-2</v>
      </c>
      <c r="EE17" s="241">
        <f t="shared" si="15"/>
        <v>3.0611111111111144E-2</v>
      </c>
      <c r="EF17" s="241">
        <f t="shared" si="15"/>
        <v>3.0611111111111144E-2</v>
      </c>
      <c r="EG17" s="241">
        <f t="shared" si="15"/>
        <v>3.0611111111111144E-2</v>
      </c>
      <c r="EH17" s="241">
        <f t="shared" si="15"/>
        <v>3.0611111111111144E-2</v>
      </c>
      <c r="EI17" s="241">
        <f t="shared" si="15"/>
        <v>3.0611111111111144E-2</v>
      </c>
      <c r="EJ17" s="241">
        <f t="shared" si="15"/>
        <v>3.0611111111111144E-2</v>
      </c>
      <c r="EK17" s="241">
        <f t="shared" si="15"/>
        <v>3.0611111111111144E-2</v>
      </c>
      <c r="EL17" s="192">
        <f t="shared" si="50"/>
        <v>3.0673221345587635E-2</v>
      </c>
      <c r="EM17" s="60"/>
      <c r="EN17" s="60"/>
      <c r="EO17" s="60"/>
    </row>
    <row r="18" spans="1:145" s="290" customFormat="1" ht="15.75" outlineLevel="1" thickBot="1" x14ac:dyDescent="0.3">
      <c r="A18" s="280"/>
      <c r="B18" s="281" t="s">
        <v>17</v>
      </c>
      <c r="C18" s="282">
        <v>0.5</v>
      </c>
      <c r="D18" s="283">
        <v>3.4230243902439117E-2</v>
      </c>
      <c r="E18" s="284">
        <f t="shared" si="16"/>
        <v>3.4230243902439117E-2</v>
      </c>
      <c r="F18" s="284">
        <f t="shared" si="0"/>
        <v>3.4230243902439117E-2</v>
      </c>
      <c r="G18" s="284">
        <f t="shared" si="0"/>
        <v>3.4230243902439117E-2</v>
      </c>
      <c r="H18" s="284">
        <f t="shared" si="0"/>
        <v>3.4230243902439117E-2</v>
      </c>
      <c r="I18" s="284">
        <f t="shared" si="0"/>
        <v>3.4230243902439117E-2</v>
      </c>
      <c r="J18" s="284">
        <f t="shared" si="0"/>
        <v>3.4230243902439117E-2</v>
      </c>
      <c r="K18" s="284">
        <f t="shared" si="0"/>
        <v>3.4230243902439117E-2</v>
      </c>
      <c r="L18" s="284">
        <f t="shared" si="0"/>
        <v>3.4230243902439117E-2</v>
      </c>
      <c r="M18" s="283">
        <v>8.1228976294530408E-2</v>
      </c>
      <c r="N18" s="284">
        <f t="shared" si="17"/>
        <v>8.1228976294530408E-2</v>
      </c>
      <c r="O18" s="284">
        <f t="shared" si="1"/>
        <v>8.1228976294530408E-2</v>
      </c>
      <c r="P18" s="284">
        <f t="shared" si="1"/>
        <v>8.1228976294530408E-2</v>
      </c>
      <c r="Q18" s="283">
        <v>4.1966208133971339E-2</v>
      </c>
      <c r="R18" s="284">
        <f t="shared" si="18"/>
        <v>4.1966208133971339E-2</v>
      </c>
      <c r="S18" s="284">
        <f t="shared" si="2"/>
        <v>4.1966208133971339E-2</v>
      </c>
      <c r="T18" s="522">
        <v>4.1966208133971339E-2</v>
      </c>
      <c r="U18" s="284">
        <f t="shared" si="19"/>
        <v>4.1966208133971339E-2</v>
      </c>
      <c r="V18" s="522">
        <v>8.9411764705882302E-2</v>
      </c>
      <c r="W18" s="284">
        <f t="shared" si="3"/>
        <v>4.1966208133971339E-2</v>
      </c>
      <c r="X18" s="284">
        <f t="shared" si="3"/>
        <v>4.1966208133971339E-2</v>
      </c>
      <c r="Y18" s="284">
        <f t="shared" si="3"/>
        <v>4.1966208133971339E-2</v>
      </c>
      <c r="Z18" s="284">
        <f t="shared" si="3"/>
        <v>4.1966208133971339E-2</v>
      </c>
      <c r="AA18" s="284">
        <f t="shared" si="3"/>
        <v>4.1966208133971339E-2</v>
      </c>
      <c r="AB18" s="565">
        <f t="shared" si="20"/>
        <v>0.13333299999999992</v>
      </c>
      <c r="AC18" s="284">
        <f t="shared" si="21"/>
        <v>0.13333299999999992</v>
      </c>
      <c r="AD18" s="283">
        <v>8.1228976294530408E-2</v>
      </c>
      <c r="AE18" s="284">
        <f t="shared" si="22"/>
        <v>8.1228976294530408E-2</v>
      </c>
      <c r="AF18" s="284">
        <f t="shared" si="4"/>
        <v>8.1228976294530408E-2</v>
      </c>
      <c r="AG18" s="284">
        <f t="shared" si="4"/>
        <v>8.1228976294530408E-2</v>
      </c>
      <c r="AH18" s="286">
        <v>0.31500945150000004</v>
      </c>
      <c r="AI18" s="180">
        <v>0.13333299999999992</v>
      </c>
      <c r="AJ18" s="241">
        <f t="shared" si="23"/>
        <v>0.13333299999999992</v>
      </c>
      <c r="AK18" s="535">
        <f t="shared" si="24"/>
        <v>0.22417122574999998</v>
      </c>
      <c r="AL18" s="537">
        <v>0.31500945150000004</v>
      </c>
      <c r="AM18" s="284">
        <f t="shared" si="25"/>
        <v>0.13333299999999992</v>
      </c>
      <c r="AN18" s="284">
        <f t="shared" si="26"/>
        <v>0.13333299999999992</v>
      </c>
      <c r="AO18" s="284">
        <f t="shared" si="27"/>
        <v>4.1966208133971339E-2</v>
      </c>
      <c r="AP18" s="48">
        <f t="shared" si="28"/>
        <v>8.9411764705882302E-2</v>
      </c>
      <c r="AQ18" s="283">
        <v>8.1228976294530408E-2</v>
      </c>
      <c r="AR18" s="283">
        <v>8.1228976294530408E-2</v>
      </c>
      <c r="AS18" s="562">
        <f t="shared" si="29"/>
        <v>0.17999999999999994</v>
      </c>
      <c r="AT18" s="283">
        <v>0.17999999999999994</v>
      </c>
      <c r="AU18" s="284">
        <f>$AT18*AU$6</f>
        <v>0.16199999999999995</v>
      </c>
      <c r="AV18" s="284">
        <f>$AT18*AV$6</f>
        <v>0.16199999999999995</v>
      </c>
      <c r="AW18" s="284">
        <f>$AT18*AW$6</f>
        <v>0.16199999999999995</v>
      </c>
      <c r="AX18" s="48">
        <f t="shared" si="5"/>
        <v>0.17999999999999994</v>
      </c>
      <c r="AY18" s="48">
        <f t="shared" si="5"/>
        <v>0.21599999999999991</v>
      </c>
      <c r="AZ18" s="48">
        <f t="shared" si="31"/>
        <v>0.17999999999999994</v>
      </c>
      <c r="BA18" s="48">
        <f t="shared" si="31"/>
        <v>0.21599999999999991</v>
      </c>
      <c r="BB18" s="199">
        <f t="shared" si="32"/>
        <v>0.15138888888888902</v>
      </c>
      <c r="BC18" s="287">
        <v>0.15138888888888902</v>
      </c>
      <c r="BD18" s="283">
        <v>0.15884533829797554</v>
      </c>
      <c r="BE18" s="284">
        <f t="shared" si="33"/>
        <v>0.17999999999999994</v>
      </c>
      <c r="BF18" s="48">
        <f t="shared" si="33"/>
        <v>0.17999999999999994</v>
      </c>
      <c r="BG18" s="284">
        <f t="shared" si="33"/>
        <v>0.21599999999999991</v>
      </c>
      <c r="BH18" s="48">
        <f t="shared" si="33"/>
        <v>0.21599999999999991</v>
      </c>
      <c r="BI18" s="283">
        <v>0.14999999999999991</v>
      </c>
      <c r="BJ18" s="288">
        <v>0.20150000000000001</v>
      </c>
      <c r="BK18" s="286">
        <v>0.20150000000000001</v>
      </c>
      <c r="BL18" s="283">
        <v>4.8357146868755807E-2</v>
      </c>
      <c r="BM18" s="284">
        <f t="shared" si="34"/>
        <v>0.17999999999999994</v>
      </c>
      <c r="BN18" s="283">
        <v>0.10346582401521338</v>
      </c>
      <c r="BO18" s="283">
        <v>0</v>
      </c>
      <c r="BP18" s="284">
        <f t="shared" si="35"/>
        <v>0</v>
      </c>
      <c r="BQ18" s="284">
        <f t="shared" si="6"/>
        <v>0</v>
      </c>
      <c r="BR18" s="284">
        <f t="shared" si="6"/>
        <v>0</v>
      </c>
      <c r="BS18" s="284">
        <f t="shared" si="6"/>
        <v>0</v>
      </c>
      <c r="BT18" s="284">
        <f t="shared" si="6"/>
        <v>0</v>
      </c>
      <c r="BU18" s="283">
        <v>0.22440500042905009</v>
      </c>
      <c r="BV18" s="284">
        <f t="shared" si="36"/>
        <v>0.22440500042905009</v>
      </c>
      <c r="BW18" s="284">
        <f t="shared" si="7"/>
        <v>0.22440500042905009</v>
      </c>
      <c r="BX18" s="284">
        <f t="shared" si="7"/>
        <v>0.22440500042905009</v>
      </c>
      <c r="BY18" s="284">
        <f t="shared" si="7"/>
        <v>0.22440500042905009</v>
      </c>
      <c r="BZ18" s="284">
        <f t="shared" si="7"/>
        <v>0.22440500042905009</v>
      </c>
      <c r="CA18" s="284">
        <f t="shared" si="7"/>
        <v>0.22440500042905009</v>
      </c>
      <c r="CB18" s="283">
        <v>8.5992471616590072E-2</v>
      </c>
      <c r="CC18" s="284">
        <f t="shared" si="37"/>
        <v>8.5992471616590072E-2</v>
      </c>
      <c r="CD18" s="284">
        <f t="shared" si="8"/>
        <v>8.5992471616590072E-2</v>
      </c>
      <c r="CE18" s="284">
        <f t="shared" si="8"/>
        <v>8.5992471616590072E-2</v>
      </c>
      <c r="CF18" s="284">
        <f t="shared" si="8"/>
        <v>8.5992471616590072E-2</v>
      </c>
      <c r="CG18" s="284">
        <f t="shared" si="8"/>
        <v>8.5992471616590072E-2</v>
      </c>
      <c r="CH18" s="284">
        <f t="shared" si="8"/>
        <v>8.5992471616590072E-2</v>
      </c>
      <c r="CI18" s="284">
        <f t="shared" si="38"/>
        <v>0.10346582401521338</v>
      </c>
      <c r="CJ18" s="284">
        <f t="shared" si="38"/>
        <v>0.10346582401521338</v>
      </c>
      <c r="CK18" s="284">
        <f t="shared" si="38"/>
        <v>0.10346582401521338</v>
      </c>
      <c r="CL18" s="283">
        <v>0.10818694585439736</v>
      </c>
      <c r="CM18" s="284">
        <f t="shared" si="39"/>
        <v>0.10818694585439736</v>
      </c>
      <c r="CN18" s="284">
        <f t="shared" si="9"/>
        <v>0.10818694585439736</v>
      </c>
      <c r="CO18" s="284">
        <f t="shared" si="9"/>
        <v>0.10818694585439736</v>
      </c>
      <c r="CP18" s="284">
        <f t="shared" si="9"/>
        <v>0.10818694585439736</v>
      </c>
      <c r="CQ18" s="537">
        <v>4.8357146868755807E-2</v>
      </c>
      <c r="CR18" s="284">
        <f t="shared" si="40"/>
        <v>0.13333299999999992</v>
      </c>
      <c r="CS18" s="284">
        <f t="shared" si="41"/>
        <v>0.13333299999999992</v>
      </c>
      <c r="CT18" s="284">
        <f t="shared" si="10"/>
        <v>0.13333299999999992</v>
      </c>
      <c r="CU18" s="284">
        <f t="shared" si="10"/>
        <v>0.13333299999999992</v>
      </c>
      <c r="CV18" s="284">
        <f t="shared" si="10"/>
        <v>0.13333299999999992</v>
      </c>
      <c r="CW18" s="284">
        <f t="shared" si="10"/>
        <v>0.13333299999999992</v>
      </c>
      <c r="CX18" s="284">
        <f t="shared" si="10"/>
        <v>0.13333299999999992</v>
      </c>
      <c r="CY18" s="284">
        <f t="shared" si="10"/>
        <v>0.13333299999999992</v>
      </c>
      <c r="CZ18" s="284">
        <f t="shared" si="10"/>
        <v>0.13333299999999992</v>
      </c>
      <c r="DA18" s="284">
        <f t="shared" si="10"/>
        <v>0.13333299999999992</v>
      </c>
      <c r="DB18" s="284">
        <f t="shared" si="10"/>
        <v>0.13333299999999992</v>
      </c>
      <c r="DC18" s="284">
        <f t="shared" si="10"/>
        <v>0.13333299999999992</v>
      </c>
      <c r="DD18" s="283">
        <f t="shared" si="42"/>
        <v>0.17999999999999994</v>
      </c>
      <c r="DE18" s="284">
        <f t="shared" si="11"/>
        <v>0.17999999999999994</v>
      </c>
      <c r="DF18" s="284">
        <f t="shared" si="11"/>
        <v>0.17999999999999994</v>
      </c>
      <c r="DG18" s="284">
        <f t="shared" si="11"/>
        <v>0.17999999999999994</v>
      </c>
      <c r="DH18" s="183">
        <f t="shared" si="43"/>
        <v>8.1228976294530408E-2</v>
      </c>
      <c r="DI18" s="284">
        <f t="shared" si="44"/>
        <v>8.1228976294530408E-2</v>
      </c>
      <c r="DJ18" s="284">
        <f t="shared" si="12"/>
        <v>8.1228976294530408E-2</v>
      </c>
      <c r="DK18" s="284">
        <f t="shared" si="12"/>
        <v>8.1228976294530408E-2</v>
      </c>
      <c r="DL18" s="284">
        <f t="shared" si="12"/>
        <v>8.1228976294530408E-2</v>
      </c>
      <c r="DM18" s="284">
        <f t="shared" si="12"/>
        <v>8.1228976294530408E-2</v>
      </c>
      <c r="DN18" s="284">
        <f t="shared" si="12"/>
        <v>8.1228976294530408E-2</v>
      </c>
      <c r="DO18" s="284">
        <f t="shared" si="45"/>
        <v>8.1228976294530408E-2</v>
      </c>
      <c r="DP18" s="284">
        <f t="shared" si="46"/>
        <v>8.1228976294530408E-2</v>
      </c>
      <c r="DQ18" s="284">
        <f t="shared" si="13"/>
        <v>8.1228976294530408E-2</v>
      </c>
      <c r="DR18" s="284">
        <f t="shared" si="13"/>
        <v>8.1228976294530408E-2</v>
      </c>
      <c r="DS18" s="284">
        <f t="shared" si="13"/>
        <v>8.1228976294530408E-2</v>
      </c>
      <c r="DT18" s="284">
        <f t="shared" si="13"/>
        <v>8.1228976294530408E-2</v>
      </c>
      <c r="DU18" s="284">
        <f t="shared" si="13"/>
        <v>8.1228976294530408E-2</v>
      </c>
      <c r="DV18" s="284">
        <f t="shared" si="13"/>
        <v>8.1228976294530408E-2</v>
      </c>
      <c r="DW18" s="284">
        <f t="shared" si="47"/>
        <v>8.1228976294530408E-2</v>
      </c>
      <c r="DX18" s="284">
        <f t="shared" si="14"/>
        <v>8.1228976294530408E-2</v>
      </c>
      <c r="DY18" s="284">
        <f t="shared" si="48"/>
        <v>8.1228976294530408E-2</v>
      </c>
      <c r="DZ18" s="284">
        <f t="shared" si="49"/>
        <v>8.1228976294530408E-2</v>
      </c>
      <c r="EA18" s="284">
        <f t="shared" si="15"/>
        <v>8.1228976294530408E-2</v>
      </c>
      <c r="EB18" s="284">
        <f t="shared" si="15"/>
        <v>8.1228976294530408E-2</v>
      </c>
      <c r="EC18" s="284">
        <f t="shared" si="15"/>
        <v>8.1228976294530408E-2</v>
      </c>
      <c r="ED18" s="284">
        <f t="shared" si="15"/>
        <v>8.1228976294530408E-2</v>
      </c>
      <c r="EE18" s="284">
        <f t="shared" si="15"/>
        <v>8.1228976294530408E-2</v>
      </c>
      <c r="EF18" s="284">
        <f t="shared" si="15"/>
        <v>8.1228976294530408E-2</v>
      </c>
      <c r="EG18" s="284">
        <f t="shared" si="15"/>
        <v>8.1228976294530408E-2</v>
      </c>
      <c r="EH18" s="284">
        <f t="shared" si="15"/>
        <v>8.1228976294530408E-2</v>
      </c>
      <c r="EI18" s="284">
        <f t="shared" si="15"/>
        <v>8.1228976294530408E-2</v>
      </c>
      <c r="EJ18" s="284">
        <f t="shared" si="15"/>
        <v>8.1228976294530408E-2</v>
      </c>
      <c r="EK18" s="284">
        <f t="shared" si="15"/>
        <v>8.1228976294530408E-2</v>
      </c>
      <c r="EL18" s="283">
        <f t="shared" si="50"/>
        <v>4.6162828947368478E-2</v>
      </c>
      <c r="EM18" s="289"/>
      <c r="EN18" s="289"/>
      <c r="EO18" s="289"/>
    </row>
    <row r="19" spans="1:145" ht="15.75" outlineLevel="1" thickBot="1" x14ac:dyDescent="0.3">
      <c r="B19" s="243" t="s">
        <v>18</v>
      </c>
      <c r="C19" s="244">
        <v>0.55000000000000004</v>
      </c>
      <c r="D19" s="245">
        <v>5.6230087926509187E-2</v>
      </c>
      <c r="E19" s="246">
        <f t="shared" si="16"/>
        <v>5.6230087926509187E-2</v>
      </c>
      <c r="F19" s="246">
        <f t="shared" si="0"/>
        <v>5.6230087926509187E-2</v>
      </c>
      <c r="G19" s="246">
        <f t="shared" si="0"/>
        <v>5.6230087926509187E-2</v>
      </c>
      <c r="H19" s="246">
        <f t="shared" si="0"/>
        <v>5.6230087926509187E-2</v>
      </c>
      <c r="I19" s="246">
        <f t="shared" si="0"/>
        <v>5.6230087926509187E-2</v>
      </c>
      <c r="J19" s="246">
        <f t="shared" si="0"/>
        <v>5.6230087926509187E-2</v>
      </c>
      <c r="K19" s="246">
        <f t="shared" si="0"/>
        <v>5.6230087926509187E-2</v>
      </c>
      <c r="L19" s="246">
        <f t="shared" si="0"/>
        <v>5.6230087926509187E-2</v>
      </c>
      <c r="M19" s="245">
        <v>0.13585822643033629</v>
      </c>
      <c r="N19" s="246">
        <f t="shared" si="17"/>
        <v>0.13585822643033629</v>
      </c>
      <c r="O19" s="246">
        <f t="shared" si="1"/>
        <v>0.13585822643033629</v>
      </c>
      <c r="P19" s="246">
        <f t="shared" si="1"/>
        <v>0.13585822643033629</v>
      </c>
      <c r="Q19" s="245">
        <v>7.4134853582000115E-2</v>
      </c>
      <c r="R19" s="246">
        <f t="shared" si="18"/>
        <v>7.4134853582000115E-2</v>
      </c>
      <c r="S19" s="246">
        <f t="shared" si="2"/>
        <v>7.4134853582000115E-2</v>
      </c>
      <c r="T19" s="523">
        <v>7.4134853582000115E-2</v>
      </c>
      <c r="U19" s="246">
        <f t="shared" si="19"/>
        <v>7.4134853582000115E-2</v>
      </c>
      <c r="V19" s="523">
        <v>0.14428571428571435</v>
      </c>
      <c r="W19" s="246">
        <f t="shared" si="3"/>
        <v>7.4134853582000115E-2</v>
      </c>
      <c r="X19" s="246">
        <f t="shared" si="3"/>
        <v>7.4134853582000115E-2</v>
      </c>
      <c r="Y19" s="246">
        <f t="shared" si="3"/>
        <v>7.4134853582000115E-2</v>
      </c>
      <c r="Z19" s="246">
        <f t="shared" si="3"/>
        <v>7.4134853582000115E-2</v>
      </c>
      <c r="AA19" s="246">
        <f t="shared" si="3"/>
        <v>7.4134853582000115E-2</v>
      </c>
      <c r="AB19" s="565">
        <f t="shared" si="20"/>
        <v>0.18375400000000019</v>
      </c>
      <c r="AC19" s="246">
        <f t="shared" si="21"/>
        <v>0.18375400000000019</v>
      </c>
      <c r="AD19" s="245">
        <v>0.13585822643033629</v>
      </c>
      <c r="AE19" s="246">
        <f t="shared" si="22"/>
        <v>0.13585822643033629</v>
      </c>
      <c r="AF19" s="246">
        <f t="shared" si="4"/>
        <v>0.13585822643033629</v>
      </c>
      <c r="AG19" s="246">
        <f t="shared" si="4"/>
        <v>0.13585822643033629</v>
      </c>
      <c r="AH19" s="180">
        <v>0.37410445700000006</v>
      </c>
      <c r="AI19" s="180">
        <v>0.18375400000000019</v>
      </c>
      <c r="AJ19" s="284">
        <f t="shared" si="23"/>
        <v>0.18375400000000019</v>
      </c>
      <c r="AK19" s="535">
        <f t="shared" si="24"/>
        <v>0.27892922850000013</v>
      </c>
      <c r="AL19" s="538">
        <v>0.37410445700000006</v>
      </c>
      <c r="AM19" s="246">
        <f t="shared" si="25"/>
        <v>0.18375400000000019</v>
      </c>
      <c r="AN19" s="246">
        <f t="shared" si="26"/>
        <v>0.18375400000000019</v>
      </c>
      <c r="AO19" s="246">
        <f t="shared" si="27"/>
        <v>7.4134853582000115E-2</v>
      </c>
      <c r="AP19" s="48">
        <f t="shared" si="28"/>
        <v>0.14428571428571435</v>
      </c>
      <c r="AQ19" s="245">
        <v>0.13585822643033629</v>
      </c>
      <c r="AR19" s="245">
        <v>0.13585822643033629</v>
      </c>
      <c r="AS19" s="562">
        <f t="shared" si="29"/>
        <v>0.20550000000000002</v>
      </c>
      <c r="AT19" s="245">
        <v>0.20550000000000002</v>
      </c>
      <c r="AU19" s="246">
        <f t="shared" si="30"/>
        <v>0.18495000000000003</v>
      </c>
      <c r="AV19" s="246">
        <f t="shared" si="5"/>
        <v>0.18495000000000003</v>
      </c>
      <c r="AW19" s="246">
        <f t="shared" si="5"/>
        <v>0.18495000000000003</v>
      </c>
      <c r="AX19" s="48">
        <f t="shared" si="5"/>
        <v>0.20550000000000002</v>
      </c>
      <c r="AY19" s="48">
        <f t="shared" si="5"/>
        <v>0.24660000000000001</v>
      </c>
      <c r="AZ19" s="48">
        <f t="shared" si="31"/>
        <v>0.20550000000000002</v>
      </c>
      <c r="BA19" s="48">
        <f t="shared" si="31"/>
        <v>0.24660000000000001</v>
      </c>
      <c r="BB19" s="199">
        <f t="shared" si="32"/>
        <v>0.19999999999999996</v>
      </c>
      <c r="BC19" s="247">
        <v>0.19999999999999996</v>
      </c>
      <c r="BD19" s="245">
        <v>0.20962371400056456</v>
      </c>
      <c r="BE19" s="246">
        <f t="shared" si="33"/>
        <v>0.20550000000000002</v>
      </c>
      <c r="BF19" s="48">
        <f t="shared" si="33"/>
        <v>0.20550000000000002</v>
      </c>
      <c r="BG19" s="246">
        <f t="shared" si="33"/>
        <v>0.24660000000000001</v>
      </c>
      <c r="BH19" s="48">
        <f t="shared" si="33"/>
        <v>0.24660000000000001</v>
      </c>
      <c r="BI19" s="245">
        <v>0.19999999999999996</v>
      </c>
      <c r="BJ19" s="248">
        <v>0.22999999999999998</v>
      </c>
      <c r="BK19" s="180">
        <v>0.22999999999999998</v>
      </c>
      <c r="BL19" s="245">
        <v>8.0000000000000071E-2</v>
      </c>
      <c r="BM19" s="246">
        <f t="shared" si="34"/>
        <v>0.20550000000000002</v>
      </c>
      <c r="BN19" s="245">
        <v>0.12294815013305331</v>
      </c>
      <c r="BO19" s="245">
        <v>0</v>
      </c>
      <c r="BP19" s="246">
        <f t="shared" si="35"/>
        <v>0</v>
      </c>
      <c r="BQ19" s="246">
        <f t="shared" si="6"/>
        <v>0</v>
      </c>
      <c r="BR19" s="246">
        <f t="shared" si="6"/>
        <v>0</v>
      </c>
      <c r="BS19" s="246">
        <f t="shared" si="6"/>
        <v>0</v>
      </c>
      <c r="BT19" s="246">
        <f t="shared" si="6"/>
        <v>0</v>
      </c>
      <c r="BU19" s="245">
        <v>0.25520403532390001</v>
      </c>
      <c r="BV19" s="246">
        <f t="shared" si="36"/>
        <v>0.25520403532390001</v>
      </c>
      <c r="BW19" s="246">
        <f t="shared" si="7"/>
        <v>0.25520403532390001</v>
      </c>
      <c r="BX19" s="246">
        <f t="shared" si="7"/>
        <v>0.25520403532390001</v>
      </c>
      <c r="BY19" s="246">
        <f t="shared" si="7"/>
        <v>0.25520403532390001</v>
      </c>
      <c r="BZ19" s="246">
        <f t="shared" si="7"/>
        <v>0.25520403532390001</v>
      </c>
      <c r="CA19" s="246">
        <f t="shared" si="7"/>
        <v>0.25520403532390001</v>
      </c>
      <c r="CB19" s="245">
        <v>0.1136404150752599</v>
      </c>
      <c r="CC19" s="246">
        <f t="shared" si="37"/>
        <v>0.1136404150752599</v>
      </c>
      <c r="CD19" s="246">
        <f t="shared" si="8"/>
        <v>0.1136404150752599</v>
      </c>
      <c r="CE19" s="246">
        <f t="shared" si="8"/>
        <v>0.1136404150752599</v>
      </c>
      <c r="CF19" s="246">
        <f t="shared" si="8"/>
        <v>0.1136404150752599</v>
      </c>
      <c r="CG19" s="246">
        <f t="shared" si="8"/>
        <v>0.1136404150752599</v>
      </c>
      <c r="CH19" s="246">
        <f t="shared" si="8"/>
        <v>0.1136404150752599</v>
      </c>
      <c r="CI19" s="246">
        <f t="shared" si="38"/>
        <v>0.12294815013305331</v>
      </c>
      <c r="CJ19" s="246">
        <f t="shared" si="38"/>
        <v>0.12294815013305331</v>
      </c>
      <c r="CK19" s="246">
        <f t="shared" si="38"/>
        <v>0.12294815013305331</v>
      </c>
      <c r="CL19" s="245">
        <v>0.15511096239578115</v>
      </c>
      <c r="CM19" s="246">
        <f t="shared" si="39"/>
        <v>0.15511096239578115</v>
      </c>
      <c r="CN19" s="246">
        <f t="shared" si="9"/>
        <v>0.15511096239578115</v>
      </c>
      <c r="CO19" s="246">
        <f t="shared" si="9"/>
        <v>0.15511096239578115</v>
      </c>
      <c r="CP19" s="246">
        <f t="shared" si="9"/>
        <v>0.15511096239578115</v>
      </c>
      <c r="CQ19" s="538">
        <v>8.0000000000000071E-2</v>
      </c>
      <c r="CR19" s="246">
        <f t="shared" si="40"/>
        <v>0.18375400000000019</v>
      </c>
      <c r="CS19" s="246">
        <f t="shared" si="41"/>
        <v>0.18375400000000019</v>
      </c>
      <c r="CT19" s="246">
        <f t="shared" si="10"/>
        <v>0.18375400000000019</v>
      </c>
      <c r="CU19" s="246">
        <f t="shared" si="10"/>
        <v>0.18375400000000019</v>
      </c>
      <c r="CV19" s="246">
        <f t="shared" si="10"/>
        <v>0.18375400000000019</v>
      </c>
      <c r="CW19" s="246">
        <f t="shared" si="10"/>
        <v>0.18375400000000019</v>
      </c>
      <c r="CX19" s="246">
        <f t="shared" si="10"/>
        <v>0.18375400000000019</v>
      </c>
      <c r="CY19" s="246">
        <f t="shared" si="10"/>
        <v>0.18375400000000019</v>
      </c>
      <c r="CZ19" s="246">
        <f t="shared" si="10"/>
        <v>0.18375400000000019</v>
      </c>
      <c r="DA19" s="246">
        <f t="shared" si="10"/>
        <v>0.18375400000000019</v>
      </c>
      <c r="DB19" s="246">
        <f t="shared" si="10"/>
        <v>0.18375400000000019</v>
      </c>
      <c r="DC19" s="246">
        <f t="shared" si="10"/>
        <v>0.18375400000000019</v>
      </c>
      <c r="DD19" s="245">
        <f t="shared" si="42"/>
        <v>0.20550000000000002</v>
      </c>
      <c r="DE19" s="246">
        <f t="shared" si="11"/>
        <v>0.20550000000000002</v>
      </c>
      <c r="DF19" s="246">
        <f t="shared" si="11"/>
        <v>0.20550000000000002</v>
      </c>
      <c r="DG19" s="246">
        <f t="shared" si="11"/>
        <v>0.20550000000000002</v>
      </c>
      <c r="DH19" s="183">
        <f t="shared" si="43"/>
        <v>0.13585822643033629</v>
      </c>
      <c r="DI19" s="246">
        <f t="shared" si="44"/>
        <v>0.13585822643033629</v>
      </c>
      <c r="DJ19" s="246">
        <f t="shared" si="12"/>
        <v>0.13585822643033629</v>
      </c>
      <c r="DK19" s="246">
        <f t="shared" si="12"/>
        <v>0.13585822643033629</v>
      </c>
      <c r="DL19" s="246">
        <f t="shared" si="12"/>
        <v>0.13585822643033629</v>
      </c>
      <c r="DM19" s="246">
        <f t="shared" si="12"/>
        <v>0.13585822643033629</v>
      </c>
      <c r="DN19" s="246">
        <f t="shared" si="12"/>
        <v>0.13585822643033629</v>
      </c>
      <c r="DO19" s="246">
        <f t="shared" si="45"/>
        <v>0.13585822643033629</v>
      </c>
      <c r="DP19" s="246">
        <f t="shared" si="46"/>
        <v>0.13585822643033629</v>
      </c>
      <c r="DQ19" s="246">
        <f t="shared" si="13"/>
        <v>0.13585822643033629</v>
      </c>
      <c r="DR19" s="246">
        <f t="shared" si="13"/>
        <v>0.13585822643033629</v>
      </c>
      <c r="DS19" s="246">
        <f t="shared" si="13"/>
        <v>0.13585822643033629</v>
      </c>
      <c r="DT19" s="246">
        <f t="shared" si="13"/>
        <v>0.13585822643033629</v>
      </c>
      <c r="DU19" s="246">
        <f t="shared" si="13"/>
        <v>0.13585822643033629</v>
      </c>
      <c r="DV19" s="246">
        <f t="shared" si="13"/>
        <v>0.13585822643033629</v>
      </c>
      <c r="DW19" s="246">
        <f t="shared" si="47"/>
        <v>0.13585822643033629</v>
      </c>
      <c r="DX19" s="246">
        <f t="shared" si="14"/>
        <v>0.13585822643033629</v>
      </c>
      <c r="DY19" s="246">
        <f t="shared" si="48"/>
        <v>0.13585822643033629</v>
      </c>
      <c r="DZ19" s="246">
        <f t="shared" si="49"/>
        <v>0.13585822643033629</v>
      </c>
      <c r="EA19" s="246">
        <f t="shared" si="15"/>
        <v>0.13585822643033629</v>
      </c>
      <c r="EB19" s="246">
        <f t="shared" si="15"/>
        <v>0.13585822643033629</v>
      </c>
      <c r="EC19" s="246">
        <f t="shared" si="15"/>
        <v>0.13585822643033629</v>
      </c>
      <c r="ED19" s="246">
        <f t="shared" si="15"/>
        <v>0.13585822643033629</v>
      </c>
      <c r="EE19" s="246">
        <f t="shared" si="15"/>
        <v>0.13585822643033629</v>
      </c>
      <c r="EF19" s="246">
        <f t="shared" si="15"/>
        <v>0.13585822643033629</v>
      </c>
      <c r="EG19" s="246">
        <f t="shared" si="15"/>
        <v>0.13585822643033629</v>
      </c>
      <c r="EH19" s="246">
        <f t="shared" si="15"/>
        <v>0.13585822643033629</v>
      </c>
      <c r="EI19" s="246">
        <f t="shared" si="15"/>
        <v>0.13585822643033629</v>
      </c>
      <c r="EJ19" s="246">
        <f t="shared" si="15"/>
        <v>0.13585822643033629</v>
      </c>
      <c r="EK19" s="246">
        <f t="shared" si="15"/>
        <v>0.13585822643033629</v>
      </c>
      <c r="EL19" s="245">
        <f t="shared" si="50"/>
        <v>8.1548338940200138E-2</v>
      </c>
      <c r="EM19" s="60"/>
      <c r="EN19" s="60"/>
      <c r="EO19" s="60"/>
    </row>
    <row r="20" spans="1:145" outlineLevel="1" x14ac:dyDescent="0.25">
      <c r="B20" s="12" t="s">
        <v>19</v>
      </c>
      <c r="C20" s="21">
        <v>0.6</v>
      </c>
      <c r="D20" s="183">
        <v>8.0661882242446747E-2</v>
      </c>
      <c r="E20" s="48">
        <f t="shared" si="16"/>
        <v>8.0661882242446747E-2</v>
      </c>
      <c r="F20" s="48">
        <f t="shared" si="0"/>
        <v>8.0661882242446747E-2</v>
      </c>
      <c r="G20" s="48">
        <f t="shared" si="0"/>
        <v>8.0661882242446747E-2</v>
      </c>
      <c r="H20" s="48">
        <f t="shared" si="0"/>
        <v>8.0661882242446747E-2</v>
      </c>
      <c r="I20" s="48">
        <f t="shared" si="0"/>
        <v>8.0661882242446747E-2</v>
      </c>
      <c r="J20" s="48">
        <f t="shared" si="0"/>
        <v>8.0661882242446747E-2</v>
      </c>
      <c r="K20" s="48">
        <f t="shared" si="0"/>
        <v>8.0661882242446747E-2</v>
      </c>
      <c r="L20" s="48">
        <f t="shared" si="0"/>
        <v>8.0661882242446747E-2</v>
      </c>
      <c r="M20" s="183">
        <v>0.17573237573237588</v>
      </c>
      <c r="N20" s="48">
        <f t="shared" si="17"/>
        <v>0.17573237573237588</v>
      </c>
      <c r="O20" s="48">
        <f t="shared" si="1"/>
        <v>0.17573237573237588</v>
      </c>
      <c r="P20" s="48">
        <f t="shared" si="1"/>
        <v>0.17573237573237588</v>
      </c>
      <c r="Q20" s="183">
        <v>0.11313640115815904</v>
      </c>
      <c r="R20" s="48">
        <f t="shared" si="18"/>
        <v>0.11313640115815904</v>
      </c>
      <c r="S20" s="48">
        <f t="shared" si="2"/>
        <v>0.11313640115815904</v>
      </c>
      <c r="T20" s="520">
        <v>0.11313640115815904</v>
      </c>
      <c r="U20" s="48">
        <f t="shared" si="19"/>
        <v>0.11313640115815904</v>
      </c>
      <c r="V20" s="520">
        <v>0.18041641998122127</v>
      </c>
      <c r="W20" s="48">
        <f t="shared" si="3"/>
        <v>0.11313640115815904</v>
      </c>
      <c r="X20" s="48">
        <f t="shared" si="3"/>
        <v>0.11313640115815904</v>
      </c>
      <c r="Y20" s="48">
        <f t="shared" si="3"/>
        <v>0.11313640115815904</v>
      </c>
      <c r="Z20" s="48">
        <f t="shared" si="3"/>
        <v>0.11313640115815904</v>
      </c>
      <c r="AA20" s="48">
        <f t="shared" si="3"/>
        <v>0.11313640115815904</v>
      </c>
      <c r="AB20" s="565">
        <f t="shared" si="20"/>
        <v>0.21999999999999997</v>
      </c>
      <c r="AC20" s="48">
        <f t="shared" si="21"/>
        <v>0.21999999999999997</v>
      </c>
      <c r="AD20" s="183">
        <v>0.17573237573237588</v>
      </c>
      <c r="AE20" s="48">
        <f t="shared" si="22"/>
        <v>0.17573237573237588</v>
      </c>
      <c r="AF20" s="48">
        <f t="shared" si="4"/>
        <v>0.17573237573237588</v>
      </c>
      <c r="AG20" s="48">
        <f t="shared" si="4"/>
        <v>0.17573237573237588</v>
      </c>
      <c r="AH20" s="180">
        <v>0.38530671800000005</v>
      </c>
      <c r="AI20" s="180">
        <v>0.21999999999999997</v>
      </c>
      <c r="AJ20" s="246">
        <f t="shared" si="23"/>
        <v>0.21999999999999997</v>
      </c>
      <c r="AK20" s="535">
        <f t="shared" si="24"/>
        <v>0.30265335900000001</v>
      </c>
      <c r="AL20" s="535">
        <v>0.38530671800000005</v>
      </c>
      <c r="AM20" s="48">
        <f t="shared" si="25"/>
        <v>0.21999999999999997</v>
      </c>
      <c r="AN20" s="48">
        <f t="shared" si="26"/>
        <v>0.21999999999999997</v>
      </c>
      <c r="AO20" s="48">
        <f t="shared" si="27"/>
        <v>0.11313640115815904</v>
      </c>
      <c r="AP20" s="48">
        <f t="shared" si="28"/>
        <v>0.18041641998122127</v>
      </c>
      <c r="AQ20" s="183">
        <v>0.17573237573237588</v>
      </c>
      <c r="AR20" s="183">
        <v>0.17573237573237588</v>
      </c>
      <c r="AS20" s="562">
        <f t="shared" si="29"/>
        <v>0.22999999999999998</v>
      </c>
      <c r="AT20" s="183">
        <v>0.22999999999999998</v>
      </c>
      <c r="AU20" s="48">
        <f t="shared" si="30"/>
        <v>0.20699999999999999</v>
      </c>
      <c r="AV20" s="48">
        <f t="shared" si="5"/>
        <v>0.20699999999999999</v>
      </c>
      <c r="AW20" s="48">
        <f t="shared" si="5"/>
        <v>0.20699999999999999</v>
      </c>
      <c r="AX20" s="48">
        <f t="shared" si="5"/>
        <v>0.22999999999999998</v>
      </c>
      <c r="AY20" s="48">
        <f t="shared" si="5"/>
        <v>0.27599999999999997</v>
      </c>
      <c r="AZ20" s="48">
        <f t="shared" si="31"/>
        <v>0.22999999999999998</v>
      </c>
      <c r="BA20" s="48">
        <f t="shared" si="31"/>
        <v>0.27599999999999997</v>
      </c>
      <c r="BB20" s="199">
        <f t="shared" si="32"/>
        <v>0.28119999999999989</v>
      </c>
      <c r="BC20" s="190">
        <v>0.28119999999999989</v>
      </c>
      <c r="BD20" s="183">
        <v>0.26148810406230227</v>
      </c>
      <c r="BE20" s="48">
        <f t="shared" si="33"/>
        <v>0.22999999999999998</v>
      </c>
      <c r="BF20" s="48">
        <f t="shared" si="33"/>
        <v>0.22999999999999998</v>
      </c>
      <c r="BG20" s="48">
        <f t="shared" si="33"/>
        <v>0.27599999999999997</v>
      </c>
      <c r="BH20" s="48">
        <f t="shared" si="33"/>
        <v>0.27599999999999997</v>
      </c>
      <c r="BI20" s="183">
        <v>0.26</v>
      </c>
      <c r="BJ20" s="193">
        <v>0.26</v>
      </c>
      <c r="BK20" s="180">
        <v>0.26</v>
      </c>
      <c r="BL20" s="183">
        <v>0.11324597544420745</v>
      </c>
      <c r="BM20" s="48">
        <f t="shared" si="34"/>
        <v>0.22999999999999998</v>
      </c>
      <c r="BN20" s="183">
        <v>0.14849687320782823</v>
      </c>
      <c r="BO20" s="183">
        <v>9.5199999999999729E-3</v>
      </c>
      <c r="BP20" s="48">
        <f t="shared" si="35"/>
        <v>9.5199999999999729E-3</v>
      </c>
      <c r="BQ20" s="48">
        <f t="shared" si="6"/>
        <v>9.5199999999999729E-3</v>
      </c>
      <c r="BR20" s="48">
        <f t="shared" si="6"/>
        <v>9.5199999999999729E-3</v>
      </c>
      <c r="BS20" s="48">
        <f t="shared" si="6"/>
        <v>9.5199999999999729E-3</v>
      </c>
      <c r="BT20" s="48">
        <f t="shared" si="6"/>
        <v>9.5199999999999729E-3</v>
      </c>
      <c r="BU20" s="183">
        <v>0.28258446733960008</v>
      </c>
      <c r="BV20" s="48">
        <f t="shared" si="36"/>
        <v>0.28258446733960008</v>
      </c>
      <c r="BW20" s="48">
        <f t="shared" si="7"/>
        <v>0.28258446733960008</v>
      </c>
      <c r="BX20" s="48">
        <f t="shared" si="7"/>
        <v>0.28258446733960008</v>
      </c>
      <c r="BY20" s="48">
        <f t="shared" si="7"/>
        <v>0.28258446733960008</v>
      </c>
      <c r="BZ20" s="48">
        <f t="shared" si="7"/>
        <v>0.28258446733960008</v>
      </c>
      <c r="CA20" s="48">
        <f t="shared" si="7"/>
        <v>0.28258446733960008</v>
      </c>
      <c r="CB20" s="183">
        <v>0.15338615228388464</v>
      </c>
      <c r="CC20" s="48">
        <f t="shared" si="37"/>
        <v>0.15338615228388464</v>
      </c>
      <c r="CD20" s="48">
        <f t="shared" si="8"/>
        <v>0.15338615228388464</v>
      </c>
      <c r="CE20" s="48">
        <f t="shared" si="8"/>
        <v>0.15338615228388464</v>
      </c>
      <c r="CF20" s="48">
        <f t="shared" si="8"/>
        <v>0.15338615228388464</v>
      </c>
      <c r="CG20" s="48">
        <f t="shared" si="8"/>
        <v>0.15338615228388464</v>
      </c>
      <c r="CH20" s="48">
        <f t="shared" si="8"/>
        <v>0.15338615228388464</v>
      </c>
      <c r="CI20" s="48">
        <f t="shared" si="38"/>
        <v>0.14849687320782823</v>
      </c>
      <c r="CJ20" s="48">
        <f t="shared" si="38"/>
        <v>0.14849687320782823</v>
      </c>
      <c r="CK20" s="48">
        <f t="shared" si="38"/>
        <v>0.14849687320782823</v>
      </c>
      <c r="CL20" s="183">
        <v>0.17299211653902002</v>
      </c>
      <c r="CM20" s="48">
        <f t="shared" si="39"/>
        <v>0.17299211653902002</v>
      </c>
      <c r="CN20" s="48">
        <f t="shared" si="9"/>
        <v>0.17299211653902002</v>
      </c>
      <c r="CO20" s="48">
        <f t="shared" si="9"/>
        <v>0.17299211653902002</v>
      </c>
      <c r="CP20" s="48">
        <f t="shared" si="9"/>
        <v>0.17299211653902002</v>
      </c>
      <c r="CQ20" s="535">
        <v>0.11324597544420745</v>
      </c>
      <c r="CR20" s="48">
        <f t="shared" si="40"/>
        <v>0.21999999999999997</v>
      </c>
      <c r="CS20" s="48">
        <f t="shared" si="41"/>
        <v>0.21999999999999997</v>
      </c>
      <c r="CT20" s="48">
        <f t="shared" si="10"/>
        <v>0.21999999999999997</v>
      </c>
      <c r="CU20" s="48">
        <f t="shared" si="10"/>
        <v>0.21999999999999997</v>
      </c>
      <c r="CV20" s="48">
        <f t="shared" si="10"/>
        <v>0.21999999999999997</v>
      </c>
      <c r="CW20" s="48">
        <f t="shared" si="10"/>
        <v>0.21999999999999997</v>
      </c>
      <c r="CX20" s="48">
        <f t="shared" si="10"/>
        <v>0.21999999999999997</v>
      </c>
      <c r="CY20" s="48">
        <f t="shared" si="10"/>
        <v>0.21999999999999997</v>
      </c>
      <c r="CZ20" s="48">
        <f t="shared" si="10"/>
        <v>0.21999999999999997</v>
      </c>
      <c r="DA20" s="48">
        <f t="shared" si="10"/>
        <v>0.21999999999999997</v>
      </c>
      <c r="DB20" s="48">
        <f t="shared" si="10"/>
        <v>0.21999999999999997</v>
      </c>
      <c r="DC20" s="48">
        <f t="shared" si="10"/>
        <v>0.21999999999999997</v>
      </c>
      <c r="DD20" s="183">
        <f t="shared" si="42"/>
        <v>0.22999999999999998</v>
      </c>
      <c r="DE20" s="48">
        <f t="shared" si="11"/>
        <v>0.22999999999999998</v>
      </c>
      <c r="DF20" s="48">
        <f t="shared" si="11"/>
        <v>0.22999999999999998</v>
      </c>
      <c r="DG20" s="48">
        <f t="shared" si="11"/>
        <v>0.22999999999999998</v>
      </c>
      <c r="DH20" s="183">
        <f t="shared" si="43"/>
        <v>0.17573237573237588</v>
      </c>
      <c r="DI20" s="48">
        <f t="shared" si="44"/>
        <v>0.17573237573237588</v>
      </c>
      <c r="DJ20" s="48">
        <f t="shared" si="12"/>
        <v>0.17573237573237588</v>
      </c>
      <c r="DK20" s="48">
        <f t="shared" si="12"/>
        <v>0.17573237573237588</v>
      </c>
      <c r="DL20" s="48">
        <f t="shared" si="12"/>
        <v>0.17573237573237588</v>
      </c>
      <c r="DM20" s="48">
        <f t="shared" si="12"/>
        <v>0.17573237573237588</v>
      </c>
      <c r="DN20" s="48">
        <f t="shared" si="12"/>
        <v>0.17573237573237588</v>
      </c>
      <c r="DO20" s="48">
        <f t="shared" si="45"/>
        <v>0.17573237573237588</v>
      </c>
      <c r="DP20" s="48">
        <f t="shared" si="46"/>
        <v>0.17573237573237588</v>
      </c>
      <c r="DQ20" s="48">
        <f t="shared" si="13"/>
        <v>0.17573237573237588</v>
      </c>
      <c r="DR20" s="48">
        <f t="shared" si="13"/>
        <v>0.17573237573237588</v>
      </c>
      <c r="DS20" s="48">
        <f t="shared" si="13"/>
        <v>0.17573237573237588</v>
      </c>
      <c r="DT20" s="48">
        <f t="shared" si="13"/>
        <v>0.17573237573237588</v>
      </c>
      <c r="DU20" s="48">
        <f t="shared" si="13"/>
        <v>0.17573237573237588</v>
      </c>
      <c r="DV20" s="48">
        <f t="shared" si="13"/>
        <v>0.17573237573237588</v>
      </c>
      <c r="DW20" s="48">
        <f t="shared" si="47"/>
        <v>0.17573237573237588</v>
      </c>
      <c r="DX20" s="48">
        <f t="shared" si="14"/>
        <v>0.17573237573237588</v>
      </c>
      <c r="DY20" s="48">
        <f t="shared" si="48"/>
        <v>0.17573237573237588</v>
      </c>
      <c r="DZ20" s="48">
        <f t="shared" si="49"/>
        <v>0.17573237573237588</v>
      </c>
      <c r="EA20" s="48">
        <f t="shared" si="15"/>
        <v>0.17573237573237588</v>
      </c>
      <c r="EB20" s="48">
        <f t="shared" si="15"/>
        <v>0.17573237573237588</v>
      </c>
      <c r="EC20" s="48">
        <f t="shared" si="15"/>
        <v>0.17573237573237588</v>
      </c>
      <c r="ED20" s="48">
        <f t="shared" si="15"/>
        <v>0.17573237573237588</v>
      </c>
      <c r="EE20" s="48">
        <f t="shared" si="15"/>
        <v>0.17573237573237588</v>
      </c>
      <c r="EF20" s="48">
        <f t="shared" si="15"/>
        <v>0.17573237573237588</v>
      </c>
      <c r="EG20" s="48">
        <f t="shared" si="15"/>
        <v>0.17573237573237588</v>
      </c>
      <c r="EH20" s="48">
        <f t="shared" si="15"/>
        <v>0.17573237573237588</v>
      </c>
      <c r="EI20" s="48">
        <f t="shared" si="15"/>
        <v>0.17573237573237588</v>
      </c>
      <c r="EJ20" s="48">
        <f t="shared" si="15"/>
        <v>0.17573237573237588</v>
      </c>
      <c r="EK20" s="48">
        <f t="shared" si="15"/>
        <v>0.17573237573237588</v>
      </c>
      <c r="EL20" s="183">
        <f t="shared" si="50"/>
        <v>0.12445004127397495</v>
      </c>
      <c r="EM20" s="60"/>
      <c r="EN20" s="60"/>
      <c r="EO20" s="60"/>
    </row>
    <row r="21" spans="1:145" outlineLevel="1" x14ac:dyDescent="0.25">
      <c r="B21" s="12" t="s">
        <v>20</v>
      </c>
      <c r="C21" s="21">
        <v>0.65</v>
      </c>
      <c r="D21" s="183">
        <v>0.22008060843414357</v>
      </c>
      <c r="E21" s="48">
        <f t="shared" si="16"/>
        <v>0.22008060843414357</v>
      </c>
      <c r="F21" s="48">
        <f t="shared" si="0"/>
        <v>0.22008060843414357</v>
      </c>
      <c r="G21" s="48">
        <f t="shared" si="0"/>
        <v>0.22008060843414357</v>
      </c>
      <c r="H21" s="48">
        <f t="shared" si="0"/>
        <v>0.22008060843414357</v>
      </c>
      <c r="I21" s="48">
        <f t="shared" si="0"/>
        <v>0.22008060843414357</v>
      </c>
      <c r="J21" s="48">
        <f t="shared" si="0"/>
        <v>0.22008060843414357</v>
      </c>
      <c r="K21" s="48">
        <f t="shared" si="0"/>
        <v>0.22008060843414357</v>
      </c>
      <c r="L21" s="48">
        <f t="shared" si="0"/>
        <v>0.22008060843414357</v>
      </c>
      <c r="M21" s="183">
        <v>0.2334772727272727</v>
      </c>
      <c r="N21" s="48">
        <f t="shared" si="17"/>
        <v>0.2334772727272727</v>
      </c>
      <c r="O21" s="48">
        <f t="shared" si="1"/>
        <v>0.2334772727272727</v>
      </c>
      <c r="P21" s="48">
        <f t="shared" si="1"/>
        <v>0.2334772727272727</v>
      </c>
      <c r="Q21" s="183">
        <v>0.26064948267086385</v>
      </c>
      <c r="R21" s="48">
        <f t="shared" si="18"/>
        <v>0.26064948267086385</v>
      </c>
      <c r="S21" s="48">
        <f t="shared" si="2"/>
        <v>0.26064948267086385</v>
      </c>
      <c r="T21" s="520">
        <v>0.26064948267086385</v>
      </c>
      <c r="U21" s="48">
        <f t="shared" si="19"/>
        <v>0.26064948267086385</v>
      </c>
      <c r="V21" s="520">
        <v>0.43897231854150331</v>
      </c>
      <c r="W21" s="48">
        <f t="shared" si="3"/>
        <v>0.26064948267086385</v>
      </c>
      <c r="X21" s="48">
        <f t="shared" si="3"/>
        <v>0.26064948267086385</v>
      </c>
      <c r="Y21" s="48">
        <f t="shared" si="3"/>
        <v>0.26064948267086385</v>
      </c>
      <c r="Z21" s="48">
        <f t="shared" si="3"/>
        <v>0.26064948267086385</v>
      </c>
      <c r="AA21" s="48">
        <f t="shared" si="3"/>
        <v>0.26064948267086385</v>
      </c>
      <c r="AB21" s="565">
        <f t="shared" si="20"/>
        <v>0.48425768997007435</v>
      </c>
      <c r="AC21" s="48">
        <f t="shared" si="21"/>
        <v>0.48425768997007435</v>
      </c>
      <c r="AD21" s="183">
        <v>0.2334772727272727</v>
      </c>
      <c r="AE21" s="48">
        <f t="shared" si="22"/>
        <v>0.2334772727272727</v>
      </c>
      <c r="AF21" s="48">
        <f t="shared" si="4"/>
        <v>0.2334772727272727</v>
      </c>
      <c r="AG21" s="48">
        <f t="shared" si="4"/>
        <v>0.2334772727272727</v>
      </c>
      <c r="AH21" s="180">
        <v>0.53848638422007422</v>
      </c>
      <c r="AI21" s="180">
        <v>0.48425768997007435</v>
      </c>
      <c r="AJ21" s="48">
        <f t="shared" si="23"/>
        <v>0.48425768997007435</v>
      </c>
      <c r="AK21" s="535">
        <f t="shared" si="24"/>
        <v>0.51137203709507428</v>
      </c>
      <c r="AL21" s="535">
        <v>0.53848638422007422</v>
      </c>
      <c r="AM21" s="48">
        <f t="shared" si="25"/>
        <v>0.48425768997007435</v>
      </c>
      <c r="AN21" s="48">
        <f t="shared" si="26"/>
        <v>0.48425768997007435</v>
      </c>
      <c r="AO21" s="48">
        <f t="shared" si="27"/>
        <v>0.26064948267086385</v>
      </c>
      <c r="AP21" s="48">
        <f t="shared" si="28"/>
        <v>0.43897231854150331</v>
      </c>
      <c r="AQ21" s="183">
        <v>0.2334772727272727</v>
      </c>
      <c r="AR21" s="183">
        <v>0.2334772727272727</v>
      </c>
      <c r="AS21" s="562">
        <f t="shared" si="29"/>
        <v>0.39190088997007444</v>
      </c>
      <c r="AT21" s="183">
        <v>0.39190088997007444</v>
      </c>
      <c r="AU21" s="48">
        <f t="shared" si="30"/>
        <v>0.35271080097306701</v>
      </c>
      <c r="AV21" s="48">
        <f t="shared" si="5"/>
        <v>0.35271080097306701</v>
      </c>
      <c r="AW21" s="48">
        <f t="shared" si="5"/>
        <v>0.35271080097306701</v>
      </c>
      <c r="AX21" s="48">
        <f t="shared" si="5"/>
        <v>0.39190088997007444</v>
      </c>
      <c r="AY21" s="48">
        <f t="shared" si="5"/>
        <v>0.47028106796408931</v>
      </c>
      <c r="AZ21" s="48">
        <f t="shared" si="31"/>
        <v>0.39190088997007444</v>
      </c>
      <c r="BA21" s="48">
        <f t="shared" si="31"/>
        <v>0.47028106796408931</v>
      </c>
      <c r="BB21" s="199">
        <f t="shared" si="32"/>
        <v>0.46585446139864573</v>
      </c>
      <c r="BC21" s="190">
        <v>0.46585446139864573</v>
      </c>
      <c r="BD21" s="183">
        <v>0.48173608448135186</v>
      </c>
      <c r="BE21" s="48">
        <f t="shared" si="33"/>
        <v>0.39190088997007444</v>
      </c>
      <c r="BF21" s="48">
        <f t="shared" si="33"/>
        <v>0.39190088997007444</v>
      </c>
      <c r="BG21" s="48">
        <f t="shared" si="33"/>
        <v>0.47028106796408931</v>
      </c>
      <c r="BH21" s="48">
        <f t="shared" si="33"/>
        <v>0.47028106796408931</v>
      </c>
      <c r="BI21" s="183">
        <v>0.49855520446741164</v>
      </c>
      <c r="BJ21" s="193">
        <v>0.45240088997007444</v>
      </c>
      <c r="BK21" s="180">
        <v>0.45240088997007444</v>
      </c>
      <c r="BL21" s="183">
        <v>0.28481862972784255</v>
      </c>
      <c r="BM21" s="48">
        <f t="shared" si="34"/>
        <v>0.39190088997007444</v>
      </c>
      <c r="BN21" s="183">
        <v>0.32374699258519762</v>
      </c>
      <c r="BO21" s="183">
        <v>0.19297088997007439</v>
      </c>
      <c r="BP21" s="48">
        <f t="shared" si="35"/>
        <v>0.19297088997007439</v>
      </c>
      <c r="BQ21" s="48">
        <f t="shared" si="6"/>
        <v>0.19297088997007439</v>
      </c>
      <c r="BR21" s="48">
        <f t="shared" si="6"/>
        <v>0.19297088997007439</v>
      </c>
      <c r="BS21" s="48">
        <f t="shared" si="6"/>
        <v>0.19297088997007439</v>
      </c>
      <c r="BT21" s="48">
        <f t="shared" si="6"/>
        <v>0.19297088997007439</v>
      </c>
      <c r="BU21" s="183">
        <v>0.43710090836262427</v>
      </c>
      <c r="BV21" s="48">
        <f t="shared" si="36"/>
        <v>0.43710090836262427</v>
      </c>
      <c r="BW21" s="48">
        <f t="shared" si="7"/>
        <v>0.43710090836262427</v>
      </c>
      <c r="BX21" s="48">
        <f t="shared" si="7"/>
        <v>0.43710090836262427</v>
      </c>
      <c r="BY21" s="48">
        <f t="shared" si="7"/>
        <v>0.43710090836262427</v>
      </c>
      <c r="BZ21" s="48">
        <f t="shared" si="7"/>
        <v>0.43710090836262427</v>
      </c>
      <c r="CA21" s="48">
        <f t="shared" si="7"/>
        <v>0.43710090836262427</v>
      </c>
      <c r="CB21" s="183">
        <v>0.34116917942289415</v>
      </c>
      <c r="CC21" s="48">
        <f t="shared" si="37"/>
        <v>0.34116917942289415</v>
      </c>
      <c r="CD21" s="48">
        <f t="shared" si="8"/>
        <v>0.34116917942289415</v>
      </c>
      <c r="CE21" s="48">
        <f t="shared" si="8"/>
        <v>0.34116917942289415</v>
      </c>
      <c r="CF21" s="48">
        <f t="shared" si="8"/>
        <v>0.34116917942289415</v>
      </c>
      <c r="CG21" s="48">
        <f t="shared" si="8"/>
        <v>0.34116917942289415</v>
      </c>
      <c r="CH21" s="48">
        <f t="shared" si="8"/>
        <v>0.34116917942289415</v>
      </c>
      <c r="CI21" s="48">
        <f t="shared" si="38"/>
        <v>0.32374699258519762</v>
      </c>
      <c r="CJ21" s="48">
        <f t="shared" si="38"/>
        <v>0.32374699258519762</v>
      </c>
      <c r="CK21" s="48">
        <f t="shared" si="38"/>
        <v>0.32374699258519762</v>
      </c>
      <c r="CL21" s="183">
        <v>0.43583891722019596</v>
      </c>
      <c r="CM21" s="48">
        <f t="shared" si="39"/>
        <v>0.43583891722019596</v>
      </c>
      <c r="CN21" s="48">
        <f t="shared" si="9"/>
        <v>0.43583891722019596</v>
      </c>
      <c r="CO21" s="48">
        <f t="shared" si="9"/>
        <v>0.43583891722019596</v>
      </c>
      <c r="CP21" s="48">
        <f t="shared" si="9"/>
        <v>0.43583891722019596</v>
      </c>
      <c r="CQ21" s="535">
        <v>0.28481862972784255</v>
      </c>
      <c r="CR21" s="48">
        <f t="shared" si="40"/>
        <v>0.48425768997007435</v>
      </c>
      <c r="CS21" s="48">
        <f t="shared" si="41"/>
        <v>0.48425768997007435</v>
      </c>
      <c r="CT21" s="48">
        <f t="shared" si="10"/>
        <v>0.48425768997007435</v>
      </c>
      <c r="CU21" s="48">
        <f t="shared" si="10"/>
        <v>0.48425768997007435</v>
      </c>
      <c r="CV21" s="48">
        <f t="shared" si="10"/>
        <v>0.48425768997007435</v>
      </c>
      <c r="CW21" s="48">
        <f t="shared" si="10"/>
        <v>0.48425768997007435</v>
      </c>
      <c r="CX21" s="48">
        <f t="shared" si="10"/>
        <v>0.48425768997007435</v>
      </c>
      <c r="CY21" s="48">
        <f t="shared" si="10"/>
        <v>0.48425768997007435</v>
      </c>
      <c r="CZ21" s="48">
        <f t="shared" si="10"/>
        <v>0.48425768997007435</v>
      </c>
      <c r="DA21" s="48">
        <f t="shared" si="10"/>
        <v>0.48425768997007435</v>
      </c>
      <c r="DB21" s="48">
        <f t="shared" si="10"/>
        <v>0.48425768997007435</v>
      </c>
      <c r="DC21" s="48">
        <f t="shared" si="10"/>
        <v>0.48425768997007435</v>
      </c>
      <c r="DD21" s="183">
        <f t="shared" si="42"/>
        <v>0.39190088997007444</v>
      </c>
      <c r="DE21" s="48">
        <f t="shared" si="11"/>
        <v>0.39190088997007444</v>
      </c>
      <c r="DF21" s="48">
        <f t="shared" si="11"/>
        <v>0.39190088997007444</v>
      </c>
      <c r="DG21" s="48">
        <f t="shared" si="11"/>
        <v>0.39190088997007444</v>
      </c>
      <c r="DH21" s="183">
        <f t="shared" si="43"/>
        <v>0.2334772727272727</v>
      </c>
      <c r="DI21" s="48">
        <f t="shared" si="44"/>
        <v>0.2334772727272727</v>
      </c>
      <c r="DJ21" s="48">
        <f t="shared" si="12"/>
        <v>0.2334772727272727</v>
      </c>
      <c r="DK21" s="48">
        <f t="shared" si="12"/>
        <v>0.2334772727272727</v>
      </c>
      <c r="DL21" s="48">
        <f t="shared" si="12"/>
        <v>0.2334772727272727</v>
      </c>
      <c r="DM21" s="48">
        <f t="shared" si="12"/>
        <v>0.2334772727272727</v>
      </c>
      <c r="DN21" s="48">
        <f t="shared" si="12"/>
        <v>0.2334772727272727</v>
      </c>
      <c r="DO21" s="48">
        <f t="shared" si="45"/>
        <v>0.2334772727272727</v>
      </c>
      <c r="DP21" s="48">
        <f t="shared" si="46"/>
        <v>0.2334772727272727</v>
      </c>
      <c r="DQ21" s="48">
        <f t="shared" si="13"/>
        <v>0.2334772727272727</v>
      </c>
      <c r="DR21" s="48">
        <f t="shared" si="13"/>
        <v>0.2334772727272727</v>
      </c>
      <c r="DS21" s="48">
        <f t="shared" si="13"/>
        <v>0.2334772727272727</v>
      </c>
      <c r="DT21" s="48">
        <f t="shared" si="13"/>
        <v>0.2334772727272727</v>
      </c>
      <c r="DU21" s="48">
        <f t="shared" si="13"/>
        <v>0.2334772727272727</v>
      </c>
      <c r="DV21" s="48">
        <f t="shared" si="13"/>
        <v>0.2334772727272727</v>
      </c>
      <c r="DW21" s="48">
        <f t="shared" si="47"/>
        <v>0.2334772727272727</v>
      </c>
      <c r="DX21" s="48">
        <f t="shared" si="14"/>
        <v>0.2334772727272727</v>
      </c>
      <c r="DY21" s="48">
        <f t="shared" si="48"/>
        <v>0.2334772727272727</v>
      </c>
      <c r="DZ21" s="48">
        <f t="shared" si="49"/>
        <v>0.2334772727272727</v>
      </c>
      <c r="EA21" s="48">
        <f t="shared" si="15"/>
        <v>0.2334772727272727</v>
      </c>
      <c r="EB21" s="48">
        <f t="shared" si="15"/>
        <v>0.2334772727272727</v>
      </c>
      <c r="EC21" s="48">
        <f t="shared" si="15"/>
        <v>0.2334772727272727</v>
      </c>
      <c r="ED21" s="48">
        <f t="shared" si="15"/>
        <v>0.2334772727272727</v>
      </c>
      <c r="EE21" s="48">
        <f t="shared" si="15"/>
        <v>0.2334772727272727</v>
      </c>
      <c r="EF21" s="48">
        <f t="shared" si="15"/>
        <v>0.2334772727272727</v>
      </c>
      <c r="EG21" s="48">
        <f t="shared" si="15"/>
        <v>0.2334772727272727</v>
      </c>
      <c r="EH21" s="48">
        <f t="shared" si="15"/>
        <v>0.2334772727272727</v>
      </c>
      <c r="EI21" s="48">
        <f t="shared" si="15"/>
        <v>0.2334772727272727</v>
      </c>
      <c r="EJ21" s="48">
        <f t="shared" si="15"/>
        <v>0.2334772727272727</v>
      </c>
      <c r="EK21" s="48">
        <f t="shared" si="15"/>
        <v>0.2334772727272727</v>
      </c>
      <c r="EL21" s="183">
        <f t="shared" si="50"/>
        <v>0.28671443093795024</v>
      </c>
      <c r="EM21" s="60"/>
      <c r="EN21" s="60"/>
      <c r="EO21" s="60"/>
    </row>
    <row r="22" spans="1:145" outlineLevel="1" x14ac:dyDescent="0.25">
      <c r="B22" s="12" t="s">
        <v>21</v>
      </c>
      <c r="C22" s="21">
        <v>0.7</v>
      </c>
      <c r="D22" s="183">
        <v>0.52768855161290285</v>
      </c>
      <c r="E22" s="48">
        <f t="shared" si="16"/>
        <v>0.52768855161290285</v>
      </c>
      <c r="F22" s="48">
        <f t="shared" si="0"/>
        <v>0.52768855161290285</v>
      </c>
      <c r="G22" s="48">
        <f t="shared" si="0"/>
        <v>0.52768855161290285</v>
      </c>
      <c r="H22" s="48">
        <f t="shared" si="0"/>
        <v>0.52768855161290285</v>
      </c>
      <c r="I22" s="48">
        <f t="shared" si="0"/>
        <v>0.52768855161290285</v>
      </c>
      <c r="J22" s="48">
        <f t="shared" si="0"/>
        <v>0.52768855161290285</v>
      </c>
      <c r="K22" s="48">
        <f t="shared" si="0"/>
        <v>0.52768855161290285</v>
      </c>
      <c r="L22" s="48">
        <f t="shared" si="0"/>
        <v>0.52768855161290285</v>
      </c>
      <c r="M22" s="183">
        <v>0.33660067114093928</v>
      </c>
      <c r="N22" s="48">
        <f t="shared" si="17"/>
        <v>0.33660067114093928</v>
      </c>
      <c r="O22" s="48">
        <f t="shared" si="1"/>
        <v>0.33660067114093928</v>
      </c>
      <c r="P22" s="48">
        <f t="shared" si="1"/>
        <v>0.33660067114093928</v>
      </c>
      <c r="Q22" s="183">
        <v>0.28737531922036941</v>
      </c>
      <c r="R22" s="48">
        <f t="shared" si="18"/>
        <v>0.28737531922036941</v>
      </c>
      <c r="S22" s="48">
        <f t="shared" si="2"/>
        <v>0.28737531922036941</v>
      </c>
      <c r="T22" s="520">
        <v>0.28737531922036941</v>
      </c>
      <c r="U22" s="48">
        <f t="shared" si="19"/>
        <v>0.28737531922036941</v>
      </c>
      <c r="V22" s="520">
        <v>0.51077788952823244</v>
      </c>
      <c r="W22" s="48">
        <f t="shared" si="3"/>
        <v>0.28737531922036941</v>
      </c>
      <c r="X22" s="48">
        <f t="shared" si="3"/>
        <v>0.28737531922036941</v>
      </c>
      <c r="Y22" s="48">
        <f t="shared" si="3"/>
        <v>0.28737531922036941</v>
      </c>
      <c r="Z22" s="48">
        <f t="shared" si="3"/>
        <v>0.28737531922036941</v>
      </c>
      <c r="AA22" s="48">
        <f t="shared" si="3"/>
        <v>0.28737531922036941</v>
      </c>
      <c r="AB22" s="565">
        <f t="shared" si="20"/>
        <v>0.57252447134641415</v>
      </c>
      <c r="AC22" s="48">
        <f t="shared" si="21"/>
        <v>0.57252447134641415</v>
      </c>
      <c r="AD22" s="183">
        <v>0.33660067114093928</v>
      </c>
      <c r="AE22" s="48">
        <f t="shared" si="22"/>
        <v>0.33660067114093928</v>
      </c>
      <c r="AF22" s="48">
        <f t="shared" si="4"/>
        <v>0.33660067114093928</v>
      </c>
      <c r="AG22" s="48">
        <f t="shared" si="4"/>
        <v>0.33660067114093928</v>
      </c>
      <c r="AH22" s="180">
        <v>0.57497231834641438</v>
      </c>
      <c r="AI22" s="180">
        <v>0.57252447134641415</v>
      </c>
      <c r="AJ22" s="48">
        <f t="shared" si="23"/>
        <v>0.57252447134641415</v>
      </c>
      <c r="AK22" s="535">
        <f t="shared" si="24"/>
        <v>0.57374839484641427</v>
      </c>
      <c r="AL22" s="535">
        <v>0.57497231834641438</v>
      </c>
      <c r="AM22" s="48">
        <f t="shared" si="25"/>
        <v>0.57252447134641415</v>
      </c>
      <c r="AN22" s="48">
        <f t="shared" si="26"/>
        <v>0.57252447134641415</v>
      </c>
      <c r="AO22" s="48">
        <f t="shared" si="27"/>
        <v>0.28737531922036941</v>
      </c>
      <c r="AP22" s="48">
        <f t="shared" si="28"/>
        <v>0.51077788952823244</v>
      </c>
      <c r="AQ22" s="183">
        <v>0.33660067114093928</v>
      </c>
      <c r="AR22" s="183">
        <v>0.33660067114093928</v>
      </c>
      <c r="AS22" s="562">
        <f t="shared" si="29"/>
        <v>0.41509607134641446</v>
      </c>
      <c r="AT22" s="183">
        <v>0.41509607134641446</v>
      </c>
      <c r="AU22" s="48">
        <f t="shared" si="30"/>
        <v>0.37358646421177305</v>
      </c>
      <c r="AV22" s="48">
        <f t="shared" si="5"/>
        <v>0.37358646421177305</v>
      </c>
      <c r="AW22" s="48">
        <f t="shared" si="5"/>
        <v>0.37358646421177305</v>
      </c>
      <c r="AX22" s="48">
        <f t="shared" si="5"/>
        <v>0.41509607134641446</v>
      </c>
      <c r="AY22" s="48">
        <f t="shared" si="5"/>
        <v>0.49811528561569735</v>
      </c>
      <c r="AZ22" s="48">
        <f t="shared" si="31"/>
        <v>0.41509607134641446</v>
      </c>
      <c r="BA22" s="48">
        <f t="shared" si="31"/>
        <v>0.49811528561569735</v>
      </c>
      <c r="BB22" s="199">
        <f t="shared" si="32"/>
        <v>0.55509607134641437</v>
      </c>
      <c r="BC22" s="190">
        <v>0.55509607134641437</v>
      </c>
      <c r="BD22" s="183">
        <v>0.54176775800086996</v>
      </c>
      <c r="BE22" s="48">
        <f t="shared" si="33"/>
        <v>0.41509607134641446</v>
      </c>
      <c r="BF22" s="48">
        <f t="shared" si="33"/>
        <v>0.41509607134641446</v>
      </c>
      <c r="BG22" s="48">
        <f t="shared" si="33"/>
        <v>0.49811528561569735</v>
      </c>
      <c r="BH22" s="48">
        <f t="shared" si="33"/>
        <v>0.49811528561569735</v>
      </c>
      <c r="BI22" s="183">
        <v>0.60151530600886782</v>
      </c>
      <c r="BJ22" s="193">
        <v>0.4610960713464145</v>
      </c>
      <c r="BK22" s="180">
        <v>0.4610960713464145</v>
      </c>
      <c r="BL22" s="183">
        <v>0.30546329052849597</v>
      </c>
      <c r="BM22" s="48">
        <f t="shared" si="34"/>
        <v>0.41509607134641446</v>
      </c>
      <c r="BN22" s="183">
        <v>0.33959333122132773</v>
      </c>
      <c r="BO22" s="183">
        <v>0.21246607134641438</v>
      </c>
      <c r="BP22" s="48">
        <f t="shared" si="35"/>
        <v>0.21246607134641438</v>
      </c>
      <c r="BQ22" s="48">
        <f t="shared" si="6"/>
        <v>0.21246607134641438</v>
      </c>
      <c r="BR22" s="48">
        <f t="shared" si="6"/>
        <v>0.21246607134641438</v>
      </c>
      <c r="BS22" s="48">
        <f t="shared" si="6"/>
        <v>0.21246607134641438</v>
      </c>
      <c r="BT22" s="48">
        <f t="shared" si="6"/>
        <v>0.21246607134641438</v>
      </c>
      <c r="BU22" s="183">
        <v>0.44170916473041433</v>
      </c>
      <c r="BV22" s="48">
        <f t="shared" si="36"/>
        <v>0.44170916473041433</v>
      </c>
      <c r="BW22" s="48">
        <f t="shared" si="7"/>
        <v>0.44170916473041433</v>
      </c>
      <c r="BX22" s="48">
        <f t="shared" si="7"/>
        <v>0.44170916473041433</v>
      </c>
      <c r="BY22" s="48">
        <f t="shared" si="7"/>
        <v>0.44170916473041433</v>
      </c>
      <c r="BZ22" s="48">
        <f t="shared" si="7"/>
        <v>0.44170916473041433</v>
      </c>
      <c r="CA22" s="48">
        <f t="shared" si="7"/>
        <v>0.44170916473041433</v>
      </c>
      <c r="CB22" s="183">
        <v>0.36460475758715449</v>
      </c>
      <c r="CC22" s="48">
        <f t="shared" si="37"/>
        <v>0.36460475758715449</v>
      </c>
      <c r="CD22" s="48">
        <f t="shared" si="8"/>
        <v>0.36460475758715449</v>
      </c>
      <c r="CE22" s="48">
        <f t="shared" si="8"/>
        <v>0.36460475758715449</v>
      </c>
      <c r="CF22" s="48">
        <f t="shared" si="8"/>
        <v>0.36460475758715449</v>
      </c>
      <c r="CG22" s="48">
        <f t="shared" si="8"/>
        <v>0.36460475758715449</v>
      </c>
      <c r="CH22" s="48">
        <f t="shared" si="8"/>
        <v>0.36460475758715449</v>
      </c>
      <c r="CI22" s="48">
        <f t="shared" si="38"/>
        <v>0.33959333122132773</v>
      </c>
      <c r="CJ22" s="48">
        <f t="shared" si="38"/>
        <v>0.33959333122132773</v>
      </c>
      <c r="CK22" s="48">
        <f t="shared" si="38"/>
        <v>0.33959333122132773</v>
      </c>
      <c r="CL22" s="183">
        <v>0.48083668201861629</v>
      </c>
      <c r="CM22" s="48">
        <f t="shared" si="39"/>
        <v>0.48083668201861629</v>
      </c>
      <c r="CN22" s="48">
        <f t="shared" si="9"/>
        <v>0.48083668201861629</v>
      </c>
      <c r="CO22" s="48">
        <f t="shared" si="9"/>
        <v>0.48083668201861629</v>
      </c>
      <c r="CP22" s="48">
        <f t="shared" si="9"/>
        <v>0.48083668201861629</v>
      </c>
      <c r="CQ22" s="535">
        <v>0.30546329052849597</v>
      </c>
      <c r="CR22" s="48">
        <f t="shared" si="40"/>
        <v>0.57252447134641415</v>
      </c>
      <c r="CS22" s="48">
        <f t="shared" si="41"/>
        <v>0.57252447134641415</v>
      </c>
      <c r="CT22" s="48">
        <f t="shared" si="10"/>
        <v>0.57252447134641415</v>
      </c>
      <c r="CU22" s="48">
        <f t="shared" si="10"/>
        <v>0.57252447134641415</v>
      </c>
      <c r="CV22" s="48">
        <f t="shared" si="10"/>
        <v>0.57252447134641415</v>
      </c>
      <c r="CW22" s="48">
        <f t="shared" si="10"/>
        <v>0.57252447134641415</v>
      </c>
      <c r="CX22" s="48">
        <f t="shared" si="10"/>
        <v>0.57252447134641415</v>
      </c>
      <c r="CY22" s="48">
        <f t="shared" si="10"/>
        <v>0.57252447134641415</v>
      </c>
      <c r="CZ22" s="48">
        <f t="shared" si="10"/>
        <v>0.57252447134641415</v>
      </c>
      <c r="DA22" s="48">
        <f t="shared" si="10"/>
        <v>0.57252447134641415</v>
      </c>
      <c r="DB22" s="48">
        <f t="shared" si="10"/>
        <v>0.57252447134641415</v>
      </c>
      <c r="DC22" s="48">
        <f t="shared" si="10"/>
        <v>0.57252447134641415</v>
      </c>
      <c r="DD22" s="183">
        <f t="shared" si="42"/>
        <v>0.41509607134641446</v>
      </c>
      <c r="DE22" s="48">
        <f t="shared" si="11"/>
        <v>0.41509607134641446</v>
      </c>
      <c r="DF22" s="48">
        <f t="shared" si="11"/>
        <v>0.41509607134641446</v>
      </c>
      <c r="DG22" s="48">
        <f t="shared" si="11"/>
        <v>0.41509607134641446</v>
      </c>
      <c r="DH22" s="183">
        <f t="shared" si="43"/>
        <v>0.33660067114093928</v>
      </c>
      <c r="DI22" s="48">
        <f t="shared" si="44"/>
        <v>0.33660067114093928</v>
      </c>
      <c r="DJ22" s="48">
        <f t="shared" si="12"/>
        <v>0.33660067114093928</v>
      </c>
      <c r="DK22" s="48">
        <f t="shared" si="12"/>
        <v>0.33660067114093928</v>
      </c>
      <c r="DL22" s="48">
        <f t="shared" si="12"/>
        <v>0.33660067114093928</v>
      </c>
      <c r="DM22" s="48">
        <f t="shared" si="12"/>
        <v>0.33660067114093928</v>
      </c>
      <c r="DN22" s="48">
        <f t="shared" si="12"/>
        <v>0.33660067114093928</v>
      </c>
      <c r="DO22" s="48">
        <f t="shared" si="45"/>
        <v>0.33660067114093928</v>
      </c>
      <c r="DP22" s="48">
        <f t="shared" si="46"/>
        <v>0.33660067114093928</v>
      </c>
      <c r="DQ22" s="48">
        <f t="shared" si="13"/>
        <v>0.33660067114093928</v>
      </c>
      <c r="DR22" s="48">
        <f t="shared" si="13"/>
        <v>0.33660067114093928</v>
      </c>
      <c r="DS22" s="48">
        <f t="shared" si="13"/>
        <v>0.33660067114093928</v>
      </c>
      <c r="DT22" s="48">
        <f t="shared" si="13"/>
        <v>0.33660067114093928</v>
      </c>
      <c r="DU22" s="48">
        <f t="shared" si="13"/>
        <v>0.33660067114093928</v>
      </c>
      <c r="DV22" s="48">
        <f t="shared" si="13"/>
        <v>0.33660067114093928</v>
      </c>
      <c r="DW22" s="48">
        <f t="shared" si="47"/>
        <v>0.33660067114093928</v>
      </c>
      <c r="DX22" s="48">
        <f t="shared" si="14"/>
        <v>0.33660067114093928</v>
      </c>
      <c r="DY22" s="48">
        <f t="shared" si="48"/>
        <v>0.33660067114093928</v>
      </c>
      <c r="DZ22" s="48">
        <f t="shared" si="49"/>
        <v>0.33660067114093928</v>
      </c>
      <c r="EA22" s="48">
        <f t="shared" si="15"/>
        <v>0.33660067114093928</v>
      </c>
      <c r="EB22" s="48">
        <f t="shared" si="15"/>
        <v>0.33660067114093928</v>
      </c>
      <c r="EC22" s="48">
        <f t="shared" si="15"/>
        <v>0.33660067114093928</v>
      </c>
      <c r="ED22" s="48">
        <f t="shared" si="15"/>
        <v>0.33660067114093928</v>
      </c>
      <c r="EE22" s="48">
        <f t="shared" si="15"/>
        <v>0.33660067114093928</v>
      </c>
      <c r="EF22" s="48">
        <f t="shared" si="15"/>
        <v>0.33660067114093928</v>
      </c>
      <c r="EG22" s="48">
        <f t="shared" si="15"/>
        <v>0.33660067114093928</v>
      </c>
      <c r="EH22" s="48">
        <f t="shared" si="15"/>
        <v>0.33660067114093928</v>
      </c>
      <c r="EI22" s="48">
        <f t="shared" si="15"/>
        <v>0.33660067114093928</v>
      </c>
      <c r="EJ22" s="48">
        <f t="shared" si="15"/>
        <v>0.33660067114093928</v>
      </c>
      <c r="EK22" s="48">
        <f t="shared" si="15"/>
        <v>0.33660067114093928</v>
      </c>
      <c r="EL22" s="183">
        <f t="shared" si="50"/>
        <v>0.31611285114240639</v>
      </c>
      <c r="EM22" s="60"/>
      <c r="EN22" s="60"/>
      <c r="EO22" s="60"/>
    </row>
    <row r="23" spans="1:145" ht="15.75" outlineLevel="1" thickBot="1" x14ac:dyDescent="0.3">
      <c r="B23" s="239" t="s">
        <v>22</v>
      </c>
      <c r="C23" s="240">
        <v>0.75</v>
      </c>
      <c r="D23" s="192">
        <v>0.6983845751633988</v>
      </c>
      <c r="E23" s="241">
        <f t="shared" si="16"/>
        <v>0.6983845751633988</v>
      </c>
      <c r="F23" s="241">
        <f t="shared" si="0"/>
        <v>0.6983845751633988</v>
      </c>
      <c r="G23" s="241">
        <f t="shared" si="0"/>
        <v>0.6983845751633988</v>
      </c>
      <c r="H23" s="241">
        <f t="shared" si="0"/>
        <v>0.6983845751633988</v>
      </c>
      <c r="I23" s="241">
        <f t="shared" si="0"/>
        <v>0.6983845751633988</v>
      </c>
      <c r="J23" s="241">
        <f t="shared" si="0"/>
        <v>0.6983845751633988</v>
      </c>
      <c r="K23" s="241">
        <f t="shared" si="0"/>
        <v>0.6983845751633988</v>
      </c>
      <c r="L23" s="241">
        <f t="shared" si="0"/>
        <v>0.6983845751633988</v>
      </c>
      <c r="M23" s="192">
        <v>0.57705092027659144</v>
      </c>
      <c r="N23" s="241">
        <f t="shared" si="17"/>
        <v>0.57705092027659144</v>
      </c>
      <c r="O23" s="241">
        <f t="shared" si="1"/>
        <v>0.57705092027659144</v>
      </c>
      <c r="P23" s="241">
        <f t="shared" si="1"/>
        <v>0.57705092027659144</v>
      </c>
      <c r="Q23" s="192">
        <v>0.65473671126939781</v>
      </c>
      <c r="R23" s="241">
        <f t="shared" si="18"/>
        <v>0.65473671126939781</v>
      </c>
      <c r="S23" s="241">
        <f t="shared" si="2"/>
        <v>0.65473671126939781</v>
      </c>
      <c r="T23" s="521">
        <v>0.65473671126939781</v>
      </c>
      <c r="U23" s="241">
        <f t="shared" si="19"/>
        <v>0.65473671126939781</v>
      </c>
      <c r="V23" s="521">
        <v>1.0681750772043328</v>
      </c>
      <c r="W23" s="241">
        <f t="shared" si="3"/>
        <v>0.65473671126939781</v>
      </c>
      <c r="X23" s="241">
        <f t="shared" si="3"/>
        <v>0.65473671126939781</v>
      </c>
      <c r="Y23" s="241">
        <f t="shared" si="3"/>
        <v>0.65473671126939781</v>
      </c>
      <c r="Z23" s="241">
        <f t="shared" si="3"/>
        <v>0.65473671126939781</v>
      </c>
      <c r="AA23" s="241">
        <f t="shared" si="3"/>
        <v>0.65473671126939781</v>
      </c>
      <c r="AB23" s="565">
        <f t="shared" si="20"/>
        <v>1.0087633124984505</v>
      </c>
      <c r="AC23" s="241">
        <f t="shared" si="21"/>
        <v>1.0087633124984505</v>
      </c>
      <c r="AD23" s="192">
        <v>0.57705092027659144</v>
      </c>
      <c r="AE23" s="241">
        <f t="shared" si="22"/>
        <v>0.57705092027659144</v>
      </c>
      <c r="AF23" s="241">
        <f t="shared" si="4"/>
        <v>0.57705092027659144</v>
      </c>
      <c r="AG23" s="241">
        <f t="shared" si="4"/>
        <v>0.57705092027659144</v>
      </c>
      <c r="AH23" s="181">
        <v>0.94160830524845052</v>
      </c>
      <c r="AI23" s="180">
        <v>1.0087633124984505</v>
      </c>
      <c r="AJ23" s="48">
        <f t="shared" si="23"/>
        <v>1.0087633124984505</v>
      </c>
      <c r="AK23" s="535">
        <f t="shared" si="24"/>
        <v>0.97518580887345052</v>
      </c>
      <c r="AL23" s="536">
        <v>0.94160830524845052</v>
      </c>
      <c r="AM23" s="241">
        <f t="shared" si="25"/>
        <v>1.0087633124984505</v>
      </c>
      <c r="AN23" s="241">
        <f t="shared" si="26"/>
        <v>1.0087633124984505</v>
      </c>
      <c r="AO23" s="241">
        <f t="shared" si="27"/>
        <v>0.65473671126939781</v>
      </c>
      <c r="AP23" s="48">
        <f t="shared" si="28"/>
        <v>1.0681750772043328</v>
      </c>
      <c r="AQ23" s="192">
        <v>0.57705092027659144</v>
      </c>
      <c r="AR23" s="192">
        <v>0.57705092027659144</v>
      </c>
      <c r="AS23" s="562">
        <f t="shared" si="29"/>
        <v>0.76876331249845054</v>
      </c>
      <c r="AT23" s="192">
        <v>0.76876331249845054</v>
      </c>
      <c r="AU23" s="241">
        <f t="shared" si="30"/>
        <v>0.69188698124860548</v>
      </c>
      <c r="AV23" s="241">
        <f t="shared" si="5"/>
        <v>0.69188698124860548</v>
      </c>
      <c r="AW23" s="241">
        <f t="shared" si="5"/>
        <v>0.69188698124860548</v>
      </c>
      <c r="AX23" s="48">
        <f t="shared" si="5"/>
        <v>0.76876331249845054</v>
      </c>
      <c r="AY23" s="48">
        <f t="shared" si="5"/>
        <v>0.92251597499814064</v>
      </c>
      <c r="AZ23" s="48">
        <f t="shared" si="31"/>
        <v>0.76876331249845054</v>
      </c>
      <c r="BA23" s="48">
        <f t="shared" si="31"/>
        <v>0.92251597499814064</v>
      </c>
      <c r="BB23" s="199">
        <f t="shared" si="32"/>
        <v>0.94432420519723848</v>
      </c>
      <c r="BC23" s="191">
        <v>0.94432420519723848</v>
      </c>
      <c r="BD23" s="192">
        <v>0.93314498962594272</v>
      </c>
      <c r="BE23" s="241">
        <f t="shared" si="33"/>
        <v>0.76876331249845054</v>
      </c>
      <c r="BF23" s="48">
        <f t="shared" si="33"/>
        <v>0.76876331249845054</v>
      </c>
      <c r="BG23" s="241">
        <f t="shared" si="33"/>
        <v>0.92251597499814064</v>
      </c>
      <c r="BH23" s="48">
        <f t="shared" si="33"/>
        <v>0.92251597499814064</v>
      </c>
      <c r="BI23" s="192">
        <v>1.0988665509847626</v>
      </c>
      <c r="BJ23" s="242">
        <v>0.9222633124984505</v>
      </c>
      <c r="BK23" s="181">
        <v>0.9222633124984505</v>
      </c>
      <c r="BL23" s="192">
        <v>0.66876331249845045</v>
      </c>
      <c r="BM23" s="241">
        <f t="shared" si="34"/>
        <v>0.76876331249845054</v>
      </c>
      <c r="BN23" s="192">
        <v>0.70896153622188385</v>
      </c>
      <c r="BO23" s="192">
        <v>0.56316331249845053</v>
      </c>
      <c r="BP23" s="241">
        <f t="shared" si="35"/>
        <v>0.56316331249845053</v>
      </c>
      <c r="BQ23" s="241">
        <f t="shared" si="6"/>
        <v>0.56316331249845053</v>
      </c>
      <c r="BR23" s="241">
        <f t="shared" si="6"/>
        <v>0.56316331249845053</v>
      </c>
      <c r="BS23" s="241">
        <f t="shared" si="6"/>
        <v>0.56316331249845053</v>
      </c>
      <c r="BT23" s="241">
        <f t="shared" si="6"/>
        <v>0.56316331249845053</v>
      </c>
      <c r="BU23" s="192">
        <v>0.82806486550945047</v>
      </c>
      <c r="BV23" s="241">
        <f t="shared" si="36"/>
        <v>0.82806486550945047</v>
      </c>
      <c r="BW23" s="241">
        <f t="shared" si="7"/>
        <v>0.82806486550945047</v>
      </c>
      <c r="BX23" s="241">
        <f t="shared" si="7"/>
        <v>0.82806486550945047</v>
      </c>
      <c r="BY23" s="241">
        <f t="shared" si="7"/>
        <v>0.82806486550945047</v>
      </c>
      <c r="BZ23" s="241">
        <f t="shared" si="7"/>
        <v>0.82806486550945047</v>
      </c>
      <c r="CA23" s="241">
        <f t="shared" si="7"/>
        <v>0.82806486550945047</v>
      </c>
      <c r="CB23" s="192">
        <v>0.73565643065775044</v>
      </c>
      <c r="CC23" s="241">
        <f t="shared" si="37"/>
        <v>0.73565643065775044</v>
      </c>
      <c r="CD23" s="241">
        <f t="shared" si="8"/>
        <v>0.73565643065775044</v>
      </c>
      <c r="CE23" s="241">
        <f t="shared" si="8"/>
        <v>0.73565643065775044</v>
      </c>
      <c r="CF23" s="241">
        <f t="shared" si="8"/>
        <v>0.73565643065775044</v>
      </c>
      <c r="CG23" s="241">
        <f t="shared" si="8"/>
        <v>0.73565643065775044</v>
      </c>
      <c r="CH23" s="241">
        <f t="shared" si="8"/>
        <v>0.73565643065775044</v>
      </c>
      <c r="CI23" s="241">
        <f t="shared" si="38"/>
        <v>0.70896153622188385</v>
      </c>
      <c r="CJ23" s="241">
        <f t="shared" si="38"/>
        <v>0.70896153622188385</v>
      </c>
      <c r="CK23" s="241">
        <f t="shared" si="38"/>
        <v>0.70896153622188385</v>
      </c>
      <c r="CL23" s="192">
        <v>0.84462369358886757</v>
      </c>
      <c r="CM23" s="241">
        <f t="shared" si="39"/>
        <v>0.84462369358886757</v>
      </c>
      <c r="CN23" s="241">
        <f t="shared" si="9"/>
        <v>0.84462369358886757</v>
      </c>
      <c r="CO23" s="241">
        <f t="shared" si="9"/>
        <v>0.84462369358886757</v>
      </c>
      <c r="CP23" s="241">
        <f t="shared" si="9"/>
        <v>0.84462369358886757</v>
      </c>
      <c r="CQ23" s="536">
        <v>0.66876331249845045</v>
      </c>
      <c r="CR23" s="241">
        <f t="shared" si="40"/>
        <v>1.0087633124984505</v>
      </c>
      <c r="CS23" s="241">
        <f t="shared" si="41"/>
        <v>1.0087633124984505</v>
      </c>
      <c r="CT23" s="241">
        <f t="shared" si="10"/>
        <v>1.0087633124984505</v>
      </c>
      <c r="CU23" s="241">
        <f t="shared" si="10"/>
        <v>1.0087633124984505</v>
      </c>
      <c r="CV23" s="241">
        <f t="shared" si="10"/>
        <v>1.0087633124984505</v>
      </c>
      <c r="CW23" s="241">
        <f t="shared" si="10"/>
        <v>1.0087633124984505</v>
      </c>
      <c r="CX23" s="241">
        <f t="shared" si="10"/>
        <v>1.0087633124984505</v>
      </c>
      <c r="CY23" s="241">
        <f t="shared" si="10"/>
        <v>1.0087633124984505</v>
      </c>
      <c r="CZ23" s="241">
        <f t="shared" si="10"/>
        <v>1.0087633124984505</v>
      </c>
      <c r="DA23" s="241">
        <f t="shared" si="10"/>
        <v>1.0087633124984505</v>
      </c>
      <c r="DB23" s="241">
        <f t="shared" si="10"/>
        <v>1.0087633124984505</v>
      </c>
      <c r="DC23" s="241">
        <f t="shared" si="10"/>
        <v>1.0087633124984505</v>
      </c>
      <c r="DD23" s="192">
        <f t="shared" si="42"/>
        <v>0.76876331249845054</v>
      </c>
      <c r="DE23" s="241">
        <f t="shared" si="11"/>
        <v>0.76876331249845054</v>
      </c>
      <c r="DF23" s="241">
        <f t="shared" si="11"/>
        <v>0.76876331249845054</v>
      </c>
      <c r="DG23" s="241">
        <f t="shared" si="11"/>
        <v>0.76876331249845054</v>
      </c>
      <c r="DH23" s="183">
        <f t="shared" si="43"/>
        <v>0.57705092027659144</v>
      </c>
      <c r="DI23" s="241">
        <f t="shared" si="44"/>
        <v>0.57705092027659144</v>
      </c>
      <c r="DJ23" s="241">
        <f t="shared" si="12"/>
        <v>0.57705092027659144</v>
      </c>
      <c r="DK23" s="241">
        <f t="shared" si="12"/>
        <v>0.57705092027659144</v>
      </c>
      <c r="DL23" s="241">
        <f t="shared" si="12"/>
        <v>0.57705092027659144</v>
      </c>
      <c r="DM23" s="241">
        <f t="shared" si="12"/>
        <v>0.57705092027659144</v>
      </c>
      <c r="DN23" s="241">
        <f t="shared" si="12"/>
        <v>0.57705092027659144</v>
      </c>
      <c r="DO23" s="241">
        <f t="shared" si="45"/>
        <v>0.57705092027659144</v>
      </c>
      <c r="DP23" s="241">
        <f t="shared" si="46"/>
        <v>0.57705092027659144</v>
      </c>
      <c r="DQ23" s="241">
        <f t="shared" si="13"/>
        <v>0.57705092027659144</v>
      </c>
      <c r="DR23" s="241">
        <f t="shared" si="13"/>
        <v>0.57705092027659144</v>
      </c>
      <c r="DS23" s="241">
        <f t="shared" si="13"/>
        <v>0.57705092027659144</v>
      </c>
      <c r="DT23" s="241">
        <f t="shared" si="13"/>
        <v>0.57705092027659144</v>
      </c>
      <c r="DU23" s="241">
        <f t="shared" si="13"/>
        <v>0.57705092027659144</v>
      </c>
      <c r="DV23" s="241">
        <f t="shared" si="13"/>
        <v>0.57705092027659144</v>
      </c>
      <c r="DW23" s="241">
        <f t="shared" si="47"/>
        <v>0.57705092027659144</v>
      </c>
      <c r="DX23" s="241">
        <f t="shared" si="14"/>
        <v>0.57705092027659144</v>
      </c>
      <c r="DY23" s="241">
        <f t="shared" si="48"/>
        <v>0.57705092027659144</v>
      </c>
      <c r="DZ23" s="241">
        <f t="shared" si="49"/>
        <v>0.57705092027659144</v>
      </c>
      <c r="EA23" s="241">
        <f t="shared" si="15"/>
        <v>0.57705092027659144</v>
      </c>
      <c r="EB23" s="241">
        <f t="shared" si="15"/>
        <v>0.57705092027659144</v>
      </c>
      <c r="EC23" s="241">
        <f t="shared" si="15"/>
        <v>0.57705092027659144</v>
      </c>
      <c r="ED23" s="241">
        <f t="shared" si="15"/>
        <v>0.57705092027659144</v>
      </c>
      <c r="EE23" s="241">
        <f t="shared" si="15"/>
        <v>0.57705092027659144</v>
      </c>
      <c r="EF23" s="241">
        <f t="shared" si="15"/>
        <v>0.57705092027659144</v>
      </c>
      <c r="EG23" s="241">
        <f t="shared" si="15"/>
        <v>0.57705092027659144</v>
      </c>
      <c r="EH23" s="241">
        <f t="shared" si="15"/>
        <v>0.57705092027659144</v>
      </c>
      <c r="EI23" s="241">
        <f t="shared" si="15"/>
        <v>0.57705092027659144</v>
      </c>
      <c r="EJ23" s="241">
        <f t="shared" si="15"/>
        <v>0.57705092027659144</v>
      </c>
      <c r="EK23" s="241">
        <f t="shared" si="15"/>
        <v>0.57705092027659144</v>
      </c>
      <c r="EL23" s="192">
        <f t="shared" si="50"/>
        <v>0.72021038239633761</v>
      </c>
      <c r="EM23" s="60"/>
      <c r="EN23" s="60"/>
      <c r="EO23" s="60"/>
    </row>
    <row r="24" spans="1:145" s="290" customFormat="1" ht="15.75" outlineLevel="1" thickBot="1" x14ac:dyDescent="0.3">
      <c r="A24" s="280"/>
      <c r="B24" s="281" t="s">
        <v>23</v>
      </c>
      <c r="C24" s="282">
        <v>0.8</v>
      </c>
      <c r="D24" s="283">
        <v>1.1306979612842785</v>
      </c>
      <c r="E24" s="284">
        <f t="shared" si="16"/>
        <v>1.1306979612842785</v>
      </c>
      <c r="F24" s="284">
        <f t="shared" si="0"/>
        <v>1.1306979612842785</v>
      </c>
      <c r="G24" s="284">
        <f t="shared" si="0"/>
        <v>1.1306979612842785</v>
      </c>
      <c r="H24" s="284">
        <f t="shared" si="0"/>
        <v>1.1306979612842785</v>
      </c>
      <c r="I24" s="284">
        <f t="shared" si="0"/>
        <v>1.1306979612842785</v>
      </c>
      <c r="J24" s="284">
        <f t="shared" si="0"/>
        <v>1.1306979612842785</v>
      </c>
      <c r="K24" s="284">
        <f t="shared" si="0"/>
        <v>1.1306979612842785</v>
      </c>
      <c r="L24" s="284">
        <f t="shared" si="0"/>
        <v>1.1306979612842785</v>
      </c>
      <c r="M24" s="283">
        <v>0.71691853725873167</v>
      </c>
      <c r="N24" s="284">
        <f t="shared" si="17"/>
        <v>0.71691853725873167</v>
      </c>
      <c r="O24" s="284">
        <f t="shared" si="1"/>
        <v>0.71691853725873167</v>
      </c>
      <c r="P24" s="284">
        <f t="shared" si="1"/>
        <v>0.71691853725873167</v>
      </c>
      <c r="Q24" s="283">
        <v>0.93270218851626141</v>
      </c>
      <c r="R24" s="284">
        <f t="shared" si="18"/>
        <v>0.93270218851626141</v>
      </c>
      <c r="S24" s="284">
        <f t="shared" si="2"/>
        <v>0.93270218851626141</v>
      </c>
      <c r="T24" s="522">
        <v>0.93270218851626141</v>
      </c>
      <c r="U24" s="284">
        <f t="shared" si="19"/>
        <v>0.93270218851626141</v>
      </c>
      <c r="V24" s="522">
        <v>1.2988593419356962</v>
      </c>
      <c r="W24" s="284">
        <f t="shared" si="3"/>
        <v>0.93270218851626141</v>
      </c>
      <c r="X24" s="284">
        <f t="shared" si="3"/>
        <v>0.93270218851626141</v>
      </c>
      <c r="Y24" s="284">
        <f t="shared" si="3"/>
        <v>0.93270218851626141</v>
      </c>
      <c r="Z24" s="284">
        <f t="shared" si="3"/>
        <v>0.93270218851626141</v>
      </c>
      <c r="AA24" s="284">
        <f t="shared" si="3"/>
        <v>0.93270218851626141</v>
      </c>
      <c r="AB24" s="565">
        <f t="shared" si="20"/>
        <v>1.4509705169620093</v>
      </c>
      <c r="AC24" s="284">
        <f t="shared" si="21"/>
        <v>1.4509705169620093</v>
      </c>
      <c r="AD24" s="283">
        <v>0.71691853725873167</v>
      </c>
      <c r="AE24" s="284">
        <f t="shared" si="22"/>
        <v>0.71691853725873167</v>
      </c>
      <c r="AF24" s="284">
        <f t="shared" si="4"/>
        <v>0.71691853725873167</v>
      </c>
      <c r="AG24" s="284">
        <f t="shared" si="4"/>
        <v>0.71691853725873167</v>
      </c>
      <c r="AH24" s="286">
        <v>1.150628264962009</v>
      </c>
      <c r="AI24" s="180">
        <v>1.4509705169620093</v>
      </c>
      <c r="AJ24" s="241">
        <f t="shared" si="23"/>
        <v>1.4509705169620093</v>
      </c>
      <c r="AK24" s="535">
        <f t="shared" si="24"/>
        <v>1.300799390962009</v>
      </c>
      <c r="AL24" s="537">
        <v>1.150628264962009</v>
      </c>
      <c r="AM24" s="284">
        <f t="shared" si="25"/>
        <v>1.4509705169620093</v>
      </c>
      <c r="AN24" s="284">
        <f t="shared" si="26"/>
        <v>1.4509705169620093</v>
      </c>
      <c r="AO24" s="284">
        <f t="shared" si="27"/>
        <v>0.93270218851626141</v>
      </c>
      <c r="AP24" s="48">
        <f t="shared" si="28"/>
        <v>1.2988593419356962</v>
      </c>
      <c r="AQ24" s="283">
        <v>0.71691853725873167</v>
      </c>
      <c r="AR24" s="283">
        <v>0.71691853725873167</v>
      </c>
      <c r="AS24" s="562">
        <f t="shared" si="29"/>
        <v>0.98147051696200904</v>
      </c>
      <c r="AT24" s="283">
        <v>0.98147051696200904</v>
      </c>
      <c r="AU24" s="284">
        <f t="shared" si="30"/>
        <v>0.88332346526580818</v>
      </c>
      <c r="AV24" s="284">
        <f t="shared" si="5"/>
        <v>0.88332346526580818</v>
      </c>
      <c r="AW24" s="284">
        <f t="shared" si="5"/>
        <v>0.88332346526580818</v>
      </c>
      <c r="AX24" s="48">
        <f t="shared" si="5"/>
        <v>0.98147051696200904</v>
      </c>
      <c r="AY24" s="48">
        <f t="shared" si="5"/>
        <v>1.1777646203544108</v>
      </c>
      <c r="AZ24" s="48">
        <f t="shared" si="31"/>
        <v>0.98147051696200904</v>
      </c>
      <c r="BA24" s="48">
        <f t="shared" si="31"/>
        <v>1.1777646203544108</v>
      </c>
      <c r="BB24" s="199">
        <f t="shared" si="32"/>
        <v>1.1807507051575303</v>
      </c>
      <c r="BC24" s="287">
        <v>1.1807507051575303</v>
      </c>
      <c r="BD24" s="283">
        <v>1.2116944541367654</v>
      </c>
      <c r="BE24" s="284">
        <f t="shared" si="33"/>
        <v>0.98147051696200904</v>
      </c>
      <c r="BF24" s="48">
        <f t="shared" si="33"/>
        <v>0.98147051696200904</v>
      </c>
      <c r="BG24" s="284">
        <f t="shared" si="33"/>
        <v>1.1777646203544108</v>
      </c>
      <c r="BH24" s="48">
        <f t="shared" si="33"/>
        <v>1.1777646203544108</v>
      </c>
      <c r="BI24" s="283">
        <v>1.3897306115912968</v>
      </c>
      <c r="BJ24" s="288">
        <v>1.2323436134087096</v>
      </c>
      <c r="BK24" s="286">
        <v>1.2323436134087096</v>
      </c>
      <c r="BL24" s="283">
        <v>0.89147051696200896</v>
      </c>
      <c r="BM24" s="284">
        <f t="shared" si="34"/>
        <v>0.98147051696200904</v>
      </c>
      <c r="BN24" s="283">
        <v>0.92928246776134227</v>
      </c>
      <c r="BO24" s="283">
        <v>0.76457051696200895</v>
      </c>
      <c r="BP24" s="284">
        <f t="shared" si="35"/>
        <v>0.76457051696200895</v>
      </c>
      <c r="BQ24" s="284">
        <f t="shared" si="6"/>
        <v>0.76457051696200895</v>
      </c>
      <c r="BR24" s="284">
        <f t="shared" si="6"/>
        <v>0.76457051696200895</v>
      </c>
      <c r="BS24" s="284">
        <f t="shared" si="6"/>
        <v>0.76457051696200895</v>
      </c>
      <c r="BT24" s="284">
        <f t="shared" si="6"/>
        <v>0.76457051696200895</v>
      </c>
      <c r="BU24" s="283">
        <v>1.0617393488927089</v>
      </c>
      <c r="BV24" s="284">
        <f t="shared" si="36"/>
        <v>1.0617393488927089</v>
      </c>
      <c r="BW24" s="284">
        <f t="shared" si="7"/>
        <v>1.0617393488927089</v>
      </c>
      <c r="BX24" s="284">
        <f t="shared" si="7"/>
        <v>1.0617393488927089</v>
      </c>
      <c r="BY24" s="284">
        <f t="shared" si="7"/>
        <v>1.0617393488927089</v>
      </c>
      <c r="BZ24" s="284">
        <f t="shared" si="7"/>
        <v>1.0617393488927089</v>
      </c>
      <c r="CA24" s="284">
        <f t="shared" si="7"/>
        <v>1.0617393488927089</v>
      </c>
      <c r="CB24" s="283">
        <v>0.96153753742930892</v>
      </c>
      <c r="CC24" s="284">
        <f t="shared" si="37"/>
        <v>0.96153753742930892</v>
      </c>
      <c r="CD24" s="284">
        <f t="shared" si="8"/>
        <v>0.96153753742930892</v>
      </c>
      <c r="CE24" s="284">
        <f t="shared" si="8"/>
        <v>0.96153753742930892</v>
      </c>
      <c r="CF24" s="284">
        <f t="shared" si="8"/>
        <v>0.96153753742930892</v>
      </c>
      <c r="CG24" s="284">
        <f t="shared" si="8"/>
        <v>0.96153753742930892</v>
      </c>
      <c r="CH24" s="284">
        <f t="shared" si="8"/>
        <v>0.96153753742930892</v>
      </c>
      <c r="CI24" s="284">
        <f t="shared" si="38"/>
        <v>0.92928246776134227</v>
      </c>
      <c r="CJ24" s="284">
        <f t="shared" si="38"/>
        <v>0.92928246776134227</v>
      </c>
      <c r="CK24" s="284">
        <f t="shared" si="38"/>
        <v>0.92928246776134227</v>
      </c>
      <c r="CL24" s="283">
        <v>1.0587228575498748</v>
      </c>
      <c r="CM24" s="284">
        <f t="shared" si="39"/>
        <v>1.0587228575498748</v>
      </c>
      <c r="CN24" s="284">
        <f t="shared" si="9"/>
        <v>1.0587228575498748</v>
      </c>
      <c r="CO24" s="284">
        <f t="shared" si="9"/>
        <v>1.0587228575498748</v>
      </c>
      <c r="CP24" s="284">
        <f t="shared" si="9"/>
        <v>1.0587228575498748</v>
      </c>
      <c r="CQ24" s="537">
        <v>0.89147051696200896</v>
      </c>
      <c r="CR24" s="284">
        <f t="shared" si="40"/>
        <v>1.4509705169620093</v>
      </c>
      <c r="CS24" s="284">
        <f t="shared" si="41"/>
        <v>1.4509705169620093</v>
      </c>
      <c r="CT24" s="284">
        <f t="shared" si="10"/>
        <v>1.4509705169620093</v>
      </c>
      <c r="CU24" s="284">
        <f t="shared" si="10"/>
        <v>1.4509705169620093</v>
      </c>
      <c r="CV24" s="284">
        <f t="shared" si="10"/>
        <v>1.4509705169620093</v>
      </c>
      <c r="CW24" s="284">
        <f t="shared" si="10"/>
        <v>1.4509705169620093</v>
      </c>
      <c r="CX24" s="284">
        <f t="shared" si="10"/>
        <v>1.4509705169620093</v>
      </c>
      <c r="CY24" s="284">
        <f t="shared" si="10"/>
        <v>1.4509705169620093</v>
      </c>
      <c r="CZ24" s="284">
        <f t="shared" si="10"/>
        <v>1.4509705169620093</v>
      </c>
      <c r="DA24" s="284">
        <f t="shared" si="10"/>
        <v>1.4509705169620093</v>
      </c>
      <c r="DB24" s="284">
        <f t="shared" si="10"/>
        <v>1.4509705169620093</v>
      </c>
      <c r="DC24" s="284">
        <f t="shared" si="10"/>
        <v>1.4509705169620093</v>
      </c>
      <c r="DD24" s="283">
        <f>$AT24*DD$6</f>
        <v>0.98147051696200904</v>
      </c>
      <c r="DE24" s="284">
        <f t="shared" si="11"/>
        <v>0.98147051696200904</v>
      </c>
      <c r="DF24" s="284">
        <f t="shared" si="11"/>
        <v>0.98147051696200904</v>
      </c>
      <c r="DG24" s="284">
        <f t="shared" si="11"/>
        <v>0.98147051696200904</v>
      </c>
      <c r="DH24" s="183">
        <f t="shared" si="43"/>
        <v>0.71691853725873167</v>
      </c>
      <c r="DI24" s="284">
        <f t="shared" si="44"/>
        <v>0.71691853725873167</v>
      </c>
      <c r="DJ24" s="284">
        <f t="shared" si="12"/>
        <v>0.71691853725873167</v>
      </c>
      <c r="DK24" s="284">
        <f t="shared" si="12"/>
        <v>0.71691853725873167</v>
      </c>
      <c r="DL24" s="284">
        <f t="shared" si="12"/>
        <v>0.71691853725873167</v>
      </c>
      <c r="DM24" s="284">
        <f t="shared" si="12"/>
        <v>0.71691853725873167</v>
      </c>
      <c r="DN24" s="284">
        <f t="shared" si="12"/>
        <v>0.71691853725873167</v>
      </c>
      <c r="DO24" s="284">
        <f t="shared" si="45"/>
        <v>0.71691853725873167</v>
      </c>
      <c r="DP24" s="284">
        <f t="shared" si="46"/>
        <v>0.71691853725873167</v>
      </c>
      <c r="DQ24" s="284">
        <f t="shared" si="13"/>
        <v>0.71691853725873167</v>
      </c>
      <c r="DR24" s="284">
        <f t="shared" si="13"/>
        <v>0.71691853725873167</v>
      </c>
      <c r="DS24" s="284">
        <f t="shared" si="13"/>
        <v>0.71691853725873167</v>
      </c>
      <c r="DT24" s="284">
        <f t="shared" si="13"/>
        <v>0.71691853725873167</v>
      </c>
      <c r="DU24" s="284">
        <f t="shared" si="13"/>
        <v>0.71691853725873167</v>
      </c>
      <c r="DV24" s="284">
        <f t="shared" si="13"/>
        <v>0.71691853725873167</v>
      </c>
      <c r="DW24" s="284">
        <f t="shared" si="47"/>
        <v>0.71691853725873167</v>
      </c>
      <c r="DX24" s="284">
        <f t="shared" si="14"/>
        <v>0.71691853725873167</v>
      </c>
      <c r="DY24" s="284">
        <f t="shared" si="48"/>
        <v>0.71691853725873167</v>
      </c>
      <c r="DZ24" s="284">
        <f t="shared" si="49"/>
        <v>0.71691853725873167</v>
      </c>
      <c r="EA24" s="284">
        <f t="shared" si="15"/>
        <v>0.71691853725873167</v>
      </c>
      <c r="EB24" s="284">
        <f t="shared" si="15"/>
        <v>0.71691853725873167</v>
      </c>
      <c r="EC24" s="284">
        <f t="shared" si="15"/>
        <v>0.71691853725873167</v>
      </c>
      <c r="ED24" s="284">
        <f t="shared" si="15"/>
        <v>0.71691853725873167</v>
      </c>
      <c r="EE24" s="284">
        <f t="shared" si="15"/>
        <v>0.71691853725873167</v>
      </c>
      <c r="EF24" s="284">
        <f t="shared" si="15"/>
        <v>0.71691853725873167</v>
      </c>
      <c r="EG24" s="284">
        <f t="shared" si="15"/>
        <v>0.71691853725873167</v>
      </c>
      <c r="EH24" s="284">
        <f t="shared" si="15"/>
        <v>0.71691853725873167</v>
      </c>
      <c r="EI24" s="284">
        <f t="shared" si="15"/>
        <v>0.71691853725873167</v>
      </c>
      <c r="EJ24" s="284">
        <f t="shared" si="15"/>
        <v>0.71691853725873167</v>
      </c>
      <c r="EK24" s="284">
        <f t="shared" si="15"/>
        <v>0.71691853725873167</v>
      </c>
      <c r="EL24" s="283">
        <f t="shared" si="50"/>
        <v>1.0259724073678875</v>
      </c>
      <c r="EM24" s="289"/>
      <c r="EN24" s="289"/>
      <c r="EO24" s="289"/>
    </row>
    <row r="25" spans="1:145" ht="15.75" outlineLevel="1" thickBot="1" x14ac:dyDescent="0.3">
      <c r="B25" s="243" t="s">
        <v>24</v>
      </c>
      <c r="C25" s="244">
        <v>0.85</v>
      </c>
      <c r="D25" s="245">
        <v>1.2081823101604279</v>
      </c>
      <c r="E25" s="246">
        <f t="shared" si="16"/>
        <v>1.2081823101604279</v>
      </c>
      <c r="F25" s="246">
        <f t="shared" si="16"/>
        <v>1.2081823101604279</v>
      </c>
      <c r="G25" s="246">
        <f t="shared" si="16"/>
        <v>1.2081823101604279</v>
      </c>
      <c r="H25" s="246">
        <f t="shared" si="16"/>
        <v>1.2081823101604279</v>
      </c>
      <c r="I25" s="246">
        <f t="shared" si="16"/>
        <v>1.2081823101604279</v>
      </c>
      <c r="J25" s="246">
        <f t="shared" si="16"/>
        <v>1.2081823101604279</v>
      </c>
      <c r="K25" s="246">
        <f t="shared" si="16"/>
        <v>1.2081823101604279</v>
      </c>
      <c r="L25" s="246">
        <f t="shared" si="16"/>
        <v>1.2081823101604279</v>
      </c>
      <c r="M25" s="245">
        <v>1.0560740987293991</v>
      </c>
      <c r="N25" s="246">
        <f t="shared" si="17"/>
        <v>1.0560740987293991</v>
      </c>
      <c r="O25" s="246">
        <f t="shared" si="1"/>
        <v>1.0560740987293991</v>
      </c>
      <c r="P25" s="246">
        <f t="shared" si="1"/>
        <v>1.0560740987293991</v>
      </c>
      <c r="Q25" s="245">
        <v>1.2421000431716498</v>
      </c>
      <c r="R25" s="246">
        <f t="shared" si="18"/>
        <v>1.2421000431716498</v>
      </c>
      <c r="S25" s="246">
        <f t="shared" si="2"/>
        <v>1.2421000431716498</v>
      </c>
      <c r="T25" s="523">
        <v>1.2421000431716498</v>
      </c>
      <c r="U25" s="246">
        <f t="shared" si="19"/>
        <v>1.2421000431716498</v>
      </c>
      <c r="V25" s="523">
        <v>1.3639950800660032</v>
      </c>
      <c r="W25" s="246">
        <f t="shared" si="19"/>
        <v>1.2421000431716498</v>
      </c>
      <c r="X25" s="246">
        <f t="shared" si="19"/>
        <v>1.2421000431716498</v>
      </c>
      <c r="Y25" s="246">
        <f t="shared" si="19"/>
        <v>1.2421000431716498</v>
      </c>
      <c r="Z25" s="246">
        <f t="shared" si="19"/>
        <v>1.2421000431716498</v>
      </c>
      <c r="AA25" s="246">
        <f t="shared" si="19"/>
        <v>1.2421000431716498</v>
      </c>
      <c r="AB25" s="565">
        <f t="shared" si="20"/>
        <v>1.9015554800660031</v>
      </c>
      <c r="AC25" s="246">
        <f t="shared" si="21"/>
        <v>1.9015554800660031</v>
      </c>
      <c r="AD25" s="245">
        <v>1.0560740987293991</v>
      </c>
      <c r="AE25" s="246">
        <f t="shared" si="22"/>
        <v>1.0560740987293991</v>
      </c>
      <c r="AF25" s="246">
        <f t="shared" si="4"/>
        <v>1.0560740987293991</v>
      </c>
      <c r="AG25" s="246">
        <f t="shared" si="4"/>
        <v>1.0560740987293991</v>
      </c>
      <c r="AH25" s="180">
        <v>1.2016509550660033</v>
      </c>
      <c r="AI25" s="180">
        <v>1.9015554800660031</v>
      </c>
      <c r="AJ25" s="284">
        <f t="shared" si="23"/>
        <v>1.9015554800660031</v>
      </c>
      <c r="AK25" s="535">
        <f t="shared" si="24"/>
        <v>1.5516032175660031</v>
      </c>
      <c r="AL25" s="538">
        <v>1.2016509550660033</v>
      </c>
      <c r="AM25" s="246">
        <f t="shared" si="25"/>
        <v>1.9015554800660031</v>
      </c>
      <c r="AN25" s="246">
        <f t="shared" si="26"/>
        <v>1.9015554800660031</v>
      </c>
      <c r="AO25" s="246">
        <f t="shared" si="27"/>
        <v>1.2421000431716498</v>
      </c>
      <c r="AP25" s="48">
        <f t="shared" si="28"/>
        <v>1.3639950800660032</v>
      </c>
      <c r="AQ25" s="245">
        <v>1.0560740987293991</v>
      </c>
      <c r="AR25" s="245">
        <v>1.0560740987293991</v>
      </c>
      <c r="AS25" s="562">
        <f t="shared" si="29"/>
        <v>1.0384950800660031</v>
      </c>
      <c r="AT25" s="245">
        <v>1.0384950800660031</v>
      </c>
      <c r="AU25" s="246">
        <f t="shared" si="30"/>
        <v>0.9346455720594028</v>
      </c>
      <c r="AV25" s="246">
        <f t="shared" si="30"/>
        <v>0.9346455720594028</v>
      </c>
      <c r="AW25" s="246">
        <f t="shared" si="30"/>
        <v>0.9346455720594028</v>
      </c>
      <c r="AX25" s="48">
        <f t="shared" si="30"/>
        <v>1.0384950800660031</v>
      </c>
      <c r="AY25" s="48">
        <f t="shared" si="30"/>
        <v>1.2461940960792037</v>
      </c>
      <c r="AZ25" s="48">
        <f t="shared" si="31"/>
        <v>1.0384950800660031</v>
      </c>
      <c r="BA25" s="48">
        <f t="shared" si="31"/>
        <v>1.2461940960792037</v>
      </c>
      <c r="BB25" s="199">
        <f t="shared" si="32"/>
        <v>1.3069950800660024</v>
      </c>
      <c r="BC25" s="247">
        <v>1.3069950800660024</v>
      </c>
      <c r="BD25" s="245">
        <v>1.4800030246282874</v>
      </c>
      <c r="BE25" s="246">
        <f t="shared" si="33"/>
        <v>1.0384950800660031</v>
      </c>
      <c r="BF25" s="48">
        <f t="shared" si="33"/>
        <v>1.0384950800660031</v>
      </c>
      <c r="BG25" s="246">
        <f t="shared" si="33"/>
        <v>1.2461940960792037</v>
      </c>
      <c r="BH25" s="48">
        <f t="shared" si="33"/>
        <v>1.2461940960792037</v>
      </c>
      <c r="BI25" s="245">
        <v>1.5508412034737327</v>
      </c>
      <c r="BJ25" s="248">
        <v>1.3425950800660031</v>
      </c>
      <c r="BK25" s="180">
        <v>1.3425950800660031</v>
      </c>
      <c r="BL25" s="245">
        <v>1.0103975957892732</v>
      </c>
      <c r="BM25" s="246">
        <f t="shared" si="34"/>
        <v>1.0384950800660031</v>
      </c>
      <c r="BN25" s="245">
        <v>1.0680487097558331</v>
      </c>
      <c r="BO25" s="245">
        <v>0.80385008006600311</v>
      </c>
      <c r="BP25" s="246">
        <f t="shared" si="35"/>
        <v>0.80385008006600311</v>
      </c>
      <c r="BQ25" s="246">
        <f t="shared" si="35"/>
        <v>0.80385008006600311</v>
      </c>
      <c r="BR25" s="246">
        <f t="shared" si="35"/>
        <v>0.80385008006600311</v>
      </c>
      <c r="BS25" s="246">
        <f t="shared" si="35"/>
        <v>0.80385008006600311</v>
      </c>
      <c r="BT25" s="246">
        <f t="shared" si="35"/>
        <v>0.80385008006600311</v>
      </c>
      <c r="BU25" s="245">
        <v>1.3092529782180531</v>
      </c>
      <c r="BV25" s="246">
        <f t="shared" si="36"/>
        <v>1.3092529782180531</v>
      </c>
      <c r="BW25" s="246">
        <f t="shared" si="36"/>
        <v>1.3092529782180531</v>
      </c>
      <c r="BX25" s="246">
        <f t="shared" si="36"/>
        <v>1.3092529782180531</v>
      </c>
      <c r="BY25" s="246">
        <f t="shared" si="36"/>
        <v>1.3092529782180531</v>
      </c>
      <c r="BZ25" s="246">
        <f t="shared" si="36"/>
        <v>1.3092529782180531</v>
      </c>
      <c r="CA25" s="246">
        <f t="shared" si="36"/>
        <v>1.3092529782180531</v>
      </c>
      <c r="CB25" s="245">
        <v>1.0910430709834431</v>
      </c>
      <c r="CC25" s="246">
        <f t="shared" si="37"/>
        <v>1.0910430709834431</v>
      </c>
      <c r="CD25" s="246">
        <f t="shared" si="37"/>
        <v>1.0910430709834431</v>
      </c>
      <c r="CE25" s="246">
        <f t="shared" si="37"/>
        <v>1.0910430709834431</v>
      </c>
      <c r="CF25" s="246">
        <f t="shared" si="37"/>
        <v>1.0910430709834431</v>
      </c>
      <c r="CG25" s="246">
        <f t="shared" si="37"/>
        <v>1.0910430709834431</v>
      </c>
      <c r="CH25" s="246">
        <f t="shared" si="37"/>
        <v>1.0910430709834431</v>
      </c>
      <c r="CI25" s="246">
        <f t="shared" si="38"/>
        <v>1.0680487097558331</v>
      </c>
      <c r="CJ25" s="246">
        <f t="shared" si="38"/>
        <v>1.0680487097558331</v>
      </c>
      <c r="CK25" s="246">
        <f t="shared" si="38"/>
        <v>1.0680487097558331</v>
      </c>
      <c r="CL25" s="245">
        <v>1.1432242640995935</v>
      </c>
      <c r="CM25" s="246">
        <f t="shared" si="39"/>
        <v>1.1432242640995935</v>
      </c>
      <c r="CN25" s="246">
        <f t="shared" si="39"/>
        <v>1.1432242640995935</v>
      </c>
      <c r="CO25" s="246">
        <f t="shared" si="39"/>
        <v>1.1432242640995935</v>
      </c>
      <c r="CP25" s="246">
        <f t="shared" si="39"/>
        <v>1.1432242640995935</v>
      </c>
      <c r="CQ25" s="538">
        <v>1.0103975957892732</v>
      </c>
      <c r="CR25" s="246">
        <f t="shared" si="40"/>
        <v>1.9015554800660031</v>
      </c>
      <c r="CS25" s="246">
        <f t="shared" si="41"/>
        <v>1.9015554800660031</v>
      </c>
      <c r="CT25" s="246">
        <f t="shared" si="41"/>
        <v>1.9015554800660031</v>
      </c>
      <c r="CU25" s="246">
        <f t="shared" si="41"/>
        <v>1.9015554800660031</v>
      </c>
      <c r="CV25" s="246">
        <f t="shared" si="41"/>
        <v>1.9015554800660031</v>
      </c>
      <c r="CW25" s="246">
        <f t="shared" si="41"/>
        <v>1.9015554800660031</v>
      </c>
      <c r="CX25" s="246">
        <f t="shared" si="41"/>
        <v>1.9015554800660031</v>
      </c>
      <c r="CY25" s="246">
        <f t="shared" si="41"/>
        <v>1.9015554800660031</v>
      </c>
      <c r="CZ25" s="246">
        <f t="shared" si="41"/>
        <v>1.9015554800660031</v>
      </c>
      <c r="DA25" s="246">
        <f t="shared" si="41"/>
        <v>1.9015554800660031</v>
      </c>
      <c r="DB25" s="246">
        <f t="shared" si="41"/>
        <v>1.9015554800660031</v>
      </c>
      <c r="DC25" s="246">
        <f t="shared" si="41"/>
        <v>1.9015554800660031</v>
      </c>
      <c r="DD25" s="245">
        <f t="shared" si="42"/>
        <v>1.0384950800660031</v>
      </c>
      <c r="DE25" s="246">
        <f t="shared" si="11"/>
        <v>1.0384950800660031</v>
      </c>
      <c r="DF25" s="246">
        <f t="shared" si="11"/>
        <v>1.0384950800660031</v>
      </c>
      <c r="DG25" s="246">
        <f t="shared" si="11"/>
        <v>1.0384950800660031</v>
      </c>
      <c r="DH25" s="183">
        <f t="shared" si="43"/>
        <v>1.0560740987293991</v>
      </c>
      <c r="DI25" s="246">
        <f t="shared" si="44"/>
        <v>1.0560740987293991</v>
      </c>
      <c r="DJ25" s="246">
        <f t="shared" si="44"/>
        <v>1.0560740987293991</v>
      </c>
      <c r="DK25" s="246">
        <f t="shared" si="44"/>
        <v>1.0560740987293991</v>
      </c>
      <c r="DL25" s="246">
        <f t="shared" si="44"/>
        <v>1.0560740987293991</v>
      </c>
      <c r="DM25" s="246">
        <f t="shared" si="44"/>
        <v>1.0560740987293991</v>
      </c>
      <c r="DN25" s="246">
        <f t="shared" si="44"/>
        <v>1.0560740987293991</v>
      </c>
      <c r="DO25" s="246">
        <f t="shared" si="45"/>
        <v>1.0560740987293991</v>
      </c>
      <c r="DP25" s="246">
        <f t="shared" si="46"/>
        <v>1.0560740987293991</v>
      </c>
      <c r="DQ25" s="246">
        <f t="shared" si="46"/>
        <v>1.0560740987293991</v>
      </c>
      <c r="DR25" s="246">
        <f t="shared" si="46"/>
        <v>1.0560740987293991</v>
      </c>
      <c r="DS25" s="246">
        <f t="shared" si="46"/>
        <v>1.0560740987293991</v>
      </c>
      <c r="DT25" s="246">
        <f t="shared" si="46"/>
        <v>1.0560740987293991</v>
      </c>
      <c r="DU25" s="246">
        <f t="shared" si="46"/>
        <v>1.0560740987293991</v>
      </c>
      <c r="DV25" s="246">
        <f t="shared" si="46"/>
        <v>1.0560740987293991</v>
      </c>
      <c r="DW25" s="246">
        <f t="shared" si="47"/>
        <v>1.0560740987293991</v>
      </c>
      <c r="DX25" s="246">
        <f t="shared" si="14"/>
        <v>1.0560740987293991</v>
      </c>
      <c r="DY25" s="246">
        <f t="shared" si="48"/>
        <v>1.0560740987293991</v>
      </c>
      <c r="DZ25" s="246">
        <f t="shared" si="49"/>
        <v>1.0560740987293991</v>
      </c>
      <c r="EA25" s="246">
        <f t="shared" si="49"/>
        <v>1.0560740987293991</v>
      </c>
      <c r="EB25" s="246">
        <f t="shared" si="49"/>
        <v>1.0560740987293991</v>
      </c>
      <c r="EC25" s="246">
        <f t="shared" si="49"/>
        <v>1.0560740987293991</v>
      </c>
      <c r="ED25" s="246">
        <f t="shared" si="49"/>
        <v>1.0560740987293991</v>
      </c>
      <c r="EE25" s="246">
        <f t="shared" si="49"/>
        <v>1.0560740987293991</v>
      </c>
      <c r="EF25" s="246">
        <f t="shared" si="49"/>
        <v>1.0560740987293991</v>
      </c>
      <c r="EG25" s="246">
        <f t="shared" si="49"/>
        <v>1.0560740987293991</v>
      </c>
      <c r="EH25" s="246">
        <f t="shared" si="49"/>
        <v>1.0560740987293991</v>
      </c>
      <c r="EI25" s="246">
        <f t="shared" si="49"/>
        <v>1.0560740987293991</v>
      </c>
      <c r="EJ25" s="246">
        <f t="shared" si="49"/>
        <v>1.0560740987293991</v>
      </c>
      <c r="EK25" s="246">
        <f t="shared" si="49"/>
        <v>1.0560740987293991</v>
      </c>
      <c r="EL25" s="245">
        <f t="shared" si="50"/>
        <v>1.3663100474888148</v>
      </c>
      <c r="EM25" s="60"/>
      <c r="EN25" s="60"/>
      <c r="EO25" s="60"/>
    </row>
    <row r="26" spans="1:145" outlineLevel="1" x14ac:dyDescent="0.25">
      <c r="B26" s="12" t="s">
        <v>25</v>
      </c>
      <c r="C26" s="21">
        <v>0.9</v>
      </c>
      <c r="D26" s="183">
        <v>2.392475822765471</v>
      </c>
      <c r="E26" s="48">
        <f t="shared" ref="E26:L27" si="51">$D26*E$6</f>
        <v>2.392475822765471</v>
      </c>
      <c r="F26" s="48">
        <f t="shared" si="51"/>
        <v>2.392475822765471</v>
      </c>
      <c r="G26" s="48">
        <f t="shared" si="51"/>
        <v>2.392475822765471</v>
      </c>
      <c r="H26" s="48">
        <f t="shared" si="51"/>
        <v>2.392475822765471</v>
      </c>
      <c r="I26" s="48">
        <f t="shared" si="51"/>
        <v>2.392475822765471</v>
      </c>
      <c r="J26" s="48">
        <f t="shared" si="51"/>
        <v>2.392475822765471</v>
      </c>
      <c r="K26" s="48">
        <f t="shared" si="51"/>
        <v>2.392475822765471</v>
      </c>
      <c r="L26" s="48">
        <f t="shared" si="51"/>
        <v>2.392475822765471</v>
      </c>
      <c r="M26" s="183">
        <v>1.6731076797307471</v>
      </c>
      <c r="N26" s="48">
        <f t="shared" si="17"/>
        <v>1.6731076797307471</v>
      </c>
      <c r="O26" s="48">
        <f t="shared" si="1"/>
        <v>1.6731076797307471</v>
      </c>
      <c r="P26" s="48">
        <f t="shared" si="1"/>
        <v>1.6731076797307471</v>
      </c>
      <c r="Q26" s="183">
        <v>2.8205680882526334</v>
      </c>
      <c r="R26" s="48">
        <f t="shared" si="18"/>
        <v>2.8205680882526334</v>
      </c>
      <c r="S26" s="48">
        <f t="shared" si="2"/>
        <v>2.8205680882526334</v>
      </c>
      <c r="T26" s="520">
        <v>2.8205680882526334</v>
      </c>
      <c r="U26" s="48">
        <f t="shared" ref="U26:AA27" si="52">$T26*U$6</f>
        <v>2.8205680882526334</v>
      </c>
      <c r="V26" s="520">
        <v>2.7406364643210082</v>
      </c>
      <c r="W26" s="48">
        <f t="shared" si="52"/>
        <v>2.8205680882526334</v>
      </c>
      <c r="X26" s="48">
        <f t="shared" si="52"/>
        <v>2.8205680882526334</v>
      </c>
      <c r="Y26" s="48">
        <f t="shared" si="52"/>
        <v>2.8205680882526334</v>
      </c>
      <c r="Z26" s="48">
        <f t="shared" si="52"/>
        <v>2.8205680882526334</v>
      </c>
      <c r="AA26" s="48">
        <f t="shared" si="52"/>
        <v>2.8205680882526334</v>
      </c>
      <c r="AB26" s="565">
        <f t="shared" si="20"/>
        <v>3.7645680882526329</v>
      </c>
      <c r="AC26" s="48">
        <f t="shared" si="21"/>
        <v>3.7645680882526329</v>
      </c>
      <c r="AD26" s="183">
        <v>1.6731076797307471</v>
      </c>
      <c r="AE26" s="48">
        <f t="shared" si="22"/>
        <v>1.6731076797307471</v>
      </c>
      <c r="AF26" s="48">
        <f t="shared" si="4"/>
        <v>1.6731076797307471</v>
      </c>
      <c r="AG26" s="48">
        <f t="shared" si="4"/>
        <v>1.6731076797307471</v>
      </c>
      <c r="AH26" s="180">
        <v>2.5558123802526325</v>
      </c>
      <c r="AI26" s="180">
        <v>3.7645680882526329</v>
      </c>
      <c r="AJ26" s="246">
        <f t="shared" si="23"/>
        <v>3.7645680882526329</v>
      </c>
      <c r="AK26" s="535">
        <f t="shared" si="24"/>
        <v>3.1601902342526325</v>
      </c>
      <c r="AL26" s="535">
        <v>2.5558123802526325</v>
      </c>
      <c r="AM26" s="48">
        <f t="shared" si="25"/>
        <v>3.7645680882526329</v>
      </c>
      <c r="AN26" s="48">
        <f t="shared" si="26"/>
        <v>3.7645680882526329</v>
      </c>
      <c r="AO26" s="48">
        <f t="shared" si="27"/>
        <v>2.8205680882526334</v>
      </c>
      <c r="AP26" s="48">
        <f t="shared" si="28"/>
        <v>2.7406364643210082</v>
      </c>
      <c r="AQ26" s="183">
        <v>1.6731076797307471</v>
      </c>
      <c r="AR26" s="183">
        <v>1.6731076797307471</v>
      </c>
      <c r="AS26" s="562">
        <f t="shared" si="29"/>
        <v>2.2725680882526333</v>
      </c>
      <c r="AT26" s="183">
        <v>2.2725680882526333</v>
      </c>
      <c r="AU26" s="48">
        <f t="shared" ref="AU26:AY27" si="53">$AT26*AU$6</f>
        <v>2.04531127942737</v>
      </c>
      <c r="AV26" s="48">
        <f t="shared" si="53"/>
        <v>2.04531127942737</v>
      </c>
      <c r="AW26" s="48">
        <f t="shared" si="53"/>
        <v>2.04531127942737</v>
      </c>
      <c r="AX26" s="48">
        <f t="shared" si="53"/>
        <v>2.2725680882526333</v>
      </c>
      <c r="AY26" s="48">
        <f t="shared" si="53"/>
        <v>2.72708170590316</v>
      </c>
      <c r="AZ26" s="48">
        <f t="shared" si="31"/>
        <v>2.2725680882526333</v>
      </c>
      <c r="BA26" s="48">
        <f t="shared" si="31"/>
        <v>2.72708170590316</v>
      </c>
      <c r="BB26" s="199">
        <f t="shared" si="32"/>
        <v>2.5945680882526325</v>
      </c>
      <c r="BC26" s="190">
        <v>2.5945680882526325</v>
      </c>
      <c r="BD26" s="183">
        <v>3.0640156932244258</v>
      </c>
      <c r="BE26" s="48">
        <f t="shared" si="33"/>
        <v>2.2725680882526333</v>
      </c>
      <c r="BF26" s="48">
        <f t="shared" si="33"/>
        <v>2.2725680882526333</v>
      </c>
      <c r="BG26" s="48">
        <f t="shared" si="33"/>
        <v>2.72708170590316</v>
      </c>
      <c r="BH26" s="48">
        <f t="shared" si="33"/>
        <v>2.72708170590316</v>
      </c>
      <c r="BI26" s="183">
        <v>3.6156238252918684</v>
      </c>
      <c r="BJ26" s="193">
        <v>2.7705680882526336</v>
      </c>
      <c r="BK26" s="180">
        <v>2.7705680882526336</v>
      </c>
      <c r="BL26" s="183">
        <v>2.3266965034535003</v>
      </c>
      <c r="BM26" s="48">
        <f t="shared" si="34"/>
        <v>2.2725680882526333</v>
      </c>
      <c r="BN26" s="183">
        <v>2.2849265801982725</v>
      </c>
      <c r="BO26" s="183">
        <v>2.0055280882526327</v>
      </c>
      <c r="BP26" s="48">
        <f t="shared" si="35"/>
        <v>2.0055280882526327</v>
      </c>
      <c r="BQ26" s="48">
        <f t="shared" si="35"/>
        <v>2.0055280882526327</v>
      </c>
      <c r="BR26" s="48">
        <f t="shared" si="35"/>
        <v>2.0055280882526327</v>
      </c>
      <c r="BS26" s="48">
        <f t="shared" si="35"/>
        <v>2.0055280882526327</v>
      </c>
      <c r="BT26" s="48">
        <f t="shared" si="35"/>
        <v>2.0055280882526327</v>
      </c>
      <c r="BU26" s="183">
        <v>2.5283685915156324</v>
      </c>
      <c r="BV26" s="48">
        <f t="shared" si="36"/>
        <v>2.5283685915156324</v>
      </c>
      <c r="BW26" s="48">
        <f t="shared" si="36"/>
        <v>2.5283685915156324</v>
      </c>
      <c r="BX26" s="48">
        <f t="shared" si="36"/>
        <v>2.5283685915156324</v>
      </c>
      <c r="BY26" s="48">
        <f t="shared" si="36"/>
        <v>2.5283685915156324</v>
      </c>
      <c r="BZ26" s="48">
        <f t="shared" si="36"/>
        <v>2.5283685915156324</v>
      </c>
      <c r="CA26" s="48">
        <f t="shared" si="36"/>
        <v>2.5283685915156324</v>
      </c>
      <c r="CB26" s="183">
        <v>2.3208830608265529</v>
      </c>
      <c r="CC26" s="48">
        <f t="shared" si="37"/>
        <v>2.3208830608265529</v>
      </c>
      <c r="CD26" s="48">
        <f t="shared" si="37"/>
        <v>2.3208830608265529</v>
      </c>
      <c r="CE26" s="48">
        <f t="shared" si="37"/>
        <v>2.3208830608265529</v>
      </c>
      <c r="CF26" s="48">
        <f t="shared" si="37"/>
        <v>2.3208830608265529</v>
      </c>
      <c r="CG26" s="48">
        <f t="shared" si="37"/>
        <v>2.3208830608265529</v>
      </c>
      <c r="CH26" s="48">
        <f t="shared" si="37"/>
        <v>2.3208830608265529</v>
      </c>
      <c r="CI26" s="48">
        <f t="shared" si="38"/>
        <v>2.2849265801982725</v>
      </c>
      <c r="CJ26" s="48">
        <f t="shared" si="38"/>
        <v>2.2849265801982725</v>
      </c>
      <c r="CK26" s="48">
        <f t="shared" si="38"/>
        <v>2.2849265801982725</v>
      </c>
      <c r="CL26" s="183">
        <v>2.3100354258622096</v>
      </c>
      <c r="CM26" s="48">
        <f t="shared" si="39"/>
        <v>2.3100354258622096</v>
      </c>
      <c r="CN26" s="48">
        <f t="shared" si="39"/>
        <v>2.3100354258622096</v>
      </c>
      <c r="CO26" s="48">
        <f t="shared" si="39"/>
        <v>2.3100354258622096</v>
      </c>
      <c r="CP26" s="48">
        <f t="shared" si="39"/>
        <v>2.3100354258622096</v>
      </c>
      <c r="CQ26" s="535">
        <v>2.3266965034535003</v>
      </c>
      <c r="CR26" s="48">
        <f t="shared" si="40"/>
        <v>3.7645680882526329</v>
      </c>
      <c r="CS26" s="48">
        <f t="shared" si="41"/>
        <v>3.7645680882526329</v>
      </c>
      <c r="CT26" s="48">
        <f t="shared" si="41"/>
        <v>3.7645680882526329</v>
      </c>
      <c r="CU26" s="48">
        <f t="shared" si="41"/>
        <v>3.7645680882526329</v>
      </c>
      <c r="CV26" s="48">
        <f t="shared" si="41"/>
        <v>3.7645680882526329</v>
      </c>
      <c r="CW26" s="48">
        <f t="shared" si="41"/>
        <v>3.7645680882526329</v>
      </c>
      <c r="CX26" s="48">
        <f t="shared" si="41"/>
        <v>3.7645680882526329</v>
      </c>
      <c r="CY26" s="48">
        <f t="shared" si="41"/>
        <v>3.7645680882526329</v>
      </c>
      <c r="CZ26" s="48">
        <f t="shared" si="41"/>
        <v>3.7645680882526329</v>
      </c>
      <c r="DA26" s="48">
        <f t="shared" si="41"/>
        <v>3.7645680882526329</v>
      </c>
      <c r="DB26" s="48">
        <f t="shared" si="41"/>
        <v>3.7645680882526329</v>
      </c>
      <c r="DC26" s="48">
        <f t="shared" si="41"/>
        <v>3.7645680882526329</v>
      </c>
      <c r="DD26" s="183">
        <f t="shared" si="42"/>
        <v>2.2725680882526333</v>
      </c>
      <c r="DE26" s="48">
        <f t="shared" si="11"/>
        <v>2.2725680882526333</v>
      </c>
      <c r="DF26" s="48">
        <f t="shared" si="11"/>
        <v>2.2725680882526333</v>
      </c>
      <c r="DG26" s="48">
        <f t="shared" si="11"/>
        <v>2.2725680882526333</v>
      </c>
      <c r="DH26" s="183">
        <f t="shared" si="43"/>
        <v>1.6731076797307471</v>
      </c>
      <c r="DI26" s="48">
        <f t="shared" ref="DI26:DN27" si="54">$DH26*DI$6</f>
        <v>1.6731076797307471</v>
      </c>
      <c r="DJ26" s="48">
        <f t="shared" si="54"/>
        <v>1.6731076797307471</v>
      </c>
      <c r="DK26" s="48">
        <f t="shared" si="54"/>
        <v>1.6731076797307471</v>
      </c>
      <c r="DL26" s="48">
        <f t="shared" si="54"/>
        <v>1.6731076797307471</v>
      </c>
      <c r="DM26" s="48">
        <f t="shared" si="54"/>
        <v>1.6731076797307471</v>
      </c>
      <c r="DN26" s="48">
        <f t="shared" si="54"/>
        <v>1.6731076797307471</v>
      </c>
      <c r="DO26" s="48">
        <f t="shared" si="45"/>
        <v>1.6731076797307471</v>
      </c>
      <c r="DP26" s="48">
        <f t="shared" ref="DP26:DV27" si="55">$DO26*DP$6</f>
        <v>1.6731076797307471</v>
      </c>
      <c r="DQ26" s="48">
        <f t="shared" si="55"/>
        <v>1.6731076797307471</v>
      </c>
      <c r="DR26" s="48">
        <f t="shared" si="55"/>
        <v>1.6731076797307471</v>
      </c>
      <c r="DS26" s="48">
        <f t="shared" si="55"/>
        <v>1.6731076797307471</v>
      </c>
      <c r="DT26" s="48">
        <f t="shared" si="55"/>
        <v>1.6731076797307471</v>
      </c>
      <c r="DU26" s="48">
        <f t="shared" si="55"/>
        <v>1.6731076797307471</v>
      </c>
      <c r="DV26" s="48">
        <f t="shared" si="55"/>
        <v>1.6731076797307471</v>
      </c>
      <c r="DW26" s="48">
        <f t="shared" si="47"/>
        <v>1.6731076797307471</v>
      </c>
      <c r="DX26" s="48">
        <f t="shared" si="14"/>
        <v>1.6731076797307471</v>
      </c>
      <c r="DY26" s="48">
        <f t="shared" si="48"/>
        <v>1.6731076797307471</v>
      </c>
      <c r="DZ26" s="48">
        <f t="shared" si="49"/>
        <v>1.6731076797307471</v>
      </c>
      <c r="EA26" s="48">
        <f t="shared" si="49"/>
        <v>1.6731076797307471</v>
      </c>
      <c r="EB26" s="48">
        <f t="shared" si="49"/>
        <v>1.6731076797307471</v>
      </c>
      <c r="EC26" s="48">
        <f t="shared" si="49"/>
        <v>1.6731076797307471</v>
      </c>
      <c r="ED26" s="48">
        <f t="shared" si="49"/>
        <v>1.6731076797307471</v>
      </c>
      <c r="EE26" s="48">
        <f t="shared" si="49"/>
        <v>1.6731076797307471</v>
      </c>
      <c r="EF26" s="48">
        <f t="shared" si="49"/>
        <v>1.6731076797307471</v>
      </c>
      <c r="EG26" s="48">
        <f t="shared" si="49"/>
        <v>1.6731076797307471</v>
      </c>
      <c r="EH26" s="48">
        <f t="shared" si="49"/>
        <v>1.6731076797307471</v>
      </c>
      <c r="EI26" s="48">
        <f t="shared" si="49"/>
        <v>1.6731076797307471</v>
      </c>
      <c r="EJ26" s="48">
        <f t="shared" si="49"/>
        <v>1.6731076797307471</v>
      </c>
      <c r="EK26" s="48">
        <f t="shared" si="49"/>
        <v>1.6731076797307471</v>
      </c>
      <c r="EL26" s="183">
        <f t="shared" si="50"/>
        <v>3.1026248970778969</v>
      </c>
      <c r="EM26" s="60"/>
      <c r="EN26" s="60"/>
      <c r="EO26" s="60"/>
    </row>
    <row r="27" spans="1:145" ht="15.75" outlineLevel="1" thickBot="1" x14ac:dyDescent="0.3">
      <c r="B27" s="12" t="s">
        <v>27</v>
      </c>
      <c r="C27" s="21">
        <v>0.95</v>
      </c>
      <c r="D27" s="183">
        <v>3.1039172522471263</v>
      </c>
      <c r="E27" s="48">
        <f t="shared" si="51"/>
        <v>3.1039172522471263</v>
      </c>
      <c r="F27" s="48">
        <f t="shared" si="51"/>
        <v>3.1039172522471263</v>
      </c>
      <c r="G27" s="48">
        <f t="shared" si="51"/>
        <v>3.1039172522471263</v>
      </c>
      <c r="H27" s="48">
        <f t="shared" si="51"/>
        <v>3.1039172522471263</v>
      </c>
      <c r="I27" s="48">
        <f t="shared" si="51"/>
        <v>3.1039172522471263</v>
      </c>
      <c r="J27" s="48">
        <f t="shared" si="51"/>
        <v>3.1039172522471263</v>
      </c>
      <c r="K27" s="48">
        <f t="shared" si="51"/>
        <v>3.1039172522471263</v>
      </c>
      <c r="L27" s="48">
        <f t="shared" si="51"/>
        <v>3.1039172522471263</v>
      </c>
      <c r="M27" s="183">
        <v>2.11318260439832</v>
      </c>
      <c r="N27" s="48">
        <f t="shared" si="17"/>
        <v>2.11318260439832</v>
      </c>
      <c r="O27" s="48">
        <f t="shared" si="1"/>
        <v>2.11318260439832</v>
      </c>
      <c r="P27" s="48">
        <f t="shared" si="1"/>
        <v>2.11318260439832</v>
      </c>
      <c r="Q27" s="183">
        <v>3.8472742352308935</v>
      </c>
      <c r="R27" s="48">
        <f t="shared" si="18"/>
        <v>3.8472742352308935</v>
      </c>
      <c r="S27" s="48">
        <f t="shared" si="2"/>
        <v>3.8472742352308935</v>
      </c>
      <c r="T27" s="520">
        <v>3.8472742352308935</v>
      </c>
      <c r="U27" s="48">
        <f t="shared" si="52"/>
        <v>3.8472742352308935</v>
      </c>
      <c r="V27" s="520">
        <v>3.2435809763604224</v>
      </c>
      <c r="W27" s="48">
        <f t="shared" si="52"/>
        <v>3.8472742352308935</v>
      </c>
      <c r="X27" s="48">
        <f t="shared" si="52"/>
        <v>3.8472742352308935</v>
      </c>
      <c r="Y27" s="48">
        <f t="shared" si="52"/>
        <v>3.8472742352308935</v>
      </c>
      <c r="Z27" s="48">
        <f t="shared" si="52"/>
        <v>3.8472742352308935</v>
      </c>
      <c r="AA27" s="48">
        <f t="shared" si="52"/>
        <v>3.8472742352308935</v>
      </c>
      <c r="AB27" s="565">
        <f t="shared" si="20"/>
        <v>4.4763326882526311</v>
      </c>
      <c r="AC27" s="48">
        <f>$AB27*AC$6</f>
        <v>4.4763326882526311</v>
      </c>
      <c r="AD27" s="183">
        <v>2.11318260439832</v>
      </c>
      <c r="AE27" s="48">
        <f t="shared" si="22"/>
        <v>2.11318260439832</v>
      </c>
      <c r="AF27" s="48">
        <f t="shared" si="4"/>
        <v>2.11318260439832</v>
      </c>
      <c r="AG27" s="48">
        <f>$AD27*AG$6</f>
        <v>2.11318260439832</v>
      </c>
      <c r="AH27" s="181">
        <v>2.8245680882526329</v>
      </c>
      <c r="AI27" s="181">
        <v>4.4763326882526311</v>
      </c>
      <c r="AJ27" s="48">
        <f t="shared" si="23"/>
        <v>4.4763326882526311</v>
      </c>
      <c r="AK27" s="535">
        <f>(AJ27+AL27)/2</f>
        <v>3.650450388252632</v>
      </c>
      <c r="AL27" s="535">
        <v>2.8245680882526329</v>
      </c>
      <c r="AM27" s="48">
        <f>$AI27*AM$6</f>
        <v>4.4763326882526311</v>
      </c>
      <c r="AN27" s="48">
        <f>$AI27*AN$6</f>
        <v>4.4763326882526311</v>
      </c>
      <c r="AO27" s="48">
        <f>$T27*AO$6</f>
        <v>3.8472742352308935</v>
      </c>
      <c r="AP27" s="48">
        <f t="shared" si="28"/>
        <v>3.2435809763604224</v>
      </c>
      <c r="AQ27" s="183">
        <v>2.11318260439832</v>
      </c>
      <c r="AR27" s="183">
        <v>2.11318260439832</v>
      </c>
      <c r="AS27" s="562">
        <f t="shared" si="29"/>
        <v>2.4337685882526321</v>
      </c>
      <c r="AT27" s="183">
        <v>2.4337685882526321</v>
      </c>
      <c r="AU27" s="48">
        <f t="shared" si="53"/>
        <v>2.1903917294273691</v>
      </c>
      <c r="AV27" s="48">
        <f t="shared" si="53"/>
        <v>2.1903917294273691</v>
      </c>
      <c r="AW27" s="48">
        <f>$AT27*AW$6</f>
        <v>2.1903917294273691</v>
      </c>
      <c r="AX27" s="48">
        <f>$AT27*AX$6</f>
        <v>2.4337685882526321</v>
      </c>
      <c r="AY27" s="48">
        <f>$AT27*AY$6</f>
        <v>2.9205223059031584</v>
      </c>
      <c r="AZ27" s="48">
        <f t="shared" si="31"/>
        <v>2.4337685882526321</v>
      </c>
      <c r="BA27" s="48">
        <f t="shared" si="31"/>
        <v>2.9205223059031584</v>
      </c>
      <c r="BB27" s="199">
        <f>BC27*BB$6</f>
        <v>2.9155416085018526</v>
      </c>
      <c r="BC27" s="191">
        <v>2.9155416085018526</v>
      </c>
      <c r="BD27" s="192">
        <v>3.6181512234996687</v>
      </c>
      <c r="BE27" s="48">
        <f>$AT27*BE$6</f>
        <v>2.4337685882526321</v>
      </c>
      <c r="BF27" s="48">
        <f t="shared" si="33"/>
        <v>2.4337685882526321</v>
      </c>
      <c r="BG27" s="48">
        <f t="shared" si="33"/>
        <v>2.9205223059031584</v>
      </c>
      <c r="BH27" s="48">
        <f t="shared" si="33"/>
        <v>2.9205223059031584</v>
      </c>
      <c r="BI27" s="183">
        <v>6.1761333333333308</v>
      </c>
      <c r="BJ27" s="194">
        <v>3.2109158882526323</v>
      </c>
      <c r="BK27" s="181">
        <v>3.2109158882526323</v>
      </c>
      <c r="BL27" s="183">
        <v>2.5905680882526321</v>
      </c>
      <c r="BM27" s="48">
        <f t="shared" si="34"/>
        <v>2.4337685882526321</v>
      </c>
      <c r="BN27" s="183">
        <v>2.5478246367184827</v>
      </c>
      <c r="BO27" s="183">
        <v>2.094673088252633</v>
      </c>
      <c r="BP27" s="48">
        <f t="shared" si="35"/>
        <v>2.094673088252633</v>
      </c>
      <c r="BQ27" s="48">
        <f t="shared" si="35"/>
        <v>2.094673088252633</v>
      </c>
      <c r="BR27" s="48">
        <f t="shared" si="35"/>
        <v>2.094673088252633</v>
      </c>
      <c r="BS27" s="48">
        <f t="shared" si="35"/>
        <v>2.094673088252633</v>
      </c>
      <c r="BT27" s="48">
        <f t="shared" si="35"/>
        <v>2.094673088252633</v>
      </c>
      <c r="BU27" s="183">
        <v>3.0008175377393829</v>
      </c>
      <c r="BV27" s="48">
        <f t="shared" si="36"/>
        <v>3.0008175377393829</v>
      </c>
      <c r="BW27" s="48">
        <f t="shared" si="36"/>
        <v>3.0008175377393829</v>
      </c>
      <c r="BX27" s="48">
        <f t="shared" si="36"/>
        <v>3.0008175377393829</v>
      </c>
      <c r="BY27" s="48">
        <f t="shared" si="36"/>
        <v>3.0008175377393829</v>
      </c>
      <c r="BZ27" s="48">
        <f t="shared" si="36"/>
        <v>3.0008175377393829</v>
      </c>
      <c r="CA27" s="48">
        <f t="shared" si="36"/>
        <v>3.0008175377393829</v>
      </c>
      <c r="CB27" s="183">
        <v>2.5479832841634327</v>
      </c>
      <c r="CC27" s="48">
        <f t="shared" si="37"/>
        <v>2.5479832841634327</v>
      </c>
      <c r="CD27" s="48">
        <f t="shared" si="37"/>
        <v>2.5479832841634327</v>
      </c>
      <c r="CE27" s="48">
        <f t="shared" si="37"/>
        <v>2.5479832841634327</v>
      </c>
      <c r="CF27" s="48">
        <f t="shared" si="37"/>
        <v>2.5479832841634327</v>
      </c>
      <c r="CG27" s="48">
        <f t="shared" si="37"/>
        <v>2.5479832841634327</v>
      </c>
      <c r="CH27" s="48">
        <f t="shared" si="37"/>
        <v>2.5479832841634327</v>
      </c>
      <c r="CI27" s="48">
        <f t="shared" si="38"/>
        <v>2.5478246367184827</v>
      </c>
      <c r="CJ27" s="48">
        <f t="shared" si="38"/>
        <v>2.5478246367184827</v>
      </c>
      <c r="CK27" s="48">
        <f t="shared" si="38"/>
        <v>2.5478246367184827</v>
      </c>
      <c r="CL27" s="183">
        <v>2.4628026250524502</v>
      </c>
      <c r="CM27" s="48">
        <f t="shared" si="39"/>
        <v>2.4628026250524502</v>
      </c>
      <c r="CN27" s="48">
        <f t="shared" si="39"/>
        <v>2.4628026250524502</v>
      </c>
      <c r="CO27" s="48">
        <f t="shared" si="39"/>
        <v>2.4628026250524502</v>
      </c>
      <c r="CP27" s="48">
        <f t="shared" si="39"/>
        <v>2.4628026250524502</v>
      </c>
      <c r="CQ27" s="535">
        <v>2.5905680882526321</v>
      </c>
      <c r="CR27" s="48">
        <f t="shared" si="40"/>
        <v>4.4763326882526311</v>
      </c>
      <c r="CS27" s="48">
        <f t="shared" si="41"/>
        <v>4.4763326882526311</v>
      </c>
      <c r="CT27" s="48">
        <f t="shared" si="41"/>
        <v>4.4763326882526311</v>
      </c>
      <c r="CU27" s="48">
        <f t="shared" si="41"/>
        <v>4.4763326882526311</v>
      </c>
      <c r="CV27" s="48">
        <f t="shared" si="41"/>
        <v>4.4763326882526311</v>
      </c>
      <c r="CW27" s="48">
        <f t="shared" si="41"/>
        <v>4.4763326882526311</v>
      </c>
      <c r="CX27" s="48">
        <f t="shared" si="41"/>
        <v>4.4763326882526311</v>
      </c>
      <c r="CY27" s="48">
        <f t="shared" si="41"/>
        <v>4.4763326882526311</v>
      </c>
      <c r="CZ27" s="48">
        <f t="shared" si="41"/>
        <v>4.4763326882526311</v>
      </c>
      <c r="DA27" s="48">
        <f t="shared" si="41"/>
        <v>4.4763326882526311</v>
      </c>
      <c r="DB27" s="48">
        <f t="shared" si="41"/>
        <v>4.4763326882526311</v>
      </c>
      <c r="DC27" s="48">
        <f t="shared" si="41"/>
        <v>4.4763326882526311</v>
      </c>
      <c r="DD27" s="183">
        <f>$AT27*DD$6</f>
        <v>2.4337685882526321</v>
      </c>
      <c r="DE27" s="48">
        <f t="shared" si="11"/>
        <v>2.4337685882526321</v>
      </c>
      <c r="DF27" s="48">
        <f t="shared" si="11"/>
        <v>2.4337685882526321</v>
      </c>
      <c r="DG27" s="48">
        <f t="shared" si="11"/>
        <v>2.4337685882526321</v>
      </c>
      <c r="DH27" s="183">
        <f t="shared" si="43"/>
        <v>2.11318260439832</v>
      </c>
      <c r="DI27" s="48">
        <f t="shared" si="54"/>
        <v>2.11318260439832</v>
      </c>
      <c r="DJ27" s="48">
        <f t="shared" si="54"/>
        <v>2.11318260439832</v>
      </c>
      <c r="DK27" s="48">
        <f t="shared" si="54"/>
        <v>2.11318260439832</v>
      </c>
      <c r="DL27" s="48">
        <f t="shared" si="54"/>
        <v>2.11318260439832</v>
      </c>
      <c r="DM27" s="48">
        <f t="shared" si="54"/>
        <v>2.11318260439832</v>
      </c>
      <c r="DN27" s="48">
        <f t="shared" si="54"/>
        <v>2.11318260439832</v>
      </c>
      <c r="DO27" s="48">
        <f t="shared" si="45"/>
        <v>2.11318260439832</v>
      </c>
      <c r="DP27" s="48">
        <f t="shared" si="55"/>
        <v>2.11318260439832</v>
      </c>
      <c r="DQ27" s="48">
        <f t="shared" si="55"/>
        <v>2.11318260439832</v>
      </c>
      <c r="DR27" s="48">
        <f t="shared" si="55"/>
        <v>2.11318260439832</v>
      </c>
      <c r="DS27" s="48">
        <f t="shared" si="55"/>
        <v>2.11318260439832</v>
      </c>
      <c r="DT27" s="48">
        <f t="shared" si="55"/>
        <v>2.11318260439832</v>
      </c>
      <c r="DU27" s="48">
        <f t="shared" si="55"/>
        <v>2.11318260439832</v>
      </c>
      <c r="DV27" s="48">
        <f t="shared" si="55"/>
        <v>2.11318260439832</v>
      </c>
      <c r="DW27" s="48">
        <f t="shared" si="47"/>
        <v>2.11318260439832</v>
      </c>
      <c r="DX27" s="48">
        <f t="shared" si="14"/>
        <v>2.11318260439832</v>
      </c>
      <c r="DY27" s="48">
        <f t="shared" si="48"/>
        <v>2.11318260439832</v>
      </c>
      <c r="DZ27" s="48">
        <f t="shared" si="49"/>
        <v>2.11318260439832</v>
      </c>
      <c r="EA27" s="48">
        <f t="shared" si="49"/>
        <v>2.11318260439832</v>
      </c>
      <c r="EB27" s="48">
        <f t="shared" si="49"/>
        <v>2.11318260439832</v>
      </c>
      <c r="EC27" s="48">
        <f t="shared" si="49"/>
        <v>2.11318260439832</v>
      </c>
      <c r="ED27" s="48">
        <f t="shared" si="49"/>
        <v>2.11318260439832</v>
      </c>
      <c r="EE27" s="48">
        <f t="shared" si="49"/>
        <v>2.11318260439832</v>
      </c>
      <c r="EF27" s="48">
        <f t="shared" si="49"/>
        <v>2.11318260439832</v>
      </c>
      <c r="EG27" s="48">
        <f t="shared" si="49"/>
        <v>2.11318260439832</v>
      </c>
      <c r="EH27" s="48">
        <f t="shared" si="49"/>
        <v>2.11318260439832</v>
      </c>
      <c r="EI27" s="48">
        <f t="shared" si="49"/>
        <v>2.11318260439832</v>
      </c>
      <c r="EJ27" s="48">
        <f t="shared" si="49"/>
        <v>2.11318260439832</v>
      </c>
      <c r="EK27" s="48">
        <f t="shared" si="49"/>
        <v>2.11318260439832</v>
      </c>
      <c r="EL27" s="183">
        <f t="shared" si="50"/>
        <v>4.2320016587539833</v>
      </c>
      <c r="EM27" s="60"/>
      <c r="EN27" s="60"/>
      <c r="EO27" s="60"/>
    </row>
    <row r="28" spans="1:145" ht="15.75" outlineLevel="1" thickBot="1" x14ac:dyDescent="0.3">
      <c r="B28" s="12" t="s">
        <v>28</v>
      </c>
      <c r="C28" s="21">
        <v>1</v>
      </c>
      <c r="D28" s="25"/>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60"/>
      <c r="EN28" s="60"/>
      <c r="EO28" s="60"/>
    </row>
    <row r="29" spans="1:145" ht="15.75" outlineLevel="1" thickTop="1" x14ac:dyDescent="0.25">
      <c r="EM29" s="60"/>
      <c r="EN29" s="60"/>
      <c r="EO29" s="60"/>
    </row>
    <row r="30" spans="1:145" outlineLevel="1" x14ac:dyDescent="0.25">
      <c r="EM30" s="60"/>
      <c r="EN30" s="60"/>
      <c r="EO30" s="60"/>
    </row>
    <row r="31" spans="1:145" outlineLevel="1" x14ac:dyDescent="0.25">
      <c r="EM31" s="60"/>
      <c r="EN31" s="60"/>
      <c r="EO31" s="60"/>
    </row>
    <row r="32" spans="1:145" ht="21" outlineLevel="1" x14ac:dyDescent="0.35">
      <c r="A32" s="45" t="s">
        <v>50</v>
      </c>
      <c r="B32" s="47"/>
      <c r="C32" s="47"/>
      <c r="EM32" s="60"/>
      <c r="EN32" s="60"/>
      <c r="EO32" s="60"/>
    </row>
    <row r="33" spans="1:145" ht="48" x14ac:dyDescent="0.25">
      <c r="D33" s="177"/>
      <c r="E33" s="6" t="s">
        <v>523</v>
      </c>
      <c r="F33" s="6" t="s">
        <v>523</v>
      </c>
      <c r="G33" s="6" t="s">
        <v>523</v>
      </c>
      <c r="H33" s="6" t="s">
        <v>523</v>
      </c>
      <c r="I33" s="6" t="s">
        <v>523</v>
      </c>
      <c r="J33" s="6" t="s">
        <v>523</v>
      </c>
      <c r="K33" s="6" t="s">
        <v>523</v>
      </c>
      <c r="L33" s="6" t="s">
        <v>523</v>
      </c>
      <c r="M33" s="770" t="s">
        <v>524</v>
      </c>
      <c r="N33" s="6" t="s">
        <v>423</v>
      </c>
      <c r="O33" s="6" t="s">
        <v>423</v>
      </c>
      <c r="P33" s="6" t="s">
        <v>423</v>
      </c>
      <c r="Q33" s="177" t="s">
        <v>574</v>
      </c>
      <c r="R33" s="6" t="s">
        <v>423</v>
      </c>
      <c r="S33" s="6" t="s">
        <v>423</v>
      </c>
      <c r="T33" s="177" t="s">
        <v>574</v>
      </c>
      <c r="U33" s="6" t="s">
        <v>423</v>
      </c>
      <c r="V33" s="177" t="s">
        <v>561</v>
      </c>
      <c r="W33" s="6" t="s">
        <v>423</v>
      </c>
      <c r="X33" s="6" t="s">
        <v>423</v>
      </c>
      <c r="Y33" s="6" t="s">
        <v>423</v>
      </c>
      <c r="Z33" s="6" t="s">
        <v>423</v>
      </c>
      <c r="AA33" s="563" t="s">
        <v>423</v>
      </c>
      <c r="AB33" s="563" t="s">
        <v>572</v>
      </c>
      <c r="AC33" s="563" t="s">
        <v>572</v>
      </c>
      <c r="AD33" s="770" t="s">
        <v>524</v>
      </c>
      <c r="AE33" s="6" t="s">
        <v>423</v>
      </c>
      <c r="AF33" s="6" t="s">
        <v>423</v>
      </c>
      <c r="AG33" s="6" t="s">
        <v>423</v>
      </c>
      <c r="AH33" s="177"/>
      <c r="AI33" s="177" t="s">
        <v>572</v>
      </c>
      <c r="AJ33" s="177" t="s">
        <v>572</v>
      </c>
      <c r="AK33" s="540" t="s">
        <v>576</v>
      </c>
      <c r="AL33" s="540" t="str">
        <f>AL5</f>
        <v>Facil Works</v>
      </c>
      <c r="AM33" s="6" t="s">
        <v>431</v>
      </c>
      <c r="AN33" s="6" t="s">
        <v>431</v>
      </c>
      <c r="AO33" s="6" t="str">
        <f>T33</f>
        <v>Bld</v>
      </c>
      <c r="AP33" s="6" t="str">
        <f>V33</f>
        <v>Bldg 0-5y</v>
      </c>
      <c r="AQ33" s="6" t="s">
        <v>524</v>
      </c>
      <c r="AR33" s="6" t="s">
        <v>524</v>
      </c>
      <c r="AS33" s="6" t="s">
        <v>180</v>
      </c>
      <c r="AT33" s="177" t="s">
        <v>564</v>
      </c>
      <c r="AU33" s="6" t="s">
        <v>434</v>
      </c>
      <c r="AV33" s="6" t="s">
        <v>434</v>
      </c>
      <c r="AW33" s="6" t="s">
        <v>434</v>
      </c>
      <c r="AX33" s="6" t="s">
        <v>529</v>
      </c>
      <c r="AY33" s="6" t="s">
        <v>530</v>
      </c>
      <c r="AZ33" s="6" t="s">
        <v>531</v>
      </c>
      <c r="BA33" s="6" t="s">
        <v>532</v>
      </c>
      <c r="BB33" s="6" t="s">
        <v>565</v>
      </c>
      <c r="BC33" s="177"/>
      <c r="BD33" s="177"/>
      <c r="BE33" s="6" t="s">
        <v>180</v>
      </c>
      <c r="BF33" s="6" t="s">
        <v>533</v>
      </c>
      <c r="BG33" s="6" t="s">
        <v>180</v>
      </c>
      <c r="BH33" s="6" t="s">
        <v>284</v>
      </c>
      <c r="BI33" s="177" t="s">
        <v>126</v>
      </c>
      <c r="BJ33" s="177" t="s">
        <v>197</v>
      </c>
      <c r="BK33" s="177" t="s">
        <v>26</v>
      </c>
      <c r="BL33" s="177" t="s">
        <v>200</v>
      </c>
      <c r="BM33" s="6" t="s">
        <v>435</v>
      </c>
      <c r="BN33" s="177"/>
      <c r="BO33" s="177"/>
      <c r="BP33" s="6" t="s">
        <v>436</v>
      </c>
      <c r="BQ33" s="6" t="s">
        <v>436</v>
      </c>
      <c r="BR33" s="6" t="s">
        <v>436</v>
      </c>
      <c r="BS33" s="6" t="s">
        <v>436</v>
      </c>
      <c r="BT33" s="6" t="s">
        <v>436</v>
      </c>
      <c r="BU33" s="177" t="s">
        <v>191</v>
      </c>
      <c r="BV33" s="6" t="s">
        <v>437</v>
      </c>
      <c r="BW33" s="6" t="s">
        <v>437</v>
      </c>
      <c r="BX33" s="6" t="s">
        <v>437</v>
      </c>
      <c r="BY33" s="6" t="s">
        <v>437</v>
      </c>
      <c r="BZ33" s="6" t="s">
        <v>437</v>
      </c>
      <c r="CA33" s="6" t="s">
        <v>437</v>
      </c>
      <c r="CB33" s="177"/>
      <c r="CC33" s="6" t="s">
        <v>438</v>
      </c>
      <c r="CD33" s="6" t="s">
        <v>438</v>
      </c>
      <c r="CE33" s="6" t="s">
        <v>438</v>
      </c>
      <c r="CF33" s="6" t="s">
        <v>438</v>
      </c>
      <c r="CG33" s="6" t="s">
        <v>438</v>
      </c>
      <c r="CH33" s="6" t="s">
        <v>438</v>
      </c>
      <c r="CI33" s="6"/>
      <c r="CJ33" s="6"/>
      <c r="CK33" s="6"/>
      <c r="CL33" s="177" t="s">
        <v>458</v>
      </c>
      <c r="CM33" s="6" t="s">
        <v>439</v>
      </c>
      <c r="CN33" s="6" t="s">
        <v>439</v>
      </c>
      <c r="CO33" s="6" t="s">
        <v>439</v>
      </c>
      <c r="CP33" s="6" t="s">
        <v>439</v>
      </c>
      <c r="CQ33" s="6" t="s">
        <v>563</v>
      </c>
      <c r="CR33" s="6" t="s">
        <v>440</v>
      </c>
      <c r="CS33" s="6" t="s">
        <v>441</v>
      </c>
      <c r="CT33" s="6" t="s">
        <v>441</v>
      </c>
      <c r="CU33" s="6" t="s">
        <v>441</v>
      </c>
      <c r="CV33" s="6" t="s">
        <v>441</v>
      </c>
      <c r="CW33" s="6" t="s">
        <v>441</v>
      </c>
      <c r="CX33" s="6" t="s">
        <v>441</v>
      </c>
      <c r="CY33" s="6" t="s">
        <v>441</v>
      </c>
      <c r="CZ33" s="6" t="s">
        <v>441</v>
      </c>
      <c r="DA33" s="6" t="s">
        <v>441</v>
      </c>
      <c r="DB33" s="6" t="s">
        <v>441</v>
      </c>
      <c r="DC33" s="6" t="s">
        <v>441</v>
      </c>
      <c r="DD33" s="6" t="s">
        <v>434</v>
      </c>
      <c r="DE33" s="6" t="s">
        <v>434</v>
      </c>
      <c r="DF33" s="6" t="s">
        <v>434</v>
      </c>
      <c r="DG33" s="6" t="s">
        <v>434</v>
      </c>
      <c r="DH33" s="6" t="s">
        <v>442</v>
      </c>
      <c r="DI33" s="6" t="s">
        <v>444</v>
      </c>
      <c r="DJ33" s="6" t="s">
        <v>444</v>
      </c>
      <c r="DK33" s="6" t="s">
        <v>444</v>
      </c>
      <c r="DL33" s="6" t="s">
        <v>444</v>
      </c>
      <c r="DM33" s="6" t="s">
        <v>444</v>
      </c>
      <c r="DN33" s="6" t="s">
        <v>444</v>
      </c>
      <c r="DO33" s="6" t="s">
        <v>461</v>
      </c>
      <c r="DP33" s="6" t="s">
        <v>445</v>
      </c>
      <c r="DQ33" s="6" t="s">
        <v>445</v>
      </c>
      <c r="DR33" s="6" t="s">
        <v>445</v>
      </c>
      <c r="DS33" s="6" t="s">
        <v>445</v>
      </c>
      <c r="DT33" s="6" t="s">
        <v>445</v>
      </c>
      <c r="DU33" s="6" t="s">
        <v>445</v>
      </c>
      <c r="DV33" s="6" t="s">
        <v>445</v>
      </c>
      <c r="DW33" s="6" t="s">
        <v>443</v>
      </c>
      <c r="DX33" s="6" t="s">
        <v>443</v>
      </c>
      <c r="DY33" s="6" t="s">
        <v>442</v>
      </c>
      <c r="DZ33" s="6" t="s">
        <v>446</v>
      </c>
      <c r="EA33" s="6" t="s">
        <v>446</v>
      </c>
      <c r="EB33" s="6" t="s">
        <v>446</v>
      </c>
      <c r="EC33" s="6" t="s">
        <v>446</v>
      </c>
      <c r="ED33" s="6" t="s">
        <v>446</v>
      </c>
      <c r="EE33" s="6" t="s">
        <v>446</v>
      </c>
      <c r="EF33" s="6" t="s">
        <v>446</v>
      </c>
      <c r="EG33" s="6" t="s">
        <v>446</v>
      </c>
      <c r="EH33" s="6" t="s">
        <v>446</v>
      </c>
      <c r="EI33" s="6" t="s">
        <v>446</v>
      </c>
      <c r="EJ33" s="6" t="s">
        <v>446</v>
      </c>
      <c r="EK33" s="6" t="s">
        <v>446</v>
      </c>
      <c r="EL33" s="6" t="s">
        <v>433</v>
      </c>
      <c r="EM33" s="60"/>
      <c r="EN33" s="60"/>
      <c r="EO33" s="60"/>
    </row>
    <row r="34" spans="1:145" x14ac:dyDescent="0.25">
      <c r="B34" s="741" t="s">
        <v>35</v>
      </c>
      <c r="C34" s="742"/>
      <c r="D34" s="177"/>
      <c r="E34" s="6">
        <v>1</v>
      </c>
      <c r="F34" s="6">
        <v>1</v>
      </c>
      <c r="G34" s="6">
        <v>1</v>
      </c>
      <c r="H34" s="6">
        <v>1</v>
      </c>
      <c r="I34" s="6">
        <v>1</v>
      </c>
      <c r="J34" s="6">
        <v>1</v>
      </c>
      <c r="K34" s="6">
        <v>1</v>
      </c>
      <c r="L34" s="6">
        <v>1</v>
      </c>
      <c r="M34" s="771"/>
      <c r="N34" s="6">
        <v>1</v>
      </c>
      <c r="O34" s="6">
        <v>1</v>
      </c>
      <c r="P34" s="6">
        <v>1</v>
      </c>
      <c r="Q34" s="177"/>
      <c r="R34" s="6">
        <v>1</v>
      </c>
      <c r="S34" s="6">
        <v>1</v>
      </c>
      <c r="T34" s="177"/>
      <c r="U34" s="6">
        <v>1</v>
      </c>
      <c r="V34" s="177"/>
      <c r="W34" s="6">
        <v>1</v>
      </c>
      <c r="X34" s="6">
        <v>1</v>
      </c>
      <c r="Y34" s="6">
        <v>1</v>
      </c>
      <c r="Z34" s="6">
        <v>1</v>
      </c>
      <c r="AA34" s="563">
        <v>1</v>
      </c>
      <c r="AB34" s="563">
        <v>1</v>
      </c>
      <c r="AC34" s="563">
        <v>1</v>
      </c>
      <c r="AD34" s="771"/>
      <c r="AE34" s="6">
        <v>1</v>
      </c>
      <c r="AF34" s="6">
        <v>1</v>
      </c>
      <c r="AG34" s="6">
        <v>1</v>
      </c>
      <c r="AH34" s="177"/>
      <c r="AI34" s="177"/>
      <c r="AJ34" s="177"/>
      <c r="AK34" s="540"/>
      <c r="AL34" s="540"/>
      <c r="AM34" s="6">
        <v>1</v>
      </c>
      <c r="AN34" s="6">
        <v>1</v>
      </c>
      <c r="AO34" s="6"/>
      <c r="AP34" s="6"/>
      <c r="AQ34" s="6"/>
      <c r="AR34" s="6"/>
      <c r="AS34" s="6">
        <v>1</v>
      </c>
      <c r="AT34" s="177">
        <f>AT6</f>
        <v>0</v>
      </c>
      <c r="AU34" s="6">
        <f t="shared" ref="AU34:BH34" si="56">AU6</f>
        <v>0.9</v>
      </c>
      <c r="AV34" s="6">
        <f t="shared" si="56"/>
        <v>0.9</v>
      </c>
      <c r="AW34" s="6">
        <f t="shared" si="56"/>
        <v>0.9</v>
      </c>
      <c r="AX34" s="6">
        <f t="shared" si="56"/>
        <v>1</v>
      </c>
      <c r="AY34" s="6">
        <f t="shared" si="56"/>
        <v>1.2</v>
      </c>
      <c r="AZ34" s="6">
        <f t="shared" si="56"/>
        <v>1</v>
      </c>
      <c r="BA34" s="6">
        <f t="shared" si="56"/>
        <v>1.2</v>
      </c>
      <c r="BB34" s="6">
        <f t="shared" si="56"/>
        <v>1</v>
      </c>
      <c r="BC34" s="177">
        <f t="shared" si="56"/>
        <v>0</v>
      </c>
      <c r="BD34" s="177">
        <f t="shared" si="56"/>
        <v>0</v>
      </c>
      <c r="BE34" s="6">
        <f t="shared" si="56"/>
        <v>1</v>
      </c>
      <c r="BF34" s="6">
        <f t="shared" si="56"/>
        <v>1</v>
      </c>
      <c r="BG34" s="6">
        <f t="shared" si="56"/>
        <v>1.2</v>
      </c>
      <c r="BH34" s="6">
        <f t="shared" si="56"/>
        <v>1.2</v>
      </c>
      <c r="BI34" s="177"/>
      <c r="BJ34" s="177"/>
      <c r="BK34" s="177"/>
      <c r="BL34" s="177"/>
      <c r="BM34" s="6">
        <v>1</v>
      </c>
      <c r="BN34" s="177"/>
      <c r="BO34" s="177"/>
      <c r="BP34" s="6">
        <v>1</v>
      </c>
      <c r="BQ34" s="6">
        <v>1</v>
      </c>
      <c r="BR34" s="6">
        <v>1</v>
      </c>
      <c r="BS34" s="6">
        <v>1</v>
      </c>
      <c r="BT34" s="6">
        <v>1</v>
      </c>
      <c r="BU34" s="177"/>
      <c r="BV34" s="6">
        <v>1</v>
      </c>
      <c r="BW34" s="6">
        <v>1</v>
      </c>
      <c r="BX34" s="6">
        <v>1</v>
      </c>
      <c r="BY34" s="6">
        <v>1</v>
      </c>
      <c r="BZ34" s="6">
        <v>1</v>
      </c>
      <c r="CA34" s="6">
        <v>1</v>
      </c>
      <c r="CB34" s="177"/>
      <c r="CC34" s="6">
        <v>1</v>
      </c>
      <c r="CD34" s="6">
        <v>1</v>
      </c>
      <c r="CE34" s="6">
        <v>1</v>
      </c>
      <c r="CF34" s="6">
        <v>1</v>
      </c>
      <c r="CG34" s="6">
        <v>1</v>
      </c>
      <c r="CH34" s="6">
        <v>1</v>
      </c>
      <c r="CI34" s="6"/>
      <c r="CJ34" s="6"/>
      <c r="CK34" s="6"/>
      <c r="CL34" s="177"/>
      <c r="CM34" s="6">
        <v>1</v>
      </c>
      <c r="CN34" s="6">
        <v>1</v>
      </c>
      <c r="CO34" s="6">
        <v>1</v>
      </c>
      <c r="CP34" s="6">
        <v>1</v>
      </c>
      <c r="CQ34" s="6">
        <v>1</v>
      </c>
      <c r="CR34" s="6">
        <v>1</v>
      </c>
      <c r="CS34" s="6">
        <v>1</v>
      </c>
      <c r="CT34" s="6">
        <v>1</v>
      </c>
      <c r="CU34" s="6">
        <v>1</v>
      </c>
      <c r="CV34" s="6">
        <v>1</v>
      </c>
      <c r="CW34" s="6">
        <v>1</v>
      </c>
      <c r="CX34" s="6">
        <v>1</v>
      </c>
      <c r="CY34" s="6">
        <v>1</v>
      </c>
      <c r="CZ34" s="6">
        <v>1</v>
      </c>
      <c r="DA34" s="6">
        <v>1</v>
      </c>
      <c r="DB34" s="6">
        <v>1</v>
      </c>
      <c r="DC34" s="6">
        <v>1</v>
      </c>
      <c r="DD34" s="6">
        <v>1</v>
      </c>
      <c r="DE34" s="6">
        <v>1</v>
      </c>
      <c r="DF34" s="6">
        <v>1</v>
      </c>
      <c r="DG34" s="6">
        <v>1</v>
      </c>
      <c r="DH34" s="6"/>
      <c r="DI34" s="6">
        <v>1</v>
      </c>
      <c r="DJ34" s="6">
        <v>1</v>
      </c>
      <c r="DK34" s="6">
        <v>1</v>
      </c>
      <c r="DL34" s="6">
        <v>1</v>
      </c>
      <c r="DM34" s="6">
        <v>1</v>
      </c>
      <c r="DN34" s="6">
        <v>1</v>
      </c>
      <c r="DO34" s="6">
        <v>1</v>
      </c>
      <c r="DP34" s="6">
        <v>1</v>
      </c>
      <c r="DQ34" s="6">
        <v>1</v>
      </c>
      <c r="DR34" s="6">
        <v>1</v>
      </c>
      <c r="DS34" s="6">
        <v>1</v>
      </c>
      <c r="DT34" s="6">
        <v>1</v>
      </c>
      <c r="DU34" s="6">
        <v>1</v>
      </c>
      <c r="DV34" s="6">
        <v>1</v>
      </c>
      <c r="DW34" s="6">
        <v>1</v>
      </c>
      <c r="DX34" s="6">
        <v>1</v>
      </c>
      <c r="DY34" s="6"/>
      <c r="DZ34" s="6">
        <v>1</v>
      </c>
      <c r="EA34" s="6">
        <v>1</v>
      </c>
      <c r="EB34" s="6">
        <v>1</v>
      </c>
      <c r="EC34" s="6">
        <v>1</v>
      </c>
      <c r="ED34" s="6">
        <v>1</v>
      </c>
      <c r="EE34" s="6">
        <v>1</v>
      </c>
      <c r="EF34" s="6">
        <v>1</v>
      </c>
      <c r="EG34" s="6">
        <v>1</v>
      </c>
      <c r="EH34" s="6">
        <v>1</v>
      </c>
      <c r="EI34" s="6">
        <v>1</v>
      </c>
      <c r="EJ34" s="6">
        <v>1</v>
      </c>
      <c r="EK34" s="6">
        <v>1</v>
      </c>
      <c r="EL34" s="6">
        <v>1.1000000000000001</v>
      </c>
      <c r="EM34" s="60"/>
      <c r="EN34" s="60"/>
      <c r="EO34" s="60"/>
    </row>
    <row r="35" spans="1:145" x14ac:dyDescent="0.25">
      <c r="B35" s="12" t="s">
        <v>2</v>
      </c>
      <c r="C35" s="21">
        <v>0</v>
      </c>
      <c r="D35" s="24"/>
      <c r="E35" s="22"/>
      <c r="F35" s="22"/>
      <c r="G35" s="22"/>
      <c r="H35" s="22"/>
      <c r="I35" s="22"/>
      <c r="J35" s="22"/>
      <c r="K35" s="22"/>
      <c r="L35" s="22"/>
      <c r="M35" s="179"/>
      <c r="N35" s="22"/>
      <c r="O35" s="22"/>
      <c r="P35" s="22"/>
      <c r="Q35" s="22"/>
      <c r="R35" s="22"/>
      <c r="S35" s="22"/>
      <c r="T35" s="22"/>
      <c r="U35" s="22"/>
      <c r="V35" s="22"/>
      <c r="W35" s="22"/>
      <c r="X35" s="22"/>
      <c r="Y35" s="22"/>
      <c r="Z35" s="22"/>
      <c r="AA35" s="22"/>
      <c r="AB35" s="22"/>
      <c r="AC35" s="22"/>
      <c r="AD35" s="179"/>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179"/>
      <c r="BD35" s="179"/>
      <c r="BE35" s="22"/>
      <c r="BF35" s="22"/>
      <c r="BG35" s="22"/>
      <c r="BH35" s="22"/>
      <c r="BI35" s="179"/>
      <c r="BJ35" s="179"/>
      <c r="BK35" s="179"/>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60"/>
      <c r="EN35" s="60"/>
      <c r="EO35" s="60"/>
    </row>
    <row r="36" spans="1:145" x14ac:dyDescent="0.25">
      <c r="B36" s="12" t="s">
        <v>3</v>
      </c>
      <c r="C36" s="21">
        <v>0.05</v>
      </c>
      <c r="D36" s="183">
        <v>-0.12396825396825387</v>
      </c>
      <c r="E36" s="48">
        <f>$D36*E$6</f>
        <v>-0.12396825396825387</v>
      </c>
      <c r="F36" s="48">
        <f t="shared" ref="F36:L51" si="57">$D36*F$6</f>
        <v>-0.12396825396825387</v>
      </c>
      <c r="G36" s="48">
        <f t="shared" si="57"/>
        <v>-0.12396825396825387</v>
      </c>
      <c r="H36" s="48">
        <f t="shared" si="57"/>
        <v>-0.12396825396825387</v>
      </c>
      <c r="I36" s="48">
        <f t="shared" si="57"/>
        <v>-0.12396825396825387</v>
      </c>
      <c r="J36" s="48">
        <f t="shared" si="57"/>
        <v>-0.12396825396825387</v>
      </c>
      <c r="K36" s="48">
        <f t="shared" si="57"/>
        <v>-0.12396825396825387</v>
      </c>
      <c r="L36" s="48">
        <f t="shared" si="57"/>
        <v>-0.12396825396825387</v>
      </c>
      <c r="M36" s="183">
        <v>-0.35</v>
      </c>
      <c r="N36" s="199">
        <f>M36</f>
        <v>-0.35</v>
      </c>
      <c r="O36" s="199">
        <f>M36</f>
        <v>-0.35</v>
      </c>
      <c r="P36" s="199">
        <f>M36</f>
        <v>-0.35</v>
      </c>
      <c r="Q36" s="183">
        <v>-0.13043657037085998</v>
      </c>
      <c r="R36" s="48">
        <f>$Q36*R$6</f>
        <v>-0.13043657037085998</v>
      </c>
      <c r="S36" s="48">
        <f t="shared" ref="S36:S54" si="58">$Q36*S$6</f>
        <v>-0.13043657037085998</v>
      </c>
      <c r="T36" s="520">
        <v>-0.13043657037085998</v>
      </c>
      <c r="U36" s="48">
        <f>$T36*U$6</f>
        <v>-0.13043657037085998</v>
      </c>
      <c r="V36" s="520">
        <v>-6.9999999999999951E-2</v>
      </c>
      <c r="W36" s="48">
        <f>$T36*W$6</f>
        <v>-0.13043657037085998</v>
      </c>
      <c r="X36" s="48">
        <f>$T36*X$6</f>
        <v>-0.13043657037085998</v>
      </c>
      <c r="Y36" s="48">
        <f t="shared" ref="X36:AA51" si="59">$T36*Y$6</f>
        <v>-0.13043657037085998</v>
      </c>
      <c r="Z36" s="48">
        <f t="shared" si="59"/>
        <v>-0.13043657037085998</v>
      </c>
      <c r="AA36" s="48">
        <f t="shared" si="59"/>
        <v>-0.13043657037085998</v>
      </c>
      <c r="AB36" s="48">
        <f>AI36*$AB$6</f>
        <v>-6.9999999999999951E-2</v>
      </c>
      <c r="AC36" s="48">
        <f>$AB36*AC$6</f>
        <v>-6.9999999999999951E-2</v>
      </c>
      <c r="AD36" s="183">
        <v>-0.35</v>
      </c>
      <c r="AE36" s="48">
        <f>AD36</f>
        <v>-0.35</v>
      </c>
      <c r="AF36" s="48">
        <f>AD36</f>
        <v>-0.35</v>
      </c>
      <c r="AG36" s="48">
        <f>AD36</f>
        <v>-0.35</v>
      </c>
      <c r="AH36" s="183">
        <v>-6.1999999999999944E-2</v>
      </c>
      <c r="AI36" s="180">
        <v>-6.9999999999999951E-2</v>
      </c>
      <c r="AJ36" s="48">
        <f>AI36</f>
        <v>-6.9999999999999951E-2</v>
      </c>
      <c r="AK36" s="535">
        <f>(AJ36+AL36)/2</f>
        <v>-6.5999999999999948E-2</v>
      </c>
      <c r="AL36" s="527">
        <v>-6.1999999999999944E-2</v>
      </c>
      <c r="AM36" s="48">
        <f>$AI36*AM$6</f>
        <v>-6.9999999999999951E-2</v>
      </c>
      <c r="AN36" s="48">
        <f t="shared" ref="AN36:AN54" si="60">$AI36*AN$6</f>
        <v>-6.9999999999999951E-2</v>
      </c>
      <c r="AO36" s="48">
        <f>T36</f>
        <v>-0.13043657037085998</v>
      </c>
      <c r="AP36" s="48">
        <f>V36</f>
        <v>-6.9999999999999951E-2</v>
      </c>
      <c r="AQ36" s="48">
        <f>AD36</f>
        <v>-0.35</v>
      </c>
      <c r="AR36" s="48">
        <f>AD36</f>
        <v>-0.35</v>
      </c>
      <c r="AS36" s="48">
        <f>AT36</f>
        <v>-0.36116690000000001</v>
      </c>
      <c r="AT36" s="183">
        <v>-0.36116690000000001</v>
      </c>
      <c r="AU36" s="48">
        <f>$AT36*AU$6</f>
        <v>-0.32505021000000001</v>
      </c>
      <c r="AV36" s="48">
        <f t="shared" ref="AV36:BA51" si="61">$AT36*AV$6</f>
        <v>-0.32505021000000001</v>
      </c>
      <c r="AW36" s="48">
        <f t="shared" si="61"/>
        <v>-0.32505021000000001</v>
      </c>
      <c r="AX36" s="48">
        <f t="shared" si="61"/>
        <v>-0.36116690000000001</v>
      </c>
      <c r="AY36" s="48">
        <f t="shared" si="61"/>
        <v>-0.43340028000000003</v>
      </c>
      <c r="AZ36" s="48">
        <f t="shared" si="61"/>
        <v>-0.36116690000000001</v>
      </c>
      <c r="BA36" s="48">
        <f t="shared" si="61"/>
        <v>-0.43340028000000003</v>
      </c>
      <c r="BB36" s="48">
        <f>BC36*BB$6</f>
        <v>-0.35588186810910405</v>
      </c>
      <c r="BC36" s="183">
        <v>-0.35588186810910405</v>
      </c>
      <c r="BD36" s="183">
        <v>-0.18860021905805036</v>
      </c>
      <c r="BE36" s="48">
        <f t="shared" ref="BE36:BH51" si="62">$AT36*BE$6</f>
        <v>-0.36116690000000001</v>
      </c>
      <c r="BF36" s="48">
        <f t="shared" si="62"/>
        <v>-0.36116690000000001</v>
      </c>
      <c r="BG36" s="48">
        <f t="shared" si="62"/>
        <v>-0.43340028000000003</v>
      </c>
      <c r="BH36" s="48">
        <f t="shared" si="62"/>
        <v>-0.43340028000000003</v>
      </c>
      <c r="BI36" s="183">
        <v>-8.3131354516007089E-2</v>
      </c>
      <c r="BJ36" s="183">
        <v>-0.19999999999999996</v>
      </c>
      <c r="BK36" s="183">
        <v>-0.19999999999999996</v>
      </c>
      <c r="BL36" s="527">
        <v>-0.35184615384615381</v>
      </c>
      <c r="BM36" s="48">
        <f>$AT36*BM$6</f>
        <v>-0.36116690000000001</v>
      </c>
      <c r="BN36" s="183">
        <v>-9.8538771637080427E-2</v>
      </c>
      <c r="BO36" s="183">
        <v>-6.9999999999999951E-2</v>
      </c>
      <c r="BP36" s="48">
        <f>$BO36*BP$6</f>
        <v>-6.9999999999999951E-2</v>
      </c>
      <c r="BQ36" s="48">
        <f t="shared" ref="BQ36:BT51" si="63">$BO36*BQ$6</f>
        <v>-6.9999999999999951E-2</v>
      </c>
      <c r="BR36" s="48">
        <f t="shared" si="63"/>
        <v>-6.9999999999999951E-2</v>
      </c>
      <c r="BS36" s="48">
        <f t="shared" si="63"/>
        <v>-6.9999999999999951E-2</v>
      </c>
      <c r="BT36" s="48">
        <f t="shared" si="63"/>
        <v>-6.9999999999999951E-2</v>
      </c>
      <c r="BU36" s="183">
        <v>-7.276595744680836E-2</v>
      </c>
      <c r="BV36" s="48">
        <f>$BU36*BV$6</f>
        <v>-7.276595744680836E-2</v>
      </c>
      <c r="BW36" s="48">
        <f t="shared" ref="BW36:CA51" si="64">$BU36*BW$6</f>
        <v>-7.276595744680836E-2</v>
      </c>
      <c r="BX36" s="48">
        <f t="shared" si="64"/>
        <v>-7.276595744680836E-2</v>
      </c>
      <c r="BY36" s="48">
        <f t="shared" si="64"/>
        <v>-7.276595744680836E-2</v>
      </c>
      <c r="BZ36" s="48">
        <f t="shared" si="64"/>
        <v>-7.276595744680836E-2</v>
      </c>
      <c r="CA36" s="48">
        <f t="shared" si="64"/>
        <v>-7.276595744680836E-2</v>
      </c>
      <c r="CB36" s="183">
        <v>-0.15285035746443298</v>
      </c>
      <c r="CC36" s="48">
        <f>$CB36*CC$6</f>
        <v>-0.15285035746443298</v>
      </c>
      <c r="CD36" s="48">
        <f t="shared" ref="CD36:CH51" si="65">$CB36*CD$6</f>
        <v>-0.15285035746443298</v>
      </c>
      <c r="CE36" s="48">
        <f t="shared" si="65"/>
        <v>-0.15285035746443298</v>
      </c>
      <c r="CF36" s="48">
        <f t="shared" si="65"/>
        <v>-0.15285035746443298</v>
      </c>
      <c r="CG36" s="48">
        <f t="shared" si="65"/>
        <v>-0.15285035746443298</v>
      </c>
      <c r="CH36" s="48">
        <f t="shared" si="65"/>
        <v>-0.15285035746443298</v>
      </c>
      <c r="CI36" s="48">
        <f>$BN36</f>
        <v>-9.8538771637080427E-2</v>
      </c>
      <c r="CJ36" s="48">
        <f>$BN36</f>
        <v>-9.8538771637080427E-2</v>
      </c>
      <c r="CK36" s="48">
        <f>$BN36</f>
        <v>-9.8538771637080427E-2</v>
      </c>
      <c r="CL36" s="183">
        <v>-0.15285035746443298</v>
      </c>
      <c r="CM36" s="48">
        <f>$CL36*CM$6</f>
        <v>-0.15285035746443298</v>
      </c>
      <c r="CN36" s="48">
        <f t="shared" ref="CN36:CP51" si="66">$CL36*CN$6</f>
        <v>-0.15285035746443298</v>
      </c>
      <c r="CO36" s="48">
        <f t="shared" si="66"/>
        <v>-0.15285035746443298</v>
      </c>
      <c r="CP36" s="48">
        <f t="shared" si="66"/>
        <v>-0.15285035746443298</v>
      </c>
      <c r="CQ36" s="535">
        <v>-0.35184615384615381</v>
      </c>
      <c r="CR36" s="48">
        <f>AI36</f>
        <v>-6.9999999999999951E-2</v>
      </c>
      <c r="CS36" s="48">
        <f>$CR36*CS$6</f>
        <v>-6.9999999999999951E-2</v>
      </c>
      <c r="CT36" s="48">
        <f t="shared" ref="CT36:DC51" si="67">$CR36*CT$6</f>
        <v>-6.9999999999999951E-2</v>
      </c>
      <c r="CU36" s="48">
        <f t="shared" si="67"/>
        <v>-6.9999999999999951E-2</v>
      </c>
      <c r="CV36" s="48">
        <f t="shared" si="67"/>
        <v>-6.9999999999999951E-2</v>
      </c>
      <c r="CW36" s="48">
        <f t="shared" si="67"/>
        <v>-6.9999999999999951E-2</v>
      </c>
      <c r="CX36" s="48">
        <f t="shared" si="67"/>
        <v>-6.9999999999999951E-2</v>
      </c>
      <c r="CY36" s="48">
        <f t="shared" si="67"/>
        <v>-6.9999999999999951E-2</v>
      </c>
      <c r="CZ36" s="48">
        <f t="shared" si="67"/>
        <v>-6.9999999999999951E-2</v>
      </c>
      <c r="DA36" s="48">
        <f t="shared" si="67"/>
        <v>-6.9999999999999951E-2</v>
      </c>
      <c r="DB36" s="48">
        <f t="shared" si="67"/>
        <v>-6.9999999999999951E-2</v>
      </c>
      <c r="DC36" s="48">
        <f t="shared" si="67"/>
        <v>-6.9999999999999951E-2</v>
      </c>
      <c r="DD36" s="183">
        <f>$AT36*DD$6</f>
        <v>-0.36116690000000001</v>
      </c>
      <c r="DE36" s="48">
        <f t="shared" ref="DE36:DG51" si="68">$AT36*DE$6</f>
        <v>-0.36116690000000001</v>
      </c>
      <c r="DF36" s="48">
        <f t="shared" si="68"/>
        <v>-0.36116690000000001</v>
      </c>
      <c r="DG36" s="48">
        <f t="shared" si="68"/>
        <v>-0.36116690000000001</v>
      </c>
      <c r="DH36" s="183">
        <f>AD36</f>
        <v>-0.35</v>
      </c>
      <c r="DI36" s="48">
        <f>DH36</f>
        <v>-0.35</v>
      </c>
      <c r="DJ36" s="48">
        <f>DI36</f>
        <v>-0.35</v>
      </c>
      <c r="DK36" s="48">
        <f>DH36</f>
        <v>-0.35</v>
      </c>
      <c r="DL36" s="48">
        <f>DH36</f>
        <v>-0.35</v>
      </c>
      <c r="DM36" s="48">
        <f>DH36</f>
        <v>-0.35</v>
      </c>
      <c r="DN36" s="48">
        <f>DH36</f>
        <v>-0.35</v>
      </c>
      <c r="DO36" s="48">
        <f>AD36</f>
        <v>-0.35</v>
      </c>
      <c r="DP36" s="48">
        <f>DO36</f>
        <v>-0.35</v>
      </c>
      <c r="DQ36" s="48">
        <f>DO36</f>
        <v>-0.35</v>
      </c>
      <c r="DR36" s="48">
        <f>DO36</f>
        <v>-0.35</v>
      </c>
      <c r="DS36" s="48">
        <f>DO36</f>
        <v>-0.35</v>
      </c>
      <c r="DT36" s="48">
        <f>DO36</f>
        <v>-0.35</v>
      </c>
      <c r="DU36" s="48">
        <f>DO36</f>
        <v>-0.35</v>
      </c>
      <c r="DV36" s="48">
        <f>DO36</f>
        <v>-0.35</v>
      </c>
      <c r="DW36" s="48">
        <f>AD36</f>
        <v>-0.35</v>
      </c>
      <c r="DX36" s="48">
        <f>DW36</f>
        <v>-0.35</v>
      </c>
      <c r="DY36" s="48">
        <f>DX36</f>
        <v>-0.35</v>
      </c>
      <c r="DZ36" s="48">
        <f t="shared" ref="DZ36:EE36" si="69">DY36</f>
        <v>-0.35</v>
      </c>
      <c r="EA36" s="48">
        <f t="shared" si="69"/>
        <v>-0.35</v>
      </c>
      <c r="EB36" s="48">
        <f t="shared" si="69"/>
        <v>-0.35</v>
      </c>
      <c r="EC36" s="48">
        <f t="shared" si="69"/>
        <v>-0.35</v>
      </c>
      <c r="ED36" s="48">
        <f t="shared" si="69"/>
        <v>-0.35</v>
      </c>
      <c r="EE36" s="48">
        <f t="shared" si="69"/>
        <v>-0.35</v>
      </c>
      <c r="EF36" s="48">
        <f>DY36</f>
        <v>-0.35</v>
      </c>
      <c r="EG36" s="48">
        <f>DY36</f>
        <v>-0.35</v>
      </c>
      <c r="EH36" s="48">
        <f>DY36</f>
        <v>-0.35</v>
      </c>
      <c r="EI36" s="48">
        <f>DY36</f>
        <v>-0.35</v>
      </c>
      <c r="EJ36" s="48">
        <f>DY36</f>
        <v>-0.35</v>
      </c>
      <c r="EK36" s="48">
        <f>DY36</f>
        <v>-0.35</v>
      </c>
      <c r="EL36" s="48">
        <f>$T36*EL$6</f>
        <v>-0.143480227407946</v>
      </c>
      <c r="EM36" s="60"/>
      <c r="EN36" s="60"/>
      <c r="EO36" s="60"/>
    </row>
    <row r="37" spans="1:145" x14ac:dyDescent="0.25">
      <c r="B37" s="12" t="s">
        <v>5</v>
      </c>
      <c r="C37" s="21">
        <v>0.1</v>
      </c>
      <c r="D37" s="183">
        <v>-0.03</v>
      </c>
      <c r="E37" s="48">
        <f t="shared" ref="E37:L54" si="70">$D37*E$6</f>
        <v>-0.03</v>
      </c>
      <c r="F37" s="48">
        <f t="shared" si="57"/>
        <v>-0.03</v>
      </c>
      <c r="G37" s="48">
        <f t="shared" si="57"/>
        <v>-0.03</v>
      </c>
      <c r="H37" s="48">
        <f t="shared" si="57"/>
        <v>-0.03</v>
      </c>
      <c r="I37" s="48">
        <f t="shared" si="57"/>
        <v>-0.03</v>
      </c>
      <c r="J37" s="48">
        <f t="shared" si="57"/>
        <v>-0.03</v>
      </c>
      <c r="K37" s="48">
        <f t="shared" si="57"/>
        <v>-0.03</v>
      </c>
      <c r="L37" s="48">
        <f t="shared" si="57"/>
        <v>-0.03</v>
      </c>
      <c r="M37" s="183">
        <v>-0.18999999999999995</v>
      </c>
      <c r="N37" s="199">
        <f t="shared" ref="N37:N54" si="71">M37</f>
        <v>-0.18999999999999995</v>
      </c>
      <c r="O37" s="199">
        <f t="shared" ref="O37:O54" si="72">M37</f>
        <v>-0.18999999999999995</v>
      </c>
      <c r="P37" s="199">
        <f t="shared" ref="P37:P54" si="73">M37</f>
        <v>-0.18999999999999995</v>
      </c>
      <c r="Q37" s="183">
        <v>-7.9381509980156667E-2</v>
      </c>
      <c r="R37" s="48">
        <f t="shared" ref="R37:R54" si="74">$Q37*R$6</f>
        <v>-7.9381509980156667E-2</v>
      </c>
      <c r="S37" s="48">
        <f t="shared" si="58"/>
        <v>-7.9381509980156667E-2</v>
      </c>
      <c r="T37" s="520">
        <v>-7.9381509980156667E-2</v>
      </c>
      <c r="U37" s="48">
        <f t="shared" ref="U37:AA52" si="75">$T37*U$6</f>
        <v>-7.9381509980156667E-2</v>
      </c>
      <c r="V37" s="520">
        <v>-0.03</v>
      </c>
      <c r="W37" s="48">
        <f t="shared" ref="W37:W53" si="76">$T37*W$6</f>
        <v>-7.9381509980156667E-2</v>
      </c>
      <c r="X37" s="48">
        <f t="shared" si="59"/>
        <v>-7.9381509980156667E-2</v>
      </c>
      <c r="Y37" s="48">
        <f t="shared" si="59"/>
        <v>-7.9381509980156667E-2</v>
      </c>
      <c r="Z37" s="48">
        <f t="shared" si="59"/>
        <v>-7.9381509980156667E-2</v>
      </c>
      <c r="AA37" s="48">
        <f t="shared" si="59"/>
        <v>-7.9381509980156667E-2</v>
      </c>
      <c r="AB37" s="48">
        <f t="shared" ref="AB37:AB54" si="77">AI37*$AB$6</f>
        <v>0</v>
      </c>
      <c r="AC37" s="48">
        <f t="shared" ref="AC37:AC54" si="78">$AB37*AC$6</f>
        <v>0</v>
      </c>
      <c r="AD37" s="183">
        <v>-0.18999999999999995</v>
      </c>
      <c r="AE37" s="48">
        <f t="shared" ref="AE37:AE54" si="79">AD37</f>
        <v>-0.18999999999999995</v>
      </c>
      <c r="AF37" s="48">
        <f t="shared" ref="AF37:AF54" si="80">AD37</f>
        <v>-0.18999999999999995</v>
      </c>
      <c r="AG37" s="48">
        <f t="shared" ref="AG37:AG54" si="81">AD37</f>
        <v>-0.18999999999999995</v>
      </c>
      <c r="AH37" s="183">
        <v>-1.3999999999999985E-2</v>
      </c>
      <c r="AI37" s="180">
        <v>0</v>
      </c>
      <c r="AJ37" s="48">
        <f t="shared" ref="AJ37:AJ54" si="82">AI37</f>
        <v>0</v>
      </c>
      <c r="AK37" s="535">
        <f t="shared" ref="AK37:AK53" si="83">(AJ37+AL37)/2</f>
        <v>-6.9999999999999923E-3</v>
      </c>
      <c r="AL37" s="527">
        <v>-1.3999999999999985E-2</v>
      </c>
      <c r="AM37" s="48">
        <f t="shared" ref="AM37:AM54" si="84">$AI37*AM$6</f>
        <v>0</v>
      </c>
      <c r="AN37" s="48">
        <f t="shared" si="60"/>
        <v>0</v>
      </c>
      <c r="AO37" s="48">
        <f t="shared" ref="AO37:AO53" si="85">T37</f>
        <v>-7.9381509980156667E-2</v>
      </c>
      <c r="AP37" s="48">
        <f t="shared" ref="AP37:AP53" si="86">V37</f>
        <v>-0.03</v>
      </c>
      <c r="AQ37" s="48">
        <f t="shared" ref="AQ37:AQ54" si="87">AD37</f>
        <v>-0.18999999999999995</v>
      </c>
      <c r="AR37" s="48">
        <f t="shared" ref="AR37:AR54" si="88">AD37</f>
        <v>-0.18999999999999995</v>
      </c>
      <c r="AS37" s="48">
        <f t="shared" ref="AS37:AS53" si="89">AT37</f>
        <v>-0.22999999999999995</v>
      </c>
      <c r="AT37" s="183">
        <v>-0.22999999999999995</v>
      </c>
      <c r="AU37" s="48">
        <f t="shared" ref="AU37:BA54" si="90">$AT37*AU$6</f>
        <v>-0.20699999999999996</v>
      </c>
      <c r="AV37" s="48">
        <f t="shared" si="61"/>
        <v>-0.20699999999999996</v>
      </c>
      <c r="AW37" s="48">
        <f t="shared" si="61"/>
        <v>-0.20699999999999996</v>
      </c>
      <c r="AX37" s="48">
        <f t="shared" si="61"/>
        <v>-0.22999999999999995</v>
      </c>
      <c r="AY37" s="48">
        <f t="shared" si="61"/>
        <v>-0.27599999999999991</v>
      </c>
      <c r="AZ37" s="48">
        <f t="shared" si="61"/>
        <v>-0.22999999999999995</v>
      </c>
      <c r="BA37" s="48">
        <f t="shared" si="61"/>
        <v>-0.27599999999999991</v>
      </c>
      <c r="BB37" s="48">
        <f t="shared" ref="BB37:BB54" si="91">BC37*BB$6</f>
        <v>-0.22901460564751694</v>
      </c>
      <c r="BC37" s="183">
        <v>-0.22901460564751694</v>
      </c>
      <c r="BD37" s="183">
        <v>-0.11099999999999996</v>
      </c>
      <c r="BE37" s="48">
        <f t="shared" si="62"/>
        <v>-0.22999999999999995</v>
      </c>
      <c r="BF37" s="48">
        <f t="shared" si="62"/>
        <v>-0.22999999999999995</v>
      </c>
      <c r="BG37" s="48">
        <f t="shared" si="62"/>
        <v>-0.27599999999999991</v>
      </c>
      <c r="BH37" s="48">
        <f t="shared" si="62"/>
        <v>-0.27599999999999991</v>
      </c>
      <c r="BI37" s="183">
        <v>-2.8177835450391653E-2</v>
      </c>
      <c r="BJ37" s="183">
        <v>-0.14111821086261986</v>
      </c>
      <c r="BK37" s="183">
        <v>-0.14111821086261986</v>
      </c>
      <c r="BL37" s="527">
        <v>-0.21999999999999995</v>
      </c>
      <c r="BM37" s="48">
        <f t="shared" ref="BM37:BM54" si="92">$AT37*BM$6</f>
        <v>-0.22999999999999995</v>
      </c>
      <c r="BN37" s="183">
        <v>-4.4608819759990655E-2</v>
      </c>
      <c r="BO37" s="183">
        <v>-0.03</v>
      </c>
      <c r="BP37" s="48">
        <f t="shared" ref="BP37:BT54" si="93">$BO37*BP$6</f>
        <v>-0.03</v>
      </c>
      <c r="BQ37" s="48">
        <f t="shared" si="63"/>
        <v>-0.03</v>
      </c>
      <c r="BR37" s="48">
        <f t="shared" si="63"/>
        <v>-0.03</v>
      </c>
      <c r="BS37" s="48">
        <f t="shared" si="63"/>
        <v>-0.03</v>
      </c>
      <c r="BT37" s="48">
        <f t="shared" si="63"/>
        <v>-0.03</v>
      </c>
      <c r="BU37" s="183">
        <v>-0.03</v>
      </c>
      <c r="BV37" s="48">
        <f t="shared" ref="BV37:CA54" si="94">$BU37*BV$6</f>
        <v>-0.03</v>
      </c>
      <c r="BW37" s="48">
        <f t="shared" si="64"/>
        <v>-0.03</v>
      </c>
      <c r="BX37" s="48">
        <f t="shared" si="64"/>
        <v>-0.03</v>
      </c>
      <c r="BY37" s="48">
        <f t="shared" si="64"/>
        <v>-0.03</v>
      </c>
      <c r="BZ37" s="48">
        <f t="shared" si="64"/>
        <v>-0.03</v>
      </c>
      <c r="CA37" s="48">
        <f t="shared" si="64"/>
        <v>-0.03</v>
      </c>
      <c r="CB37" s="183">
        <v>-7.3826459279971973E-2</v>
      </c>
      <c r="CC37" s="48">
        <f t="shared" ref="CC37:CH54" si="95">$CB37*CC$6</f>
        <v>-7.3826459279971973E-2</v>
      </c>
      <c r="CD37" s="48">
        <f t="shared" si="65"/>
        <v>-7.3826459279971973E-2</v>
      </c>
      <c r="CE37" s="48">
        <f t="shared" si="65"/>
        <v>-7.3826459279971973E-2</v>
      </c>
      <c r="CF37" s="48">
        <f t="shared" si="65"/>
        <v>-7.3826459279971973E-2</v>
      </c>
      <c r="CG37" s="48">
        <f t="shared" si="65"/>
        <v>-7.3826459279971973E-2</v>
      </c>
      <c r="CH37" s="48">
        <f t="shared" si="65"/>
        <v>-7.3826459279971973E-2</v>
      </c>
      <c r="CI37" s="48">
        <f t="shared" ref="CI37:CK54" si="96">$BN37</f>
        <v>-4.4608819759990655E-2</v>
      </c>
      <c r="CJ37" s="48">
        <f t="shared" si="96"/>
        <v>-4.4608819759990655E-2</v>
      </c>
      <c r="CK37" s="48">
        <f t="shared" si="96"/>
        <v>-4.4608819759990655E-2</v>
      </c>
      <c r="CL37" s="183">
        <v>-7.3826459279971973E-2</v>
      </c>
      <c r="CM37" s="48">
        <f t="shared" ref="CM37:CP54" si="97">$CL37*CM$6</f>
        <v>-7.3826459279971973E-2</v>
      </c>
      <c r="CN37" s="48">
        <f t="shared" si="66"/>
        <v>-7.3826459279971973E-2</v>
      </c>
      <c r="CO37" s="48">
        <f t="shared" si="66"/>
        <v>-7.3826459279971973E-2</v>
      </c>
      <c r="CP37" s="48">
        <f t="shared" si="66"/>
        <v>-7.3826459279971973E-2</v>
      </c>
      <c r="CQ37" s="535">
        <v>-0.21999999999999995</v>
      </c>
      <c r="CR37" s="48">
        <f t="shared" ref="CR37:CR54" si="98">AI37</f>
        <v>0</v>
      </c>
      <c r="CS37" s="48">
        <f t="shared" ref="CS37:DC54" si="99">$CR37*CS$6</f>
        <v>0</v>
      </c>
      <c r="CT37" s="48">
        <f t="shared" si="67"/>
        <v>0</v>
      </c>
      <c r="CU37" s="48">
        <f t="shared" si="67"/>
        <v>0</v>
      </c>
      <c r="CV37" s="48">
        <f t="shared" si="67"/>
        <v>0</v>
      </c>
      <c r="CW37" s="48">
        <f t="shared" si="67"/>
        <v>0</v>
      </c>
      <c r="CX37" s="48">
        <f t="shared" si="67"/>
        <v>0</v>
      </c>
      <c r="CY37" s="48">
        <f t="shared" si="67"/>
        <v>0</v>
      </c>
      <c r="CZ37" s="48">
        <f t="shared" si="67"/>
        <v>0</v>
      </c>
      <c r="DA37" s="48">
        <f t="shared" si="67"/>
        <v>0</v>
      </c>
      <c r="DB37" s="48">
        <f t="shared" si="67"/>
        <v>0</v>
      </c>
      <c r="DC37" s="48">
        <f t="shared" si="67"/>
        <v>0</v>
      </c>
      <c r="DD37" s="183">
        <f t="shared" ref="DD37:DG54" si="100">$AT37*DD$6</f>
        <v>-0.22999999999999995</v>
      </c>
      <c r="DE37" s="48">
        <f t="shared" si="68"/>
        <v>-0.22999999999999995</v>
      </c>
      <c r="DF37" s="48">
        <f t="shared" si="68"/>
        <v>-0.22999999999999995</v>
      </c>
      <c r="DG37" s="48">
        <f t="shared" si="68"/>
        <v>-0.22999999999999995</v>
      </c>
      <c r="DH37" s="183">
        <f t="shared" ref="DH37:DH54" si="101">AD37</f>
        <v>-0.18999999999999995</v>
      </c>
      <c r="DI37" s="48">
        <f t="shared" ref="DI37:DJ37" si="102">DH37</f>
        <v>-0.18999999999999995</v>
      </c>
      <c r="DJ37" s="48">
        <f t="shared" si="102"/>
        <v>-0.18999999999999995</v>
      </c>
      <c r="DK37" s="48">
        <f t="shared" ref="DK37:DK54" si="103">DH37</f>
        <v>-0.18999999999999995</v>
      </c>
      <c r="DL37" s="48">
        <f t="shared" ref="DL37:DL54" si="104">DH37</f>
        <v>-0.18999999999999995</v>
      </c>
      <c r="DM37" s="48">
        <f t="shared" ref="DM37:DM54" si="105">DH37</f>
        <v>-0.18999999999999995</v>
      </c>
      <c r="DN37" s="48">
        <f t="shared" ref="DN37:DN54" si="106">DH37</f>
        <v>-0.18999999999999995</v>
      </c>
      <c r="DO37" s="48">
        <f t="shared" ref="DO37:DO54" si="107">AD37</f>
        <v>-0.18999999999999995</v>
      </c>
      <c r="DP37" s="48">
        <f t="shared" ref="DP37:DP54" si="108">DO37</f>
        <v>-0.18999999999999995</v>
      </c>
      <c r="DQ37" s="48">
        <f t="shared" ref="DQ37:DQ54" si="109">DO37</f>
        <v>-0.18999999999999995</v>
      </c>
      <c r="DR37" s="48">
        <f t="shared" ref="DR37:DR54" si="110">DO37</f>
        <v>-0.18999999999999995</v>
      </c>
      <c r="DS37" s="48">
        <f t="shared" ref="DS37:DS54" si="111">DO37</f>
        <v>-0.18999999999999995</v>
      </c>
      <c r="DT37" s="48">
        <f t="shared" ref="DT37:DT54" si="112">DO37</f>
        <v>-0.18999999999999995</v>
      </c>
      <c r="DU37" s="48">
        <f t="shared" ref="DU37:DU54" si="113">DO37</f>
        <v>-0.18999999999999995</v>
      </c>
      <c r="DV37" s="48">
        <f t="shared" ref="DV37:DV54" si="114">DO37</f>
        <v>-0.18999999999999995</v>
      </c>
      <c r="DW37" s="48">
        <f t="shared" ref="DW37:DW54" si="115">AD37</f>
        <v>-0.18999999999999995</v>
      </c>
      <c r="DX37" s="48">
        <f t="shared" ref="DX37:DX54" si="116">DW37</f>
        <v>-0.18999999999999995</v>
      </c>
      <c r="DY37" s="48">
        <f t="shared" ref="DY37:DY53" si="117">DX37</f>
        <v>-0.18999999999999995</v>
      </c>
      <c r="DZ37" s="48">
        <f t="shared" ref="DZ37:EE37" si="118">DY37</f>
        <v>-0.18999999999999995</v>
      </c>
      <c r="EA37" s="48">
        <f t="shared" si="118"/>
        <v>-0.18999999999999995</v>
      </c>
      <c r="EB37" s="48">
        <f t="shared" si="118"/>
        <v>-0.18999999999999995</v>
      </c>
      <c r="EC37" s="48">
        <f t="shared" si="118"/>
        <v>-0.18999999999999995</v>
      </c>
      <c r="ED37" s="48">
        <f t="shared" si="118"/>
        <v>-0.18999999999999995</v>
      </c>
      <c r="EE37" s="48">
        <f t="shared" si="118"/>
        <v>-0.18999999999999995</v>
      </c>
      <c r="EF37" s="48">
        <f t="shared" ref="EF37:EF54" si="119">DY37</f>
        <v>-0.18999999999999995</v>
      </c>
      <c r="EG37" s="48">
        <f t="shared" ref="EG37:EG54" si="120">DY37</f>
        <v>-0.18999999999999995</v>
      </c>
      <c r="EH37" s="48">
        <f t="shared" ref="EH37:EH54" si="121">DY37</f>
        <v>-0.18999999999999995</v>
      </c>
      <c r="EI37" s="48">
        <f t="shared" ref="EI37:EI54" si="122">DY37</f>
        <v>-0.18999999999999995</v>
      </c>
      <c r="EJ37" s="48">
        <f t="shared" ref="EJ37:EJ54" si="123">DY37</f>
        <v>-0.18999999999999995</v>
      </c>
      <c r="EK37" s="48">
        <f t="shared" ref="EK37:EK54" si="124">DY37</f>
        <v>-0.18999999999999995</v>
      </c>
      <c r="EL37" s="48">
        <f t="shared" ref="EL37:EL54" si="125">$T37*EL$6</f>
        <v>-8.7319660978172342E-2</v>
      </c>
      <c r="EM37" s="60"/>
      <c r="EN37" s="60"/>
      <c r="EO37" s="60"/>
    </row>
    <row r="38" spans="1:145" x14ac:dyDescent="0.25">
      <c r="B38" s="12" t="s">
        <v>6</v>
      </c>
      <c r="C38" s="21">
        <v>0.15</v>
      </c>
      <c r="D38" s="183">
        <v>-1.4101057579318788E-3</v>
      </c>
      <c r="E38" s="48">
        <f t="shared" si="70"/>
        <v>-1.4101057579318788E-3</v>
      </c>
      <c r="F38" s="48">
        <f t="shared" si="57"/>
        <v>-1.4101057579318788E-3</v>
      </c>
      <c r="G38" s="48">
        <f t="shared" si="57"/>
        <v>-1.4101057579318788E-3</v>
      </c>
      <c r="H38" s="48">
        <f t="shared" si="57"/>
        <v>-1.4101057579318788E-3</v>
      </c>
      <c r="I38" s="48">
        <f t="shared" si="57"/>
        <v>-1.4101057579318788E-3</v>
      </c>
      <c r="J38" s="48">
        <f t="shared" si="57"/>
        <v>-1.4101057579318788E-3</v>
      </c>
      <c r="K38" s="48">
        <f t="shared" si="57"/>
        <v>-1.4101057579318788E-3</v>
      </c>
      <c r="L38" s="48">
        <f t="shared" si="57"/>
        <v>-1.4101057579318788E-3</v>
      </c>
      <c r="M38" s="183">
        <v>-0.11910405721881123</v>
      </c>
      <c r="N38" s="199">
        <f t="shared" si="71"/>
        <v>-0.11910405721881123</v>
      </c>
      <c r="O38" s="199">
        <f t="shared" si="72"/>
        <v>-0.11910405721881123</v>
      </c>
      <c r="P38" s="199">
        <f t="shared" si="73"/>
        <v>-0.11910405721881123</v>
      </c>
      <c r="Q38" s="183">
        <v>-7.7808629380885508E-3</v>
      </c>
      <c r="R38" s="48">
        <f t="shared" si="74"/>
        <v>-7.7808629380885508E-3</v>
      </c>
      <c r="S38" s="48">
        <f t="shared" si="58"/>
        <v>-7.7808629380885508E-3</v>
      </c>
      <c r="T38" s="520">
        <v>-7.7808629380885508E-3</v>
      </c>
      <c r="U38" s="48">
        <f t="shared" si="75"/>
        <v>-7.7808629380885508E-3</v>
      </c>
      <c r="V38" s="520">
        <v>-1.4101057579318788E-3</v>
      </c>
      <c r="W38" s="48">
        <f t="shared" si="76"/>
        <v>-7.7808629380885508E-3</v>
      </c>
      <c r="X38" s="48">
        <f t="shared" si="59"/>
        <v>-7.7808629380885508E-3</v>
      </c>
      <c r="Y38" s="48">
        <f t="shared" si="59"/>
        <v>-7.7808629380885508E-3</v>
      </c>
      <c r="Z38" s="48">
        <f t="shared" si="59"/>
        <v>-7.7808629380885508E-3</v>
      </c>
      <c r="AA38" s="48">
        <f t="shared" si="59"/>
        <v>-7.7808629380885508E-3</v>
      </c>
      <c r="AB38" s="48">
        <f t="shared" si="77"/>
        <v>0</v>
      </c>
      <c r="AC38" s="48">
        <f t="shared" si="78"/>
        <v>0</v>
      </c>
      <c r="AD38" s="183">
        <v>-0.11910405721881123</v>
      </c>
      <c r="AE38" s="48">
        <f t="shared" si="79"/>
        <v>-0.11910405721881123</v>
      </c>
      <c r="AF38" s="48">
        <f t="shared" si="80"/>
        <v>-0.11910405721881123</v>
      </c>
      <c r="AG38" s="48">
        <f t="shared" si="81"/>
        <v>-0.11910405721881123</v>
      </c>
      <c r="AH38" s="183">
        <v>3.4589894242068153E-2</v>
      </c>
      <c r="AI38" s="180">
        <v>0</v>
      </c>
      <c r="AJ38" s="48">
        <f t="shared" si="82"/>
        <v>0</v>
      </c>
      <c r="AK38" s="535">
        <f t="shared" si="83"/>
        <v>1.7294947121034077E-2</v>
      </c>
      <c r="AL38" s="527">
        <v>3.4589894242068153E-2</v>
      </c>
      <c r="AM38" s="48">
        <f t="shared" si="84"/>
        <v>0</v>
      </c>
      <c r="AN38" s="48">
        <f t="shared" si="60"/>
        <v>0</v>
      </c>
      <c r="AO38" s="48">
        <f t="shared" si="85"/>
        <v>-7.7808629380885508E-3</v>
      </c>
      <c r="AP38" s="48">
        <f t="shared" si="86"/>
        <v>-1.4101057579318788E-3</v>
      </c>
      <c r="AQ38" s="48">
        <f t="shared" si="87"/>
        <v>-0.11910405721881123</v>
      </c>
      <c r="AR38" s="48">
        <f t="shared" si="88"/>
        <v>-0.11910405721881123</v>
      </c>
      <c r="AS38" s="48">
        <f t="shared" si="89"/>
        <v>-0.14719504682945239</v>
      </c>
      <c r="AT38" s="183">
        <v>-0.14719504682945239</v>
      </c>
      <c r="AU38" s="48">
        <f t="shared" si="90"/>
        <v>-0.13247554214650717</v>
      </c>
      <c r="AV38" s="48">
        <f t="shared" si="61"/>
        <v>-0.13247554214650717</v>
      </c>
      <c r="AW38" s="48">
        <f t="shared" si="61"/>
        <v>-0.13247554214650717</v>
      </c>
      <c r="AX38" s="48">
        <f t="shared" si="61"/>
        <v>-0.14719504682945239</v>
      </c>
      <c r="AY38" s="48">
        <f t="shared" si="61"/>
        <v>-0.17663405619534286</v>
      </c>
      <c r="AZ38" s="48">
        <f t="shared" si="61"/>
        <v>-0.14719504682945239</v>
      </c>
      <c r="BA38" s="48">
        <f t="shared" si="61"/>
        <v>-0.17663405619534286</v>
      </c>
      <c r="BB38" s="48">
        <f t="shared" si="91"/>
        <v>-0.12038914139734491</v>
      </c>
      <c r="BC38" s="183">
        <v>-0.12038914139734491</v>
      </c>
      <c r="BD38" s="183">
        <v>1.3089894242068079E-2</v>
      </c>
      <c r="BE38" s="48">
        <f t="shared" si="62"/>
        <v>-0.14719504682945239</v>
      </c>
      <c r="BF38" s="48">
        <f t="shared" si="62"/>
        <v>-0.14719504682945239</v>
      </c>
      <c r="BG38" s="48">
        <f t="shared" si="62"/>
        <v>-0.17663405619534286</v>
      </c>
      <c r="BH38" s="48">
        <f t="shared" si="62"/>
        <v>-0.17663405619534286</v>
      </c>
      <c r="BI38" s="183">
        <v>0</v>
      </c>
      <c r="BJ38" s="183">
        <v>-4.6825226104056483E-2</v>
      </c>
      <c r="BK38" s="183">
        <v>-4.6825226104056483E-2</v>
      </c>
      <c r="BL38" s="527">
        <v>-0.13484555433561241</v>
      </c>
      <c r="BM38" s="48">
        <f t="shared" si="92"/>
        <v>-0.14719504682945239</v>
      </c>
      <c r="BN38" s="183">
        <v>-6.2138774195017081E-3</v>
      </c>
      <c r="BO38" s="183">
        <v>-1.4101057579318788E-3</v>
      </c>
      <c r="BP38" s="48">
        <f t="shared" si="93"/>
        <v>-1.4101057579318788E-3</v>
      </c>
      <c r="BQ38" s="48">
        <f t="shared" si="63"/>
        <v>-1.4101057579318788E-3</v>
      </c>
      <c r="BR38" s="48">
        <f t="shared" si="63"/>
        <v>-1.4101057579318788E-3</v>
      </c>
      <c r="BS38" s="48">
        <f t="shared" si="63"/>
        <v>-1.4101057579318788E-3</v>
      </c>
      <c r="BT38" s="48">
        <f t="shared" si="63"/>
        <v>-1.4101057579318788E-3</v>
      </c>
      <c r="BU38" s="183">
        <v>-1.4101057579318788E-3</v>
      </c>
      <c r="BV38" s="48">
        <f t="shared" si="94"/>
        <v>-1.4101057579318788E-3</v>
      </c>
      <c r="BW38" s="48">
        <f t="shared" si="64"/>
        <v>-1.4101057579318788E-3</v>
      </c>
      <c r="BX38" s="48">
        <f t="shared" si="64"/>
        <v>-1.4101057579318788E-3</v>
      </c>
      <c r="BY38" s="48">
        <f t="shared" si="64"/>
        <v>-1.4101057579318788E-3</v>
      </c>
      <c r="BZ38" s="48">
        <f t="shared" si="64"/>
        <v>-1.4101057579318788E-3</v>
      </c>
      <c r="CA38" s="48">
        <f t="shared" si="64"/>
        <v>-1.4101057579318788E-3</v>
      </c>
      <c r="CB38" s="183">
        <v>-1.5821420742641368E-2</v>
      </c>
      <c r="CC38" s="48">
        <f t="shared" si="95"/>
        <v>-1.5821420742641368E-2</v>
      </c>
      <c r="CD38" s="48">
        <f t="shared" si="65"/>
        <v>-1.5821420742641368E-2</v>
      </c>
      <c r="CE38" s="48">
        <f t="shared" si="65"/>
        <v>-1.5821420742641368E-2</v>
      </c>
      <c r="CF38" s="48">
        <f t="shared" si="65"/>
        <v>-1.5821420742641368E-2</v>
      </c>
      <c r="CG38" s="48">
        <f t="shared" si="65"/>
        <v>-1.5821420742641368E-2</v>
      </c>
      <c r="CH38" s="48">
        <f t="shared" si="65"/>
        <v>-1.5821420742641368E-2</v>
      </c>
      <c r="CI38" s="48">
        <f t="shared" si="96"/>
        <v>-6.2138774195017081E-3</v>
      </c>
      <c r="CJ38" s="48">
        <f t="shared" si="96"/>
        <v>-6.2138774195017081E-3</v>
      </c>
      <c r="CK38" s="48">
        <f t="shared" si="96"/>
        <v>-6.2138774195017081E-3</v>
      </c>
      <c r="CL38" s="183">
        <v>-1.5821420742641368E-2</v>
      </c>
      <c r="CM38" s="48">
        <f t="shared" si="97"/>
        <v>-1.5821420742641368E-2</v>
      </c>
      <c r="CN38" s="48">
        <f t="shared" si="66"/>
        <v>-1.5821420742641368E-2</v>
      </c>
      <c r="CO38" s="48">
        <f t="shared" si="66"/>
        <v>-1.5821420742641368E-2</v>
      </c>
      <c r="CP38" s="48">
        <f t="shared" si="66"/>
        <v>-1.5821420742641368E-2</v>
      </c>
      <c r="CQ38" s="535">
        <v>-0.13484555433561241</v>
      </c>
      <c r="CR38" s="48">
        <f t="shared" si="98"/>
        <v>0</v>
      </c>
      <c r="CS38" s="48">
        <f t="shared" si="99"/>
        <v>0</v>
      </c>
      <c r="CT38" s="48">
        <f t="shared" si="67"/>
        <v>0</v>
      </c>
      <c r="CU38" s="48">
        <f t="shared" si="67"/>
        <v>0</v>
      </c>
      <c r="CV38" s="48">
        <f t="shared" si="67"/>
        <v>0</v>
      </c>
      <c r="CW38" s="48">
        <f t="shared" si="67"/>
        <v>0</v>
      </c>
      <c r="CX38" s="48">
        <f t="shared" si="67"/>
        <v>0</v>
      </c>
      <c r="CY38" s="48">
        <f t="shared" si="67"/>
        <v>0</v>
      </c>
      <c r="CZ38" s="48">
        <f t="shared" si="67"/>
        <v>0</v>
      </c>
      <c r="DA38" s="48">
        <f t="shared" si="67"/>
        <v>0</v>
      </c>
      <c r="DB38" s="48">
        <f t="shared" si="67"/>
        <v>0</v>
      </c>
      <c r="DC38" s="48">
        <f t="shared" si="67"/>
        <v>0</v>
      </c>
      <c r="DD38" s="183">
        <f t="shared" si="100"/>
        <v>-0.14719504682945239</v>
      </c>
      <c r="DE38" s="48">
        <f t="shared" si="68"/>
        <v>-0.14719504682945239</v>
      </c>
      <c r="DF38" s="48">
        <f t="shared" si="68"/>
        <v>-0.14719504682945239</v>
      </c>
      <c r="DG38" s="48">
        <f t="shared" si="68"/>
        <v>-0.14719504682945239</v>
      </c>
      <c r="DH38" s="183">
        <f t="shared" si="101"/>
        <v>-0.11910405721881123</v>
      </c>
      <c r="DI38" s="48">
        <f t="shared" ref="DI38:DJ38" si="126">DH38</f>
        <v>-0.11910405721881123</v>
      </c>
      <c r="DJ38" s="48">
        <f t="shared" si="126"/>
        <v>-0.11910405721881123</v>
      </c>
      <c r="DK38" s="48">
        <f t="shared" si="103"/>
        <v>-0.11910405721881123</v>
      </c>
      <c r="DL38" s="48">
        <f t="shared" si="104"/>
        <v>-0.11910405721881123</v>
      </c>
      <c r="DM38" s="48">
        <f t="shared" si="105"/>
        <v>-0.11910405721881123</v>
      </c>
      <c r="DN38" s="48">
        <f t="shared" si="106"/>
        <v>-0.11910405721881123</v>
      </c>
      <c r="DO38" s="48">
        <f t="shared" si="107"/>
        <v>-0.11910405721881123</v>
      </c>
      <c r="DP38" s="48">
        <f t="shared" si="108"/>
        <v>-0.11910405721881123</v>
      </c>
      <c r="DQ38" s="48">
        <f t="shared" si="109"/>
        <v>-0.11910405721881123</v>
      </c>
      <c r="DR38" s="48">
        <f t="shared" si="110"/>
        <v>-0.11910405721881123</v>
      </c>
      <c r="DS38" s="48">
        <f t="shared" si="111"/>
        <v>-0.11910405721881123</v>
      </c>
      <c r="DT38" s="48">
        <f t="shared" si="112"/>
        <v>-0.11910405721881123</v>
      </c>
      <c r="DU38" s="48">
        <f t="shared" si="113"/>
        <v>-0.11910405721881123</v>
      </c>
      <c r="DV38" s="48">
        <f t="shared" si="114"/>
        <v>-0.11910405721881123</v>
      </c>
      <c r="DW38" s="48">
        <f t="shared" si="115"/>
        <v>-0.11910405721881123</v>
      </c>
      <c r="DX38" s="48">
        <f t="shared" si="116"/>
        <v>-0.11910405721881123</v>
      </c>
      <c r="DY38" s="48">
        <f t="shared" si="117"/>
        <v>-0.11910405721881123</v>
      </c>
      <c r="DZ38" s="48">
        <f t="shared" ref="DZ38:EE38" si="127">DY38</f>
        <v>-0.11910405721881123</v>
      </c>
      <c r="EA38" s="48">
        <f t="shared" si="127"/>
        <v>-0.11910405721881123</v>
      </c>
      <c r="EB38" s="48">
        <f t="shared" si="127"/>
        <v>-0.11910405721881123</v>
      </c>
      <c r="EC38" s="48">
        <f t="shared" si="127"/>
        <v>-0.11910405721881123</v>
      </c>
      <c r="ED38" s="48">
        <f t="shared" si="127"/>
        <v>-0.11910405721881123</v>
      </c>
      <c r="EE38" s="48">
        <f t="shared" si="127"/>
        <v>-0.11910405721881123</v>
      </c>
      <c r="EF38" s="48">
        <f t="shared" si="119"/>
        <v>-0.11910405721881123</v>
      </c>
      <c r="EG38" s="48">
        <f t="shared" si="120"/>
        <v>-0.11910405721881123</v>
      </c>
      <c r="EH38" s="48">
        <f t="shared" si="121"/>
        <v>-0.11910405721881123</v>
      </c>
      <c r="EI38" s="48">
        <f t="shared" si="122"/>
        <v>-0.11910405721881123</v>
      </c>
      <c r="EJ38" s="48">
        <f t="shared" si="123"/>
        <v>-0.11910405721881123</v>
      </c>
      <c r="EK38" s="48">
        <f t="shared" si="124"/>
        <v>-0.11910405721881123</v>
      </c>
      <c r="EL38" s="48">
        <f t="shared" si="125"/>
        <v>-8.5589492318974073E-3</v>
      </c>
      <c r="EM38" s="60"/>
      <c r="EN38" s="60"/>
      <c r="EO38" s="60"/>
    </row>
    <row r="39" spans="1:145" x14ac:dyDescent="0.25">
      <c r="B39" s="12" t="s">
        <v>7</v>
      </c>
      <c r="C39" s="21">
        <v>0.2</v>
      </c>
      <c r="D39" s="183">
        <v>0</v>
      </c>
      <c r="E39" s="48">
        <f t="shared" si="70"/>
        <v>0</v>
      </c>
      <c r="F39" s="48">
        <f t="shared" si="57"/>
        <v>0</v>
      </c>
      <c r="G39" s="48">
        <f t="shared" si="57"/>
        <v>0</v>
      </c>
      <c r="H39" s="48">
        <f t="shared" si="57"/>
        <v>0</v>
      </c>
      <c r="I39" s="48">
        <f t="shared" si="57"/>
        <v>0</v>
      </c>
      <c r="J39" s="48">
        <f t="shared" si="57"/>
        <v>0</v>
      </c>
      <c r="K39" s="48">
        <f t="shared" si="57"/>
        <v>0</v>
      </c>
      <c r="L39" s="48">
        <f t="shared" si="57"/>
        <v>0</v>
      </c>
      <c r="M39" s="183">
        <v>-6.0000000000000053E-2</v>
      </c>
      <c r="N39" s="199">
        <f t="shared" si="71"/>
        <v>-6.0000000000000053E-2</v>
      </c>
      <c r="O39" s="199">
        <f t="shared" si="72"/>
        <v>-6.0000000000000053E-2</v>
      </c>
      <c r="P39" s="199">
        <f t="shared" si="73"/>
        <v>-6.0000000000000053E-2</v>
      </c>
      <c r="Q39" s="183">
        <v>0</v>
      </c>
      <c r="R39" s="48">
        <f t="shared" si="74"/>
        <v>0</v>
      </c>
      <c r="S39" s="48">
        <f t="shared" si="58"/>
        <v>0</v>
      </c>
      <c r="T39" s="520">
        <v>0</v>
      </c>
      <c r="U39" s="48">
        <f t="shared" si="75"/>
        <v>0</v>
      </c>
      <c r="V39" s="520">
        <v>0</v>
      </c>
      <c r="W39" s="48">
        <f t="shared" si="76"/>
        <v>0</v>
      </c>
      <c r="X39" s="48">
        <f t="shared" si="59"/>
        <v>0</v>
      </c>
      <c r="Y39" s="48">
        <f t="shared" si="59"/>
        <v>0</v>
      </c>
      <c r="Z39" s="48">
        <f t="shared" si="59"/>
        <v>0</v>
      </c>
      <c r="AA39" s="48">
        <f t="shared" si="59"/>
        <v>0</v>
      </c>
      <c r="AB39" s="48">
        <f t="shared" si="77"/>
        <v>0</v>
      </c>
      <c r="AC39" s="48">
        <f t="shared" si="78"/>
        <v>0</v>
      </c>
      <c r="AD39" s="183">
        <v>-6.0000000000000053E-2</v>
      </c>
      <c r="AE39" s="48">
        <f t="shared" si="79"/>
        <v>-6.0000000000000053E-2</v>
      </c>
      <c r="AF39" s="48">
        <f t="shared" si="80"/>
        <v>-6.0000000000000053E-2</v>
      </c>
      <c r="AG39" s="48">
        <f t="shared" si="81"/>
        <v>-6.0000000000000053E-2</v>
      </c>
      <c r="AH39" s="183">
        <v>6.800000000000006E-2</v>
      </c>
      <c r="AI39" s="180">
        <v>0</v>
      </c>
      <c r="AJ39" s="48">
        <f t="shared" si="82"/>
        <v>0</v>
      </c>
      <c r="AK39" s="535">
        <f t="shared" si="83"/>
        <v>3.400000000000003E-2</v>
      </c>
      <c r="AL39" s="527">
        <v>6.800000000000006E-2</v>
      </c>
      <c r="AM39" s="48">
        <f t="shared" si="84"/>
        <v>0</v>
      </c>
      <c r="AN39" s="48">
        <f t="shared" si="60"/>
        <v>0</v>
      </c>
      <c r="AO39" s="48">
        <f t="shared" si="85"/>
        <v>0</v>
      </c>
      <c r="AP39" s="48">
        <f t="shared" si="86"/>
        <v>0</v>
      </c>
      <c r="AQ39" s="48">
        <f t="shared" si="87"/>
        <v>-6.0000000000000053E-2</v>
      </c>
      <c r="AR39" s="48">
        <f t="shared" si="88"/>
        <v>-6.0000000000000053E-2</v>
      </c>
      <c r="AS39" s="48">
        <f t="shared" si="89"/>
        <v>-0.10180242634315428</v>
      </c>
      <c r="AT39" s="183">
        <v>-0.10180242634315428</v>
      </c>
      <c r="AU39" s="48">
        <f t="shared" si="90"/>
        <v>-9.1622183708838859E-2</v>
      </c>
      <c r="AV39" s="48">
        <f t="shared" si="61"/>
        <v>-9.1622183708838859E-2</v>
      </c>
      <c r="AW39" s="48">
        <f t="shared" si="61"/>
        <v>-9.1622183708838859E-2</v>
      </c>
      <c r="AX39" s="48">
        <f t="shared" si="61"/>
        <v>-0.10180242634315428</v>
      </c>
      <c r="AY39" s="48">
        <f t="shared" si="61"/>
        <v>-0.12216291161178514</v>
      </c>
      <c r="AZ39" s="48">
        <f t="shared" si="61"/>
        <v>-0.10180242634315428</v>
      </c>
      <c r="BA39" s="48">
        <f t="shared" si="61"/>
        <v>-0.12216291161178514</v>
      </c>
      <c r="BB39" s="48">
        <f t="shared" si="91"/>
        <v>-6.7999999999999949E-2</v>
      </c>
      <c r="BC39" s="183">
        <v>-6.7999999999999949E-2</v>
      </c>
      <c r="BD39" s="183">
        <v>7.2000000000000064E-2</v>
      </c>
      <c r="BE39" s="48">
        <f t="shared" si="62"/>
        <v>-0.10180242634315428</v>
      </c>
      <c r="BF39" s="48">
        <f t="shared" si="62"/>
        <v>-0.10180242634315428</v>
      </c>
      <c r="BG39" s="48">
        <f t="shared" si="62"/>
        <v>-0.12216291161178514</v>
      </c>
      <c r="BH39" s="48">
        <f t="shared" si="62"/>
        <v>-0.12216291161178514</v>
      </c>
      <c r="BI39" s="183">
        <v>0</v>
      </c>
      <c r="BJ39" s="183">
        <v>-2.3709902370990243E-2</v>
      </c>
      <c r="BK39" s="183">
        <v>-2.3709902370990243E-2</v>
      </c>
      <c r="BL39" s="527">
        <v>-9.2603773440623649E-2</v>
      </c>
      <c r="BM39" s="48">
        <f t="shared" si="92"/>
        <v>-0.10180242634315428</v>
      </c>
      <c r="BN39" s="183">
        <v>1.409401498312346E-2</v>
      </c>
      <c r="BO39" s="183">
        <v>0</v>
      </c>
      <c r="BP39" s="48">
        <f t="shared" si="93"/>
        <v>0</v>
      </c>
      <c r="BQ39" s="48">
        <f t="shared" si="63"/>
        <v>0</v>
      </c>
      <c r="BR39" s="48">
        <f t="shared" si="63"/>
        <v>0</v>
      </c>
      <c r="BS39" s="48">
        <f t="shared" si="63"/>
        <v>0</v>
      </c>
      <c r="BT39" s="48">
        <f t="shared" si="63"/>
        <v>0</v>
      </c>
      <c r="BU39" s="183">
        <v>0</v>
      </c>
      <c r="BV39" s="48">
        <f t="shared" si="94"/>
        <v>0</v>
      </c>
      <c r="BW39" s="48">
        <f t="shared" si="64"/>
        <v>0</v>
      </c>
      <c r="BX39" s="48">
        <f t="shared" si="64"/>
        <v>0</v>
      </c>
      <c r="BY39" s="48">
        <f t="shared" si="64"/>
        <v>0</v>
      </c>
      <c r="BZ39" s="48">
        <f t="shared" si="64"/>
        <v>0</v>
      </c>
      <c r="CA39" s="48">
        <f t="shared" si="64"/>
        <v>0</v>
      </c>
      <c r="CB39" s="183">
        <v>4.2282044949370379E-2</v>
      </c>
      <c r="CC39" s="48">
        <f t="shared" si="95"/>
        <v>4.2282044949370379E-2</v>
      </c>
      <c r="CD39" s="48">
        <f t="shared" si="65"/>
        <v>4.2282044949370379E-2</v>
      </c>
      <c r="CE39" s="48">
        <f t="shared" si="65"/>
        <v>4.2282044949370379E-2</v>
      </c>
      <c r="CF39" s="48">
        <f t="shared" si="65"/>
        <v>4.2282044949370379E-2</v>
      </c>
      <c r="CG39" s="48">
        <f t="shared" si="65"/>
        <v>4.2282044949370379E-2</v>
      </c>
      <c r="CH39" s="48">
        <f t="shared" si="65"/>
        <v>4.2282044949370379E-2</v>
      </c>
      <c r="CI39" s="48">
        <f t="shared" si="96"/>
        <v>1.409401498312346E-2</v>
      </c>
      <c r="CJ39" s="48">
        <f t="shared" si="96"/>
        <v>1.409401498312346E-2</v>
      </c>
      <c r="CK39" s="48">
        <f t="shared" si="96"/>
        <v>1.409401498312346E-2</v>
      </c>
      <c r="CL39" s="183">
        <v>4.2282044949370379E-2</v>
      </c>
      <c r="CM39" s="48">
        <f t="shared" si="97"/>
        <v>4.2282044949370379E-2</v>
      </c>
      <c r="CN39" s="48">
        <f t="shared" si="66"/>
        <v>4.2282044949370379E-2</v>
      </c>
      <c r="CO39" s="48">
        <f t="shared" si="66"/>
        <v>4.2282044949370379E-2</v>
      </c>
      <c r="CP39" s="48">
        <f t="shared" si="66"/>
        <v>4.2282044949370379E-2</v>
      </c>
      <c r="CQ39" s="535">
        <v>-9.2603773440623649E-2</v>
      </c>
      <c r="CR39" s="48">
        <f t="shared" si="98"/>
        <v>0</v>
      </c>
      <c r="CS39" s="48">
        <f t="shared" si="99"/>
        <v>0</v>
      </c>
      <c r="CT39" s="48">
        <f t="shared" si="67"/>
        <v>0</v>
      </c>
      <c r="CU39" s="48">
        <f t="shared" si="67"/>
        <v>0</v>
      </c>
      <c r="CV39" s="48">
        <f t="shared" si="67"/>
        <v>0</v>
      </c>
      <c r="CW39" s="48">
        <f t="shared" si="67"/>
        <v>0</v>
      </c>
      <c r="CX39" s="48">
        <f t="shared" si="67"/>
        <v>0</v>
      </c>
      <c r="CY39" s="48">
        <f t="shared" si="67"/>
        <v>0</v>
      </c>
      <c r="CZ39" s="48">
        <f t="shared" si="67"/>
        <v>0</v>
      </c>
      <c r="DA39" s="48">
        <f t="shared" si="67"/>
        <v>0</v>
      </c>
      <c r="DB39" s="48">
        <f t="shared" si="67"/>
        <v>0</v>
      </c>
      <c r="DC39" s="48">
        <f t="shared" si="67"/>
        <v>0</v>
      </c>
      <c r="DD39" s="183">
        <f t="shared" si="100"/>
        <v>-0.10180242634315428</v>
      </c>
      <c r="DE39" s="48">
        <f t="shared" si="68"/>
        <v>-0.10180242634315428</v>
      </c>
      <c r="DF39" s="48">
        <f t="shared" si="68"/>
        <v>-0.10180242634315428</v>
      </c>
      <c r="DG39" s="48">
        <f t="shared" si="68"/>
        <v>-0.10180242634315428</v>
      </c>
      <c r="DH39" s="183">
        <f t="shared" si="101"/>
        <v>-6.0000000000000053E-2</v>
      </c>
      <c r="DI39" s="48">
        <f t="shared" ref="DI39:DJ39" si="128">DH39</f>
        <v>-6.0000000000000053E-2</v>
      </c>
      <c r="DJ39" s="48">
        <f t="shared" si="128"/>
        <v>-6.0000000000000053E-2</v>
      </c>
      <c r="DK39" s="48">
        <f t="shared" si="103"/>
        <v>-6.0000000000000053E-2</v>
      </c>
      <c r="DL39" s="48">
        <f t="shared" si="104"/>
        <v>-6.0000000000000053E-2</v>
      </c>
      <c r="DM39" s="48">
        <f t="shared" si="105"/>
        <v>-6.0000000000000053E-2</v>
      </c>
      <c r="DN39" s="48">
        <f t="shared" si="106"/>
        <v>-6.0000000000000053E-2</v>
      </c>
      <c r="DO39" s="48">
        <f t="shared" si="107"/>
        <v>-6.0000000000000053E-2</v>
      </c>
      <c r="DP39" s="48">
        <f t="shared" si="108"/>
        <v>-6.0000000000000053E-2</v>
      </c>
      <c r="DQ39" s="48">
        <f t="shared" si="109"/>
        <v>-6.0000000000000053E-2</v>
      </c>
      <c r="DR39" s="48">
        <f t="shared" si="110"/>
        <v>-6.0000000000000053E-2</v>
      </c>
      <c r="DS39" s="48">
        <f t="shared" si="111"/>
        <v>-6.0000000000000053E-2</v>
      </c>
      <c r="DT39" s="48">
        <f t="shared" si="112"/>
        <v>-6.0000000000000053E-2</v>
      </c>
      <c r="DU39" s="48">
        <f t="shared" si="113"/>
        <v>-6.0000000000000053E-2</v>
      </c>
      <c r="DV39" s="48">
        <f t="shared" si="114"/>
        <v>-6.0000000000000053E-2</v>
      </c>
      <c r="DW39" s="48">
        <f t="shared" si="115"/>
        <v>-6.0000000000000053E-2</v>
      </c>
      <c r="DX39" s="48">
        <f t="shared" si="116"/>
        <v>-6.0000000000000053E-2</v>
      </c>
      <c r="DY39" s="48">
        <f t="shared" si="117"/>
        <v>-6.0000000000000053E-2</v>
      </c>
      <c r="DZ39" s="48">
        <f t="shared" ref="DZ39:EE39" si="129">DY39</f>
        <v>-6.0000000000000053E-2</v>
      </c>
      <c r="EA39" s="48">
        <f t="shared" si="129"/>
        <v>-6.0000000000000053E-2</v>
      </c>
      <c r="EB39" s="48">
        <f t="shared" si="129"/>
        <v>-6.0000000000000053E-2</v>
      </c>
      <c r="EC39" s="48">
        <f t="shared" si="129"/>
        <v>-6.0000000000000053E-2</v>
      </c>
      <c r="ED39" s="48">
        <f t="shared" si="129"/>
        <v>-6.0000000000000053E-2</v>
      </c>
      <c r="EE39" s="48">
        <f t="shared" si="129"/>
        <v>-6.0000000000000053E-2</v>
      </c>
      <c r="EF39" s="48">
        <f t="shared" si="119"/>
        <v>-6.0000000000000053E-2</v>
      </c>
      <c r="EG39" s="48">
        <f t="shared" si="120"/>
        <v>-6.0000000000000053E-2</v>
      </c>
      <c r="EH39" s="48">
        <f t="shared" si="121"/>
        <v>-6.0000000000000053E-2</v>
      </c>
      <c r="EI39" s="48">
        <f t="shared" si="122"/>
        <v>-6.0000000000000053E-2</v>
      </c>
      <c r="EJ39" s="48">
        <f t="shared" si="123"/>
        <v>-6.0000000000000053E-2</v>
      </c>
      <c r="EK39" s="48">
        <f t="shared" si="124"/>
        <v>-6.0000000000000053E-2</v>
      </c>
      <c r="EL39" s="48">
        <f t="shared" si="125"/>
        <v>0</v>
      </c>
      <c r="EM39" s="60"/>
      <c r="EN39" s="60"/>
      <c r="EO39" s="60"/>
    </row>
    <row r="40" spans="1:145" x14ac:dyDescent="0.25">
      <c r="B40" s="12" t="s">
        <v>8</v>
      </c>
      <c r="C40" s="21">
        <v>0.25</v>
      </c>
      <c r="D40" s="183">
        <v>0</v>
      </c>
      <c r="E40" s="48">
        <f t="shared" si="70"/>
        <v>0</v>
      </c>
      <c r="F40" s="48">
        <f t="shared" si="57"/>
        <v>0</v>
      </c>
      <c r="G40" s="48">
        <f t="shared" si="57"/>
        <v>0</v>
      </c>
      <c r="H40" s="48">
        <f t="shared" si="57"/>
        <v>0</v>
      </c>
      <c r="I40" s="48">
        <f t="shared" si="57"/>
        <v>0</v>
      </c>
      <c r="J40" s="48">
        <f t="shared" si="57"/>
        <v>0</v>
      </c>
      <c r="K40" s="48">
        <f t="shared" si="57"/>
        <v>0</v>
      </c>
      <c r="L40" s="48">
        <f t="shared" si="57"/>
        <v>0</v>
      </c>
      <c r="M40" s="183">
        <v>-4.4431024369434108E-2</v>
      </c>
      <c r="N40" s="199">
        <f t="shared" si="71"/>
        <v>-4.4431024369434108E-2</v>
      </c>
      <c r="O40" s="199">
        <f t="shared" si="72"/>
        <v>-4.4431024369434108E-2</v>
      </c>
      <c r="P40" s="199">
        <f t="shared" si="73"/>
        <v>-4.4431024369434108E-2</v>
      </c>
      <c r="Q40" s="183">
        <v>0</v>
      </c>
      <c r="R40" s="48">
        <f t="shared" si="74"/>
        <v>0</v>
      </c>
      <c r="S40" s="48">
        <f t="shared" si="58"/>
        <v>0</v>
      </c>
      <c r="T40" s="520">
        <v>0</v>
      </c>
      <c r="U40" s="48">
        <f t="shared" si="75"/>
        <v>0</v>
      </c>
      <c r="V40" s="520">
        <v>0</v>
      </c>
      <c r="W40" s="48">
        <f t="shared" si="76"/>
        <v>0</v>
      </c>
      <c r="X40" s="48">
        <f t="shared" si="59"/>
        <v>0</v>
      </c>
      <c r="Y40" s="48">
        <f t="shared" si="59"/>
        <v>0</v>
      </c>
      <c r="Z40" s="48">
        <f t="shared" si="59"/>
        <v>0</v>
      </c>
      <c r="AA40" s="48">
        <f t="shared" si="59"/>
        <v>0</v>
      </c>
      <c r="AB40" s="48">
        <f t="shared" si="77"/>
        <v>0</v>
      </c>
      <c r="AC40" s="48">
        <f t="shared" si="78"/>
        <v>0</v>
      </c>
      <c r="AD40" s="183">
        <v>-4.4431024369434108E-2</v>
      </c>
      <c r="AE40" s="48">
        <f t="shared" si="79"/>
        <v>-4.4431024369434108E-2</v>
      </c>
      <c r="AF40" s="48">
        <f t="shared" si="80"/>
        <v>-4.4431024369434108E-2</v>
      </c>
      <c r="AG40" s="48">
        <f t="shared" si="81"/>
        <v>-4.4431024369434108E-2</v>
      </c>
      <c r="AH40" s="183">
        <v>0.10000000000000009</v>
      </c>
      <c r="AI40" s="180">
        <v>0</v>
      </c>
      <c r="AJ40" s="48">
        <f t="shared" si="82"/>
        <v>0</v>
      </c>
      <c r="AK40" s="535">
        <f t="shared" si="83"/>
        <v>5.0000000000000044E-2</v>
      </c>
      <c r="AL40" s="527">
        <v>0.10000000000000009</v>
      </c>
      <c r="AM40" s="48">
        <f t="shared" si="84"/>
        <v>0</v>
      </c>
      <c r="AN40" s="48">
        <f t="shared" si="60"/>
        <v>0</v>
      </c>
      <c r="AO40" s="48">
        <f t="shared" si="85"/>
        <v>0</v>
      </c>
      <c r="AP40" s="48">
        <f t="shared" si="86"/>
        <v>0</v>
      </c>
      <c r="AQ40" s="48">
        <f t="shared" si="87"/>
        <v>-4.4431024369434108E-2</v>
      </c>
      <c r="AR40" s="48">
        <f t="shared" si="88"/>
        <v>-4.4431024369434108E-2</v>
      </c>
      <c r="AS40" s="48">
        <f t="shared" si="89"/>
        <v>-3.5406164426188713E-2</v>
      </c>
      <c r="AT40" s="183">
        <v>-3.5406164426188713E-2</v>
      </c>
      <c r="AU40" s="48">
        <f t="shared" si="90"/>
        <v>-3.1865547983569845E-2</v>
      </c>
      <c r="AV40" s="48">
        <f t="shared" si="61"/>
        <v>-3.1865547983569845E-2</v>
      </c>
      <c r="AW40" s="48">
        <f t="shared" si="61"/>
        <v>-3.1865547983569845E-2</v>
      </c>
      <c r="AX40" s="48">
        <f t="shared" si="61"/>
        <v>-3.5406164426188713E-2</v>
      </c>
      <c r="AY40" s="48">
        <f t="shared" si="61"/>
        <v>-4.2487397311426457E-2</v>
      </c>
      <c r="AZ40" s="48">
        <f t="shared" si="61"/>
        <v>-3.5406164426188713E-2</v>
      </c>
      <c r="BA40" s="48">
        <f t="shared" si="61"/>
        <v>-4.2487397311426457E-2</v>
      </c>
      <c r="BB40" s="48">
        <f t="shared" si="91"/>
        <v>-9.4242655267242625E-3</v>
      </c>
      <c r="BC40" s="183">
        <v>-9.4242655267242625E-3</v>
      </c>
      <c r="BD40" s="183">
        <v>9.2893835616437048E-2</v>
      </c>
      <c r="BE40" s="48">
        <f t="shared" si="62"/>
        <v>-3.5406164426188713E-2</v>
      </c>
      <c r="BF40" s="48">
        <f t="shared" si="62"/>
        <v>-3.5406164426188713E-2</v>
      </c>
      <c r="BG40" s="48">
        <f t="shared" si="62"/>
        <v>-4.2487397311426457E-2</v>
      </c>
      <c r="BH40" s="48">
        <f t="shared" si="62"/>
        <v>-4.2487397311426457E-2</v>
      </c>
      <c r="BI40" s="183">
        <v>0</v>
      </c>
      <c r="BJ40" s="183">
        <v>0</v>
      </c>
      <c r="BK40" s="183">
        <v>0</v>
      </c>
      <c r="BL40" s="527">
        <v>-3.0607886089813796E-2</v>
      </c>
      <c r="BM40" s="48">
        <f t="shared" si="92"/>
        <v>-3.5406164426188713E-2</v>
      </c>
      <c r="BN40" s="183">
        <v>3.2922530504498816E-2</v>
      </c>
      <c r="BO40" s="183">
        <v>0</v>
      </c>
      <c r="BP40" s="48">
        <f t="shared" si="93"/>
        <v>0</v>
      </c>
      <c r="BQ40" s="48">
        <f t="shared" si="63"/>
        <v>0</v>
      </c>
      <c r="BR40" s="48">
        <f t="shared" si="63"/>
        <v>0</v>
      </c>
      <c r="BS40" s="48">
        <f t="shared" si="63"/>
        <v>0</v>
      </c>
      <c r="BT40" s="48">
        <f t="shared" si="63"/>
        <v>0</v>
      </c>
      <c r="BU40" s="183">
        <v>0</v>
      </c>
      <c r="BV40" s="48">
        <f t="shared" si="94"/>
        <v>0</v>
      </c>
      <c r="BW40" s="48">
        <f t="shared" si="64"/>
        <v>0</v>
      </c>
      <c r="BX40" s="48">
        <f t="shared" si="64"/>
        <v>0</v>
      </c>
      <c r="BY40" s="48">
        <f t="shared" si="64"/>
        <v>0</v>
      </c>
      <c r="BZ40" s="48">
        <f t="shared" si="64"/>
        <v>0</v>
      </c>
      <c r="CA40" s="48">
        <f t="shared" si="64"/>
        <v>0</v>
      </c>
      <c r="CB40" s="183">
        <v>9.8767591513496455E-2</v>
      </c>
      <c r="CC40" s="48">
        <f t="shared" si="95"/>
        <v>9.8767591513496455E-2</v>
      </c>
      <c r="CD40" s="48">
        <f t="shared" si="65"/>
        <v>9.8767591513496455E-2</v>
      </c>
      <c r="CE40" s="48">
        <f t="shared" si="65"/>
        <v>9.8767591513496455E-2</v>
      </c>
      <c r="CF40" s="48">
        <f t="shared" si="65"/>
        <v>9.8767591513496455E-2</v>
      </c>
      <c r="CG40" s="48">
        <f t="shared" si="65"/>
        <v>9.8767591513496455E-2</v>
      </c>
      <c r="CH40" s="48">
        <f t="shared" si="65"/>
        <v>9.8767591513496455E-2</v>
      </c>
      <c r="CI40" s="48">
        <f t="shared" si="96"/>
        <v>3.2922530504498816E-2</v>
      </c>
      <c r="CJ40" s="48">
        <f t="shared" si="96"/>
        <v>3.2922530504498816E-2</v>
      </c>
      <c r="CK40" s="48">
        <f t="shared" si="96"/>
        <v>3.2922530504498816E-2</v>
      </c>
      <c r="CL40" s="183">
        <v>9.8767591513496455E-2</v>
      </c>
      <c r="CM40" s="48">
        <f t="shared" si="97"/>
        <v>9.8767591513496455E-2</v>
      </c>
      <c r="CN40" s="48">
        <f t="shared" si="66"/>
        <v>9.8767591513496455E-2</v>
      </c>
      <c r="CO40" s="48">
        <f t="shared" si="66"/>
        <v>9.8767591513496455E-2</v>
      </c>
      <c r="CP40" s="48">
        <f t="shared" si="66"/>
        <v>9.8767591513496455E-2</v>
      </c>
      <c r="CQ40" s="535">
        <v>-3.0607886089813796E-2</v>
      </c>
      <c r="CR40" s="48">
        <f t="shared" si="98"/>
        <v>0</v>
      </c>
      <c r="CS40" s="48">
        <f t="shared" si="99"/>
        <v>0</v>
      </c>
      <c r="CT40" s="48">
        <f t="shared" si="67"/>
        <v>0</v>
      </c>
      <c r="CU40" s="48">
        <f t="shared" si="67"/>
        <v>0</v>
      </c>
      <c r="CV40" s="48">
        <f t="shared" si="67"/>
        <v>0</v>
      </c>
      <c r="CW40" s="48">
        <f t="shared" si="67"/>
        <v>0</v>
      </c>
      <c r="CX40" s="48">
        <f t="shared" si="67"/>
        <v>0</v>
      </c>
      <c r="CY40" s="48">
        <f t="shared" si="67"/>
        <v>0</v>
      </c>
      <c r="CZ40" s="48">
        <f t="shared" si="67"/>
        <v>0</v>
      </c>
      <c r="DA40" s="48">
        <f t="shared" si="67"/>
        <v>0</v>
      </c>
      <c r="DB40" s="48">
        <f t="shared" si="67"/>
        <v>0</v>
      </c>
      <c r="DC40" s="48">
        <f t="shared" si="67"/>
        <v>0</v>
      </c>
      <c r="DD40" s="183">
        <f t="shared" si="100"/>
        <v>-3.5406164426188713E-2</v>
      </c>
      <c r="DE40" s="48">
        <f t="shared" si="68"/>
        <v>-3.5406164426188713E-2</v>
      </c>
      <c r="DF40" s="48">
        <f t="shared" si="68"/>
        <v>-3.5406164426188713E-2</v>
      </c>
      <c r="DG40" s="48">
        <f t="shared" si="68"/>
        <v>-3.5406164426188713E-2</v>
      </c>
      <c r="DH40" s="183">
        <f t="shared" si="101"/>
        <v>-4.4431024369434108E-2</v>
      </c>
      <c r="DI40" s="48">
        <f t="shared" ref="DI40:DJ40" si="130">DH40</f>
        <v>-4.4431024369434108E-2</v>
      </c>
      <c r="DJ40" s="48">
        <f t="shared" si="130"/>
        <v>-4.4431024369434108E-2</v>
      </c>
      <c r="DK40" s="48">
        <f t="shared" si="103"/>
        <v>-4.4431024369434108E-2</v>
      </c>
      <c r="DL40" s="48">
        <f t="shared" si="104"/>
        <v>-4.4431024369434108E-2</v>
      </c>
      <c r="DM40" s="48">
        <f t="shared" si="105"/>
        <v>-4.4431024369434108E-2</v>
      </c>
      <c r="DN40" s="48">
        <f t="shared" si="106"/>
        <v>-4.4431024369434108E-2</v>
      </c>
      <c r="DO40" s="48">
        <f t="shared" si="107"/>
        <v>-4.4431024369434108E-2</v>
      </c>
      <c r="DP40" s="48">
        <f t="shared" si="108"/>
        <v>-4.4431024369434108E-2</v>
      </c>
      <c r="DQ40" s="48">
        <f t="shared" si="109"/>
        <v>-4.4431024369434108E-2</v>
      </c>
      <c r="DR40" s="48">
        <f t="shared" si="110"/>
        <v>-4.4431024369434108E-2</v>
      </c>
      <c r="DS40" s="48">
        <f t="shared" si="111"/>
        <v>-4.4431024369434108E-2</v>
      </c>
      <c r="DT40" s="48">
        <f t="shared" si="112"/>
        <v>-4.4431024369434108E-2</v>
      </c>
      <c r="DU40" s="48">
        <f t="shared" si="113"/>
        <v>-4.4431024369434108E-2</v>
      </c>
      <c r="DV40" s="48">
        <f t="shared" si="114"/>
        <v>-4.4431024369434108E-2</v>
      </c>
      <c r="DW40" s="48">
        <f t="shared" si="115"/>
        <v>-4.4431024369434108E-2</v>
      </c>
      <c r="DX40" s="48">
        <f t="shared" si="116"/>
        <v>-4.4431024369434108E-2</v>
      </c>
      <c r="DY40" s="48">
        <f t="shared" si="117"/>
        <v>-4.4431024369434108E-2</v>
      </c>
      <c r="DZ40" s="48">
        <f t="shared" ref="DZ40:EE40" si="131">DY40</f>
        <v>-4.4431024369434108E-2</v>
      </c>
      <c r="EA40" s="48">
        <f t="shared" si="131"/>
        <v>-4.4431024369434108E-2</v>
      </c>
      <c r="EB40" s="48">
        <f t="shared" si="131"/>
        <v>-4.4431024369434108E-2</v>
      </c>
      <c r="EC40" s="48">
        <f t="shared" si="131"/>
        <v>-4.4431024369434108E-2</v>
      </c>
      <c r="ED40" s="48">
        <f t="shared" si="131"/>
        <v>-4.4431024369434108E-2</v>
      </c>
      <c r="EE40" s="48">
        <f t="shared" si="131"/>
        <v>-4.4431024369434108E-2</v>
      </c>
      <c r="EF40" s="48">
        <f t="shared" si="119"/>
        <v>-4.4431024369434108E-2</v>
      </c>
      <c r="EG40" s="48">
        <f t="shared" si="120"/>
        <v>-4.4431024369434108E-2</v>
      </c>
      <c r="EH40" s="48">
        <f t="shared" si="121"/>
        <v>-4.4431024369434108E-2</v>
      </c>
      <c r="EI40" s="48">
        <f t="shared" si="122"/>
        <v>-4.4431024369434108E-2</v>
      </c>
      <c r="EJ40" s="48">
        <f t="shared" si="123"/>
        <v>-4.4431024369434108E-2</v>
      </c>
      <c r="EK40" s="48">
        <f t="shared" si="124"/>
        <v>-4.4431024369434108E-2</v>
      </c>
      <c r="EL40" s="48">
        <f t="shared" si="125"/>
        <v>0</v>
      </c>
      <c r="EM40" s="60"/>
      <c r="EN40" s="60"/>
      <c r="EO40" s="60"/>
    </row>
    <row r="41" spans="1:145" x14ac:dyDescent="0.25">
      <c r="B41" s="12" t="s">
        <v>11</v>
      </c>
      <c r="C41" s="21">
        <v>0.3</v>
      </c>
      <c r="D41" s="183">
        <v>0</v>
      </c>
      <c r="E41" s="48">
        <f t="shared" si="70"/>
        <v>0</v>
      </c>
      <c r="F41" s="48">
        <f t="shared" si="57"/>
        <v>0</v>
      </c>
      <c r="G41" s="48">
        <f t="shared" si="57"/>
        <v>0</v>
      </c>
      <c r="H41" s="48">
        <f t="shared" si="57"/>
        <v>0</v>
      </c>
      <c r="I41" s="48">
        <f t="shared" si="57"/>
        <v>0</v>
      </c>
      <c r="J41" s="48">
        <f t="shared" si="57"/>
        <v>0</v>
      </c>
      <c r="K41" s="48">
        <f t="shared" si="57"/>
        <v>0</v>
      </c>
      <c r="L41" s="48">
        <f t="shared" si="57"/>
        <v>0</v>
      </c>
      <c r="M41" s="183">
        <v>0</v>
      </c>
      <c r="N41" s="199">
        <f t="shared" si="71"/>
        <v>0</v>
      </c>
      <c r="O41" s="199">
        <f t="shared" si="72"/>
        <v>0</v>
      </c>
      <c r="P41" s="199">
        <f t="shared" si="73"/>
        <v>0</v>
      </c>
      <c r="Q41" s="183">
        <v>0</v>
      </c>
      <c r="R41" s="48">
        <f t="shared" si="74"/>
        <v>0</v>
      </c>
      <c r="S41" s="48">
        <f t="shared" si="58"/>
        <v>0</v>
      </c>
      <c r="T41" s="520">
        <v>0</v>
      </c>
      <c r="U41" s="48">
        <f t="shared" si="75"/>
        <v>0</v>
      </c>
      <c r="V41" s="520">
        <v>0</v>
      </c>
      <c r="W41" s="48">
        <f t="shared" si="76"/>
        <v>0</v>
      </c>
      <c r="X41" s="48">
        <f t="shared" si="59"/>
        <v>0</v>
      </c>
      <c r="Y41" s="48">
        <f t="shared" si="59"/>
        <v>0</v>
      </c>
      <c r="Z41" s="48">
        <f t="shared" si="59"/>
        <v>0</v>
      </c>
      <c r="AA41" s="48">
        <f t="shared" si="59"/>
        <v>0</v>
      </c>
      <c r="AB41" s="48">
        <f t="shared" si="77"/>
        <v>0</v>
      </c>
      <c r="AC41" s="48">
        <f t="shared" si="78"/>
        <v>0</v>
      </c>
      <c r="AD41" s="183">
        <v>0</v>
      </c>
      <c r="AE41" s="48">
        <f t="shared" si="79"/>
        <v>0</v>
      </c>
      <c r="AF41" s="48">
        <f t="shared" si="80"/>
        <v>0</v>
      </c>
      <c r="AG41" s="48">
        <f t="shared" si="81"/>
        <v>0</v>
      </c>
      <c r="AH41" s="183">
        <v>0.12666666666666671</v>
      </c>
      <c r="AI41" s="180">
        <v>0</v>
      </c>
      <c r="AJ41" s="48">
        <f t="shared" si="82"/>
        <v>0</v>
      </c>
      <c r="AK41" s="535">
        <f t="shared" si="83"/>
        <v>6.3333333333333353E-2</v>
      </c>
      <c r="AL41" s="527">
        <v>0.12666666666666671</v>
      </c>
      <c r="AM41" s="48">
        <f t="shared" si="84"/>
        <v>0</v>
      </c>
      <c r="AN41" s="48">
        <f t="shared" si="60"/>
        <v>0</v>
      </c>
      <c r="AO41" s="48">
        <f t="shared" si="85"/>
        <v>0</v>
      </c>
      <c r="AP41" s="48">
        <f t="shared" si="86"/>
        <v>0</v>
      </c>
      <c r="AQ41" s="48">
        <f t="shared" si="87"/>
        <v>0</v>
      </c>
      <c r="AR41" s="48">
        <f t="shared" si="88"/>
        <v>0</v>
      </c>
      <c r="AS41" s="48">
        <f t="shared" si="89"/>
        <v>0</v>
      </c>
      <c r="AT41" s="183">
        <v>0</v>
      </c>
      <c r="AU41" s="48">
        <f t="shared" si="90"/>
        <v>0</v>
      </c>
      <c r="AV41" s="48">
        <f t="shared" si="61"/>
        <v>0</v>
      </c>
      <c r="AW41" s="48">
        <f t="shared" si="61"/>
        <v>0</v>
      </c>
      <c r="AX41" s="48">
        <f t="shared" si="61"/>
        <v>0</v>
      </c>
      <c r="AY41" s="48">
        <f t="shared" si="61"/>
        <v>0</v>
      </c>
      <c r="AZ41" s="48">
        <f t="shared" si="61"/>
        <v>0</v>
      </c>
      <c r="BA41" s="48">
        <f t="shared" si="61"/>
        <v>0</v>
      </c>
      <c r="BB41" s="48">
        <f t="shared" si="91"/>
        <v>0</v>
      </c>
      <c r="BC41" s="183">
        <v>0</v>
      </c>
      <c r="BD41" s="183">
        <v>0.12650000000000006</v>
      </c>
      <c r="BE41" s="48">
        <f t="shared" si="62"/>
        <v>0</v>
      </c>
      <c r="BF41" s="48">
        <f t="shared" si="62"/>
        <v>0</v>
      </c>
      <c r="BG41" s="48">
        <f t="shared" si="62"/>
        <v>0</v>
      </c>
      <c r="BH41" s="48">
        <f t="shared" si="62"/>
        <v>0</v>
      </c>
      <c r="BI41" s="183">
        <v>0</v>
      </c>
      <c r="BJ41" s="183">
        <v>0</v>
      </c>
      <c r="BK41" s="183">
        <v>0</v>
      </c>
      <c r="BL41" s="527">
        <v>0</v>
      </c>
      <c r="BM41" s="48">
        <f t="shared" si="92"/>
        <v>0</v>
      </c>
      <c r="BN41" s="183">
        <v>6.1387948451261463E-2</v>
      </c>
      <c r="BO41" s="183">
        <v>0</v>
      </c>
      <c r="BP41" s="48">
        <f t="shared" si="93"/>
        <v>0</v>
      </c>
      <c r="BQ41" s="48">
        <f t="shared" si="63"/>
        <v>0</v>
      </c>
      <c r="BR41" s="48">
        <f t="shared" si="63"/>
        <v>0</v>
      </c>
      <c r="BS41" s="48">
        <f t="shared" si="63"/>
        <v>0</v>
      </c>
      <c r="BT41" s="48">
        <f t="shared" si="63"/>
        <v>0</v>
      </c>
      <c r="BU41" s="183">
        <v>0</v>
      </c>
      <c r="BV41" s="48">
        <f t="shared" si="94"/>
        <v>0</v>
      </c>
      <c r="BW41" s="48">
        <f t="shared" si="64"/>
        <v>0</v>
      </c>
      <c r="BX41" s="48">
        <f t="shared" si="64"/>
        <v>0</v>
      </c>
      <c r="BY41" s="48">
        <f t="shared" si="64"/>
        <v>0</v>
      </c>
      <c r="BZ41" s="48">
        <f t="shared" si="64"/>
        <v>0</v>
      </c>
      <c r="CA41" s="48">
        <f t="shared" si="64"/>
        <v>0</v>
      </c>
      <c r="CB41" s="183">
        <v>0.18416384535378438</v>
      </c>
      <c r="CC41" s="48">
        <f t="shared" si="95"/>
        <v>0.18416384535378438</v>
      </c>
      <c r="CD41" s="48">
        <f t="shared" si="65"/>
        <v>0.18416384535378438</v>
      </c>
      <c r="CE41" s="48">
        <f t="shared" si="65"/>
        <v>0.18416384535378438</v>
      </c>
      <c r="CF41" s="48">
        <f t="shared" si="65"/>
        <v>0.18416384535378438</v>
      </c>
      <c r="CG41" s="48">
        <f t="shared" si="65"/>
        <v>0.18416384535378438</v>
      </c>
      <c r="CH41" s="48">
        <f t="shared" si="65"/>
        <v>0.18416384535378438</v>
      </c>
      <c r="CI41" s="48">
        <f t="shared" si="96"/>
        <v>6.1387948451261463E-2</v>
      </c>
      <c r="CJ41" s="48">
        <f t="shared" si="96"/>
        <v>6.1387948451261463E-2</v>
      </c>
      <c r="CK41" s="48">
        <f t="shared" si="96"/>
        <v>6.1387948451261463E-2</v>
      </c>
      <c r="CL41" s="183">
        <v>0.18416384535378438</v>
      </c>
      <c r="CM41" s="48">
        <f t="shared" si="97"/>
        <v>0.18416384535378438</v>
      </c>
      <c r="CN41" s="48">
        <f t="shared" si="66"/>
        <v>0.18416384535378438</v>
      </c>
      <c r="CO41" s="48">
        <f t="shared" si="66"/>
        <v>0.18416384535378438</v>
      </c>
      <c r="CP41" s="48">
        <f t="shared" si="66"/>
        <v>0.18416384535378438</v>
      </c>
      <c r="CQ41" s="535">
        <v>0</v>
      </c>
      <c r="CR41" s="48">
        <f t="shared" si="98"/>
        <v>0</v>
      </c>
      <c r="CS41" s="48">
        <f t="shared" si="99"/>
        <v>0</v>
      </c>
      <c r="CT41" s="48">
        <f t="shared" si="67"/>
        <v>0</v>
      </c>
      <c r="CU41" s="48">
        <f t="shared" si="67"/>
        <v>0</v>
      </c>
      <c r="CV41" s="48">
        <f t="shared" si="67"/>
        <v>0</v>
      </c>
      <c r="CW41" s="48">
        <f t="shared" si="67"/>
        <v>0</v>
      </c>
      <c r="CX41" s="48">
        <f t="shared" si="67"/>
        <v>0</v>
      </c>
      <c r="CY41" s="48">
        <f t="shared" si="67"/>
        <v>0</v>
      </c>
      <c r="CZ41" s="48">
        <f t="shared" si="67"/>
        <v>0</v>
      </c>
      <c r="DA41" s="48">
        <f t="shared" si="67"/>
        <v>0</v>
      </c>
      <c r="DB41" s="48">
        <f t="shared" si="67"/>
        <v>0</v>
      </c>
      <c r="DC41" s="48">
        <f t="shared" si="67"/>
        <v>0</v>
      </c>
      <c r="DD41" s="183">
        <f t="shared" si="100"/>
        <v>0</v>
      </c>
      <c r="DE41" s="48">
        <f t="shared" si="68"/>
        <v>0</v>
      </c>
      <c r="DF41" s="48">
        <f t="shared" si="68"/>
        <v>0</v>
      </c>
      <c r="DG41" s="48">
        <f t="shared" si="68"/>
        <v>0</v>
      </c>
      <c r="DH41" s="183">
        <f t="shared" si="101"/>
        <v>0</v>
      </c>
      <c r="DI41" s="48">
        <f t="shared" ref="DI41:DJ41" si="132">DH41</f>
        <v>0</v>
      </c>
      <c r="DJ41" s="48">
        <f t="shared" si="132"/>
        <v>0</v>
      </c>
      <c r="DK41" s="48">
        <f t="shared" si="103"/>
        <v>0</v>
      </c>
      <c r="DL41" s="48">
        <f t="shared" si="104"/>
        <v>0</v>
      </c>
      <c r="DM41" s="48">
        <f t="shared" si="105"/>
        <v>0</v>
      </c>
      <c r="DN41" s="48">
        <f t="shared" si="106"/>
        <v>0</v>
      </c>
      <c r="DO41" s="48">
        <f t="shared" si="107"/>
        <v>0</v>
      </c>
      <c r="DP41" s="48">
        <f t="shared" si="108"/>
        <v>0</v>
      </c>
      <c r="DQ41" s="48">
        <f t="shared" si="109"/>
        <v>0</v>
      </c>
      <c r="DR41" s="48">
        <f t="shared" si="110"/>
        <v>0</v>
      </c>
      <c r="DS41" s="48">
        <f t="shared" si="111"/>
        <v>0</v>
      </c>
      <c r="DT41" s="48">
        <f t="shared" si="112"/>
        <v>0</v>
      </c>
      <c r="DU41" s="48">
        <f t="shared" si="113"/>
        <v>0</v>
      </c>
      <c r="DV41" s="48">
        <f t="shared" si="114"/>
        <v>0</v>
      </c>
      <c r="DW41" s="48">
        <f t="shared" si="115"/>
        <v>0</v>
      </c>
      <c r="DX41" s="48">
        <f t="shared" si="116"/>
        <v>0</v>
      </c>
      <c r="DY41" s="48">
        <f t="shared" si="117"/>
        <v>0</v>
      </c>
      <c r="DZ41" s="48">
        <f t="shared" ref="DZ41:EE41" si="133">DY41</f>
        <v>0</v>
      </c>
      <c r="EA41" s="48">
        <f t="shared" si="133"/>
        <v>0</v>
      </c>
      <c r="EB41" s="48">
        <f t="shared" si="133"/>
        <v>0</v>
      </c>
      <c r="EC41" s="48">
        <f t="shared" si="133"/>
        <v>0</v>
      </c>
      <c r="ED41" s="48">
        <f t="shared" si="133"/>
        <v>0</v>
      </c>
      <c r="EE41" s="48">
        <f t="shared" si="133"/>
        <v>0</v>
      </c>
      <c r="EF41" s="48">
        <f t="shared" si="119"/>
        <v>0</v>
      </c>
      <c r="EG41" s="48">
        <f t="shared" si="120"/>
        <v>0</v>
      </c>
      <c r="EH41" s="48">
        <f t="shared" si="121"/>
        <v>0</v>
      </c>
      <c r="EI41" s="48">
        <f t="shared" si="122"/>
        <v>0</v>
      </c>
      <c r="EJ41" s="48">
        <f t="shared" si="123"/>
        <v>0</v>
      </c>
      <c r="EK41" s="48">
        <f t="shared" si="124"/>
        <v>0</v>
      </c>
      <c r="EL41" s="48">
        <f t="shared" si="125"/>
        <v>0</v>
      </c>
      <c r="EM41" s="60"/>
      <c r="EN41" s="60"/>
      <c r="EO41" s="60"/>
    </row>
    <row r="42" spans="1:145" x14ac:dyDescent="0.25">
      <c r="B42" s="12" t="s">
        <v>12</v>
      </c>
      <c r="C42" s="21">
        <v>0.35</v>
      </c>
      <c r="D42" s="183">
        <v>1.1690045461952313E-2</v>
      </c>
      <c r="E42" s="48">
        <f t="shared" si="70"/>
        <v>1.1690045461952313E-2</v>
      </c>
      <c r="F42" s="48">
        <f t="shared" si="57"/>
        <v>1.1690045461952313E-2</v>
      </c>
      <c r="G42" s="48">
        <f t="shared" si="57"/>
        <v>1.1690045461952313E-2</v>
      </c>
      <c r="H42" s="48">
        <f t="shared" si="57"/>
        <v>1.1690045461952313E-2</v>
      </c>
      <c r="I42" s="48">
        <f t="shared" si="57"/>
        <v>1.1690045461952313E-2</v>
      </c>
      <c r="J42" s="48">
        <f t="shared" si="57"/>
        <v>1.1690045461952313E-2</v>
      </c>
      <c r="K42" s="48">
        <f t="shared" si="57"/>
        <v>1.1690045461952313E-2</v>
      </c>
      <c r="L42" s="48">
        <f t="shared" si="57"/>
        <v>1.1690045461952313E-2</v>
      </c>
      <c r="M42" s="183">
        <v>0</v>
      </c>
      <c r="N42" s="199">
        <f t="shared" si="71"/>
        <v>0</v>
      </c>
      <c r="O42" s="199">
        <f t="shared" si="72"/>
        <v>0</v>
      </c>
      <c r="P42" s="199">
        <f t="shared" si="73"/>
        <v>0</v>
      </c>
      <c r="Q42" s="183">
        <v>0</v>
      </c>
      <c r="R42" s="48">
        <f t="shared" si="74"/>
        <v>0</v>
      </c>
      <c r="S42" s="48">
        <f t="shared" si="58"/>
        <v>0</v>
      </c>
      <c r="T42" s="520">
        <v>0</v>
      </c>
      <c r="U42" s="48">
        <f t="shared" si="75"/>
        <v>0</v>
      </c>
      <c r="V42" s="520">
        <v>0</v>
      </c>
      <c r="W42" s="48">
        <f t="shared" si="76"/>
        <v>0</v>
      </c>
      <c r="X42" s="48">
        <f t="shared" si="59"/>
        <v>0</v>
      </c>
      <c r="Y42" s="48">
        <f t="shared" si="59"/>
        <v>0</v>
      </c>
      <c r="Z42" s="48">
        <f t="shared" si="59"/>
        <v>0</v>
      </c>
      <c r="AA42" s="48">
        <f t="shared" si="59"/>
        <v>0</v>
      </c>
      <c r="AB42" s="48">
        <f t="shared" si="77"/>
        <v>0</v>
      </c>
      <c r="AC42" s="48">
        <f t="shared" si="78"/>
        <v>0</v>
      </c>
      <c r="AD42" s="183">
        <v>0</v>
      </c>
      <c r="AE42" s="48">
        <f t="shared" si="79"/>
        <v>0</v>
      </c>
      <c r="AF42" s="48">
        <f t="shared" si="80"/>
        <v>0</v>
      </c>
      <c r="AG42" s="48">
        <f t="shared" si="81"/>
        <v>0</v>
      </c>
      <c r="AH42" s="183">
        <v>0.15333333333333332</v>
      </c>
      <c r="AI42" s="180">
        <v>0</v>
      </c>
      <c r="AJ42" s="48">
        <f t="shared" si="82"/>
        <v>0</v>
      </c>
      <c r="AK42" s="535">
        <f t="shared" si="83"/>
        <v>7.6666666666666661E-2</v>
      </c>
      <c r="AL42" s="527">
        <v>0.15333333333333332</v>
      </c>
      <c r="AM42" s="48">
        <f t="shared" si="84"/>
        <v>0</v>
      </c>
      <c r="AN42" s="48">
        <f t="shared" si="60"/>
        <v>0</v>
      </c>
      <c r="AO42" s="48">
        <f t="shared" si="85"/>
        <v>0</v>
      </c>
      <c r="AP42" s="48">
        <f t="shared" si="86"/>
        <v>0</v>
      </c>
      <c r="AQ42" s="48">
        <f t="shared" si="87"/>
        <v>0</v>
      </c>
      <c r="AR42" s="48">
        <f t="shared" si="88"/>
        <v>0</v>
      </c>
      <c r="AS42" s="48">
        <f t="shared" si="89"/>
        <v>0</v>
      </c>
      <c r="AT42" s="183">
        <v>0</v>
      </c>
      <c r="AU42" s="48">
        <f t="shared" si="90"/>
        <v>0</v>
      </c>
      <c r="AV42" s="48">
        <f t="shared" si="61"/>
        <v>0</v>
      </c>
      <c r="AW42" s="48">
        <f t="shared" si="61"/>
        <v>0</v>
      </c>
      <c r="AX42" s="48">
        <f t="shared" si="61"/>
        <v>0</v>
      </c>
      <c r="AY42" s="48">
        <f t="shared" si="61"/>
        <v>0</v>
      </c>
      <c r="AZ42" s="48">
        <f t="shared" si="61"/>
        <v>0</v>
      </c>
      <c r="BA42" s="48">
        <f t="shared" si="61"/>
        <v>0</v>
      </c>
      <c r="BB42" s="48">
        <f t="shared" si="91"/>
        <v>0</v>
      </c>
      <c r="BC42" s="183">
        <v>0</v>
      </c>
      <c r="BD42" s="183">
        <v>0.14000000000000012</v>
      </c>
      <c r="BE42" s="48">
        <f t="shared" si="62"/>
        <v>0</v>
      </c>
      <c r="BF42" s="48">
        <f t="shared" si="62"/>
        <v>0</v>
      </c>
      <c r="BG42" s="48">
        <f t="shared" si="62"/>
        <v>0</v>
      </c>
      <c r="BH42" s="48">
        <f t="shared" si="62"/>
        <v>0</v>
      </c>
      <c r="BI42" s="183">
        <v>0</v>
      </c>
      <c r="BJ42" s="183">
        <v>0</v>
      </c>
      <c r="BK42" s="183">
        <v>0</v>
      </c>
      <c r="BL42" s="527">
        <v>0</v>
      </c>
      <c r="BM42" s="48">
        <f t="shared" si="92"/>
        <v>0</v>
      </c>
      <c r="BN42" s="183">
        <v>7.0887214202756413E-2</v>
      </c>
      <c r="BO42" s="183">
        <v>0</v>
      </c>
      <c r="BP42" s="48">
        <f t="shared" si="93"/>
        <v>0</v>
      </c>
      <c r="BQ42" s="48">
        <f t="shared" si="63"/>
        <v>0</v>
      </c>
      <c r="BR42" s="48">
        <f t="shared" si="63"/>
        <v>0</v>
      </c>
      <c r="BS42" s="48">
        <f t="shared" si="63"/>
        <v>0</v>
      </c>
      <c r="BT42" s="48">
        <f t="shared" si="63"/>
        <v>0</v>
      </c>
      <c r="BU42" s="183">
        <v>0</v>
      </c>
      <c r="BV42" s="48">
        <f t="shared" si="94"/>
        <v>0</v>
      </c>
      <c r="BW42" s="48">
        <f t="shared" si="64"/>
        <v>0</v>
      </c>
      <c r="BX42" s="48">
        <f t="shared" si="64"/>
        <v>0</v>
      </c>
      <c r="BY42" s="48">
        <f t="shared" si="64"/>
        <v>0</v>
      </c>
      <c r="BZ42" s="48">
        <f t="shared" si="64"/>
        <v>0</v>
      </c>
      <c r="CA42" s="48">
        <f t="shared" si="64"/>
        <v>0</v>
      </c>
      <c r="CB42" s="183">
        <v>0.21266164260826925</v>
      </c>
      <c r="CC42" s="48">
        <f t="shared" si="95"/>
        <v>0.21266164260826925</v>
      </c>
      <c r="CD42" s="48">
        <f t="shared" si="65"/>
        <v>0.21266164260826925</v>
      </c>
      <c r="CE42" s="48">
        <f t="shared" si="65"/>
        <v>0.21266164260826925</v>
      </c>
      <c r="CF42" s="48">
        <f t="shared" si="65"/>
        <v>0.21266164260826925</v>
      </c>
      <c r="CG42" s="48">
        <f t="shared" si="65"/>
        <v>0.21266164260826925</v>
      </c>
      <c r="CH42" s="48">
        <f t="shared" si="65"/>
        <v>0.21266164260826925</v>
      </c>
      <c r="CI42" s="48">
        <f t="shared" si="96"/>
        <v>7.0887214202756413E-2</v>
      </c>
      <c r="CJ42" s="48">
        <f t="shared" si="96"/>
        <v>7.0887214202756413E-2</v>
      </c>
      <c r="CK42" s="48">
        <f t="shared" si="96"/>
        <v>7.0887214202756413E-2</v>
      </c>
      <c r="CL42" s="183">
        <v>0.21266164260826925</v>
      </c>
      <c r="CM42" s="48">
        <f t="shared" si="97"/>
        <v>0.21266164260826925</v>
      </c>
      <c r="CN42" s="48">
        <f t="shared" si="66"/>
        <v>0.21266164260826925</v>
      </c>
      <c r="CO42" s="48">
        <f t="shared" si="66"/>
        <v>0.21266164260826925</v>
      </c>
      <c r="CP42" s="48">
        <f t="shared" si="66"/>
        <v>0.21266164260826925</v>
      </c>
      <c r="CQ42" s="535">
        <v>0</v>
      </c>
      <c r="CR42" s="48">
        <f t="shared" si="98"/>
        <v>0</v>
      </c>
      <c r="CS42" s="48">
        <f t="shared" si="99"/>
        <v>0</v>
      </c>
      <c r="CT42" s="48">
        <f t="shared" si="67"/>
        <v>0</v>
      </c>
      <c r="CU42" s="48">
        <f t="shared" si="67"/>
        <v>0</v>
      </c>
      <c r="CV42" s="48">
        <f t="shared" si="67"/>
        <v>0</v>
      </c>
      <c r="CW42" s="48">
        <f t="shared" si="67"/>
        <v>0</v>
      </c>
      <c r="CX42" s="48">
        <f t="shared" si="67"/>
        <v>0</v>
      </c>
      <c r="CY42" s="48">
        <f t="shared" si="67"/>
        <v>0</v>
      </c>
      <c r="CZ42" s="48">
        <f t="shared" si="67"/>
        <v>0</v>
      </c>
      <c r="DA42" s="48">
        <f t="shared" si="67"/>
        <v>0</v>
      </c>
      <c r="DB42" s="48">
        <f t="shared" si="67"/>
        <v>0</v>
      </c>
      <c r="DC42" s="48">
        <f t="shared" si="67"/>
        <v>0</v>
      </c>
      <c r="DD42" s="183">
        <f t="shared" si="100"/>
        <v>0</v>
      </c>
      <c r="DE42" s="48">
        <f t="shared" si="68"/>
        <v>0</v>
      </c>
      <c r="DF42" s="48">
        <f t="shared" si="68"/>
        <v>0</v>
      </c>
      <c r="DG42" s="48">
        <f t="shared" si="68"/>
        <v>0</v>
      </c>
      <c r="DH42" s="183">
        <f t="shared" si="101"/>
        <v>0</v>
      </c>
      <c r="DI42" s="48">
        <f t="shared" ref="DI42:DJ42" si="134">DH42</f>
        <v>0</v>
      </c>
      <c r="DJ42" s="48">
        <f t="shared" si="134"/>
        <v>0</v>
      </c>
      <c r="DK42" s="48">
        <f t="shared" si="103"/>
        <v>0</v>
      </c>
      <c r="DL42" s="48">
        <f t="shared" si="104"/>
        <v>0</v>
      </c>
      <c r="DM42" s="48">
        <f t="shared" si="105"/>
        <v>0</v>
      </c>
      <c r="DN42" s="48">
        <f t="shared" si="106"/>
        <v>0</v>
      </c>
      <c r="DO42" s="48">
        <f t="shared" si="107"/>
        <v>0</v>
      </c>
      <c r="DP42" s="48">
        <f t="shared" si="108"/>
        <v>0</v>
      </c>
      <c r="DQ42" s="48">
        <f t="shared" si="109"/>
        <v>0</v>
      </c>
      <c r="DR42" s="48">
        <f t="shared" si="110"/>
        <v>0</v>
      </c>
      <c r="DS42" s="48">
        <f t="shared" si="111"/>
        <v>0</v>
      </c>
      <c r="DT42" s="48">
        <f t="shared" si="112"/>
        <v>0</v>
      </c>
      <c r="DU42" s="48">
        <f t="shared" si="113"/>
        <v>0</v>
      </c>
      <c r="DV42" s="48">
        <f t="shared" si="114"/>
        <v>0</v>
      </c>
      <c r="DW42" s="48">
        <f t="shared" si="115"/>
        <v>0</v>
      </c>
      <c r="DX42" s="48">
        <f t="shared" si="116"/>
        <v>0</v>
      </c>
      <c r="DY42" s="48">
        <f t="shared" si="117"/>
        <v>0</v>
      </c>
      <c r="DZ42" s="48">
        <f t="shared" ref="DZ42:EE42" si="135">DY42</f>
        <v>0</v>
      </c>
      <c r="EA42" s="48">
        <f t="shared" si="135"/>
        <v>0</v>
      </c>
      <c r="EB42" s="48">
        <f t="shared" si="135"/>
        <v>0</v>
      </c>
      <c r="EC42" s="48">
        <f t="shared" si="135"/>
        <v>0</v>
      </c>
      <c r="ED42" s="48">
        <f t="shared" si="135"/>
        <v>0</v>
      </c>
      <c r="EE42" s="48">
        <f t="shared" si="135"/>
        <v>0</v>
      </c>
      <c r="EF42" s="48">
        <f t="shared" si="119"/>
        <v>0</v>
      </c>
      <c r="EG42" s="48">
        <f t="shared" si="120"/>
        <v>0</v>
      </c>
      <c r="EH42" s="48">
        <f t="shared" si="121"/>
        <v>0</v>
      </c>
      <c r="EI42" s="48">
        <f t="shared" si="122"/>
        <v>0</v>
      </c>
      <c r="EJ42" s="48">
        <f t="shared" si="123"/>
        <v>0</v>
      </c>
      <c r="EK42" s="48">
        <f t="shared" si="124"/>
        <v>0</v>
      </c>
      <c r="EL42" s="48">
        <f t="shared" si="125"/>
        <v>0</v>
      </c>
      <c r="EM42" s="60"/>
      <c r="EN42" s="60"/>
      <c r="EO42" s="60"/>
    </row>
    <row r="43" spans="1:145" x14ac:dyDescent="0.25">
      <c r="B43" s="12" t="s">
        <v>15</v>
      </c>
      <c r="C43" s="21">
        <v>0.4</v>
      </c>
      <c r="D43" s="183">
        <v>2.5568134703652934E-2</v>
      </c>
      <c r="E43" s="48">
        <f t="shared" si="70"/>
        <v>2.5568134703652934E-2</v>
      </c>
      <c r="F43" s="48">
        <f t="shared" si="57"/>
        <v>2.5568134703652934E-2</v>
      </c>
      <c r="G43" s="48">
        <f t="shared" si="57"/>
        <v>2.5568134703652934E-2</v>
      </c>
      <c r="H43" s="48">
        <f t="shared" si="57"/>
        <v>2.5568134703652934E-2</v>
      </c>
      <c r="I43" s="48">
        <f t="shared" si="57"/>
        <v>2.5568134703652934E-2</v>
      </c>
      <c r="J43" s="48">
        <f t="shared" si="57"/>
        <v>2.5568134703652934E-2</v>
      </c>
      <c r="K43" s="48">
        <f t="shared" si="57"/>
        <v>2.5568134703652934E-2</v>
      </c>
      <c r="L43" s="48">
        <f t="shared" si="57"/>
        <v>2.5568134703652934E-2</v>
      </c>
      <c r="M43" s="183">
        <v>-6.4267616441528938E-3</v>
      </c>
      <c r="N43" s="199">
        <f t="shared" si="71"/>
        <v>-6.4267616441528938E-3</v>
      </c>
      <c r="O43" s="199">
        <f t="shared" si="72"/>
        <v>-6.4267616441528938E-3</v>
      </c>
      <c r="P43" s="199">
        <f t="shared" si="73"/>
        <v>-6.4267616441528938E-3</v>
      </c>
      <c r="Q43" s="183">
        <v>0</v>
      </c>
      <c r="R43" s="48">
        <f t="shared" si="74"/>
        <v>0</v>
      </c>
      <c r="S43" s="48">
        <f t="shared" si="58"/>
        <v>0</v>
      </c>
      <c r="T43" s="520">
        <v>0</v>
      </c>
      <c r="U43" s="48">
        <f t="shared" si="75"/>
        <v>0</v>
      </c>
      <c r="V43" s="520">
        <v>9.6239231103434353E-3</v>
      </c>
      <c r="W43" s="48">
        <f t="shared" si="76"/>
        <v>0</v>
      </c>
      <c r="X43" s="48">
        <f t="shared" si="59"/>
        <v>0</v>
      </c>
      <c r="Y43" s="48">
        <f t="shared" si="59"/>
        <v>0</v>
      </c>
      <c r="Z43" s="48">
        <f t="shared" si="59"/>
        <v>0</v>
      </c>
      <c r="AA43" s="48">
        <f t="shared" si="59"/>
        <v>0</v>
      </c>
      <c r="AB43" s="48">
        <f t="shared" si="77"/>
        <v>-1.0000000000000002E-2</v>
      </c>
      <c r="AC43" s="48">
        <f t="shared" si="78"/>
        <v>-1.0000000000000002E-2</v>
      </c>
      <c r="AD43" s="183">
        <v>-6.4267616441528938E-3</v>
      </c>
      <c r="AE43" s="48">
        <f t="shared" si="79"/>
        <v>-6.4267616441528938E-3</v>
      </c>
      <c r="AF43" s="48">
        <f t="shared" si="80"/>
        <v>-6.4267616441528938E-3</v>
      </c>
      <c r="AG43" s="48">
        <f t="shared" si="81"/>
        <v>-6.4267616441528938E-3</v>
      </c>
      <c r="AH43" s="183">
        <v>0.18933333333333335</v>
      </c>
      <c r="AI43" s="180">
        <v>-1.0000000000000002E-2</v>
      </c>
      <c r="AJ43" s="48">
        <f t="shared" si="82"/>
        <v>-1.0000000000000002E-2</v>
      </c>
      <c r="AK43" s="535">
        <f t="shared" si="83"/>
        <v>8.9666666666666672E-2</v>
      </c>
      <c r="AL43" s="527">
        <v>0.18933333333333335</v>
      </c>
      <c r="AM43" s="48">
        <f t="shared" si="84"/>
        <v>-1.0000000000000002E-2</v>
      </c>
      <c r="AN43" s="48">
        <f t="shared" si="60"/>
        <v>-1.0000000000000002E-2</v>
      </c>
      <c r="AO43" s="48">
        <f t="shared" si="85"/>
        <v>0</v>
      </c>
      <c r="AP43" s="48">
        <f t="shared" si="86"/>
        <v>9.6239231103434353E-3</v>
      </c>
      <c r="AQ43" s="48">
        <f t="shared" si="87"/>
        <v>-6.4267616441528938E-3</v>
      </c>
      <c r="AR43" s="48">
        <f t="shared" si="88"/>
        <v>-6.4267616441528938E-3</v>
      </c>
      <c r="AS43" s="48">
        <f t="shared" si="89"/>
        <v>3.2592622618565104E-2</v>
      </c>
      <c r="AT43" s="183">
        <v>3.2592622618565104E-2</v>
      </c>
      <c r="AU43" s="48">
        <f t="shared" si="90"/>
        <v>2.9333360356708593E-2</v>
      </c>
      <c r="AV43" s="48">
        <f t="shared" si="61"/>
        <v>2.9333360356708593E-2</v>
      </c>
      <c r="AW43" s="48">
        <f t="shared" si="61"/>
        <v>2.9333360356708593E-2</v>
      </c>
      <c r="AX43" s="48">
        <f t="shared" si="61"/>
        <v>3.2592622618565104E-2</v>
      </c>
      <c r="AY43" s="48">
        <f t="shared" si="61"/>
        <v>3.9111147142278126E-2</v>
      </c>
      <c r="AZ43" s="48">
        <f t="shared" si="61"/>
        <v>3.2592622618565104E-2</v>
      </c>
      <c r="BA43" s="48">
        <f t="shared" si="61"/>
        <v>3.9111147142278126E-2</v>
      </c>
      <c r="BB43" s="48">
        <f t="shared" si="91"/>
        <v>7.3968124968037952E-2</v>
      </c>
      <c r="BC43" s="183">
        <v>7.3968124968037952E-2</v>
      </c>
      <c r="BD43" s="183">
        <v>0.14999999999999991</v>
      </c>
      <c r="BE43" s="48">
        <f t="shared" si="62"/>
        <v>3.2592622618565104E-2</v>
      </c>
      <c r="BF43" s="48">
        <f t="shared" si="62"/>
        <v>3.2592622618565104E-2</v>
      </c>
      <c r="BG43" s="48">
        <f t="shared" si="62"/>
        <v>3.9111147142278126E-2</v>
      </c>
      <c r="BH43" s="48">
        <f t="shared" si="62"/>
        <v>3.9111147142278126E-2</v>
      </c>
      <c r="BI43" s="183">
        <v>0</v>
      </c>
      <c r="BJ43" s="183">
        <v>0</v>
      </c>
      <c r="BK43" s="183">
        <v>0</v>
      </c>
      <c r="BL43" s="527">
        <v>2.0000000000000018E-2</v>
      </c>
      <c r="BM43" s="48">
        <f t="shared" si="92"/>
        <v>3.2592622618565104E-2</v>
      </c>
      <c r="BN43" s="183">
        <v>7.8215874229561624E-2</v>
      </c>
      <c r="BO43" s="183">
        <v>0</v>
      </c>
      <c r="BP43" s="48">
        <f t="shared" si="93"/>
        <v>0</v>
      </c>
      <c r="BQ43" s="48">
        <f t="shared" si="63"/>
        <v>0</v>
      </c>
      <c r="BR43" s="48">
        <f t="shared" si="63"/>
        <v>0</v>
      </c>
      <c r="BS43" s="48">
        <f t="shared" si="63"/>
        <v>0</v>
      </c>
      <c r="BT43" s="48">
        <f t="shared" si="63"/>
        <v>0</v>
      </c>
      <c r="BU43" s="183">
        <v>0</v>
      </c>
      <c r="BV43" s="48">
        <f t="shared" si="94"/>
        <v>0</v>
      </c>
      <c r="BW43" s="48">
        <f t="shared" si="64"/>
        <v>0</v>
      </c>
      <c r="BX43" s="48">
        <f t="shared" si="64"/>
        <v>0</v>
      </c>
      <c r="BY43" s="48">
        <f t="shared" si="64"/>
        <v>0</v>
      </c>
      <c r="BZ43" s="48">
        <f t="shared" si="64"/>
        <v>0</v>
      </c>
      <c r="CA43" s="48">
        <f t="shared" si="64"/>
        <v>0</v>
      </c>
      <c r="CB43" s="183">
        <v>0.23464762268868489</v>
      </c>
      <c r="CC43" s="48">
        <f t="shared" si="95"/>
        <v>0.23464762268868489</v>
      </c>
      <c r="CD43" s="48">
        <f t="shared" si="65"/>
        <v>0.23464762268868489</v>
      </c>
      <c r="CE43" s="48">
        <f t="shared" si="65"/>
        <v>0.23464762268868489</v>
      </c>
      <c r="CF43" s="48">
        <f t="shared" si="65"/>
        <v>0.23464762268868489</v>
      </c>
      <c r="CG43" s="48">
        <f t="shared" si="65"/>
        <v>0.23464762268868489</v>
      </c>
      <c r="CH43" s="48">
        <f t="shared" si="65"/>
        <v>0.23464762268868489</v>
      </c>
      <c r="CI43" s="48">
        <f t="shared" si="96"/>
        <v>7.8215874229561624E-2</v>
      </c>
      <c r="CJ43" s="48">
        <f t="shared" si="96"/>
        <v>7.8215874229561624E-2</v>
      </c>
      <c r="CK43" s="48">
        <f t="shared" si="96"/>
        <v>7.8215874229561624E-2</v>
      </c>
      <c r="CL43" s="183">
        <v>0.23464762268868489</v>
      </c>
      <c r="CM43" s="48">
        <f t="shared" si="97"/>
        <v>0.23464762268868489</v>
      </c>
      <c r="CN43" s="48">
        <f t="shared" si="66"/>
        <v>0.23464762268868489</v>
      </c>
      <c r="CO43" s="48">
        <f t="shared" si="66"/>
        <v>0.23464762268868489</v>
      </c>
      <c r="CP43" s="48">
        <f t="shared" si="66"/>
        <v>0.23464762268868489</v>
      </c>
      <c r="CQ43" s="535">
        <v>2.0000000000000018E-2</v>
      </c>
      <c r="CR43" s="48">
        <f t="shared" si="98"/>
        <v>-1.0000000000000002E-2</v>
      </c>
      <c r="CS43" s="48">
        <f t="shared" si="99"/>
        <v>-1.0000000000000002E-2</v>
      </c>
      <c r="CT43" s="48">
        <f t="shared" si="67"/>
        <v>-1.0000000000000002E-2</v>
      </c>
      <c r="CU43" s="48">
        <f t="shared" si="67"/>
        <v>-1.0000000000000002E-2</v>
      </c>
      <c r="CV43" s="48">
        <f t="shared" si="67"/>
        <v>-1.0000000000000002E-2</v>
      </c>
      <c r="CW43" s="48">
        <f t="shared" si="67"/>
        <v>-1.0000000000000002E-2</v>
      </c>
      <c r="CX43" s="48">
        <f t="shared" si="67"/>
        <v>-1.0000000000000002E-2</v>
      </c>
      <c r="CY43" s="48">
        <f t="shared" si="67"/>
        <v>-1.0000000000000002E-2</v>
      </c>
      <c r="CZ43" s="48">
        <f t="shared" si="67"/>
        <v>-1.0000000000000002E-2</v>
      </c>
      <c r="DA43" s="48">
        <f t="shared" si="67"/>
        <v>-1.0000000000000002E-2</v>
      </c>
      <c r="DB43" s="48">
        <f t="shared" si="67"/>
        <v>-1.0000000000000002E-2</v>
      </c>
      <c r="DC43" s="48">
        <f t="shared" si="67"/>
        <v>-1.0000000000000002E-2</v>
      </c>
      <c r="DD43" s="183">
        <f t="shared" si="100"/>
        <v>3.2592622618565104E-2</v>
      </c>
      <c r="DE43" s="48">
        <f t="shared" si="68"/>
        <v>3.2592622618565104E-2</v>
      </c>
      <c r="DF43" s="48">
        <f t="shared" si="68"/>
        <v>3.2592622618565104E-2</v>
      </c>
      <c r="DG43" s="48">
        <f t="shared" si="68"/>
        <v>3.2592622618565104E-2</v>
      </c>
      <c r="DH43" s="183">
        <f t="shared" si="101"/>
        <v>-6.4267616441528938E-3</v>
      </c>
      <c r="DI43" s="48">
        <f t="shared" ref="DI43:DJ43" si="136">DH43</f>
        <v>-6.4267616441528938E-3</v>
      </c>
      <c r="DJ43" s="48">
        <f t="shared" si="136"/>
        <v>-6.4267616441528938E-3</v>
      </c>
      <c r="DK43" s="48">
        <f t="shared" si="103"/>
        <v>-6.4267616441528938E-3</v>
      </c>
      <c r="DL43" s="48">
        <f t="shared" si="104"/>
        <v>-6.4267616441528938E-3</v>
      </c>
      <c r="DM43" s="48">
        <f t="shared" si="105"/>
        <v>-6.4267616441528938E-3</v>
      </c>
      <c r="DN43" s="48">
        <f t="shared" si="106"/>
        <v>-6.4267616441528938E-3</v>
      </c>
      <c r="DO43" s="48">
        <f t="shared" si="107"/>
        <v>-6.4267616441528938E-3</v>
      </c>
      <c r="DP43" s="48">
        <f t="shared" si="108"/>
        <v>-6.4267616441528938E-3</v>
      </c>
      <c r="DQ43" s="48">
        <f t="shared" si="109"/>
        <v>-6.4267616441528938E-3</v>
      </c>
      <c r="DR43" s="48">
        <f t="shared" si="110"/>
        <v>-6.4267616441528938E-3</v>
      </c>
      <c r="DS43" s="48">
        <f t="shared" si="111"/>
        <v>-6.4267616441528938E-3</v>
      </c>
      <c r="DT43" s="48">
        <f t="shared" si="112"/>
        <v>-6.4267616441528938E-3</v>
      </c>
      <c r="DU43" s="48">
        <f t="shared" si="113"/>
        <v>-6.4267616441528938E-3</v>
      </c>
      <c r="DV43" s="48">
        <f t="shared" si="114"/>
        <v>-6.4267616441528938E-3</v>
      </c>
      <c r="DW43" s="48">
        <f t="shared" si="115"/>
        <v>-6.4267616441528938E-3</v>
      </c>
      <c r="DX43" s="48">
        <f t="shared" si="116"/>
        <v>-6.4267616441528938E-3</v>
      </c>
      <c r="DY43" s="48">
        <f t="shared" si="117"/>
        <v>-6.4267616441528938E-3</v>
      </c>
      <c r="DZ43" s="48">
        <f t="shared" ref="DZ43:EE43" si="137">DY43</f>
        <v>-6.4267616441528938E-3</v>
      </c>
      <c r="EA43" s="48">
        <f t="shared" si="137"/>
        <v>-6.4267616441528938E-3</v>
      </c>
      <c r="EB43" s="48">
        <f t="shared" si="137"/>
        <v>-6.4267616441528938E-3</v>
      </c>
      <c r="EC43" s="48">
        <f t="shared" si="137"/>
        <v>-6.4267616441528938E-3</v>
      </c>
      <c r="ED43" s="48">
        <f t="shared" si="137"/>
        <v>-6.4267616441528938E-3</v>
      </c>
      <c r="EE43" s="48">
        <f t="shared" si="137"/>
        <v>-6.4267616441528938E-3</v>
      </c>
      <c r="EF43" s="48">
        <f t="shared" si="119"/>
        <v>-6.4267616441528938E-3</v>
      </c>
      <c r="EG43" s="48">
        <f t="shared" si="120"/>
        <v>-6.4267616441528938E-3</v>
      </c>
      <c r="EH43" s="48">
        <f t="shared" si="121"/>
        <v>-6.4267616441528938E-3</v>
      </c>
      <c r="EI43" s="48">
        <f t="shared" si="122"/>
        <v>-6.4267616441528938E-3</v>
      </c>
      <c r="EJ43" s="48">
        <f t="shared" si="123"/>
        <v>-6.4267616441528938E-3</v>
      </c>
      <c r="EK43" s="48">
        <f t="shared" si="124"/>
        <v>-6.4267616441528938E-3</v>
      </c>
      <c r="EL43" s="48">
        <f t="shared" si="125"/>
        <v>0</v>
      </c>
      <c r="EM43" s="60"/>
      <c r="EN43" s="60"/>
      <c r="EO43" s="60"/>
    </row>
    <row r="44" spans="1:145" ht="15.75" thickBot="1" x14ac:dyDescent="0.3">
      <c r="B44" s="239" t="s">
        <v>16</v>
      </c>
      <c r="C44" s="240">
        <v>0.45</v>
      </c>
      <c r="D44" s="192">
        <v>4.6454885009768646E-2</v>
      </c>
      <c r="E44" s="241">
        <f t="shared" si="70"/>
        <v>4.6454885009768646E-2</v>
      </c>
      <c r="F44" s="241">
        <f t="shared" si="57"/>
        <v>4.6454885009768646E-2</v>
      </c>
      <c r="G44" s="241">
        <f t="shared" si="57"/>
        <v>4.6454885009768646E-2</v>
      </c>
      <c r="H44" s="241">
        <f t="shared" si="57"/>
        <v>4.6454885009768646E-2</v>
      </c>
      <c r="I44" s="241">
        <f t="shared" si="57"/>
        <v>4.6454885009768646E-2</v>
      </c>
      <c r="J44" s="241">
        <f t="shared" si="57"/>
        <v>4.6454885009768646E-2</v>
      </c>
      <c r="K44" s="241">
        <f t="shared" si="57"/>
        <v>4.6454885009768646E-2</v>
      </c>
      <c r="L44" s="241">
        <f t="shared" si="57"/>
        <v>4.6454885009768646E-2</v>
      </c>
      <c r="M44" s="192">
        <v>6.0134600000000038E-2</v>
      </c>
      <c r="N44" s="295">
        <f t="shared" si="71"/>
        <v>6.0134600000000038E-2</v>
      </c>
      <c r="O44" s="295">
        <f t="shared" si="72"/>
        <v>6.0134600000000038E-2</v>
      </c>
      <c r="P44" s="295">
        <f t="shared" si="73"/>
        <v>6.0134600000000038E-2</v>
      </c>
      <c r="Q44" s="192">
        <v>0</v>
      </c>
      <c r="R44" s="241">
        <f t="shared" si="74"/>
        <v>0</v>
      </c>
      <c r="S44" s="241">
        <f t="shared" si="58"/>
        <v>0</v>
      </c>
      <c r="T44" s="521">
        <v>0</v>
      </c>
      <c r="U44" s="241">
        <f t="shared" si="75"/>
        <v>0</v>
      </c>
      <c r="V44" s="521">
        <v>3.0800821355236208E-2</v>
      </c>
      <c r="W44" s="241">
        <f t="shared" si="76"/>
        <v>0</v>
      </c>
      <c r="X44" s="241">
        <f t="shared" si="59"/>
        <v>0</v>
      </c>
      <c r="Y44" s="241">
        <f t="shared" si="59"/>
        <v>0</v>
      </c>
      <c r="Z44" s="241">
        <f t="shared" si="59"/>
        <v>0</v>
      </c>
      <c r="AA44" s="241">
        <f t="shared" si="59"/>
        <v>0</v>
      </c>
      <c r="AB44" s="241">
        <f t="shared" si="77"/>
        <v>9.6317523056652643E-3</v>
      </c>
      <c r="AC44" s="241">
        <f t="shared" si="78"/>
        <v>9.6317523056652643E-3</v>
      </c>
      <c r="AD44" s="192">
        <v>6.0134600000000038E-2</v>
      </c>
      <c r="AE44" s="241">
        <f t="shared" si="79"/>
        <v>6.0134600000000038E-2</v>
      </c>
      <c r="AF44" s="241">
        <f t="shared" si="80"/>
        <v>6.0134600000000038E-2</v>
      </c>
      <c r="AG44" s="241">
        <f t="shared" si="81"/>
        <v>6.0134600000000038E-2</v>
      </c>
      <c r="AH44" s="192">
        <v>0.23466666666666658</v>
      </c>
      <c r="AI44" s="180">
        <v>9.6317523056652643E-3</v>
      </c>
      <c r="AJ44" s="48">
        <f t="shared" si="82"/>
        <v>9.6317523056652643E-3</v>
      </c>
      <c r="AK44" s="535">
        <f t="shared" si="83"/>
        <v>0.12214920948616592</v>
      </c>
      <c r="AL44" s="528">
        <v>0.23466666666666658</v>
      </c>
      <c r="AM44" s="241">
        <f t="shared" si="84"/>
        <v>9.6317523056652643E-3</v>
      </c>
      <c r="AN44" s="241">
        <f t="shared" si="60"/>
        <v>9.6317523056652643E-3</v>
      </c>
      <c r="AO44" s="48">
        <f t="shared" si="85"/>
        <v>0</v>
      </c>
      <c r="AP44" s="48">
        <f t="shared" si="86"/>
        <v>3.0800821355236208E-2</v>
      </c>
      <c r="AQ44" s="48">
        <f t="shared" si="87"/>
        <v>6.0134600000000038E-2</v>
      </c>
      <c r="AR44" s="48">
        <f t="shared" si="88"/>
        <v>6.0134600000000038E-2</v>
      </c>
      <c r="AS44" s="48">
        <f t="shared" si="89"/>
        <v>8.063129973474803E-2</v>
      </c>
      <c r="AT44" s="192">
        <v>8.063129973474803E-2</v>
      </c>
      <c r="AU44" s="48">
        <f t="shared" si="90"/>
        <v>7.2568169761273227E-2</v>
      </c>
      <c r="AV44" s="48">
        <f t="shared" si="61"/>
        <v>7.2568169761273227E-2</v>
      </c>
      <c r="AW44" s="48">
        <f t="shared" si="61"/>
        <v>7.2568169761273227E-2</v>
      </c>
      <c r="AX44" s="48">
        <f t="shared" si="61"/>
        <v>8.063129973474803E-2</v>
      </c>
      <c r="AY44" s="48">
        <f t="shared" si="61"/>
        <v>9.6757559681697636E-2</v>
      </c>
      <c r="AZ44" s="48">
        <f t="shared" si="61"/>
        <v>8.063129973474803E-2</v>
      </c>
      <c r="BA44" s="48">
        <f t="shared" si="61"/>
        <v>9.6757559681697636E-2</v>
      </c>
      <c r="BB44" s="241">
        <f t="shared" si="91"/>
        <v>0.14100000000000001</v>
      </c>
      <c r="BC44" s="192">
        <v>0.14100000000000001</v>
      </c>
      <c r="BD44" s="192">
        <v>0.18899999999999983</v>
      </c>
      <c r="BE44" s="48">
        <f t="shared" si="62"/>
        <v>8.063129973474803E-2</v>
      </c>
      <c r="BF44" s="48">
        <f t="shared" si="62"/>
        <v>8.063129973474803E-2</v>
      </c>
      <c r="BG44" s="48">
        <f t="shared" si="62"/>
        <v>9.6757559681697636E-2</v>
      </c>
      <c r="BH44" s="48">
        <f t="shared" si="62"/>
        <v>9.6757559681697636E-2</v>
      </c>
      <c r="BI44" s="192">
        <v>0</v>
      </c>
      <c r="BJ44" s="192">
        <v>1.8289473684210522E-2</v>
      </c>
      <c r="BK44" s="192">
        <v>1.8289473684210522E-2</v>
      </c>
      <c r="BL44" s="528">
        <v>7.1830985915492862E-2</v>
      </c>
      <c r="BM44" s="241">
        <f t="shared" si="92"/>
        <v>8.063129973474803E-2</v>
      </c>
      <c r="BN44" s="192">
        <v>0.10019968366943455</v>
      </c>
      <c r="BO44" s="192">
        <v>0</v>
      </c>
      <c r="BP44" s="241">
        <f t="shared" si="93"/>
        <v>0</v>
      </c>
      <c r="BQ44" s="241">
        <f t="shared" si="63"/>
        <v>0</v>
      </c>
      <c r="BR44" s="241">
        <f t="shared" si="63"/>
        <v>0</v>
      </c>
      <c r="BS44" s="241">
        <f t="shared" si="63"/>
        <v>0</v>
      </c>
      <c r="BT44" s="241">
        <f t="shared" si="63"/>
        <v>0</v>
      </c>
      <c r="BU44" s="192">
        <v>0</v>
      </c>
      <c r="BV44" s="241">
        <f t="shared" si="94"/>
        <v>0</v>
      </c>
      <c r="BW44" s="241">
        <f t="shared" si="64"/>
        <v>0</v>
      </c>
      <c r="BX44" s="241">
        <f t="shared" si="64"/>
        <v>0</v>
      </c>
      <c r="BY44" s="241">
        <f t="shared" si="64"/>
        <v>0</v>
      </c>
      <c r="BZ44" s="241">
        <f t="shared" si="64"/>
        <v>0</v>
      </c>
      <c r="CA44" s="241">
        <f t="shared" si="64"/>
        <v>0</v>
      </c>
      <c r="CB44" s="192">
        <v>0.30059905100830364</v>
      </c>
      <c r="CC44" s="241">
        <f t="shared" si="95"/>
        <v>0.30059905100830364</v>
      </c>
      <c r="CD44" s="241">
        <f t="shared" si="65"/>
        <v>0.30059905100830364</v>
      </c>
      <c r="CE44" s="241">
        <f t="shared" si="65"/>
        <v>0.30059905100830364</v>
      </c>
      <c r="CF44" s="241">
        <f t="shared" si="65"/>
        <v>0.30059905100830364</v>
      </c>
      <c r="CG44" s="241">
        <f t="shared" si="65"/>
        <v>0.30059905100830364</v>
      </c>
      <c r="CH44" s="241">
        <f t="shared" si="65"/>
        <v>0.30059905100830364</v>
      </c>
      <c r="CI44" s="241">
        <f t="shared" si="96"/>
        <v>0.10019968366943455</v>
      </c>
      <c r="CJ44" s="241">
        <f t="shared" si="96"/>
        <v>0.10019968366943455</v>
      </c>
      <c r="CK44" s="241">
        <f t="shared" si="96"/>
        <v>0.10019968366943455</v>
      </c>
      <c r="CL44" s="192">
        <v>0.30059905100830364</v>
      </c>
      <c r="CM44" s="241">
        <f t="shared" si="97"/>
        <v>0.30059905100830364</v>
      </c>
      <c r="CN44" s="241">
        <f t="shared" si="66"/>
        <v>0.30059905100830364</v>
      </c>
      <c r="CO44" s="241">
        <f t="shared" si="66"/>
        <v>0.30059905100830364</v>
      </c>
      <c r="CP44" s="241">
        <f t="shared" si="66"/>
        <v>0.30059905100830364</v>
      </c>
      <c r="CQ44" s="536">
        <v>7.1830985915492862E-2</v>
      </c>
      <c r="CR44" s="241">
        <f t="shared" si="98"/>
        <v>9.6317523056652643E-3</v>
      </c>
      <c r="CS44" s="241">
        <f t="shared" si="99"/>
        <v>9.6317523056652643E-3</v>
      </c>
      <c r="CT44" s="241">
        <f t="shared" si="67"/>
        <v>9.6317523056652643E-3</v>
      </c>
      <c r="CU44" s="241">
        <f t="shared" si="67"/>
        <v>9.6317523056652643E-3</v>
      </c>
      <c r="CV44" s="241">
        <f t="shared" si="67"/>
        <v>9.6317523056652643E-3</v>
      </c>
      <c r="CW44" s="241">
        <f t="shared" si="67"/>
        <v>9.6317523056652643E-3</v>
      </c>
      <c r="CX44" s="241">
        <f t="shared" si="67"/>
        <v>9.6317523056652643E-3</v>
      </c>
      <c r="CY44" s="241">
        <f t="shared" si="67"/>
        <v>9.6317523056652643E-3</v>
      </c>
      <c r="CZ44" s="241">
        <f t="shared" si="67"/>
        <v>9.6317523056652643E-3</v>
      </c>
      <c r="DA44" s="241">
        <f t="shared" si="67"/>
        <v>9.6317523056652643E-3</v>
      </c>
      <c r="DB44" s="241">
        <f t="shared" si="67"/>
        <v>9.6317523056652643E-3</v>
      </c>
      <c r="DC44" s="241">
        <f t="shared" si="67"/>
        <v>9.6317523056652643E-3</v>
      </c>
      <c r="DD44" s="192">
        <f t="shared" si="100"/>
        <v>8.063129973474803E-2</v>
      </c>
      <c r="DE44" s="241">
        <f t="shared" si="68"/>
        <v>8.063129973474803E-2</v>
      </c>
      <c r="DF44" s="241">
        <f t="shared" si="68"/>
        <v>8.063129973474803E-2</v>
      </c>
      <c r="DG44" s="241">
        <f t="shared" si="68"/>
        <v>8.063129973474803E-2</v>
      </c>
      <c r="DH44" s="192">
        <f t="shared" si="101"/>
        <v>6.0134600000000038E-2</v>
      </c>
      <c r="DI44" s="241">
        <f t="shared" ref="DI44:DJ44" si="138">DH44</f>
        <v>6.0134600000000038E-2</v>
      </c>
      <c r="DJ44" s="241">
        <f t="shared" si="138"/>
        <v>6.0134600000000038E-2</v>
      </c>
      <c r="DK44" s="241">
        <f t="shared" si="103"/>
        <v>6.0134600000000038E-2</v>
      </c>
      <c r="DL44" s="241">
        <f t="shared" si="104"/>
        <v>6.0134600000000038E-2</v>
      </c>
      <c r="DM44" s="241">
        <f t="shared" si="105"/>
        <v>6.0134600000000038E-2</v>
      </c>
      <c r="DN44" s="241">
        <f t="shared" si="106"/>
        <v>6.0134600000000038E-2</v>
      </c>
      <c r="DO44" s="241">
        <f t="shared" si="107"/>
        <v>6.0134600000000038E-2</v>
      </c>
      <c r="DP44" s="241">
        <f t="shared" si="108"/>
        <v>6.0134600000000038E-2</v>
      </c>
      <c r="DQ44" s="241">
        <f t="shared" si="109"/>
        <v>6.0134600000000038E-2</v>
      </c>
      <c r="DR44" s="241">
        <f t="shared" si="110"/>
        <v>6.0134600000000038E-2</v>
      </c>
      <c r="DS44" s="241">
        <f t="shared" si="111"/>
        <v>6.0134600000000038E-2</v>
      </c>
      <c r="DT44" s="241">
        <f t="shared" si="112"/>
        <v>6.0134600000000038E-2</v>
      </c>
      <c r="DU44" s="241">
        <f t="shared" si="113"/>
        <v>6.0134600000000038E-2</v>
      </c>
      <c r="DV44" s="241">
        <f t="shared" si="114"/>
        <v>6.0134600000000038E-2</v>
      </c>
      <c r="DW44" s="241">
        <f t="shared" si="115"/>
        <v>6.0134600000000038E-2</v>
      </c>
      <c r="DX44" s="241">
        <f t="shared" si="116"/>
        <v>6.0134600000000038E-2</v>
      </c>
      <c r="DY44" s="48">
        <f t="shared" si="117"/>
        <v>6.0134600000000038E-2</v>
      </c>
      <c r="DZ44" s="241">
        <f t="shared" ref="DZ44:EE44" si="139">DY44</f>
        <v>6.0134600000000038E-2</v>
      </c>
      <c r="EA44" s="241">
        <f t="shared" si="139"/>
        <v>6.0134600000000038E-2</v>
      </c>
      <c r="EB44" s="241">
        <f t="shared" si="139"/>
        <v>6.0134600000000038E-2</v>
      </c>
      <c r="EC44" s="241">
        <f t="shared" si="139"/>
        <v>6.0134600000000038E-2</v>
      </c>
      <c r="ED44" s="241">
        <f t="shared" si="139"/>
        <v>6.0134600000000038E-2</v>
      </c>
      <c r="EE44" s="241">
        <f t="shared" si="139"/>
        <v>6.0134600000000038E-2</v>
      </c>
      <c r="EF44" s="241">
        <f t="shared" si="119"/>
        <v>6.0134600000000038E-2</v>
      </c>
      <c r="EG44" s="241">
        <f t="shared" si="120"/>
        <v>6.0134600000000038E-2</v>
      </c>
      <c r="EH44" s="241">
        <f t="shared" si="121"/>
        <v>6.0134600000000038E-2</v>
      </c>
      <c r="EI44" s="241">
        <f t="shared" si="122"/>
        <v>6.0134600000000038E-2</v>
      </c>
      <c r="EJ44" s="241">
        <f t="shared" si="123"/>
        <v>6.0134600000000038E-2</v>
      </c>
      <c r="EK44" s="241">
        <f t="shared" si="124"/>
        <v>6.0134600000000038E-2</v>
      </c>
      <c r="EL44" s="241">
        <f t="shared" si="125"/>
        <v>0</v>
      </c>
      <c r="EM44" s="60"/>
      <c r="EN44" s="60"/>
      <c r="EO44" s="60"/>
    </row>
    <row r="45" spans="1:145" s="290" customFormat="1" ht="15.75" thickBot="1" x14ac:dyDescent="0.3">
      <c r="A45" s="280"/>
      <c r="B45" s="281" t="s">
        <v>17</v>
      </c>
      <c r="C45" s="282">
        <v>0.5</v>
      </c>
      <c r="D45" s="283">
        <v>7.2876697778780808E-2</v>
      </c>
      <c r="E45" s="284">
        <f t="shared" si="70"/>
        <v>7.2876697778780808E-2</v>
      </c>
      <c r="F45" s="284">
        <f t="shared" si="57"/>
        <v>7.2876697778780808E-2</v>
      </c>
      <c r="G45" s="284">
        <f t="shared" si="57"/>
        <v>7.2876697778780808E-2</v>
      </c>
      <c r="H45" s="284">
        <f t="shared" si="57"/>
        <v>7.2876697778780808E-2</v>
      </c>
      <c r="I45" s="284">
        <f t="shared" si="57"/>
        <v>7.2876697778780808E-2</v>
      </c>
      <c r="J45" s="284">
        <f t="shared" si="57"/>
        <v>7.2876697778780808E-2</v>
      </c>
      <c r="K45" s="284">
        <f t="shared" si="57"/>
        <v>7.2876697778780808E-2</v>
      </c>
      <c r="L45" s="284">
        <f t="shared" si="57"/>
        <v>7.2876697778780808E-2</v>
      </c>
      <c r="M45" s="283">
        <v>0.12267657992565062</v>
      </c>
      <c r="N45" s="297">
        <f t="shared" si="71"/>
        <v>0.12267657992565062</v>
      </c>
      <c r="O45" s="297">
        <f t="shared" si="72"/>
        <v>0.12267657992565062</v>
      </c>
      <c r="P45" s="297">
        <f t="shared" si="73"/>
        <v>0.12267657992565062</v>
      </c>
      <c r="Q45" s="283">
        <v>2.6350461133068936E-3</v>
      </c>
      <c r="R45" s="284">
        <f t="shared" si="74"/>
        <v>2.6350461133068936E-3</v>
      </c>
      <c r="S45" s="284">
        <f t="shared" si="58"/>
        <v>2.6350461133068936E-3</v>
      </c>
      <c r="T45" s="522">
        <v>2.6350461133068936E-3</v>
      </c>
      <c r="U45" s="284">
        <f t="shared" si="75"/>
        <v>2.6350461133068936E-3</v>
      </c>
      <c r="V45" s="522">
        <v>0.17499999999999982</v>
      </c>
      <c r="W45" s="284">
        <f t="shared" si="76"/>
        <v>2.6350461133068936E-3</v>
      </c>
      <c r="X45" s="284">
        <f t="shared" si="59"/>
        <v>2.6350461133068936E-3</v>
      </c>
      <c r="Y45" s="284">
        <f t="shared" si="59"/>
        <v>2.6350461133068936E-3</v>
      </c>
      <c r="Z45" s="284">
        <f t="shared" si="59"/>
        <v>2.6350461133068936E-3</v>
      </c>
      <c r="AA45" s="284">
        <f t="shared" si="59"/>
        <v>2.6350461133068936E-3</v>
      </c>
      <c r="AB45" s="284">
        <f t="shared" si="77"/>
        <v>4.6916058394160576E-2</v>
      </c>
      <c r="AC45" s="284">
        <f t="shared" si="78"/>
        <v>4.6916058394160576E-2</v>
      </c>
      <c r="AD45" s="283">
        <v>0.12267657992565062</v>
      </c>
      <c r="AE45" s="284">
        <f t="shared" si="79"/>
        <v>0.12267657992565062</v>
      </c>
      <c r="AF45" s="284">
        <f t="shared" si="80"/>
        <v>0.12267657992565062</v>
      </c>
      <c r="AG45" s="284">
        <f t="shared" si="81"/>
        <v>0.12267657992565062</v>
      </c>
      <c r="AH45" s="283">
        <v>0.28000000000000003</v>
      </c>
      <c r="AI45" s="180">
        <v>4.6916058394160576E-2</v>
      </c>
      <c r="AJ45" s="48">
        <f t="shared" si="82"/>
        <v>4.6916058394160576E-2</v>
      </c>
      <c r="AK45" s="535">
        <f t="shared" si="83"/>
        <v>0.1634580291970803</v>
      </c>
      <c r="AL45" s="529">
        <v>0.28000000000000003</v>
      </c>
      <c r="AM45" s="284">
        <f t="shared" si="84"/>
        <v>4.6916058394160576E-2</v>
      </c>
      <c r="AN45" s="284">
        <f>$AI45*AN$6</f>
        <v>4.6916058394160576E-2</v>
      </c>
      <c r="AO45" s="48">
        <f t="shared" si="85"/>
        <v>2.6350461133068936E-3</v>
      </c>
      <c r="AP45" s="48">
        <f t="shared" si="86"/>
        <v>0.17499999999999982</v>
      </c>
      <c r="AQ45" s="48">
        <f t="shared" si="87"/>
        <v>0.12267657992565062</v>
      </c>
      <c r="AR45" s="48">
        <f t="shared" si="88"/>
        <v>0.12267657992565062</v>
      </c>
      <c r="AS45" s="48">
        <f t="shared" si="89"/>
        <v>0.12999999999999989</v>
      </c>
      <c r="AT45" s="283">
        <v>0.12999999999999989</v>
      </c>
      <c r="AU45" s="48">
        <f t="shared" si="90"/>
        <v>0.11699999999999991</v>
      </c>
      <c r="AV45" s="48">
        <f t="shared" si="61"/>
        <v>0.11699999999999991</v>
      </c>
      <c r="AW45" s="48">
        <f t="shared" si="61"/>
        <v>0.11699999999999991</v>
      </c>
      <c r="AX45" s="48">
        <f t="shared" si="61"/>
        <v>0.12999999999999989</v>
      </c>
      <c r="AY45" s="48">
        <f t="shared" si="61"/>
        <v>0.15599999999999986</v>
      </c>
      <c r="AZ45" s="48">
        <f t="shared" si="61"/>
        <v>0.12999999999999989</v>
      </c>
      <c r="BA45" s="48">
        <f t="shared" si="61"/>
        <v>0.15599999999999986</v>
      </c>
      <c r="BB45" s="284">
        <f t="shared" si="91"/>
        <v>0.19087032856784547</v>
      </c>
      <c r="BC45" s="283">
        <v>0.19087032856784547</v>
      </c>
      <c r="BD45" s="283">
        <v>0.26</v>
      </c>
      <c r="BE45" s="48">
        <f t="shared" si="62"/>
        <v>0.12999999999999989</v>
      </c>
      <c r="BF45" s="48">
        <f t="shared" si="62"/>
        <v>0.12999999999999989</v>
      </c>
      <c r="BG45" s="48">
        <f t="shared" si="62"/>
        <v>0.15599999999999986</v>
      </c>
      <c r="BH45" s="48">
        <f t="shared" si="62"/>
        <v>0.15599999999999986</v>
      </c>
      <c r="BI45" s="283">
        <v>1.6578947368421026E-2</v>
      </c>
      <c r="BJ45" s="283">
        <v>3.4492753623188488E-2</v>
      </c>
      <c r="BK45" s="283">
        <v>3.4492753623188488E-2</v>
      </c>
      <c r="BL45" s="529">
        <v>0.11654566297286961</v>
      </c>
      <c r="BM45" s="284">
        <f t="shared" si="92"/>
        <v>0.12999999999999989</v>
      </c>
      <c r="BN45" s="283">
        <v>0.10974571713973313</v>
      </c>
      <c r="BO45" s="283">
        <v>0</v>
      </c>
      <c r="BP45" s="284">
        <f t="shared" si="93"/>
        <v>0</v>
      </c>
      <c r="BQ45" s="284">
        <f t="shared" si="63"/>
        <v>0</v>
      </c>
      <c r="BR45" s="284">
        <f t="shared" si="63"/>
        <v>0</v>
      </c>
      <c r="BS45" s="284">
        <f t="shared" si="63"/>
        <v>0</v>
      </c>
      <c r="BT45" s="284">
        <f t="shared" si="63"/>
        <v>0</v>
      </c>
      <c r="BU45" s="283">
        <v>7.7736850506600064E-3</v>
      </c>
      <c r="BV45" s="284">
        <f t="shared" si="94"/>
        <v>7.7736850506600064E-3</v>
      </c>
      <c r="BW45" s="284">
        <f t="shared" si="64"/>
        <v>7.7736850506600064E-3</v>
      </c>
      <c r="BX45" s="284">
        <f t="shared" si="64"/>
        <v>7.7736850506600064E-3</v>
      </c>
      <c r="BY45" s="284">
        <f t="shared" si="64"/>
        <v>7.7736850506600064E-3</v>
      </c>
      <c r="BZ45" s="284">
        <f t="shared" si="64"/>
        <v>7.7736850506600064E-3</v>
      </c>
      <c r="CA45" s="284">
        <f t="shared" si="64"/>
        <v>7.7736850506600064E-3</v>
      </c>
      <c r="CB45" s="283">
        <v>0.3214634663685394</v>
      </c>
      <c r="CC45" s="284">
        <f t="shared" si="95"/>
        <v>0.3214634663685394</v>
      </c>
      <c r="CD45" s="284">
        <f t="shared" si="65"/>
        <v>0.3214634663685394</v>
      </c>
      <c r="CE45" s="284">
        <f t="shared" si="65"/>
        <v>0.3214634663685394</v>
      </c>
      <c r="CF45" s="284">
        <f t="shared" si="65"/>
        <v>0.3214634663685394</v>
      </c>
      <c r="CG45" s="284">
        <f t="shared" si="65"/>
        <v>0.3214634663685394</v>
      </c>
      <c r="CH45" s="284">
        <f t="shared" si="65"/>
        <v>0.3214634663685394</v>
      </c>
      <c r="CI45" s="284">
        <f t="shared" si="96"/>
        <v>0.10974571713973313</v>
      </c>
      <c r="CJ45" s="284">
        <f t="shared" si="96"/>
        <v>0.10974571713973313</v>
      </c>
      <c r="CK45" s="284">
        <f t="shared" si="96"/>
        <v>0.10974571713973313</v>
      </c>
      <c r="CL45" s="283">
        <v>0.3214634663685394</v>
      </c>
      <c r="CM45" s="284">
        <f t="shared" si="97"/>
        <v>0.3214634663685394</v>
      </c>
      <c r="CN45" s="284">
        <f t="shared" si="66"/>
        <v>0.3214634663685394</v>
      </c>
      <c r="CO45" s="284">
        <f t="shared" si="66"/>
        <v>0.3214634663685394</v>
      </c>
      <c r="CP45" s="284">
        <f t="shared" si="66"/>
        <v>0.3214634663685394</v>
      </c>
      <c r="CQ45" s="537">
        <v>0.11654566297286961</v>
      </c>
      <c r="CR45" s="284">
        <f>AI45</f>
        <v>4.6916058394160576E-2</v>
      </c>
      <c r="CS45" s="284">
        <f t="shared" si="99"/>
        <v>4.6916058394160576E-2</v>
      </c>
      <c r="CT45" s="284">
        <f t="shared" si="67"/>
        <v>4.6916058394160576E-2</v>
      </c>
      <c r="CU45" s="284">
        <f t="shared" si="67"/>
        <v>4.6916058394160576E-2</v>
      </c>
      <c r="CV45" s="284">
        <f t="shared" si="67"/>
        <v>4.6916058394160576E-2</v>
      </c>
      <c r="CW45" s="284">
        <f t="shared" si="67"/>
        <v>4.6916058394160576E-2</v>
      </c>
      <c r="CX45" s="284">
        <f t="shared" si="67"/>
        <v>4.6916058394160576E-2</v>
      </c>
      <c r="CY45" s="284">
        <f t="shared" si="67"/>
        <v>4.6916058394160576E-2</v>
      </c>
      <c r="CZ45" s="284">
        <f t="shared" si="67"/>
        <v>4.6916058394160576E-2</v>
      </c>
      <c r="DA45" s="284">
        <f t="shared" si="67"/>
        <v>4.6916058394160576E-2</v>
      </c>
      <c r="DB45" s="284">
        <f t="shared" si="67"/>
        <v>4.6916058394160576E-2</v>
      </c>
      <c r="DC45" s="284">
        <f t="shared" si="67"/>
        <v>4.6916058394160576E-2</v>
      </c>
      <c r="DD45" s="283">
        <f t="shared" si="100"/>
        <v>0.12999999999999989</v>
      </c>
      <c r="DE45" s="284">
        <f t="shared" si="68"/>
        <v>0.12999999999999989</v>
      </c>
      <c r="DF45" s="284">
        <f t="shared" si="68"/>
        <v>0.12999999999999989</v>
      </c>
      <c r="DG45" s="284">
        <f t="shared" si="68"/>
        <v>0.12999999999999989</v>
      </c>
      <c r="DH45" s="283">
        <f t="shared" si="101"/>
        <v>0.12267657992565062</v>
      </c>
      <c r="DI45" s="284">
        <f t="shared" ref="DI45:DJ45" si="140">DH45</f>
        <v>0.12267657992565062</v>
      </c>
      <c r="DJ45" s="284">
        <f t="shared" si="140"/>
        <v>0.12267657992565062</v>
      </c>
      <c r="DK45" s="284">
        <f t="shared" si="103"/>
        <v>0.12267657992565062</v>
      </c>
      <c r="DL45" s="284">
        <f t="shared" si="104"/>
        <v>0.12267657992565062</v>
      </c>
      <c r="DM45" s="284">
        <f t="shared" si="105"/>
        <v>0.12267657992565062</v>
      </c>
      <c r="DN45" s="284">
        <f t="shared" si="106"/>
        <v>0.12267657992565062</v>
      </c>
      <c r="DO45" s="284">
        <f t="shared" si="107"/>
        <v>0.12267657992565062</v>
      </c>
      <c r="DP45" s="284">
        <f t="shared" si="108"/>
        <v>0.12267657992565062</v>
      </c>
      <c r="DQ45" s="284">
        <f t="shared" si="109"/>
        <v>0.12267657992565062</v>
      </c>
      <c r="DR45" s="284">
        <f t="shared" si="110"/>
        <v>0.12267657992565062</v>
      </c>
      <c r="DS45" s="284">
        <f t="shared" si="111"/>
        <v>0.12267657992565062</v>
      </c>
      <c r="DT45" s="284">
        <f t="shared" si="112"/>
        <v>0.12267657992565062</v>
      </c>
      <c r="DU45" s="284">
        <f t="shared" si="113"/>
        <v>0.12267657992565062</v>
      </c>
      <c r="DV45" s="284">
        <f t="shared" si="114"/>
        <v>0.12267657992565062</v>
      </c>
      <c r="DW45" s="284">
        <f t="shared" si="115"/>
        <v>0.12267657992565062</v>
      </c>
      <c r="DX45" s="284">
        <f t="shared" si="116"/>
        <v>0.12267657992565062</v>
      </c>
      <c r="DY45" s="48">
        <f t="shared" si="117"/>
        <v>0.12267657992565062</v>
      </c>
      <c r="DZ45" s="284">
        <f>DY45</f>
        <v>0.12267657992565062</v>
      </c>
      <c r="EA45" s="284">
        <f t="shared" ref="EA45:EE45" si="141">DZ45</f>
        <v>0.12267657992565062</v>
      </c>
      <c r="EB45" s="284">
        <f t="shared" si="141"/>
        <v>0.12267657992565062</v>
      </c>
      <c r="EC45" s="284">
        <f t="shared" si="141"/>
        <v>0.12267657992565062</v>
      </c>
      <c r="ED45" s="284">
        <f t="shared" si="141"/>
        <v>0.12267657992565062</v>
      </c>
      <c r="EE45" s="284">
        <f t="shared" si="141"/>
        <v>0.12267657992565062</v>
      </c>
      <c r="EF45" s="284">
        <f t="shared" si="119"/>
        <v>0.12267657992565062</v>
      </c>
      <c r="EG45" s="284">
        <f t="shared" si="120"/>
        <v>0.12267657992565062</v>
      </c>
      <c r="EH45" s="284">
        <f t="shared" si="121"/>
        <v>0.12267657992565062</v>
      </c>
      <c r="EI45" s="284">
        <f t="shared" si="122"/>
        <v>0.12267657992565062</v>
      </c>
      <c r="EJ45" s="284">
        <f t="shared" si="123"/>
        <v>0.12267657992565062</v>
      </c>
      <c r="EK45" s="284">
        <f t="shared" si="124"/>
        <v>0.12267657992565062</v>
      </c>
      <c r="EL45" s="284">
        <f t="shared" si="125"/>
        <v>2.8985507246375832E-3</v>
      </c>
      <c r="EM45" s="289"/>
      <c r="EN45" s="289"/>
      <c r="EO45" s="289"/>
    </row>
    <row r="46" spans="1:145" x14ac:dyDescent="0.25">
      <c r="B46" s="243" t="s">
        <v>18</v>
      </c>
      <c r="C46" s="244">
        <v>0.55000000000000004</v>
      </c>
      <c r="D46" s="245">
        <v>0.10053185620020748</v>
      </c>
      <c r="E46" s="246">
        <f t="shared" si="70"/>
        <v>0.10053185620020748</v>
      </c>
      <c r="F46" s="246">
        <f t="shared" si="57"/>
        <v>0.10053185620020748</v>
      </c>
      <c r="G46" s="246">
        <f t="shared" si="57"/>
        <v>0.10053185620020748</v>
      </c>
      <c r="H46" s="246">
        <f t="shared" si="57"/>
        <v>0.10053185620020748</v>
      </c>
      <c r="I46" s="246">
        <f t="shared" si="57"/>
        <v>0.10053185620020748</v>
      </c>
      <c r="J46" s="246">
        <f t="shared" si="57"/>
        <v>0.10053185620020748</v>
      </c>
      <c r="K46" s="246">
        <f t="shared" si="57"/>
        <v>0.10053185620020748</v>
      </c>
      <c r="L46" s="246">
        <f t="shared" si="57"/>
        <v>0.10053185620020748</v>
      </c>
      <c r="M46" s="245">
        <v>0.15999999999999992</v>
      </c>
      <c r="N46" s="296">
        <f t="shared" si="71"/>
        <v>0.15999999999999992</v>
      </c>
      <c r="O46" s="296">
        <f t="shared" si="72"/>
        <v>0.15999999999999992</v>
      </c>
      <c r="P46" s="296">
        <f t="shared" si="73"/>
        <v>0.15999999999999992</v>
      </c>
      <c r="Q46" s="245">
        <v>2.6523388255500935E-2</v>
      </c>
      <c r="R46" s="246">
        <f t="shared" si="74"/>
        <v>2.6523388255500935E-2</v>
      </c>
      <c r="S46" s="246">
        <f t="shared" si="58"/>
        <v>2.6523388255500935E-2</v>
      </c>
      <c r="T46" s="523">
        <v>2.6523388255500935E-2</v>
      </c>
      <c r="U46" s="246">
        <f t="shared" si="75"/>
        <v>2.6523388255500935E-2</v>
      </c>
      <c r="V46" s="523">
        <v>0.25998636728147551</v>
      </c>
      <c r="W46" s="246">
        <f t="shared" si="76"/>
        <v>2.6523388255500935E-2</v>
      </c>
      <c r="X46" s="246">
        <f t="shared" si="59"/>
        <v>2.6523388255500935E-2</v>
      </c>
      <c r="Y46" s="246">
        <f t="shared" si="59"/>
        <v>2.6523388255500935E-2</v>
      </c>
      <c r="Z46" s="246">
        <f t="shared" si="59"/>
        <v>2.6523388255500935E-2</v>
      </c>
      <c r="AA46" s="246">
        <f t="shared" si="59"/>
        <v>2.6523388255500935E-2</v>
      </c>
      <c r="AB46" s="246">
        <f t="shared" si="77"/>
        <v>0.14049999999999985</v>
      </c>
      <c r="AC46" s="246">
        <f t="shared" si="78"/>
        <v>0.14049999999999985</v>
      </c>
      <c r="AD46" s="245">
        <v>0.15999999999999992</v>
      </c>
      <c r="AE46" s="246">
        <f t="shared" si="79"/>
        <v>0.15999999999999992</v>
      </c>
      <c r="AF46" s="246">
        <f t="shared" si="80"/>
        <v>0.15999999999999992</v>
      </c>
      <c r="AG46" s="246">
        <f t="shared" si="81"/>
        <v>0.15999999999999992</v>
      </c>
      <c r="AH46" s="245">
        <v>0.28800000000000003</v>
      </c>
      <c r="AI46" s="180">
        <v>0.14049999999999985</v>
      </c>
      <c r="AJ46" s="48">
        <f t="shared" si="82"/>
        <v>0.14049999999999985</v>
      </c>
      <c r="AK46" s="535">
        <f t="shared" si="83"/>
        <v>0.21424999999999994</v>
      </c>
      <c r="AL46" s="530">
        <v>0.28800000000000003</v>
      </c>
      <c r="AM46" s="246">
        <f t="shared" si="84"/>
        <v>0.14049999999999985</v>
      </c>
      <c r="AN46" s="246">
        <f t="shared" si="60"/>
        <v>0.14049999999999985</v>
      </c>
      <c r="AO46" s="48">
        <f t="shared" si="85"/>
        <v>2.6523388255500935E-2</v>
      </c>
      <c r="AP46" s="48">
        <f t="shared" si="86"/>
        <v>0.25998636728147551</v>
      </c>
      <c r="AQ46" s="48">
        <f t="shared" si="87"/>
        <v>0.15999999999999992</v>
      </c>
      <c r="AR46" s="48">
        <f t="shared" si="88"/>
        <v>0.15999999999999992</v>
      </c>
      <c r="AS46" s="48">
        <f t="shared" si="89"/>
        <v>0.16666666666666674</v>
      </c>
      <c r="AT46" s="245">
        <v>0.16666666666666674</v>
      </c>
      <c r="AU46" s="48">
        <f t="shared" si="90"/>
        <v>0.15000000000000008</v>
      </c>
      <c r="AV46" s="48">
        <f t="shared" si="61"/>
        <v>0.15000000000000008</v>
      </c>
      <c r="AW46" s="48">
        <f t="shared" si="61"/>
        <v>0.15000000000000008</v>
      </c>
      <c r="AX46" s="48">
        <f t="shared" si="61"/>
        <v>0.16666666666666674</v>
      </c>
      <c r="AY46" s="48">
        <f t="shared" si="61"/>
        <v>0.20000000000000009</v>
      </c>
      <c r="AZ46" s="48">
        <f t="shared" si="61"/>
        <v>0.16666666666666674</v>
      </c>
      <c r="BA46" s="48">
        <f t="shared" si="61"/>
        <v>0.20000000000000009</v>
      </c>
      <c r="BB46" s="246">
        <f t="shared" si="91"/>
        <v>0.26274577407809674</v>
      </c>
      <c r="BC46" s="245">
        <v>0.26274577407809674</v>
      </c>
      <c r="BD46" s="245">
        <v>0.29722469299701304</v>
      </c>
      <c r="BE46" s="48">
        <f t="shared" si="62"/>
        <v>0.16666666666666674</v>
      </c>
      <c r="BF46" s="48">
        <f t="shared" si="62"/>
        <v>0.16666666666666674</v>
      </c>
      <c r="BG46" s="48">
        <f t="shared" si="62"/>
        <v>0.20000000000000009</v>
      </c>
      <c r="BH46" s="48">
        <f t="shared" si="62"/>
        <v>0.20000000000000009</v>
      </c>
      <c r="BI46" s="245">
        <v>4.0000000000000036E-2</v>
      </c>
      <c r="BJ46" s="245">
        <v>7.1691435275714088E-2</v>
      </c>
      <c r="BK46" s="245">
        <v>7.1691435275714088E-2</v>
      </c>
      <c r="BL46" s="530">
        <v>0.15762436548223357</v>
      </c>
      <c r="BM46" s="246">
        <f t="shared" si="92"/>
        <v>0.16666666666666674</v>
      </c>
      <c r="BN46" s="245">
        <v>0.17235302339149391</v>
      </c>
      <c r="BO46" s="245">
        <v>0</v>
      </c>
      <c r="BP46" s="246">
        <f t="shared" si="93"/>
        <v>0</v>
      </c>
      <c r="BQ46" s="246">
        <f t="shared" si="63"/>
        <v>0</v>
      </c>
      <c r="BR46" s="246">
        <f t="shared" si="63"/>
        <v>0</v>
      </c>
      <c r="BS46" s="246">
        <f t="shared" si="63"/>
        <v>0</v>
      </c>
      <c r="BT46" s="246">
        <f t="shared" si="63"/>
        <v>0</v>
      </c>
      <c r="BU46" s="245">
        <v>7.8289552323709044E-2</v>
      </c>
      <c r="BV46" s="246">
        <f t="shared" si="94"/>
        <v>7.8289552323709044E-2</v>
      </c>
      <c r="BW46" s="246">
        <f t="shared" si="64"/>
        <v>7.8289552323709044E-2</v>
      </c>
      <c r="BX46" s="246">
        <f t="shared" si="64"/>
        <v>7.8289552323709044E-2</v>
      </c>
      <c r="BY46" s="246">
        <f t="shared" si="64"/>
        <v>7.8289552323709044E-2</v>
      </c>
      <c r="BZ46" s="246">
        <f t="shared" si="64"/>
        <v>7.8289552323709044E-2</v>
      </c>
      <c r="CA46" s="246">
        <f t="shared" si="64"/>
        <v>7.8289552323709044E-2</v>
      </c>
      <c r="CB46" s="245">
        <v>0.43876951785077267</v>
      </c>
      <c r="CC46" s="246">
        <f t="shared" si="95"/>
        <v>0.43876951785077267</v>
      </c>
      <c r="CD46" s="246">
        <f t="shared" si="65"/>
        <v>0.43876951785077267</v>
      </c>
      <c r="CE46" s="246">
        <f t="shared" si="65"/>
        <v>0.43876951785077267</v>
      </c>
      <c r="CF46" s="246">
        <f t="shared" si="65"/>
        <v>0.43876951785077267</v>
      </c>
      <c r="CG46" s="246">
        <f t="shared" si="65"/>
        <v>0.43876951785077267</v>
      </c>
      <c r="CH46" s="246">
        <f t="shared" si="65"/>
        <v>0.43876951785077267</v>
      </c>
      <c r="CI46" s="246">
        <f t="shared" si="96"/>
        <v>0.17235302339149391</v>
      </c>
      <c r="CJ46" s="246">
        <f t="shared" si="96"/>
        <v>0.17235302339149391</v>
      </c>
      <c r="CK46" s="246">
        <f t="shared" si="96"/>
        <v>0.17235302339149391</v>
      </c>
      <c r="CL46" s="245">
        <v>0.43876951785077267</v>
      </c>
      <c r="CM46" s="246">
        <f t="shared" si="97"/>
        <v>0.43876951785077267</v>
      </c>
      <c r="CN46" s="246">
        <f t="shared" si="66"/>
        <v>0.43876951785077267</v>
      </c>
      <c r="CO46" s="246">
        <f t="shared" si="66"/>
        <v>0.43876951785077267</v>
      </c>
      <c r="CP46" s="246">
        <f t="shared" si="66"/>
        <v>0.43876951785077267</v>
      </c>
      <c r="CQ46" s="538">
        <v>0.15762436548223357</v>
      </c>
      <c r="CR46" s="246">
        <f t="shared" si="98"/>
        <v>0.14049999999999985</v>
      </c>
      <c r="CS46" s="246">
        <f t="shared" si="99"/>
        <v>0.14049999999999985</v>
      </c>
      <c r="CT46" s="246">
        <f t="shared" si="67"/>
        <v>0.14049999999999985</v>
      </c>
      <c r="CU46" s="246">
        <f t="shared" si="67"/>
        <v>0.14049999999999985</v>
      </c>
      <c r="CV46" s="246">
        <f t="shared" si="67"/>
        <v>0.14049999999999985</v>
      </c>
      <c r="CW46" s="246">
        <f t="shared" si="67"/>
        <v>0.14049999999999985</v>
      </c>
      <c r="CX46" s="246">
        <f t="shared" si="67"/>
        <v>0.14049999999999985</v>
      </c>
      <c r="CY46" s="246">
        <f t="shared" si="67"/>
        <v>0.14049999999999985</v>
      </c>
      <c r="CZ46" s="246">
        <f t="shared" si="67"/>
        <v>0.14049999999999985</v>
      </c>
      <c r="DA46" s="246">
        <f t="shared" si="67"/>
        <v>0.14049999999999985</v>
      </c>
      <c r="DB46" s="246">
        <f t="shared" si="67"/>
        <v>0.14049999999999985</v>
      </c>
      <c r="DC46" s="246">
        <f t="shared" si="67"/>
        <v>0.14049999999999985</v>
      </c>
      <c r="DD46" s="245">
        <f t="shared" si="100"/>
        <v>0.16666666666666674</v>
      </c>
      <c r="DE46" s="246">
        <f t="shared" si="68"/>
        <v>0.16666666666666674</v>
      </c>
      <c r="DF46" s="246">
        <f t="shared" si="68"/>
        <v>0.16666666666666674</v>
      </c>
      <c r="DG46" s="246">
        <f t="shared" si="68"/>
        <v>0.16666666666666674</v>
      </c>
      <c r="DH46" s="245">
        <f t="shared" si="101"/>
        <v>0.15999999999999992</v>
      </c>
      <c r="DI46" s="246">
        <f t="shared" ref="DI46:DJ46" si="142">DH46</f>
        <v>0.15999999999999992</v>
      </c>
      <c r="DJ46" s="246">
        <f t="shared" si="142"/>
        <v>0.15999999999999992</v>
      </c>
      <c r="DK46" s="246">
        <f t="shared" si="103"/>
        <v>0.15999999999999992</v>
      </c>
      <c r="DL46" s="246">
        <f t="shared" si="104"/>
        <v>0.15999999999999992</v>
      </c>
      <c r="DM46" s="246">
        <f t="shared" si="105"/>
        <v>0.15999999999999992</v>
      </c>
      <c r="DN46" s="246">
        <f t="shared" si="106"/>
        <v>0.15999999999999992</v>
      </c>
      <c r="DO46" s="246">
        <f t="shared" si="107"/>
        <v>0.15999999999999992</v>
      </c>
      <c r="DP46" s="246">
        <f t="shared" si="108"/>
        <v>0.15999999999999992</v>
      </c>
      <c r="DQ46" s="246">
        <f t="shared" si="109"/>
        <v>0.15999999999999992</v>
      </c>
      <c r="DR46" s="246">
        <f t="shared" si="110"/>
        <v>0.15999999999999992</v>
      </c>
      <c r="DS46" s="246">
        <f t="shared" si="111"/>
        <v>0.15999999999999992</v>
      </c>
      <c r="DT46" s="246">
        <f t="shared" si="112"/>
        <v>0.15999999999999992</v>
      </c>
      <c r="DU46" s="246">
        <f t="shared" si="113"/>
        <v>0.15999999999999992</v>
      </c>
      <c r="DV46" s="246">
        <f t="shared" si="114"/>
        <v>0.15999999999999992</v>
      </c>
      <c r="DW46" s="246">
        <f t="shared" si="115"/>
        <v>0.15999999999999992</v>
      </c>
      <c r="DX46" s="246">
        <f t="shared" si="116"/>
        <v>0.15999999999999992</v>
      </c>
      <c r="DY46" s="48">
        <f t="shared" si="117"/>
        <v>0.15999999999999992</v>
      </c>
      <c r="DZ46" s="246">
        <f t="shared" ref="DZ46:EE46" si="143">DY46</f>
        <v>0.15999999999999992</v>
      </c>
      <c r="EA46" s="246">
        <f t="shared" si="143"/>
        <v>0.15999999999999992</v>
      </c>
      <c r="EB46" s="246">
        <f t="shared" si="143"/>
        <v>0.15999999999999992</v>
      </c>
      <c r="EC46" s="246">
        <f t="shared" si="143"/>
        <v>0.15999999999999992</v>
      </c>
      <c r="ED46" s="246">
        <f t="shared" si="143"/>
        <v>0.15999999999999992</v>
      </c>
      <c r="EE46" s="246">
        <f t="shared" si="143"/>
        <v>0.15999999999999992</v>
      </c>
      <c r="EF46" s="246">
        <f t="shared" si="119"/>
        <v>0.15999999999999992</v>
      </c>
      <c r="EG46" s="246">
        <f t="shared" si="120"/>
        <v>0.15999999999999992</v>
      </c>
      <c r="EH46" s="246">
        <f t="shared" si="121"/>
        <v>0.15999999999999992</v>
      </c>
      <c r="EI46" s="246">
        <f t="shared" si="122"/>
        <v>0.15999999999999992</v>
      </c>
      <c r="EJ46" s="246">
        <f t="shared" si="123"/>
        <v>0.15999999999999992</v>
      </c>
      <c r="EK46" s="246">
        <f t="shared" si="124"/>
        <v>0.15999999999999992</v>
      </c>
      <c r="EL46" s="246">
        <f t="shared" si="125"/>
        <v>2.9175727081051029E-2</v>
      </c>
      <c r="EM46" s="60"/>
      <c r="EN46" s="60"/>
      <c r="EO46" s="60"/>
    </row>
    <row r="47" spans="1:145" x14ac:dyDescent="0.25">
      <c r="B47" s="12" t="s">
        <v>19</v>
      </c>
      <c r="C47" s="21">
        <v>0.6</v>
      </c>
      <c r="D47" s="183">
        <v>0.14500000000000002</v>
      </c>
      <c r="E47" s="48">
        <f t="shared" si="70"/>
        <v>0.14500000000000002</v>
      </c>
      <c r="F47" s="48">
        <f t="shared" si="57"/>
        <v>0.14500000000000002</v>
      </c>
      <c r="G47" s="48">
        <f t="shared" si="57"/>
        <v>0.14500000000000002</v>
      </c>
      <c r="H47" s="48">
        <f t="shared" si="57"/>
        <v>0.14500000000000002</v>
      </c>
      <c r="I47" s="48">
        <f t="shared" si="57"/>
        <v>0.14500000000000002</v>
      </c>
      <c r="J47" s="48">
        <f t="shared" si="57"/>
        <v>0.14500000000000002</v>
      </c>
      <c r="K47" s="48">
        <f t="shared" si="57"/>
        <v>0.14500000000000002</v>
      </c>
      <c r="L47" s="48">
        <f t="shared" si="57"/>
        <v>0.14500000000000002</v>
      </c>
      <c r="M47" s="183">
        <v>0.2186629160806377</v>
      </c>
      <c r="N47" s="199">
        <f t="shared" si="71"/>
        <v>0.2186629160806377</v>
      </c>
      <c r="O47" s="199">
        <f t="shared" si="72"/>
        <v>0.2186629160806377</v>
      </c>
      <c r="P47" s="199">
        <f t="shared" si="73"/>
        <v>0.2186629160806377</v>
      </c>
      <c r="Q47" s="183">
        <v>3.262840191403904E-2</v>
      </c>
      <c r="R47" s="48">
        <f t="shared" si="74"/>
        <v>3.262840191403904E-2</v>
      </c>
      <c r="S47" s="48">
        <f t="shared" si="58"/>
        <v>3.262840191403904E-2</v>
      </c>
      <c r="T47" s="520">
        <v>3.262840191403904E-2</v>
      </c>
      <c r="U47" s="48">
        <f t="shared" si="75"/>
        <v>3.262840191403904E-2</v>
      </c>
      <c r="V47" s="520">
        <v>0.32950684931506857</v>
      </c>
      <c r="W47" s="48">
        <f t="shared" si="76"/>
        <v>3.262840191403904E-2</v>
      </c>
      <c r="X47" s="48">
        <f t="shared" si="59"/>
        <v>3.262840191403904E-2</v>
      </c>
      <c r="Y47" s="48">
        <f t="shared" si="59"/>
        <v>3.262840191403904E-2</v>
      </c>
      <c r="Z47" s="48">
        <f t="shared" si="59"/>
        <v>3.262840191403904E-2</v>
      </c>
      <c r="AA47" s="48">
        <f t="shared" si="59"/>
        <v>3.262840191403904E-2</v>
      </c>
      <c r="AB47" s="48">
        <f t="shared" si="77"/>
        <v>0.18569736133548709</v>
      </c>
      <c r="AC47" s="48">
        <f t="shared" si="78"/>
        <v>0.18569736133548709</v>
      </c>
      <c r="AD47" s="183">
        <v>0.2186629160806377</v>
      </c>
      <c r="AE47" s="48">
        <f t="shared" si="79"/>
        <v>0.2186629160806377</v>
      </c>
      <c r="AF47" s="48">
        <f t="shared" si="80"/>
        <v>0.2186629160806377</v>
      </c>
      <c r="AG47" s="48">
        <f t="shared" si="81"/>
        <v>0.2186629160806377</v>
      </c>
      <c r="AH47" s="183">
        <v>0.29600000000000004</v>
      </c>
      <c r="AI47" s="180">
        <v>0.18569736133548709</v>
      </c>
      <c r="AJ47" s="48">
        <f t="shared" si="82"/>
        <v>0.18569736133548709</v>
      </c>
      <c r="AK47" s="535">
        <f t="shared" si="83"/>
        <v>0.24084868066774356</v>
      </c>
      <c r="AL47" s="527">
        <v>0.29600000000000004</v>
      </c>
      <c r="AM47" s="48">
        <f t="shared" si="84"/>
        <v>0.18569736133548709</v>
      </c>
      <c r="AN47" s="48">
        <f t="shared" si="60"/>
        <v>0.18569736133548709</v>
      </c>
      <c r="AO47" s="48">
        <f t="shared" si="85"/>
        <v>3.262840191403904E-2</v>
      </c>
      <c r="AP47" s="48">
        <f t="shared" si="86"/>
        <v>0.32950684931506857</v>
      </c>
      <c r="AQ47" s="48">
        <f t="shared" si="87"/>
        <v>0.2186629160806377</v>
      </c>
      <c r="AR47" s="48">
        <f t="shared" si="88"/>
        <v>0.2186629160806377</v>
      </c>
      <c r="AS47" s="48">
        <f t="shared" si="89"/>
        <v>0.22630490631343458</v>
      </c>
      <c r="AT47" s="183">
        <v>0.22630490631343458</v>
      </c>
      <c r="AU47" s="48">
        <f t="shared" si="90"/>
        <v>0.20367441568209113</v>
      </c>
      <c r="AV47" s="48">
        <f t="shared" si="61"/>
        <v>0.20367441568209113</v>
      </c>
      <c r="AW47" s="48">
        <f t="shared" si="61"/>
        <v>0.20367441568209113</v>
      </c>
      <c r="AX47" s="48">
        <f t="shared" si="61"/>
        <v>0.22630490631343458</v>
      </c>
      <c r="AY47" s="48">
        <f t="shared" si="61"/>
        <v>0.27156588757612149</v>
      </c>
      <c r="AZ47" s="48">
        <f t="shared" si="61"/>
        <v>0.22630490631343458</v>
      </c>
      <c r="BA47" s="48">
        <f t="shared" si="61"/>
        <v>0.27156588757612149</v>
      </c>
      <c r="BB47" s="48">
        <f t="shared" si="91"/>
        <v>0.30600000000000005</v>
      </c>
      <c r="BC47" s="183">
        <v>0.30600000000000005</v>
      </c>
      <c r="BD47" s="183">
        <v>0.44299999999999984</v>
      </c>
      <c r="BE47" s="48">
        <f t="shared" si="62"/>
        <v>0.22630490631343458</v>
      </c>
      <c r="BF47" s="48">
        <f t="shared" si="62"/>
        <v>0.22630490631343458</v>
      </c>
      <c r="BG47" s="48">
        <f t="shared" si="62"/>
        <v>0.27156588757612149</v>
      </c>
      <c r="BH47" s="48">
        <f t="shared" si="62"/>
        <v>0.27156588757612149</v>
      </c>
      <c r="BI47" s="183">
        <v>0.1399999999999999</v>
      </c>
      <c r="BJ47" s="183">
        <v>0.12000000000000011</v>
      </c>
      <c r="BK47" s="183">
        <v>0.12000000000000011</v>
      </c>
      <c r="BL47" s="527">
        <v>0.21465166432255023</v>
      </c>
      <c r="BM47" s="48">
        <f t="shared" si="92"/>
        <v>0.22630490631343458</v>
      </c>
      <c r="BN47" s="183">
        <v>0.21440321272682991</v>
      </c>
      <c r="BO47" s="183">
        <v>0</v>
      </c>
      <c r="BP47" s="48">
        <f t="shared" si="93"/>
        <v>0</v>
      </c>
      <c r="BQ47" s="48">
        <f t="shared" si="63"/>
        <v>0</v>
      </c>
      <c r="BR47" s="48">
        <f t="shared" si="63"/>
        <v>0</v>
      </c>
      <c r="BS47" s="48">
        <f t="shared" si="63"/>
        <v>0</v>
      </c>
      <c r="BT47" s="48">
        <f t="shared" si="63"/>
        <v>0</v>
      </c>
      <c r="BU47" s="183">
        <v>0.18492197128282006</v>
      </c>
      <c r="BV47" s="48">
        <f t="shared" si="94"/>
        <v>0.18492197128282006</v>
      </c>
      <c r="BW47" s="48">
        <f t="shared" si="64"/>
        <v>0.18492197128282006</v>
      </c>
      <c r="BX47" s="48">
        <f t="shared" si="64"/>
        <v>0.18492197128282006</v>
      </c>
      <c r="BY47" s="48">
        <f t="shared" si="64"/>
        <v>0.18492197128282006</v>
      </c>
      <c r="BZ47" s="48">
        <f t="shared" si="64"/>
        <v>0.18492197128282006</v>
      </c>
      <c r="CA47" s="48">
        <f t="shared" si="64"/>
        <v>0.18492197128282006</v>
      </c>
      <c r="CB47" s="183">
        <v>0.45828766689766964</v>
      </c>
      <c r="CC47" s="48">
        <f t="shared" si="95"/>
        <v>0.45828766689766964</v>
      </c>
      <c r="CD47" s="48">
        <f t="shared" si="65"/>
        <v>0.45828766689766964</v>
      </c>
      <c r="CE47" s="48">
        <f t="shared" si="65"/>
        <v>0.45828766689766964</v>
      </c>
      <c r="CF47" s="48">
        <f t="shared" si="65"/>
        <v>0.45828766689766964</v>
      </c>
      <c r="CG47" s="48">
        <f t="shared" si="65"/>
        <v>0.45828766689766964</v>
      </c>
      <c r="CH47" s="48">
        <f t="shared" si="65"/>
        <v>0.45828766689766964</v>
      </c>
      <c r="CI47" s="48">
        <f t="shared" si="96"/>
        <v>0.21440321272682991</v>
      </c>
      <c r="CJ47" s="48">
        <f t="shared" si="96"/>
        <v>0.21440321272682991</v>
      </c>
      <c r="CK47" s="48">
        <f t="shared" si="96"/>
        <v>0.21440321272682991</v>
      </c>
      <c r="CL47" s="183">
        <v>0.45828766689766964</v>
      </c>
      <c r="CM47" s="48">
        <f t="shared" si="97"/>
        <v>0.45828766689766964</v>
      </c>
      <c r="CN47" s="48">
        <f t="shared" si="66"/>
        <v>0.45828766689766964</v>
      </c>
      <c r="CO47" s="48">
        <f t="shared" si="66"/>
        <v>0.45828766689766964</v>
      </c>
      <c r="CP47" s="48">
        <f t="shared" si="66"/>
        <v>0.45828766689766964</v>
      </c>
      <c r="CQ47" s="535">
        <v>0.21465166432255023</v>
      </c>
      <c r="CR47" s="48">
        <f t="shared" si="98"/>
        <v>0.18569736133548709</v>
      </c>
      <c r="CS47" s="48">
        <f t="shared" si="99"/>
        <v>0.18569736133548709</v>
      </c>
      <c r="CT47" s="48">
        <f t="shared" si="67"/>
        <v>0.18569736133548709</v>
      </c>
      <c r="CU47" s="48">
        <f t="shared" si="67"/>
        <v>0.18569736133548709</v>
      </c>
      <c r="CV47" s="48">
        <f t="shared" si="67"/>
        <v>0.18569736133548709</v>
      </c>
      <c r="CW47" s="48">
        <f t="shared" si="67"/>
        <v>0.18569736133548709</v>
      </c>
      <c r="CX47" s="48">
        <f t="shared" si="67"/>
        <v>0.18569736133548709</v>
      </c>
      <c r="CY47" s="48">
        <f t="shared" si="67"/>
        <v>0.18569736133548709</v>
      </c>
      <c r="CZ47" s="48">
        <f t="shared" si="67"/>
        <v>0.18569736133548709</v>
      </c>
      <c r="DA47" s="48">
        <f t="shared" si="67"/>
        <v>0.18569736133548709</v>
      </c>
      <c r="DB47" s="48">
        <f t="shared" si="67"/>
        <v>0.18569736133548709</v>
      </c>
      <c r="DC47" s="48">
        <f t="shared" si="67"/>
        <v>0.18569736133548709</v>
      </c>
      <c r="DD47" s="183">
        <f t="shared" si="100"/>
        <v>0.22630490631343458</v>
      </c>
      <c r="DE47" s="48">
        <f t="shared" si="68"/>
        <v>0.22630490631343458</v>
      </c>
      <c r="DF47" s="48">
        <f t="shared" si="68"/>
        <v>0.22630490631343458</v>
      </c>
      <c r="DG47" s="48">
        <f t="shared" si="68"/>
        <v>0.22630490631343458</v>
      </c>
      <c r="DH47" s="183">
        <f t="shared" si="101"/>
        <v>0.2186629160806377</v>
      </c>
      <c r="DI47" s="48">
        <f t="shared" ref="DI47:DJ47" si="144">DH47</f>
        <v>0.2186629160806377</v>
      </c>
      <c r="DJ47" s="48">
        <f t="shared" si="144"/>
        <v>0.2186629160806377</v>
      </c>
      <c r="DK47" s="48">
        <f t="shared" si="103"/>
        <v>0.2186629160806377</v>
      </c>
      <c r="DL47" s="48">
        <f t="shared" si="104"/>
        <v>0.2186629160806377</v>
      </c>
      <c r="DM47" s="48">
        <f t="shared" si="105"/>
        <v>0.2186629160806377</v>
      </c>
      <c r="DN47" s="48">
        <f t="shared" si="106"/>
        <v>0.2186629160806377</v>
      </c>
      <c r="DO47" s="48">
        <f t="shared" si="107"/>
        <v>0.2186629160806377</v>
      </c>
      <c r="DP47" s="48">
        <f t="shared" si="108"/>
        <v>0.2186629160806377</v>
      </c>
      <c r="DQ47" s="48">
        <f t="shared" si="109"/>
        <v>0.2186629160806377</v>
      </c>
      <c r="DR47" s="48">
        <f t="shared" si="110"/>
        <v>0.2186629160806377</v>
      </c>
      <c r="DS47" s="48">
        <f t="shared" si="111"/>
        <v>0.2186629160806377</v>
      </c>
      <c r="DT47" s="48">
        <f t="shared" si="112"/>
        <v>0.2186629160806377</v>
      </c>
      <c r="DU47" s="48">
        <f t="shared" si="113"/>
        <v>0.2186629160806377</v>
      </c>
      <c r="DV47" s="48">
        <f t="shared" si="114"/>
        <v>0.2186629160806377</v>
      </c>
      <c r="DW47" s="48">
        <f t="shared" si="115"/>
        <v>0.2186629160806377</v>
      </c>
      <c r="DX47" s="48">
        <f t="shared" si="116"/>
        <v>0.2186629160806377</v>
      </c>
      <c r="DY47" s="48">
        <f t="shared" si="117"/>
        <v>0.2186629160806377</v>
      </c>
      <c r="DZ47" s="48">
        <f t="shared" ref="DZ47:EE47" si="145">DY47</f>
        <v>0.2186629160806377</v>
      </c>
      <c r="EA47" s="48">
        <f t="shared" si="145"/>
        <v>0.2186629160806377</v>
      </c>
      <c r="EB47" s="48">
        <f t="shared" si="145"/>
        <v>0.2186629160806377</v>
      </c>
      <c r="EC47" s="48">
        <f t="shared" si="145"/>
        <v>0.2186629160806377</v>
      </c>
      <c r="ED47" s="48">
        <f t="shared" si="145"/>
        <v>0.2186629160806377</v>
      </c>
      <c r="EE47" s="48">
        <f t="shared" si="145"/>
        <v>0.2186629160806377</v>
      </c>
      <c r="EF47" s="48">
        <f t="shared" si="119"/>
        <v>0.2186629160806377</v>
      </c>
      <c r="EG47" s="48">
        <f t="shared" si="120"/>
        <v>0.2186629160806377</v>
      </c>
      <c r="EH47" s="48">
        <f t="shared" si="121"/>
        <v>0.2186629160806377</v>
      </c>
      <c r="EI47" s="48">
        <f t="shared" si="122"/>
        <v>0.2186629160806377</v>
      </c>
      <c r="EJ47" s="48">
        <f t="shared" si="123"/>
        <v>0.2186629160806377</v>
      </c>
      <c r="EK47" s="48">
        <f t="shared" si="124"/>
        <v>0.2186629160806377</v>
      </c>
      <c r="EL47" s="48">
        <f t="shared" si="125"/>
        <v>3.589124210544295E-2</v>
      </c>
      <c r="EM47" s="60"/>
      <c r="EN47" s="60"/>
      <c r="EO47" s="60"/>
    </row>
    <row r="48" spans="1:145" x14ac:dyDescent="0.25">
      <c r="B48" s="12" t="s">
        <v>20</v>
      </c>
      <c r="C48" s="21">
        <v>0.65</v>
      </c>
      <c r="D48" s="183">
        <v>0.16990217391304355</v>
      </c>
      <c r="E48" s="48">
        <f t="shared" si="70"/>
        <v>0.16990217391304355</v>
      </c>
      <c r="F48" s="48">
        <f t="shared" si="57"/>
        <v>0.16990217391304355</v>
      </c>
      <c r="G48" s="48">
        <f t="shared" si="57"/>
        <v>0.16990217391304355</v>
      </c>
      <c r="H48" s="48">
        <f t="shared" si="57"/>
        <v>0.16990217391304355</v>
      </c>
      <c r="I48" s="48">
        <f t="shared" si="57"/>
        <v>0.16990217391304355</v>
      </c>
      <c r="J48" s="48">
        <f t="shared" si="57"/>
        <v>0.16990217391304355</v>
      </c>
      <c r="K48" s="48">
        <f t="shared" si="57"/>
        <v>0.16990217391304355</v>
      </c>
      <c r="L48" s="48">
        <f t="shared" si="57"/>
        <v>0.16990217391304355</v>
      </c>
      <c r="M48" s="183">
        <v>0.27</v>
      </c>
      <c r="N48" s="199">
        <f t="shared" si="71"/>
        <v>0.27</v>
      </c>
      <c r="O48" s="199">
        <f t="shared" si="72"/>
        <v>0.27</v>
      </c>
      <c r="P48" s="199">
        <f t="shared" si="73"/>
        <v>0.27</v>
      </c>
      <c r="Q48" s="183">
        <v>4.3240672513056744E-2</v>
      </c>
      <c r="R48" s="48">
        <f t="shared" si="74"/>
        <v>4.3240672513056744E-2</v>
      </c>
      <c r="S48" s="48">
        <f t="shared" si="58"/>
        <v>4.3240672513056744E-2</v>
      </c>
      <c r="T48" s="520">
        <v>4.3240672513056744E-2</v>
      </c>
      <c r="U48" s="48">
        <f t="shared" si="75"/>
        <v>4.3240672513056744E-2</v>
      </c>
      <c r="V48" s="520">
        <v>0.48710998813365647</v>
      </c>
      <c r="W48" s="48">
        <f t="shared" si="76"/>
        <v>4.3240672513056744E-2</v>
      </c>
      <c r="X48" s="48">
        <f t="shared" si="59"/>
        <v>4.3240672513056744E-2</v>
      </c>
      <c r="Y48" s="48">
        <f t="shared" si="59"/>
        <v>4.3240672513056744E-2</v>
      </c>
      <c r="Z48" s="48">
        <f t="shared" si="59"/>
        <v>4.3240672513056744E-2</v>
      </c>
      <c r="AA48" s="48">
        <f t="shared" si="59"/>
        <v>4.3240672513056744E-2</v>
      </c>
      <c r="AB48" s="48">
        <f t="shared" si="77"/>
        <v>0.29811218156452224</v>
      </c>
      <c r="AC48" s="48">
        <f t="shared" si="78"/>
        <v>0.29811218156452224</v>
      </c>
      <c r="AD48" s="183">
        <v>0.27</v>
      </c>
      <c r="AE48" s="48">
        <f t="shared" si="79"/>
        <v>0.27</v>
      </c>
      <c r="AF48" s="48">
        <f t="shared" si="80"/>
        <v>0.27</v>
      </c>
      <c r="AG48" s="48">
        <f t="shared" si="81"/>
        <v>0.27</v>
      </c>
      <c r="AH48" s="183">
        <v>0.39200000000000013</v>
      </c>
      <c r="AI48" s="180">
        <v>0.29811218156452224</v>
      </c>
      <c r="AJ48" s="48">
        <f t="shared" si="82"/>
        <v>0.29811218156452224</v>
      </c>
      <c r="AK48" s="535">
        <f t="shared" si="83"/>
        <v>0.34505609078226118</v>
      </c>
      <c r="AL48" s="527">
        <v>0.39200000000000013</v>
      </c>
      <c r="AM48" s="48">
        <f t="shared" si="84"/>
        <v>0.29811218156452224</v>
      </c>
      <c r="AN48" s="48">
        <f t="shared" si="60"/>
        <v>0.29811218156452224</v>
      </c>
      <c r="AO48" s="48">
        <f t="shared" si="85"/>
        <v>4.3240672513056744E-2</v>
      </c>
      <c r="AP48" s="48">
        <f t="shared" si="86"/>
        <v>0.48710998813365647</v>
      </c>
      <c r="AQ48" s="48">
        <f t="shared" si="87"/>
        <v>0.27</v>
      </c>
      <c r="AR48" s="48">
        <f t="shared" si="88"/>
        <v>0.27</v>
      </c>
      <c r="AS48" s="48">
        <f t="shared" si="89"/>
        <v>0.27357534246575366</v>
      </c>
      <c r="AT48" s="183">
        <v>0.27357534246575366</v>
      </c>
      <c r="AU48" s="48">
        <f t="shared" si="90"/>
        <v>0.2462178082191783</v>
      </c>
      <c r="AV48" s="48">
        <f t="shared" si="61"/>
        <v>0.2462178082191783</v>
      </c>
      <c r="AW48" s="48">
        <f t="shared" si="61"/>
        <v>0.2462178082191783</v>
      </c>
      <c r="AX48" s="48">
        <f t="shared" si="61"/>
        <v>0.27357534246575366</v>
      </c>
      <c r="AY48" s="48">
        <f t="shared" si="61"/>
        <v>0.32829041095890438</v>
      </c>
      <c r="AZ48" s="48">
        <f t="shared" si="61"/>
        <v>0.27357534246575366</v>
      </c>
      <c r="BA48" s="48">
        <f t="shared" si="61"/>
        <v>0.32829041095890438</v>
      </c>
      <c r="BB48" s="48">
        <f t="shared" si="91"/>
        <v>0.36700000000000021</v>
      </c>
      <c r="BC48" s="183">
        <v>0.36700000000000021</v>
      </c>
      <c r="BD48" s="183">
        <v>0.49649999999999994</v>
      </c>
      <c r="BE48" s="48">
        <f t="shared" si="62"/>
        <v>0.27357534246575366</v>
      </c>
      <c r="BF48" s="48">
        <f t="shared" si="62"/>
        <v>0.27357534246575366</v>
      </c>
      <c r="BG48" s="48">
        <f t="shared" si="62"/>
        <v>0.32829041095890438</v>
      </c>
      <c r="BH48" s="48">
        <f t="shared" si="62"/>
        <v>0.32829041095890438</v>
      </c>
      <c r="BI48" s="183">
        <v>0.19874104250000002</v>
      </c>
      <c r="BJ48" s="183">
        <v>0.15999999999999992</v>
      </c>
      <c r="BK48" s="183">
        <v>0.15999999999999992</v>
      </c>
      <c r="BL48" s="527">
        <v>0.27</v>
      </c>
      <c r="BM48" s="48">
        <f t="shared" si="92"/>
        <v>0.27357534246575366</v>
      </c>
      <c r="BN48" s="183">
        <v>0.24408737313551901</v>
      </c>
      <c r="BO48" s="183">
        <v>0</v>
      </c>
      <c r="BP48" s="48">
        <f t="shared" si="93"/>
        <v>0</v>
      </c>
      <c r="BQ48" s="48">
        <f t="shared" si="63"/>
        <v>0</v>
      </c>
      <c r="BR48" s="48">
        <f t="shared" si="63"/>
        <v>0</v>
      </c>
      <c r="BS48" s="48">
        <f t="shared" si="63"/>
        <v>0</v>
      </c>
      <c r="BT48" s="48">
        <f t="shared" si="63"/>
        <v>0</v>
      </c>
      <c r="BU48" s="183">
        <v>0.23932223762960492</v>
      </c>
      <c r="BV48" s="48">
        <f t="shared" si="94"/>
        <v>0.23932223762960492</v>
      </c>
      <c r="BW48" s="48">
        <f t="shared" si="64"/>
        <v>0.23932223762960492</v>
      </c>
      <c r="BX48" s="48">
        <f t="shared" si="64"/>
        <v>0.23932223762960492</v>
      </c>
      <c r="BY48" s="48">
        <f t="shared" si="64"/>
        <v>0.23932223762960492</v>
      </c>
      <c r="BZ48" s="48">
        <f t="shared" si="64"/>
        <v>0.23932223762960492</v>
      </c>
      <c r="CA48" s="48">
        <f t="shared" si="64"/>
        <v>0.23932223762960492</v>
      </c>
      <c r="CB48" s="183">
        <v>0.49293988177695214</v>
      </c>
      <c r="CC48" s="48">
        <f t="shared" si="95"/>
        <v>0.49293988177695214</v>
      </c>
      <c r="CD48" s="48">
        <f t="shared" si="65"/>
        <v>0.49293988177695214</v>
      </c>
      <c r="CE48" s="48">
        <f t="shared" si="65"/>
        <v>0.49293988177695214</v>
      </c>
      <c r="CF48" s="48">
        <f t="shared" si="65"/>
        <v>0.49293988177695214</v>
      </c>
      <c r="CG48" s="48">
        <f t="shared" si="65"/>
        <v>0.49293988177695214</v>
      </c>
      <c r="CH48" s="48">
        <f t="shared" si="65"/>
        <v>0.49293988177695214</v>
      </c>
      <c r="CI48" s="48">
        <f t="shared" si="96"/>
        <v>0.24408737313551901</v>
      </c>
      <c r="CJ48" s="48">
        <f t="shared" si="96"/>
        <v>0.24408737313551901</v>
      </c>
      <c r="CK48" s="48">
        <f t="shared" si="96"/>
        <v>0.24408737313551901</v>
      </c>
      <c r="CL48" s="183">
        <v>0.49293988177695214</v>
      </c>
      <c r="CM48" s="48">
        <f t="shared" si="97"/>
        <v>0.49293988177695214</v>
      </c>
      <c r="CN48" s="48">
        <f t="shared" si="66"/>
        <v>0.49293988177695214</v>
      </c>
      <c r="CO48" s="48">
        <f t="shared" si="66"/>
        <v>0.49293988177695214</v>
      </c>
      <c r="CP48" s="48">
        <f t="shared" si="66"/>
        <v>0.49293988177695214</v>
      </c>
      <c r="CQ48" s="535">
        <v>0.27</v>
      </c>
      <c r="CR48" s="48">
        <f t="shared" si="98"/>
        <v>0.29811218156452224</v>
      </c>
      <c r="CS48" s="48">
        <f t="shared" si="99"/>
        <v>0.29811218156452224</v>
      </c>
      <c r="CT48" s="48">
        <f t="shared" si="67"/>
        <v>0.29811218156452224</v>
      </c>
      <c r="CU48" s="48">
        <f t="shared" si="67"/>
        <v>0.29811218156452224</v>
      </c>
      <c r="CV48" s="48">
        <f t="shared" si="67"/>
        <v>0.29811218156452224</v>
      </c>
      <c r="CW48" s="48">
        <f t="shared" si="67"/>
        <v>0.29811218156452224</v>
      </c>
      <c r="CX48" s="48">
        <f t="shared" si="67"/>
        <v>0.29811218156452224</v>
      </c>
      <c r="CY48" s="48">
        <f t="shared" si="67"/>
        <v>0.29811218156452224</v>
      </c>
      <c r="CZ48" s="48">
        <f t="shared" si="67"/>
        <v>0.29811218156452224</v>
      </c>
      <c r="DA48" s="48">
        <f t="shared" si="67"/>
        <v>0.29811218156452224</v>
      </c>
      <c r="DB48" s="48">
        <f t="shared" si="67"/>
        <v>0.29811218156452224</v>
      </c>
      <c r="DC48" s="48">
        <f t="shared" si="67"/>
        <v>0.29811218156452224</v>
      </c>
      <c r="DD48" s="183">
        <f t="shared" si="100"/>
        <v>0.27357534246575366</v>
      </c>
      <c r="DE48" s="48">
        <f t="shared" si="68"/>
        <v>0.27357534246575366</v>
      </c>
      <c r="DF48" s="48">
        <f t="shared" si="68"/>
        <v>0.27357534246575366</v>
      </c>
      <c r="DG48" s="48">
        <f t="shared" si="68"/>
        <v>0.27357534246575366</v>
      </c>
      <c r="DH48" s="183">
        <f t="shared" si="101"/>
        <v>0.27</v>
      </c>
      <c r="DI48" s="48">
        <f t="shared" ref="DI48:DJ48" si="146">DH48</f>
        <v>0.27</v>
      </c>
      <c r="DJ48" s="48">
        <f t="shared" si="146"/>
        <v>0.27</v>
      </c>
      <c r="DK48" s="48">
        <f t="shared" si="103"/>
        <v>0.27</v>
      </c>
      <c r="DL48" s="48">
        <f t="shared" si="104"/>
        <v>0.27</v>
      </c>
      <c r="DM48" s="48">
        <f t="shared" si="105"/>
        <v>0.27</v>
      </c>
      <c r="DN48" s="48">
        <f t="shared" si="106"/>
        <v>0.27</v>
      </c>
      <c r="DO48" s="48">
        <f t="shared" si="107"/>
        <v>0.27</v>
      </c>
      <c r="DP48" s="48">
        <f t="shared" si="108"/>
        <v>0.27</v>
      </c>
      <c r="DQ48" s="48">
        <f t="shared" si="109"/>
        <v>0.27</v>
      </c>
      <c r="DR48" s="48">
        <f t="shared" si="110"/>
        <v>0.27</v>
      </c>
      <c r="DS48" s="48">
        <f t="shared" si="111"/>
        <v>0.27</v>
      </c>
      <c r="DT48" s="48">
        <f t="shared" si="112"/>
        <v>0.27</v>
      </c>
      <c r="DU48" s="48">
        <f t="shared" si="113"/>
        <v>0.27</v>
      </c>
      <c r="DV48" s="48">
        <f t="shared" si="114"/>
        <v>0.27</v>
      </c>
      <c r="DW48" s="48">
        <f t="shared" si="115"/>
        <v>0.27</v>
      </c>
      <c r="DX48" s="48">
        <f t="shared" si="116"/>
        <v>0.27</v>
      </c>
      <c r="DY48" s="48">
        <f t="shared" si="117"/>
        <v>0.27</v>
      </c>
      <c r="DZ48" s="48">
        <f t="shared" ref="DZ48:EE48" si="147">DY48</f>
        <v>0.27</v>
      </c>
      <c r="EA48" s="48">
        <f t="shared" si="147"/>
        <v>0.27</v>
      </c>
      <c r="EB48" s="48">
        <f t="shared" si="147"/>
        <v>0.27</v>
      </c>
      <c r="EC48" s="48">
        <f t="shared" si="147"/>
        <v>0.27</v>
      </c>
      <c r="ED48" s="48">
        <f t="shared" si="147"/>
        <v>0.27</v>
      </c>
      <c r="EE48" s="48">
        <f t="shared" si="147"/>
        <v>0.27</v>
      </c>
      <c r="EF48" s="48">
        <f t="shared" si="119"/>
        <v>0.27</v>
      </c>
      <c r="EG48" s="48">
        <f t="shared" si="120"/>
        <v>0.27</v>
      </c>
      <c r="EH48" s="48">
        <f t="shared" si="121"/>
        <v>0.27</v>
      </c>
      <c r="EI48" s="48">
        <f t="shared" si="122"/>
        <v>0.27</v>
      </c>
      <c r="EJ48" s="48">
        <f t="shared" si="123"/>
        <v>0.27</v>
      </c>
      <c r="EK48" s="48">
        <f t="shared" si="124"/>
        <v>0.27</v>
      </c>
      <c r="EL48" s="48">
        <f t="shared" si="125"/>
        <v>4.7564739764362422E-2</v>
      </c>
      <c r="EM48" s="60"/>
      <c r="EN48" s="60"/>
      <c r="EO48" s="60"/>
    </row>
    <row r="49" spans="1:145" x14ac:dyDescent="0.25">
      <c r="B49" s="12" t="s">
        <v>21</v>
      </c>
      <c r="C49" s="21">
        <v>0.7</v>
      </c>
      <c r="D49" s="183">
        <v>0.26751443414435544</v>
      </c>
      <c r="E49" s="48">
        <f t="shared" si="70"/>
        <v>0.26751443414435544</v>
      </c>
      <c r="F49" s="48">
        <f t="shared" si="57"/>
        <v>0.26751443414435544</v>
      </c>
      <c r="G49" s="48">
        <f t="shared" si="57"/>
        <v>0.26751443414435544</v>
      </c>
      <c r="H49" s="48">
        <f t="shared" si="57"/>
        <v>0.26751443414435544</v>
      </c>
      <c r="I49" s="48">
        <f t="shared" si="57"/>
        <v>0.26751443414435544</v>
      </c>
      <c r="J49" s="48">
        <f t="shared" si="57"/>
        <v>0.26751443414435544</v>
      </c>
      <c r="K49" s="48">
        <f t="shared" si="57"/>
        <v>0.26751443414435544</v>
      </c>
      <c r="L49" s="48">
        <f t="shared" si="57"/>
        <v>0.26751443414435544</v>
      </c>
      <c r="M49" s="183">
        <v>0.38966197183098589</v>
      </c>
      <c r="N49" s="199">
        <f t="shared" si="71"/>
        <v>0.38966197183098589</v>
      </c>
      <c r="O49" s="199">
        <f t="shared" si="72"/>
        <v>0.38966197183098589</v>
      </c>
      <c r="P49" s="199">
        <f t="shared" si="73"/>
        <v>0.38966197183098589</v>
      </c>
      <c r="Q49" s="183">
        <v>0.12799663140847989</v>
      </c>
      <c r="R49" s="48">
        <f t="shared" si="74"/>
        <v>0.12799663140847989</v>
      </c>
      <c r="S49" s="48">
        <f t="shared" si="58"/>
        <v>0.12799663140847989</v>
      </c>
      <c r="T49" s="520">
        <v>0.12799663140847989</v>
      </c>
      <c r="U49" s="48">
        <f t="shared" si="75"/>
        <v>0.12799663140847989</v>
      </c>
      <c r="V49" s="520">
        <v>0.53</v>
      </c>
      <c r="W49" s="48">
        <f t="shared" si="76"/>
        <v>0.12799663140847989</v>
      </c>
      <c r="X49" s="48">
        <f t="shared" si="59"/>
        <v>0.12799663140847989</v>
      </c>
      <c r="Y49" s="48">
        <f t="shared" si="59"/>
        <v>0.12799663140847989</v>
      </c>
      <c r="Z49" s="48">
        <f t="shared" si="59"/>
        <v>0.12799663140847989</v>
      </c>
      <c r="AA49" s="48">
        <f t="shared" si="59"/>
        <v>0.12799663140847989</v>
      </c>
      <c r="AB49" s="48">
        <f t="shared" si="77"/>
        <v>0.50605756283261893</v>
      </c>
      <c r="AC49" s="48">
        <f t="shared" si="78"/>
        <v>0.50605756283261893</v>
      </c>
      <c r="AD49" s="183">
        <v>0.38966197183098589</v>
      </c>
      <c r="AE49" s="48">
        <f t="shared" si="79"/>
        <v>0.38966197183098589</v>
      </c>
      <c r="AF49" s="48">
        <f t="shared" si="80"/>
        <v>0.38966197183098589</v>
      </c>
      <c r="AG49" s="48">
        <f t="shared" si="81"/>
        <v>0.38966197183098589</v>
      </c>
      <c r="AH49" s="183">
        <v>0.60600000000000009</v>
      </c>
      <c r="AI49" s="180">
        <v>0.50605756283261893</v>
      </c>
      <c r="AJ49" s="48">
        <f t="shared" si="82"/>
        <v>0.50605756283261893</v>
      </c>
      <c r="AK49" s="535">
        <f t="shared" si="83"/>
        <v>0.55602878141630951</v>
      </c>
      <c r="AL49" s="527">
        <v>0.60600000000000009</v>
      </c>
      <c r="AM49" s="48">
        <f t="shared" si="84"/>
        <v>0.50605756283261893</v>
      </c>
      <c r="AN49" s="48">
        <f t="shared" si="60"/>
        <v>0.50605756283261893</v>
      </c>
      <c r="AO49" s="48">
        <f t="shared" si="85"/>
        <v>0.12799663140847989</v>
      </c>
      <c r="AP49" s="48">
        <f t="shared" si="86"/>
        <v>0.53</v>
      </c>
      <c r="AQ49" s="48">
        <f t="shared" si="87"/>
        <v>0.38966197183098589</v>
      </c>
      <c r="AR49" s="48">
        <f t="shared" si="88"/>
        <v>0.38966197183098589</v>
      </c>
      <c r="AS49" s="48">
        <f t="shared" si="89"/>
        <v>0.38932394366197171</v>
      </c>
      <c r="AT49" s="183">
        <v>0.38932394366197171</v>
      </c>
      <c r="AU49" s="48">
        <f t="shared" si="90"/>
        <v>0.35039154929577454</v>
      </c>
      <c r="AV49" s="48">
        <f t="shared" si="61"/>
        <v>0.35039154929577454</v>
      </c>
      <c r="AW49" s="48">
        <f t="shared" si="61"/>
        <v>0.35039154929577454</v>
      </c>
      <c r="AX49" s="48">
        <f t="shared" si="61"/>
        <v>0.38932394366197171</v>
      </c>
      <c r="AY49" s="48">
        <f t="shared" si="61"/>
        <v>0.46718873239436604</v>
      </c>
      <c r="AZ49" s="48">
        <f t="shared" si="61"/>
        <v>0.38932394366197171</v>
      </c>
      <c r="BA49" s="48">
        <f t="shared" si="61"/>
        <v>0.46718873239436604</v>
      </c>
      <c r="BB49" s="48">
        <f t="shared" si="91"/>
        <v>0.42999999999999988</v>
      </c>
      <c r="BC49" s="183">
        <v>0.42999999999999988</v>
      </c>
      <c r="BD49" s="183">
        <v>0.53</v>
      </c>
      <c r="BE49" s="48">
        <f t="shared" si="62"/>
        <v>0.38932394366197171</v>
      </c>
      <c r="BF49" s="48">
        <f t="shared" si="62"/>
        <v>0.38932394366197171</v>
      </c>
      <c r="BG49" s="48">
        <f t="shared" si="62"/>
        <v>0.46718873239436604</v>
      </c>
      <c r="BH49" s="48">
        <f t="shared" si="62"/>
        <v>0.46718873239436604</v>
      </c>
      <c r="BI49" s="183">
        <v>0.2880882295692212</v>
      </c>
      <c r="BJ49" s="183">
        <v>0.24999999999999994</v>
      </c>
      <c r="BK49" s="183">
        <v>0.24999999999999994</v>
      </c>
      <c r="BL49" s="527">
        <v>0.3809523808000001</v>
      </c>
      <c r="BM49" s="48">
        <f t="shared" si="92"/>
        <v>0.38932394366197171</v>
      </c>
      <c r="BN49" s="183">
        <v>0.30389374267362995</v>
      </c>
      <c r="BO49" s="183">
        <v>2.9999999999999971E-2</v>
      </c>
      <c r="BP49" s="48">
        <f t="shared" si="93"/>
        <v>2.9999999999999971E-2</v>
      </c>
      <c r="BQ49" s="48">
        <f t="shared" si="63"/>
        <v>2.9999999999999971E-2</v>
      </c>
      <c r="BR49" s="48">
        <f t="shared" si="63"/>
        <v>2.9999999999999971E-2</v>
      </c>
      <c r="BS49" s="48">
        <f t="shared" si="63"/>
        <v>2.9999999999999971E-2</v>
      </c>
      <c r="BT49" s="48">
        <f t="shared" si="63"/>
        <v>2.9999999999999971E-2</v>
      </c>
      <c r="BU49" s="183">
        <v>0.3516812280208898</v>
      </c>
      <c r="BV49" s="48">
        <f t="shared" si="94"/>
        <v>0.3516812280208898</v>
      </c>
      <c r="BW49" s="48">
        <f t="shared" si="64"/>
        <v>0.3516812280208898</v>
      </c>
      <c r="BX49" s="48">
        <f t="shared" si="64"/>
        <v>0.3516812280208898</v>
      </c>
      <c r="BY49" s="48">
        <f t="shared" si="64"/>
        <v>0.3516812280208898</v>
      </c>
      <c r="BZ49" s="48">
        <f t="shared" si="64"/>
        <v>0.3516812280208898</v>
      </c>
      <c r="CA49" s="48">
        <f t="shared" si="64"/>
        <v>0.3516812280208898</v>
      </c>
      <c r="CB49" s="183">
        <v>0.53</v>
      </c>
      <c r="CC49" s="48">
        <f t="shared" si="95"/>
        <v>0.53</v>
      </c>
      <c r="CD49" s="48">
        <f t="shared" si="65"/>
        <v>0.53</v>
      </c>
      <c r="CE49" s="48">
        <f t="shared" si="65"/>
        <v>0.53</v>
      </c>
      <c r="CF49" s="48">
        <f t="shared" si="65"/>
        <v>0.53</v>
      </c>
      <c r="CG49" s="48">
        <f t="shared" si="65"/>
        <v>0.53</v>
      </c>
      <c r="CH49" s="48">
        <f t="shared" si="65"/>
        <v>0.53</v>
      </c>
      <c r="CI49" s="48">
        <f t="shared" si="96"/>
        <v>0.30389374267362995</v>
      </c>
      <c r="CJ49" s="48">
        <f t="shared" si="96"/>
        <v>0.30389374267362995</v>
      </c>
      <c r="CK49" s="48">
        <f t="shared" si="96"/>
        <v>0.30389374267362995</v>
      </c>
      <c r="CL49" s="183">
        <v>0.53</v>
      </c>
      <c r="CM49" s="48">
        <f t="shared" si="97"/>
        <v>0.53</v>
      </c>
      <c r="CN49" s="48">
        <f t="shared" si="66"/>
        <v>0.53</v>
      </c>
      <c r="CO49" s="48">
        <f t="shared" si="66"/>
        <v>0.53</v>
      </c>
      <c r="CP49" s="48">
        <f t="shared" si="66"/>
        <v>0.53</v>
      </c>
      <c r="CQ49" s="535">
        <v>0.3809523808000001</v>
      </c>
      <c r="CR49" s="48">
        <f t="shared" si="98"/>
        <v>0.50605756283261893</v>
      </c>
      <c r="CS49" s="48">
        <f t="shared" si="99"/>
        <v>0.50605756283261893</v>
      </c>
      <c r="CT49" s="48">
        <f t="shared" si="67"/>
        <v>0.50605756283261893</v>
      </c>
      <c r="CU49" s="48">
        <f t="shared" si="67"/>
        <v>0.50605756283261893</v>
      </c>
      <c r="CV49" s="48">
        <f t="shared" si="67"/>
        <v>0.50605756283261893</v>
      </c>
      <c r="CW49" s="48">
        <f t="shared" si="67"/>
        <v>0.50605756283261893</v>
      </c>
      <c r="CX49" s="48">
        <f t="shared" si="67"/>
        <v>0.50605756283261893</v>
      </c>
      <c r="CY49" s="48">
        <f t="shared" si="67"/>
        <v>0.50605756283261893</v>
      </c>
      <c r="CZ49" s="48">
        <f t="shared" si="67"/>
        <v>0.50605756283261893</v>
      </c>
      <c r="DA49" s="48">
        <f t="shared" si="67"/>
        <v>0.50605756283261893</v>
      </c>
      <c r="DB49" s="48">
        <f t="shared" si="67"/>
        <v>0.50605756283261893</v>
      </c>
      <c r="DC49" s="48">
        <f t="shared" si="67"/>
        <v>0.50605756283261893</v>
      </c>
      <c r="DD49" s="183">
        <f t="shared" si="100"/>
        <v>0.38932394366197171</v>
      </c>
      <c r="DE49" s="48">
        <f t="shared" si="68"/>
        <v>0.38932394366197171</v>
      </c>
      <c r="DF49" s="48">
        <f t="shared" si="68"/>
        <v>0.38932394366197171</v>
      </c>
      <c r="DG49" s="48">
        <f t="shared" si="68"/>
        <v>0.38932394366197171</v>
      </c>
      <c r="DH49" s="183">
        <f t="shared" si="101"/>
        <v>0.38966197183098589</v>
      </c>
      <c r="DI49" s="48">
        <f t="shared" ref="DI49:DJ49" si="148">DH49</f>
        <v>0.38966197183098589</v>
      </c>
      <c r="DJ49" s="48">
        <f t="shared" si="148"/>
        <v>0.38966197183098589</v>
      </c>
      <c r="DK49" s="48">
        <f t="shared" si="103"/>
        <v>0.38966197183098589</v>
      </c>
      <c r="DL49" s="48">
        <f t="shared" si="104"/>
        <v>0.38966197183098589</v>
      </c>
      <c r="DM49" s="48">
        <f t="shared" si="105"/>
        <v>0.38966197183098589</v>
      </c>
      <c r="DN49" s="48">
        <f t="shared" si="106"/>
        <v>0.38966197183098589</v>
      </c>
      <c r="DO49" s="48">
        <f t="shared" si="107"/>
        <v>0.38966197183098589</v>
      </c>
      <c r="DP49" s="48">
        <f t="shared" si="108"/>
        <v>0.38966197183098589</v>
      </c>
      <c r="DQ49" s="48">
        <f t="shared" si="109"/>
        <v>0.38966197183098589</v>
      </c>
      <c r="DR49" s="48">
        <f t="shared" si="110"/>
        <v>0.38966197183098589</v>
      </c>
      <c r="DS49" s="48">
        <f t="shared" si="111"/>
        <v>0.38966197183098589</v>
      </c>
      <c r="DT49" s="48">
        <f t="shared" si="112"/>
        <v>0.38966197183098589</v>
      </c>
      <c r="DU49" s="48">
        <f t="shared" si="113"/>
        <v>0.38966197183098589</v>
      </c>
      <c r="DV49" s="48">
        <f t="shared" si="114"/>
        <v>0.38966197183098589</v>
      </c>
      <c r="DW49" s="48">
        <f t="shared" si="115"/>
        <v>0.38966197183098589</v>
      </c>
      <c r="DX49" s="48">
        <f t="shared" si="116"/>
        <v>0.38966197183098589</v>
      </c>
      <c r="DY49" s="48">
        <f t="shared" si="117"/>
        <v>0.38966197183098589</v>
      </c>
      <c r="DZ49" s="48">
        <f t="shared" ref="DZ49:EE49" si="149">DY49</f>
        <v>0.38966197183098589</v>
      </c>
      <c r="EA49" s="48">
        <f t="shared" si="149"/>
        <v>0.38966197183098589</v>
      </c>
      <c r="EB49" s="48">
        <f t="shared" si="149"/>
        <v>0.38966197183098589</v>
      </c>
      <c r="EC49" s="48">
        <f t="shared" si="149"/>
        <v>0.38966197183098589</v>
      </c>
      <c r="ED49" s="48">
        <f t="shared" si="149"/>
        <v>0.38966197183098589</v>
      </c>
      <c r="EE49" s="48">
        <f t="shared" si="149"/>
        <v>0.38966197183098589</v>
      </c>
      <c r="EF49" s="48">
        <f t="shared" si="119"/>
        <v>0.38966197183098589</v>
      </c>
      <c r="EG49" s="48">
        <f t="shared" si="120"/>
        <v>0.38966197183098589</v>
      </c>
      <c r="EH49" s="48">
        <f t="shared" si="121"/>
        <v>0.38966197183098589</v>
      </c>
      <c r="EI49" s="48">
        <f t="shared" si="122"/>
        <v>0.38966197183098589</v>
      </c>
      <c r="EJ49" s="48">
        <f t="shared" si="123"/>
        <v>0.38966197183098589</v>
      </c>
      <c r="EK49" s="48">
        <f t="shared" si="124"/>
        <v>0.38966197183098589</v>
      </c>
      <c r="EL49" s="48">
        <f t="shared" si="125"/>
        <v>0.14079629454932788</v>
      </c>
      <c r="EM49" s="60"/>
      <c r="EN49" s="60"/>
      <c r="EO49" s="60"/>
    </row>
    <row r="50" spans="1:145" ht="15.75" thickBot="1" x14ac:dyDescent="0.3">
      <c r="B50" s="239" t="s">
        <v>22</v>
      </c>
      <c r="C50" s="240">
        <v>0.75</v>
      </c>
      <c r="D50" s="192">
        <v>0.35605748276601257</v>
      </c>
      <c r="E50" s="241">
        <f t="shared" si="70"/>
        <v>0.35605748276601257</v>
      </c>
      <c r="F50" s="241">
        <f t="shared" si="57"/>
        <v>0.35605748276601257</v>
      </c>
      <c r="G50" s="241">
        <f t="shared" si="57"/>
        <v>0.35605748276601257</v>
      </c>
      <c r="H50" s="241">
        <f t="shared" si="57"/>
        <v>0.35605748276601257</v>
      </c>
      <c r="I50" s="241">
        <f t="shared" si="57"/>
        <v>0.35605748276601257</v>
      </c>
      <c r="J50" s="241">
        <f t="shared" si="57"/>
        <v>0.35605748276601257</v>
      </c>
      <c r="K50" s="241">
        <f t="shared" si="57"/>
        <v>0.35605748276601257</v>
      </c>
      <c r="L50" s="241">
        <f t="shared" si="57"/>
        <v>0.35605748276601257</v>
      </c>
      <c r="M50" s="192">
        <v>0.53712192262602576</v>
      </c>
      <c r="N50" s="295">
        <f t="shared" si="71"/>
        <v>0.53712192262602576</v>
      </c>
      <c r="O50" s="295">
        <f t="shared" si="72"/>
        <v>0.53712192262602576</v>
      </c>
      <c r="P50" s="295">
        <f t="shared" si="73"/>
        <v>0.53712192262602576</v>
      </c>
      <c r="Q50" s="192">
        <v>0.30642679899999997</v>
      </c>
      <c r="R50" s="241">
        <f t="shared" si="74"/>
        <v>0.30642679899999997</v>
      </c>
      <c r="S50" s="241">
        <f t="shared" si="58"/>
        <v>0.30642679899999997</v>
      </c>
      <c r="T50" s="521">
        <v>0.30642679899999997</v>
      </c>
      <c r="U50" s="241">
        <f t="shared" si="75"/>
        <v>0.30642679899999997</v>
      </c>
      <c r="V50" s="521">
        <v>0.75</v>
      </c>
      <c r="W50" s="241">
        <f t="shared" si="76"/>
        <v>0.30642679899999997</v>
      </c>
      <c r="X50" s="241">
        <f t="shared" si="59"/>
        <v>0.30642679899999997</v>
      </c>
      <c r="Y50" s="241">
        <f t="shared" si="59"/>
        <v>0.30642679899999997</v>
      </c>
      <c r="Z50" s="241">
        <f t="shared" si="59"/>
        <v>0.30642679899999997</v>
      </c>
      <c r="AA50" s="241">
        <f t="shared" si="59"/>
        <v>0.30642679899999997</v>
      </c>
      <c r="AB50" s="241">
        <f t="shared" si="77"/>
        <v>0.65500000000000025</v>
      </c>
      <c r="AC50" s="241">
        <f t="shared" si="78"/>
        <v>0.65500000000000025</v>
      </c>
      <c r="AD50" s="192">
        <v>0.53712192262602576</v>
      </c>
      <c r="AE50" s="241">
        <f t="shared" si="79"/>
        <v>0.53712192262602576</v>
      </c>
      <c r="AF50" s="241">
        <f t="shared" si="80"/>
        <v>0.53712192262602576</v>
      </c>
      <c r="AG50" s="241">
        <f t="shared" si="81"/>
        <v>0.53712192262602576</v>
      </c>
      <c r="AH50" s="192">
        <v>0.8400000000000003</v>
      </c>
      <c r="AI50" s="180">
        <v>0.65500000000000025</v>
      </c>
      <c r="AJ50" s="48">
        <f t="shared" si="82"/>
        <v>0.65500000000000025</v>
      </c>
      <c r="AK50" s="535">
        <f t="shared" si="83"/>
        <v>0.74750000000000028</v>
      </c>
      <c r="AL50" s="528">
        <v>0.8400000000000003</v>
      </c>
      <c r="AM50" s="241">
        <f t="shared" si="84"/>
        <v>0.65500000000000025</v>
      </c>
      <c r="AN50" s="241">
        <f t="shared" si="60"/>
        <v>0.65500000000000025</v>
      </c>
      <c r="AO50" s="48">
        <f t="shared" si="85"/>
        <v>0.30642679899999997</v>
      </c>
      <c r="AP50" s="48">
        <f t="shared" si="86"/>
        <v>0.75</v>
      </c>
      <c r="AQ50" s="48">
        <f t="shared" si="87"/>
        <v>0.53712192262602576</v>
      </c>
      <c r="AR50" s="48">
        <f t="shared" si="88"/>
        <v>0.53712192262602576</v>
      </c>
      <c r="AS50" s="48">
        <f t="shared" si="89"/>
        <v>0.58000000000000007</v>
      </c>
      <c r="AT50" s="192">
        <v>0.58000000000000007</v>
      </c>
      <c r="AU50" s="48">
        <f t="shared" si="90"/>
        <v>0.52200000000000013</v>
      </c>
      <c r="AV50" s="48">
        <f t="shared" si="61"/>
        <v>0.52200000000000013</v>
      </c>
      <c r="AW50" s="48">
        <f t="shared" si="61"/>
        <v>0.52200000000000013</v>
      </c>
      <c r="AX50" s="48">
        <f t="shared" si="61"/>
        <v>0.58000000000000007</v>
      </c>
      <c r="AY50" s="48">
        <f t="shared" si="61"/>
        <v>0.69600000000000006</v>
      </c>
      <c r="AZ50" s="48">
        <f t="shared" si="61"/>
        <v>0.58000000000000007</v>
      </c>
      <c r="BA50" s="48">
        <f t="shared" si="61"/>
        <v>0.69600000000000006</v>
      </c>
      <c r="BB50" s="241">
        <f t="shared" si="91"/>
        <v>0.54</v>
      </c>
      <c r="BC50" s="192">
        <v>0.54</v>
      </c>
      <c r="BD50" s="192">
        <v>0.58000000000000007</v>
      </c>
      <c r="BE50" s="48">
        <f t="shared" si="62"/>
        <v>0.58000000000000007</v>
      </c>
      <c r="BF50" s="48">
        <f t="shared" si="62"/>
        <v>0.58000000000000007</v>
      </c>
      <c r="BG50" s="48">
        <f t="shared" si="62"/>
        <v>0.69600000000000006</v>
      </c>
      <c r="BH50" s="48">
        <f t="shared" si="62"/>
        <v>0.69600000000000006</v>
      </c>
      <c r="BI50" s="192">
        <v>0.42773403887190747</v>
      </c>
      <c r="BJ50" s="192">
        <v>0.4300000000000001</v>
      </c>
      <c r="BK50" s="192">
        <v>0.4300000000000001</v>
      </c>
      <c r="BL50" s="528">
        <v>0.56000000000000005</v>
      </c>
      <c r="BM50" s="241">
        <f t="shared" si="92"/>
        <v>0.58000000000000007</v>
      </c>
      <c r="BN50" s="192">
        <v>0.39305179005908936</v>
      </c>
      <c r="BO50" s="192">
        <v>8.0000000000000016E-2</v>
      </c>
      <c r="BP50" s="241">
        <f t="shared" si="93"/>
        <v>8.0000000000000016E-2</v>
      </c>
      <c r="BQ50" s="241">
        <f t="shared" si="63"/>
        <v>8.0000000000000016E-2</v>
      </c>
      <c r="BR50" s="241">
        <f t="shared" si="63"/>
        <v>8.0000000000000016E-2</v>
      </c>
      <c r="BS50" s="241">
        <f t="shared" si="63"/>
        <v>8.0000000000000016E-2</v>
      </c>
      <c r="BT50" s="241">
        <f t="shared" si="63"/>
        <v>8.0000000000000016E-2</v>
      </c>
      <c r="BU50" s="192">
        <v>0.42999999999999988</v>
      </c>
      <c r="BV50" s="241">
        <f t="shared" si="94"/>
        <v>0.42999999999999988</v>
      </c>
      <c r="BW50" s="241">
        <f t="shared" si="64"/>
        <v>0.42999999999999988</v>
      </c>
      <c r="BX50" s="241">
        <f t="shared" si="64"/>
        <v>0.42999999999999988</v>
      </c>
      <c r="BY50" s="241">
        <f t="shared" si="64"/>
        <v>0.42999999999999988</v>
      </c>
      <c r="BZ50" s="241">
        <f t="shared" si="64"/>
        <v>0.42999999999999988</v>
      </c>
      <c r="CA50" s="241">
        <f t="shared" si="64"/>
        <v>0.42999999999999988</v>
      </c>
      <c r="CB50" s="192">
        <v>0.66915537017726812</v>
      </c>
      <c r="CC50" s="241">
        <f t="shared" si="95"/>
        <v>0.66915537017726812</v>
      </c>
      <c r="CD50" s="241">
        <f t="shared" si="65"/>
        <v>0.66915537017726812</v>
      </c>
      <c r="CE50" s="241">
        <f t="shared" si="65"/>
        <v>0.66915537017726812</v>
      </c>
      <c r="CF50" s="241">
        <f t="shared" si="65"/>
        <v>0.66915537017726812</v>
      </c>
      <c r="CG50" s="241">
        <f t="shared" si="65"/>
        <v>0.66915537017726812</v>
      </c>
      <c r="CH50" s="241">
        <f t="shared" si="65"/>
        <v>0.66915537017726812</v>
      </c>
      <c r="CI50" s="241">
        <f t="shared" si="96"/>
        <v>0.39305179005908936</v>
      </c>
      <c r="CJ50" s="241">
        <f t="shared" si="96"/>
        <v>0.39305179005908936</v>
      </c>
      <c r="CK50" s="241">
        <f t="shared" si="96"/>
        <v>0.39305179005908936</v>
      </c>
      <c r="CL50" s="192">
        <v>0.66915537017726812</v>
      </c>
      <c r="CM50" s="241">
        <f t="shared" si="97"/>
        <v>0.66915537017726812</v>
      </c>
      <c r="CN50" s="241">
        <f t="shared" si="66"/>
        <v>0.66915537017726812</v>
      </c>
      <c r="CO50" s="241">
        <f t="shared" si="66"/>
        <v>0.66915537017726812</v>
      </c>
      <c r="CP50" s="241">
        <f t="shared" si="66"/>
        <v>0.66915537017726812</v>
      </c>
      <c r="CQ50" s="536">
        <v>0.56000000000000005</v>
      </c>
      <c r="CR50" s="241">
        <f t="shared" si="98"/>
        <v>0.65500000000000025</v>
      </c>
      <c r="CS50" s="241">
        <f t="shared" si="99"/>
        <v>0.65500000000000025</v>
      </c>
      <c r="CT50" s="241">
        <f t="shared" si="67"/>
        <v>0.65500000000000025</v>
      </c>
      <c r="CU50" s="241">
        <f t="shared" si="67"/>
        <v>0.65500000000000025</v>
      </c>
      <c r="CV50" s="241">
        <f t="shared" si="67"/>
        <v>0.65500000000000025</v>
      </c>
      <c r="CW50" s="241">
        <f t="shared" si="67"/>
        <v>0.65500000000000025</v>
      </c>
      <c r="CX50" s="241">
        <f t="shared" si="67"/>
        <v>0.65500000000000025</v>
      </c>
      <c r="CY50" s="241">
        <f t="shared" si="67"/>
        <v>0.65500000000000025</v>
      </c>
      <c r="CZ50" s="241">
        <f t="shared" si="67"/>
        <v>0.65500000000000025</v>
      </c>
      <c r="DA50" s="241">
        <f t="shared" si="67"/>
        <v>0.65500000000000025</v>
      </c>
      <c r="DB50" s="241">
        <f t="shared" si="67"/>
        <v>0.65500000000000025</v>
      </c>
      <c r="DC50" s="241">
        <f t="shared" si="67"/>
        <v>0.65500000000000025</v>
      </c>
      <c r="DD50" s="192">
        <f t="shared" si="100"/>
        <v>0.58000000000000007</v>
      </c>
      <c r="DE50" s="241">
        <f t="shared" si="68"/>
        <v>0.58000000000000007</v>
      </c>
      <c r="DF50" s="241">
        <f t="shared" si="68"/>
        <v>0.58000000000000007</v>
      </c>
      <c r="DG50" s="241">
        <f t="shared" si="68"/>
        <v>0.58000000000000007</v>
      </c>
      <c r="DH50" s="192">
        <f t="shared" si="101"/>
        <v>0.53712192262602576</v>
      </c>
      <c r="DI50" s="241">
        <f t="shared" ref="DI50:DJ50" si="150">DH50</f>
        <v>0.53712192262602576</v>
      </c>
      <c r="DJ50" s="241">
        <f t="shared" si="150"/>
        <v>0.53712192262602576</v>
      </c>
      <c r="DK50" s="241">
        <f t="shared" si="103"/>
        <v>0.53712192262602576</v>
      </c>
      <c r="DL50" s="241">
        <f t="shared" si="104"/>
        <v>0.53712192262602576</v>
      </c>
      <c r="DM50" s="241">
        <f t="shared" si="105"/>
        <v>0.53712192262602576</v>
      </c>
      <c r="DN50" s="241">
        <f t="shared" si="106"/>
        <v>0.53712192262602576</v>
      </c>
      <c r="DO50" s="241">
        <f t="shared" si="107"/>
        <v>0.53712192262602576</v>
      </c>
      <c r="DP50" s="241">
        <f t="shared" si="108"/>
        <v>0.53712192262602576</v>
      </c>
      <c r="DQ50" s="241">
        <f t="shared" si="109"/>
        <v>0.53712192262602576</v>
      </c>
      <c r="DR50" s="241">
        <f t="shared" si="110"/>
        <v>0.53712192262602576</v>
      </c>
      <c r="DS50" s="241">
        <f t="shared" si="111"/>
        <v>0.53712192262602576</v>
      </c>
      <c r="DT50" s="241">
        <f t="shared" si="112"/>
        <v>0.53712192262602576</v>
      </c>
      <c r="DU50" s="241">
        <f t="shared" si="113"/>
        <v>0.53712192262602576</v>
      </c>
      <c r="DV50" s="241">
        <f t="shared" si="114"/>
        <v>0.53712192262602576</v>
      </c>
      <c r="DW50" s="241">
        <f t="shared" si="115"/>
        <v>0.53712192262602576</v>
      </c>
      <c r="DX50" s="241">
        <f t="shared" si="116"/>
        <v>0.53712192262602576</v>
      </c>
      <c r="DY50" s="48">
        <f t="shared" si="117"/>
        <v>0.53712192262602576</v>
      </c>
      <c r="DZ50" s="241">
        <f t="shared" ref="DZ50:EE50" si="151">DY50</f>
        <v>0.53712192262602576</v>
      </c>
      <c r="EA50" s="241">
        <f t="shared" si="151"/>
        <v>0.53712192262602576</v>
      </c>
      <c r="EB50" s="241">
        <f t="shared" si="151"/>
        <v>0.53712192262602576</v>
      </c>
      <c r="EC50" s="241">
        <f t="shared" si="151"/>
        <v>0.53712192262602576</v>
      </c>
      <c r="ED50" s="241">
        <f t="shared" si="151"/>
        <v>0.53712192262602576</v>
      </c>
      <c r="EE50" s="241">
        <f t="shared" si="151"/>
        <v>0.53712192262602576</v>
      </c>
      <c r="EF50" s="241">
        <f t="shared" si="119"/>
        <v>0.53712192262602576</v>
      </c>
      <c r="EG50" s="241">
        <f t="shared" si="120"/>
        <v>0.53712192262602576</v>
      </c>
      <c r="EH50" s="241">
        <f t="shared" si="121"/>
        <v>0.53712192262602576</v>
      </c>
      <c r="EI50" s="241">
        <f t="shared" si="122"/>
        <v>0.53712192262602576</v>
      </c>
      <c r="EJ50" s="241">
        <f t="shared" si="123"/>
        <v>0.53712192262602576</v>
      </c>
      <c r="EK50" s="241">
        <f t="shared" si="124"/>
        <v>0.53712192262602576</v>
      </c>
      <c r="EL50" s="241">
        <f t="shared" si="125"/>
        <v>0.3370694789</v>
      </c>
      <c r="EM50" s="60"/>
      <c r="EN50" s="60"/>
      <c r="EO50" s="60"/>
    </row>
    <row r="51" spans="1:145" s="290" customFormat="1" ht="15.75" thickBot="1" x14ac:dyDescent="0.3">
      <c r="A51" s="280"/>
      <c r="B51" s="281" t="s">
        <v>23</v>
      </c>
      <c r="C51" s="282">
        <v>0.8</v>
      </c>
      <c r="D51" s="283">
        <v>0.44220312248069332</v>
      </c>
      <c r="E51" s="284">
        <f t="shared" si="70"/>
        <v>0.44220312248069332</v>
      </c>
      <c r="F51" s="284">
        <f t="shared" si="57"/>
        <v>0.44220312248069332</v>
      </c>
      <c r="G51" s="284">
        <f t="shared" si="57"/>
        <v>0.44220312248069332</v>
      </c>
      <c r="H51" s="284">
        <f t="shared" si="57"/>
        <v>0.44220312248069332</v>
      </c>
      <c r="I51" s="284">
        <f t="shared" si="57"/>
        <v>0.44220312248069332</v>
      </c>
      <c r="J51" s="284">
        <f t="shared" si="57"/>
        <v>0.44220312248069332</v>
      </c>
      <c r="K51" s="284">
        <f t="shared" si="57"/>
        <v>0.44220312248069332</v>
      </c>
      <c r="L51" s="284">
        <f t="shared" si="57"/>
        <v>0.44220312248069332</v>
      </c>
      <c r="M51" s="283">
        <v>0.71400000000000052</v>
      </c>
      <c r="N51" s="297">
        <f t="shared" si="71"/>
        <v>0.71400000000000052</v>
      </c>
      <c r="O51" s="297">
        <f t="shared" si="72"/>
        <v>0.71400000000000052</v>
      </c>
      <c r="P51" s="297">
        <f t="shared" si="73"/>
        <v>0.71400000000000052</v>
      </c>
      <c r="Q51" s="283">
        <v>0.40990720586550566</v>
      </c>
      <c r="R51" s="284">
        <f t="shared" si="74"/>
        <v>0.40990720586550566</v>
      </c>
      <c r="S51" s="284">
        <f t="shared" si="58"/>
        <v>0.40990720586550566</v>
      </c>
      <c r="T51" s="522">
        <v>0.40990720586550566</v>
      </c>
      <c r="U51" s="284">
        <f t="shared" si="75"/>
        <v>0.40990720586550566</v>
      </c>
      <c r="V51" s="522">
        <v>0.99200000000000099</v>
      </c>
      <c r="W51" s="284">
        <f t="shared" si="76"/>
        <v>0.40990720586550566</v>
      </c>
      <c r="X51" s="284">
        <f t="shared" si="59"/>
        <v>0.40990720586550566</v>
      </c>
      <c r="Y51" s="284">
        <f t="shared" si="59"/>
        <v>0.40990720586550566</v>
      </c>
      <c r="Z51" s="284">
        <f t="shared" si="59"/>
        <v>0.40990720586550566</v>
      </c>
      <c r="AA51" s="284">
        <f t="shared" si="59"/>
        <v>0.40990720586550566</v>
      </c>
      <c r="AB51" s="284">
        <f t="shared" si="77"/>
        <v>0.79800000000000015</v>
      </c>
      <c r="AC51" s="284">
        <f t="shared" si="78"/>
        <v>0.79800000000000015</v>
      </c>
      <c r="AD51" s="283">
        <v>0.71400000000000052</v>
      </c>
      <c r="AE51" s="284">
        <f t="shared" si="79"/>
        <v>0.71400000000000052</v>
      </c>
      <c r="AF51" s="284">
        <f t="shared" si="80"/>
        <v>0.71400000000000052</v>
      </c>
      <c r="AG51" s="284">
        <f t="shared" si="81"/>
        <v>0.71400000000000052</v>
      </c>
      <c r="AH51" s="283">
        <v>0.92800000000000027</v>
      </c>
      <c r="AI51" s="180">
        <v>0.79800000000000015</v>
      </c>
      <c r="AJ51" s="48">
        <f t="shared" si="82"/>
        <v>0.79800000000000015</v>
      </c>
      <c r="AK51" s="535">
        <f t="shared" si="83"/>
        <v>0.86300000000000021</v>
      </c>
      <c r="AL51" s="529">
        <v>0.92800000000000027</v>
      </c>
      <c r="AM51" s="284">
        <f t="shared" si="84"/>
        <v>0.79800000000000015</v>
      </c>
      <c r="AN51" s="284">
        <f t="shared" si="60"/>
        <v>0.79800000000000015</v>
      </c>
      <c r="AO51" s="48">
        <f t="shared" si="85"/>
        <v>0.40990720586550566</v>
      </c>
      <c r="AP51" s="48">
        <f t="shared" si="86"/>
        <v>0.99200000000000099</v>
      </c>
      <c r="AQ51" s="48">
        <f t="shared" si="87"/>
        <v>0.71400000000000052</v>
      </c>
      <c r="AR51" s="48">
        <f t="shared" si="88"/>
        <v>0.71400000000000052</v>
      </c>
      <c r="AS51" s="48">
        <f t="shared" si="89"/>
        <v>0.75395847750865064</v>
      </c>
      <c r="AT51" s="283">
        <v>0.75395847750865064</v>
      </c>
      <c r="AU51" s="48">
        <f t="shared" si="90"/>
        <v>0.67856262975778558</v>
      </c>
      <c r="AV51" s="48">
        <f t="shared" si="61"/>
        <v>0.67856262975778558</v>
      </c>
      <c r="AW51" s="48">
        <f t="shared" si="61"/>
        <v>0.67856262975778558</v>
      </c>
      <c r="AX51" s="48">
        <f t="shared" si="61"/>
        <v>0.75395847750865064</v>
      </c>
      <c r="AY51" s="48">
        <f t="shared" si="61"/>
        <v>0.90475017301038074</v>
      </c>
      <c r="AZ51" s="48">
        <f t="shared" si="61"/>
        <v>0.75395847750865064</v>
      </c>
      <c r="BA51" s="48">
        <f t="shared" si="61"/>
        <v>0.90475017301038074</v>
      </c>
      <c r="BB51" s="284">
        <f t="shared" si="91"/>
        <v>0.62</v>
      </c>
      <c r="BC51" s="283">
        <v>0.62</v>
      </c>
      <c r="BD51" s="283">
        <v>0.77000000000000035</v>
      </c>
      <c r="BE51" s="48">
        <f t="shared" si="62"/>
        <v>0.75395847750865064</v>
      </c>
      <c r="BF51" s="48">
        <f t="shared" si="62"/>
        <v>0.75395847750865064</v>
      </c>
      <c r="BG51" s="48">
        <f t="shared" si="62"/>
        <v>0.90475017301038074</v>
      </c>
      <c r="BH51" s="48">
        <f t="shared" si="62"/>
        <v>0.90475017301038074</v>
      </c>
      <c r="BI51" s="283">
        <v>0.61815949460054975</v>
      </c>
      <c r="BJ51" s="283">
        <v>0.49999999999999989</v>
      </c>
      <c r="BK51" s="283">
        <v>0.49999999999999989</v>
      </c>
      <c r="BL51" s="529">
        <v>0.74201075692970464</v>
      </c>
      <c r="BM51" s="284">
        <f t="shared" si="92"/>
        <v>0.75395847750865064</v>
      </c>
      <c r="BN51" s="283">
        <v>0.51956074974925126</v>
      </c>
      <c r="BO51" s="283">
        <v>0.12</v>
      </c>
      <c r="BP51" s="284">
        <f t="shared" si="93"/>
        <v>0.12</v>
      </c>
      <c r="BQ51" s="284">
        <f t="shared" si="63"/>
        <v>0.12</v>
      </c>
      <c r="BR51" s="284">
        <f t="shared" si="63"/>
        <v>0.12</v>
      </c>
      <c r="BS51" s="284">
        <f t="shared" si="63"/>
        <v>0.12</v>
      </c>
      <c r="BT51" s="284">
        <f t="shared" si="63"/>
        <v>0.12</v>
      </c>
      <c r="BU51" s="283">
        <v>0.68000000000000049</v>
      </c>
      <c r="BV51" s="284">
        <f t="shared" si="94"/>
        <v>0.68000000000000049</v>
      </c>
      <c r="BW51" s="284">
        <f t="shared" si="64"/>
        <v>0.68000000000000049</v>
      </c>
      <c r="BX51" s="284">
        <f t="shared" si="64"/>
        <v>0.68000000000000049</v>
      </c>
      <c r="BY51" s="284">
        <f t="shared" si="64"/>
        <v>0.68000000000000049</v>
      </c>
      <c r="BZ51" s="284">
        <f t="shared" si="64"/>
        <v>0.68000000000000049</v>
      </c>
      <c r="CA51" s="284">
        <f t="shared" si="64"/>
        <v>0.68000000000000049</v>
      </c>
      <c r="CB51" s="283">
        <v>0.75868224924775329</v>
      </c>
      <c r="CC51" s="284">
        <f t="shared" si="95"/>
        <v>0.75868224924775329</v>
      </c>
      <c r="CD51" s="284">
        <f t="shared" si="65"/>
        <v>0.75868224924775329</v>
      </c>
      <c r="CE51" s="284">
        <f t="shared" si="65"/>
        <v>0.75868224924775329</v>
      </c>
      <c r="CF51" s="284">
        <f t="shared" si="65"/>
        <v>0.75868224924775329</v>
      </c>
      <c r="CG51" s="284">
        <f t="shared" si="65"/>
        <v>0.75868224924775329</v>
      </c>
      <c r="CH51" s="284">
        <f t="shared" si="65"/>
        <v>0.75868224924775329</v>
      </c>
      <c r="CI51" s="284">
        <f t="shared" si="96"/>
        <v>0.51956074974925126</v>
      </c>
      <c r="CJ51" s="284">
        <f t="shared" si="96"/>
        <v>0.51956074974925126</v>
      </c>
      <c r="CK51" s="284">
        <f t="shared" si="96"/>
        <v>0.51956074974925126</v>
      </c>
      <c r="CL51" s="283">
        <v>0.75868224924775329</v>
      </c>
      <c r="CM51" s="284">
        <f t="shared" si="97"/>
        <v>0.75868224924775329</v>
      </c>
      <c r="CN51" s="284">
        <f t="shared" si="66"/>
        <v>0.75868224924775329</v>
      </c>
      <c r="CO51" s="284">
        <f t="shared" si="66"/>
        <v>0.75868224924775329</v>
      </c>
      <c r="CP51" s="284">
        <f t="shared" si="66"/>
        <v>0.75868224924775329</v>
      </c>
      <c r="CQ51" s="537">
        <v>0.74201075692970464</v>
      </c>
      <c r="CR51" s="284">
        <f t="shared" si="98"/>
        <v>0.79800000000000015</v>
      </c>
      <c r="CS51" s="284">
        <f t="shared" si="99"/>
        <v>0.79800000000000015</v>
      </c>
      <c r="CT51" s="284">
        <f t="shared" si="67"/>
        <v>0.79800000000000015</v>
      </c>
      <c r="CU51" s="284">
        <f t="shared" si="67"/>
        <v>0.79800000000000015</v>
      </c>
      <c r="CV51" s="284">
        <f t="shared" si="67"/>
        <v>0.79800000000000015</v>
      </c>
      <c r="CW51" s="284">
        <f t="shared" si="67"/>
        <v>0.79800000000000015</v>
      </c>
      <c r="CX51" s="284">
        <f t="shared" si="67"/>
        <v>0.79800000000000015</v>
      </c>
      <c r="CY51" s="284">
        <f t="shared" si="67"/>
        <v>0.79800000000000015</v>
      </c>
      <c r="CZ51" s="284">
        <f t="shared" si="67"/>
        <v>0.79800000000000015</v>
      </c>
      <c r="DA51" s="284">
        <f t="shared" si="67"/>
        <v>0.79800000000000015</v>
      </c>
      <c r="DB51" s="284">
        <f t="shared" si="67"/>
        <v>0.79800000000000015</v>
      </c>
      <c r="DC51" s="284">
        <f t="shared" si="67"/>
        <v>0.79800000000000015</v>
      </c>
      <c r="DD51" s="283">
        <f t="shared" si="100"/>
        <v>0.75395847750865064</v>
      </c>
      <c r="DE51" s="284">
        <f t="shared" si="68"/>
        <v>0.75395847750865064</v>
      </c>
      <c r="DF51" s="284">
        <f t="shared" si="68"/>
        <v>0.75395847750865064</v>
      </c>
      <c r="DG51" s="284">
        <f t="shared" si="68"/>
        <v>0.75395847750865064</v>
      </c>
      <c r="DH51" s="283">
        <f t="shared" si="101"/>
        <v>0.71400000000000052</v>
      </c>
      <c r="DI51" s="284">
        <f t="shared" ref="DI51:DJ51" si="152">DH51</f>
        <v>0.71400000000000052</v>
      </c>
      <c r="DJ51" s="284">
        <f t="shared" si="152"/>
        <v>0.71400000000000052</v>
      </c>
      <c r="DK51" s="284">
        <f t="shared" si="103"/>
        <v>0.71400000000000052</v>
      </c>
      <c r="DL51" s="284">
        <f t="shared" si="104"/>
        <v>0.71400000000000052</v>
      </c>
      <c r="DM51" s="284">
        <f t="shared" si="105"/>
        <v>0.71400000000000052</v>
      </c>
      <c r="DN51" s="284">
        <f t="shared" si="106"/>
        <v>0.71400000000000052</v>
      </c>
      <c r="DO51" s="284">
        <f t="shared" si="107"/>
        <v>0.71400000000000052</v>
      </c>
      <c r="DP51" s="284">
        <f t="shared" si="108"/>
        <v>0.71400000000000052</v>
      </c>
      <c r="DQ51" s="284">
        <f t="shared" si="109"/>
        <v>0.71400000000000052</v>
      </c>
      <c r="DR51" s="284">
        <f t="shared" si="110"/>
        <v>0.71400000000000052</v>
      </c>
      <c r="DS51" s="284">
        <f t="shared" si="111"/>
        <v>0.71400000000000052</v>
      </c>
      <c r="DT51" s="284">
        <f t="shared" si="112"/>
        <v>0.71400000000000052</v>
      </c>
      <c r="DU51" s="284">
        <f t="shared" si="113"/>
        <v>0.71400000000000052</v>
      </c>
      <c r="DV51" s="284">
        <f t="shared" si="114"/>
        <v>0.71400000000000052</v>
      </c>
      <c r="DW51" s="284">
        <f t="shared" si="115"/>
        <v>0.71400000000000052</v>
      </c>
      <c r="DX51" s="284">
        <f t="shared" si="116"/>
        <v>0.71400000000000052</v>
      </c>
      <c r="DY51" s="48">
        <f t="shared" si="117"/>
        <v>0.71400000000000052</v>
      </c>
      <c r="DZ51" s="284">
        <f t="shared" ref="DZ51:EE51" si="153">DY51</f>
        <v>0.71400000000000052</v>
      </c>
      <c r="EA51" s="284">
        <f t="shared" si="153"/>
        <v>0.71400000000000052</v>
      </c>
      <c r="EB51" s="284">
        <f t="shared" si="153"/>
        <v>0.71400000000000052</v>
      </c>
      <c r="EC51" s="284">
        <f t="shared" si="153"/>
        <v>0.71400000000000052</v>
      </c>
      <c r="ED51" s="284">
        <f t="shared" si="153"/>
        <v>0.71400000000000052</v>
      </c>
      <c r="EE51" s="284">
        <f t="shared" si="153"/>
        <v>0.71400000000000052</v>
      </c>
      <c r="EF51" s="284">
        <f t="shared" si="119"/>
        <v>0.71400000000000052</v>
      </c>
      <c r="EG51" s="284">
        <f t="shared" si="120"/>
        <v>0.71400000000000052</v>
      </c>
      <c r="EH51" s="284">
        <f t="shared" si="121"/>
        <v>0.71400000000000052</v>
      </c>
      <c r="EI51" s="284">
        <f t="shared" si="122"/>
        <v>0.71400000000000052</v>
      </c>
      <c r="EJ51" s="284">
        <f t="shared" si="123"/>
        <v>0.71400000000000052</v>
      </c>
      <c r="EK51" s="284">
        <f t="shared" si="124"/>
        <v>0.71400000000000052</v>
      </c>
      <c r="EL51" s="284">
        <f t="shared" si="125"/>
        <v>0.45089792645205629</v>
      </c>
      <c r="EM51" s="289"/>
      <c r="EN51" s="289"/>
      <c r="EO51" s="289"/>
    </row>
    <row r="52" spans="1:145" x14ac:dyDescent="0.25">
      <c r="B52" s="243" t="s">
        <v>24</v>
      </c>
      <c r="C52" s="244">
        <v>0.85</v>
      </c>
      <c r="D52" s="245">
        <v>0.59471917038326227</v>
      </c>
      <c r="E52" s="246">
        <f t="shared" si="70"/>
        <v>0.59471917038326227</v>
      </c>
      <c r="F52" s="246">
        <f t="shared" si="70"/>
        <v>0.59471917038326227</v>
      </c>
      <c r="G52" s="246">
        <f t="shared" si="70"/>
        <v>0.59471917038326227</v>
      </c>
      <c r="H52" s="246">
        <f t="shared" si="70"/>
        <v>0.59471917038326227</v>
      </c>
      <c r="I52" s="246">
        <f t="shared" si="70"/>
        <v>0.59471917038326227</v>
      </c>
      <c r="J52" s="246">
        <f t="shared" si="70"/>
        <v>0.59471917038326227</v>
      </c>
      <c r="K52" s="246">
        <f t="shared" si="70"/>
        <v>0.59471917038326227</v>
      </c>
      <c r="L52" s="246">
        <f t="shared" si="70"/>
        <v>0.59471917038326227</v>
      </c>
      <c r="M52" s="245">
        <v>0.89</v>
      </c>
      <c r="N52" s="296">
        <f t="shared" si="71"/>
        <v>0.89</v>
      </c>
      <c r="O52" s="296">
        <f t="shared" si="72"/>
        <v>0.89</v>
      </c>
      <c r="P52" s="296">
        <f t="shared" si="73"/>
        <v>0.89</v>
      </c>
      <c r="Q52" s="245">
        <v>0.51970678160665773</v>
      </c>
      <c r="R52" s="246">
        <f t="shared" si="74"/>
        <v>0.51970678160665773</v>
      </c>
      <c r="S52" s="246">
        <f t="shared" si="58"/>
        <v>0.51970678160665773</v>
      </c>
      <c r="T52" s="523">
        <v>0.51970678160665773</v>
      </c>
      <c r="U52" s="246">
        <f t="shared" si="75"/>
        <v>0.51970678160665773</v>
      </c>
      <c r="V52" s="523">
        <v>1.1399999999999999</v>
      </c>
      <c r="W52" s="246">
        <f t="shared" si="76"/>
        <v>0.51970678160665773</v>
      </c>
      <c r="X52" s="246">
        <f t="shared" si="75"/>
        <v>0.51970678160665773</v>
      </c>
      <c r="Y52" s="246">
        <f t="shared" si="75"/>
        <v>0.51970678160665773</v>
      </c>
      <c r="Z52" s="246">
        <f t="shared" si="75"/>
        <v>0.51970678160665773</v>
      </c>
      <c r="AA52" s="246">
        <f t="shared" si="75"/>
        <v>0.51970678160665773</v>
      </c>
      <c r="AB52" s="246">
        <f t="shared" si="77"/>
        <v>1.1401597444089457</v>
      </c>
      <c r="AC52" s="246">
        <f t="shared" si="78"/>
        <v>1.1401597444089457</v>
      </c>
      <c r="AD52" s="245">
        <v>0.89</v>
      </c>
      <c r="AE52" s="246">
        <f t="shared" si="79"/>
        <v>0.89</v>
      </c>
      <c r="AF52" s="246">
        <f t="shared" si="80"/>
        <v>0.89</v>
      </c>
      <c r="AG52" s="246">
        <f t="shared" si="81"/>
        <v>0.89</v>
      </c>
      <c r="AH52" s="245">
        <v>0.99600000000000011</v>
      </c>
      <c r="AI52" s="180">
        <v>1.1401597444089457</v>
      </c>
      <c r="AJ52" s="48">
        <f t="shared" si="82"/>
        <v>1.1401597444089457</v>
      </c>
      <c r="AK52" s="535">
        <f t="shared" si="83"/>
        <v>1.0680798722044729</v>
      </c>
      <c r="AL52" s="530">
        <v>0.99600000000000011</v>
      </c>
      <c r="AM52" s="246">
        <f t="shared" si="84"/>
        <v>1.1401597444089457</v>
      </c>
      <c r="AN52" s="246">
        <f t="shared" si="60"/>
        <v>1.1401597444089457</v>
      </c>
      <c r="AO52" s="48">
        <f t="shared" si="85"/>
        <v>0.51970678160665773</v>
      </c>
      <c r="AP52" s="48">
        <f t="shared" si="86"/>
        <v>1.1399999999999999</v>
      </c>
      <c r="AQ52" s="48">
        <f t="shared" si="87"/>
        <v>0.89</v>
      </c>
      <c r="AR52" s="48">
        <f t="shared" si="88"/>
        <v>0.89</v>
      </c>
      <c r="AS52" s="48">
        <f t="shared" si="89"/>
        <v>0.94957117319999973</v>
      </c>
      <c r="AT52" s="245">
        <v>0.94957117319999973</v>
      </c>
      <c r="AU52" s="48">
        <f t="shared" si="90"/>
        <v>0.85461405587999972</v>
      </c>
      <c r="AV52" s="48">
        <f t="shared" si="90"/>
        <v>0.85461405587999972</v>
      </c>
      <c r="AW52" s="48">
        <f t="shared" si="90"/>
        <v>0.85461405587999972</v>
      </c>
      <c r="AX52" s="48">
        <f t="shared" si="90"/>
        <v>0.94957117319999973</v>
      </c>
      <c r="AY52" s="48">
        <f t="shared" si="90"/>
        <v>1.1394854078399996</v>
      </c>
      <c r="AZ52" s="48">
        <f t="shared" si="90"/>
        <v>0.94957117319999973</v>
      </c>
      <c r="BA52" s="48">
        <f t="shared" si="90"/>
        <v>1.1394854078399996</v>
      </c>
      <c r="BB52" s="246">
        <f t="shared" si="91"/>
        <v>0.79899999999999982</v>
      </c>
      <c r="BC52" s="245">
        <v>0.79899999999999982</v>
      </c>
      <c r="BD52" s="245">
        <v>1.0026984126984129</v>
      </c>
      <c r="BE52" s="48">
        <f t="shared" ref="BE52:BH54" si="154">$AT52*BE$6</f>
        <v>0.94957117319999973</v>
      </c>
      <c r="BF52" s="48">
        <f t="shared" si="154"/>
        <v>0.94957117319999973</v>
      </c>
      <c r="BG52" s="48">
        <f t="shared" si="154"/>
        <v>1.1394854078399996</v>
      </c>
      <c r="BH52" s="48">
        <f t="shared" si="154"/>
        <v>1.1394854078399996</v>
      </c>
      <c r="BI52" s="245">
        <v>0.82688697879517681</v>
      </c>
      <c r="BJ52" s="245">
        <v>0.65500000000000014</v>
      </c>
      <c r="BK52" s="245">
        <v>0.65500000000000014</v>
      </c>
      <c r="BL52" s="530">
        <v>0.89864835164835155</v>
      </c>
      <c r="BM52" s="246">
        <f t="shared" si="92"/>
        <v>0.94957117319999973</v>
      </c>
      <c r="BN52" s="245">
        <v>0.57774787040530884</v>
      </c>
      <c r="BO52" s="245">
        <v>0.14000000000000001</v>
      </c>
      <c r="BP52" s="246">
        <f t="shared" si="93"/>
        <v>0.14000000000000001</v>
      </c>
      <c r="BQ52" s="246">
        <f t="shared" si="93"/>
        <v>0.14000000000000001</v>
      </c>
      <c r="BR52" s="246">
        <f t="shared" si="93"/>
        <v>0.14000000000000001</v>
      </c>
      <c r="BS52" s="246">
        <f t="shared" si="93"/>
        <v>0.14000000000000001</v>
      </c>
      <c r="BT52" s="246">
        <f t="shared" si="93"/>
        <v>0.14000000000000001</v>
      </c>
      <c r="BU52" s="245">
        <v>0.80666666666666675</v>
      </c>
      <c r="BV52" s="246">
        <f t="shared" si="94"/>
        <v>0.80666666666666675</v>
      </c>
      <c r="BW52" s="246">
        <f t="shared" si="94"/>
        <v>0.80666666666666675</v>
      </c>
      <c r="BX52" s="246">
        <f t="shared" si="94"/>
        <v>0.80666666666666675</v>
      </c>
      <c r="BY52" s="246">
        <f t="shared" si="94"/>
        <v>0.80666666666666675</v>
      </c>
      <c r="BZ52" s="246">
        <f t="shared" si="94"/>
        <v>0.80666666666666675</v>
      </c>
      <c r="CA52" s="246">
        <f t="shared" si="94"/>
        <v>0.80666666666666675</v>
      </c>
      <c r="CB52" s="245">
        <v>0.78657694454925997</v>
      </c>
      <c r="CC52" s="246">
        <f t="shared" si="95"/>
        <v>0.78657694454925997</v>
      </c>
      <c r="CD52" s="246">
        <f t="shared" si="95"/>
        <v>0.78657694454925997</v>
      </c>
      <c r="CE52" s="246">
        <f t="shared" si="95"/>
        <v>0.78657694454925997</v>
      </c>
      <c r="CF52" s="246">
        <f t="shared" si="95"/>
        <v>0.78657694454925997</v>
      </c>
      <c r="CG52" s="246">
        <f t="shared" si="95"/>
        <v>0.78657694454925997</v>
      </c>
      <c r="CH52" s="246">
        <f t="shared" si="95"/>
        <v>0.78657694454925997</v>
      </c>
      <c r="CI52" s="246">
        <f t="shared" si="96"/>
        <v>0.57774787040530884</v>
      </c>
      <c r="CJ52" s="246">
        <f t="shared" si="96"/>
        <v>0.57774787040530884</v>
      </c>
      <c r="CK52" s="246">
        <f t="shared" si="96"/>
        <v>0.57774787040530884</v>
      </c>
      <c r="CL52" s="245">
        <v>0.78657694454925997</v>
      </c>
      <c r="CM52" s="246">
        <f t="shared" si="97"/>
        <v>0.78657694454925997</v>
      </c>
      <c r="CN52" s="246">
        <f t="shared" si="97"/>
        <v>0.78657694454925997</v>
      </c>
      <c r="CO52" s="246">
        <f t="shared" si="97"/>
        <v>0.78657694454925997</v>
      </c>
      <c r="CP52" s="246">
        <f t="shared" si="97"/>
        <v>0.78657694454925997</v>
      </c>
      <c r="CQ52" s="538">
        <v>0.89864835164835155</v>
      </c>
      <c r="CR52" s="246">
        <f t="shared" si="98"/>
        <v>1.1401597444089457</v>
      </c>
      <c r="CS52" s="246">
        <f t="shared" si="99"/>
        <v>1.1401597444089457</v>
      </c>
      <c r="CT52" s="246">
        <f t="shared" si="99"/>
        <v>1.1401597444089457</v>
      </c>
      <c r="CU52" s="246">
        <f t="shared" si="99"/>
        <v>1.1401597444089457</v>
      </c>
      <c r="CV52" s="246">
        <f t="shared" si="99"/>
        <v>1.1401597444089457</v>
      </c>
      <c r="CW52" s="246">
        <f t="shared" si="99"/>
        <v>1.1401597444089457</v>
      </c>
      <c r="CX52" s="246">
        <f t="shared" si="99"/>
        <v>1.1401597444089457</v>
      </c>
      <c r="CY52" s="246">
        <f t="shared" si="99"/>
        <v>1.1401597444089457</v>
      </c>
      <c r="CZ52" s="246">
        <f t="shared" si="99"/>
        <v>1.1401597444089457</v>
      </c>
      <c r="DA52" s="246">
        <f t="shared" si="99"/>
        <v>1.1401597444089457</v>
      </c>
      <c r="DB52" s="246">
        <f t="shared" si="99"/>
        <v>1.1401597444089457</v>
      </c>
      <c r="DC52" s="246">
        <f t="shared" si="99"/>
        <v>1.1401597444089457</v>
      </c>
      <c r="DD52" s="245">
        <f t="shared" si="100"/>
        <v>0.94957117319999973</v>
      </c>
      <c r="DE52" s="246">
        <f t="shared" si="100"/>
        <v>0.94957117319999973</v>
      </c>
      <c r="DF52" s="246">
        <f t="shared" si="100"/>
        <v>0.94957117319999973</v>
      </c>
      <c r="DG52" s="246">
        <f t="shared" si="100"/>
        <v>0.94957117319999973</v>
      </c>
      <c r="DH52" s="245">
        <f t="shared" si="101"/>
        <v>0.89</v>
      </c>
      <c r="DI52" s="246">
        <f t="shared" ref="DI52:DJ52" si="155">DH52</f>
        <v>0.89</v>
      </c>
      <c r="DJ52" s="246">
        <f t="shared" si="155"/>
        <v>0.89</v>
      </c>
      <c r="DK52" s="246">
        <f t="shared" si="103"/>
        <v>0.89</v>
      </c>
      <c r="DL52" s="246">
        <f t="shared" si="104"/>
        <v>0.89</v>
      </c>
      <c r="DM52" s="246">
        <f t="shared" si="105"/>
        <v>0.89</v>
      </c>
      <c r="DN52" s="246">
        <f t="shared" si="106"/>
        <v>0.89</v>
      </c>
      <c r="DO52" s="246">
        <f t="shared" si="107"/>
        <v>0.89</v>
      </c>
      <c r="DP52" s="246">
        <f t="shared" si="108"/>
        <v>0.89</v>
      </c>
      <c r="DQ52" s="246">
        <f t="shared" si="109"/>
        <v>0.89</v>
      </c>
      <c r="DR52" s="246">
        <f t="shared" si="110"/>
        <v>0.89</v>
      </c>
      <c r="DS52" s="246">
        <f t="shared" si="111"/>
        <v>0.89</v>
      </c>
      <c r="DT52" s="246">
        <f t="shared" si="112"/>
        <v>0.89</v>
      </c>
      <c r="DU52" s="246">
        <f t="shared" si="113"/>
        <v>0.89</v>
      </c>
      <c r="DV52" s="246">
        <f t="shared" si="114"/>
        <v>0.89</v>
      </c>
      <c r="DW52" s="246">
        <f t="shared" si="115"/>
        <v>0.89</v>
      </c>
      <c r="DX52" s="246">
        <f t="shared" si="116"/>
        <v>0.89</v>
      </c>
      <c r="DY52" s="48">
        <f t="shared" si="117"/>
        <v>0.89</v>
      </c>
      <c r="DZ52" s="246">
        <f t="shared" ref="DZ52:EE52" si="156">DY52</f>
        <v>0.89</v>
      </c>
      <c r="EA52" s="246">
        <f t="shared" si="156"/>
        <v>0.89</v>
      </c>
      <c r="EB52" s="246">
        <f t="shared" si="156"/>
        <v>0.89</v>
      </c>
      <c r="EC52" s="246">
        <f t="shared" si="156"/>
        <v>0.89</v>
      </c>
      <c r="ED52" s="246">
        <f t="shared" si="156"/>
        <v>0.89</v>
      </c>
      <c r="EE52" s="246">
        <f t="shared" si="156"/>
        <v>0.89</v>
      </c>
      <c r="EF52" s="246">
        <f t="shared" si="119"/>
        <v>0.89</v>
      </c>
      <c r="EG52" s="246">
        <f t="shared" si="120"/>
        <v>0.89</v>
      </c>
      <c r="EH52" s="246">
        <f t="shared" si="121"/>
        <v>0.89</v>
      </c>
      <c r="EI52" s="246">
        <f t="shared" si="122"/>
        <v>0.89</v>
      </c>
      <c r="EJ52" s="246">
        <f t="shared" si="123"/>
        <v>0.89</v>
      </c>
      <c r="EK52" s="246">
        <f t="shared" si="124"/>
        <v>0.89</v>
      </c>
      <c r="EL52" s="246">
        <f t="shared" si="125"/>
        <v>0.57167745976732354</v>
      </c>
      <c r="EM52" s="60"/>
      <c r="EN52" s="60"/>
      <c r="EO52" s="60"/>
    </row>
    <row r="53" spans="1:145" x14ac:dyDescent="0.25">
      <c r="B53" s="12" t="s">
        <v>25</v>
      </c>
      <c r="C53" s="21">
        <v>0.9</v>
      </c>
      <c r="D53" s="183">
        <v>0.7495610285000478</v>
      </c>
      <c r="E53" s="48">
        <f t="shared" si="70"/>
        <v>0.7495610285000478</v>
      </c>
      <c r="F53" s="48">
        <f t="shared" si="70"/>
        <v>0.7495610285000478</v>
      </c>
      <c r="G53" s="48">
        <f t="shared" si="70"/>
        <v>0.7495610285000478</v>
      </c>
      <c r="H53" s="48">
        <f t="shared" si="70"/>
        <v>0.7495610285000478</v>
      </c>
      <c r="I53" s="48">
        <f t="shared" si="70"/>
        <v>0.7495610285000478</v>
      </c>
      <c r="J53" s="48">
        <f t="shared" si="70"/>
        <v>0.7495610285000478</v>
      </c>
      <c r="K53" s="48">
        <f t="shared" si="70"/>
        <v>0.7495610285000478</v>
      </c>
      <c r="L53" s="48">
        <f t="shared" si="70"/>
        <v>0.7495610285000478</v>
      </c>
      <c r="M53" s="183">
        <v>1.2</v>
      </c>
      <c r="N53" s="199">
        <f t="shared" si="71"/>
        <v>1.2</v>
      </c>
      <c r="O53" s="199">
        <f t="shared" si="72"/>
        <v>1.2</v>
      </c>
      <c r="P53" s="199">
        <f t="shared" si="73"/>
        <v>1.2</v>
      </c>
      <c r="Q53" s="183">
        <v>0.89757856232034405</v>
      </c>
      <c r="R53" s="48">
        <f t="shared" si="74"/>
        <v>0.89757856232034405</v>
      </c>
      <c r="S53" s="48">
        <f t="shared" si="58"/>
        <v>0.89757856232034405</v>
      </c>
      <c r="T53" s="520">
        <v>0.89757856232034405</v>
      </c>
      <c r="U53" s="48">
        <f t="shared" ref="U53:AA54" si="157">$T53*U$6</f>
        <v>0.89757856232034405</v>
      </c>
      <c r="V53" s="520">
        <v>1.5797455770850886</v>
      </c>
      <c r="W53" s="48">
        <f t="shared" si="76"/>
        <v>0.89757856232034405</v>
      </c>
      <c r="X53" s="48">
        <f t="shared" si="157"/>
        <v>0.89757856232034405</v>
      </c>
      <c r="Y53" s="48">
        <f t="shared" si="157"/>
        <v>0.89757856232034405</v>
      </c>
      <c r="Z53" s="48">
        <f t="shared" si="157"/>
        <v>0.89757856232034405</v>
      </c>
      <c r="AA53" s="48">
        <f t="shared" si="157"/>
        <v>0.89757856232034405</v>
      </c>
      <c r="AB53" s="48">
        <f t="shared" si="77"/>
        <v>1.5330000000000001</v>
      </c>
      <c r="AC53" s="48">
        <f t="shared" si="78"/>
        <v>1.5330000000000001</v>
      </c>
      <c r="AD53" s="183">
        <v>1.2</v>
      </c>
      <c r="AE53" s="48">
        <f t="shared" si="79"/>
        <v>1.2</v>
      </c>
      <c r="AF53" s="48">
        <f t="shared" si="80"/>
        <v>1.2</v>
      </c>
      <c r="AG53" s="48">
        <f t="shared" si="81"/>
        <v>1.2</v>
      </c>
      <c r="AH53" s="183">
        <v>1.1655384615384612</v>
      </c>
      <c r="AI53" s="180">
        <v>1.5330000000000001</v>
      </c>
      <c r="AJ53" s="48">
        <f t="shared" si="82"/>
        <v>1.5330000000000001</v>
      </c>
      <c r="AK53" s="535">
        <f t="shared" si="83"/>
        <v>1.3492692307692307</v>
      </c>
      <c r="AL53" s="527">
        <v>1.1655384615384612</v>
      </c>
      <c r="AM53" s="48">
        <f t="shared" si="84"/>
        <v>1.5330000000000001</v>
      </c>
      <c r="AN53" s="48">
        <f t="shared" si="60"/>
        <v>1.5330000000000001</v>
      </c>
      <c r="AO53" s="48">
        <f t="shared" si="85"/>
        <v>0.89757856232034405</v>
      </c>
      <c r="AP53" s="48">
        <f t="shared" si="86"/>
        <v>1.5797455770850886</v>
      </c>
      <c r="AQ53" s="48">
        <f t="shared" si="87"/>
        <v>1.2</v>
      </c>
      <c r="AR53" s="48">
        <f t="shared" si="88"/>
        <v>1.2</v>
      </c>
      <c r="AS53" s="48">
        <f t="shared" si="89"/>
        <v>1.3299999999999998</v>
      </c>
      <c r="AT53" s="183">
        <v>1.3299999999999998</v>
      </c>
      <c r="AU53" s="48">
        <f t="shared" si="90"/>
        <v>1.1969999999999998</v>
      </c>
      <c r="AV53" s="48">
        <f t="shared" si="90"/>
        <v>1.1969999999999998</v>
      </c>
      <c r="AW53" s="48">
        <f t="shared" si="90"/>
        <v>1.1969999999999998</v>
      </c>
      <c r="AX53" s="48">
        <f t="shared" si="90"/>
        <v>1.3299999999999998</v>
      </c>
      <c r="AY53" s="48">
        <f t="shared" si="90"/>
        <v>1.5959999999999999</v>
      </c>
      <c r="AZ53" s="48">
        <f t="shared" si="90"/>
        <v>1.3299999999999998</v>
      </c>
      <c r="BA53" s="48">
        <f t="shared" si="90"/>
        <v>1.5959999999999999</v>
      </c>
      <c r="BB53" s="48">
        <f t="shared" si="91"/>
        <v>1.2</v>
      </c>
      <c r="BC53" s="183">
        <v>1.2</v>
      </c>
      <c r="BD53" s="183">
        <v>1.0888888888888888</v>
      </c>
      <c r="BE53" s="48">
        <f t="shared" si="154"/>
        <v>1.3299999999999998</v>
      </c>
      <c r="BF53" s="48">
        <f t="shared" si="154"/>
        <v>1.3299999999999998</v>
      </c>
      <c r="BG53" s="48">
        <f t="shared" si="154"/>
        <v>1.5959999999999999</v>
      </c>
      <c r="BH53" s="48">
        <f t="shared" si="154"/>
        <v>1.5959999999999999</v>
      </c>
      <c r="BI53" s="183">
        <v>1.032</v>
      </c>
      <c r="BJ53" s="183">
        <v>0.95499999999999985</v>
      </c>
      <c r="BK53" s="183">
        <v>0.95499999999999985</v>
      </c>
      <c r="BL53" s="527">
        <v>1.2543807114340277</v>
      </c>
      <c r="BM53" s="48">
        <f t="shared" si="92"/>
        <v>1.3299999999999998</v>
      </c>
      <c r="BN53" s="183">
        <v>0.78151938019468536</v>
      </c>
      <c r="BO53" s="183">
        <v>0.32320000000000038</v>
      </c>
      <c r="BP53" s="48">
        <f t="shared" si="93"/>
        <v>0.32320000000000038</v>
      </c>
      <c r="BQ53" s="48">
        <f t="shared" si="93"/>
        <v>0.32320000000000038</v>
      </c>
      <c r="BR53" s="48">
        <f t="shared" si="93"/>
        <v>0.32320000000000038</v>
      </c>
      <c r="BS53" s="48">
        <f t="shared" si="93"/>
        <v>0.32320000000000038</v>
      </c>
      <c r="BT53" s="48">
        <f t="shared" si="93"/>
        <v>0.32320000000000038</v>
      </c>
      <c r="BU53" s="183">
        <v>1.0004250171445102</v>
      </c>
      <c r="BV53" s="48">
        <f t="shared" si="94"/>
        <v>1.0004250171445102</v>
      </c>
      <c r="BW53" s="48">
        <f t="shared" si="94"/>
        <v>1.0004250171445102</v>
      </c>
      <c r="BX53" s="48">
        <f t="shared" si="94"/>
        <v>1.0004250171445102</v>
      </c>
      <c r="BY53" s="48">
        <f t="shared" si="94"/>
        <v>1.0004250171445102</v>
      </c>
      <c r="BZ53" s="48">
        <f t="shared" si="94"/>
        <v>1.0004250171445102</v>
      </c>
      <c r="CA53" s="48">
        <f t="shared" si="94"/>
        <v>1.0004250171445102</v>
      </c>
      <c r="CB53" s="183">
        <v>1.0209331234395453</v>
      </c>
      <c r="CC53" s="48">
        <f t="shared" si="95"/>
        <v>1.0209331234395453</v>
      </c>
      <c r="CD53" s="48">
        <f t="shared" si="95"/>
        <v>1.0209331234395453</v>
      </c>
      <c r="CE53" s="48">
        <f t="shared" si="95"/>
        <v>1.0209331234395453</v>
      </c>
      <c r="CF53" s="48">
        <f t="shared" si="95"/>
        <v>1.0209331234395453</v>
      </c>
      <c r="CG53" s="48">
        <f t="shared" si="95"/>
        <v>1.0209331234395453</v>
      </c>
      <c r="CH53" s="48">
        <f t="shared" si="95"/>
        <v>1.0209331234395453</v>
      </c>
      <c r="CI53" s="48">
        <f t="shared" si="96"/>
        <v>0.78151938019468536</v>
      </c>
      <c r="CJ53" s="48">
        <f t="shared" si="96"/>
        <v>0.78151938019468536</v>
      </c>
      <c r="CK53" s="48">
        <f t="shared" si="96"/>
        <v>0.78151938019468536</v>
      </c>
      <c r="CL53" s="183">
        <v>1.0209331234395453</v>
      </c>
      <c r="CM53" s="48">
        <f t="shared" si="97"/>
        <v>1.0209331234395453</v>
      </c>
      <c r="CN53" s="48">
        <f t="shared" si="97"/>
        <v>1.0209331234395453</v>
      </c>
      <c r="CO53" s="48">
        <f t="shared" si="97"/>
        <v>1.0209331234395453</v>
      </c>
      <c r="CP53" s="48">
        <f t="shared" si="97"/>
        <v>1.0209331234395453</v>
      </c>
      <c r="CQ53" s="535">
        <v>1.2543807114340277</v>
      </c>
      <c r="CR53" s="48">
        <f t="shared" si="98"/>
        <v>1.5330000000000001</v>
      </c>
      <c r="CS53" s="48">
        <f t="shared" si="99"/>
        <v>1.5330000000000001</v>
      </c>
      <c r="CT53" s="48">
        <f t="shared" si="99"/>
        <v>1.5330000000000001</v>
      </c>
      <c r="CU53" s="48">
        <f t="shared" si="99"/>
        <v>1.5330000000000001</v>
      </c>
      <c r="CV53" s="48">
        <f t="shared" si="99"/>
        <v>1.5330000000000001</v>
      </c>
      <c r="CW53" s="48">
        <f t="shared" si="99"/>
        <v>1.5330000000000001</v>
      </c>
      <c r="CX53" s="48">
        <f t="shared" si="99"/>
        <v>1.5330000000000001</v>
      </c>
      <c r="CY53" s="48">
        <f t="shared" si="99"/>
        <v>1.5330000000000001</v>
      </c>
      <c r="CZ53" s="48">
        <f t="shared" si="99"/>
        <v>1.5330000000000001</v>
      </c>
      <c r="DA53" s="48">
        <f t="shared" si="99"/>
        <v>1.5330000000000001</v>
      </c>
      <c r="DB53" s="48">
        <f t="shared" si="99"/>
        <v>1.5330000000000001</v>
      </c>
      <c r="DC53" s="48">
        <f t="shared" si="99"/>
        <v>1.5330000000000001</v>
      </c>
      <c r="DD53" s="183">
        <f t="shared" si="100"/>
        <v>1.3299999999999998</v>
      </c>
      <c r="DE53" s="48">
        <f t="shared" si="100"/>
        <v>1.3299999999999998</v>
      </c>
      <c r="DF53" s="48">
        <f t="shared" si="100"/>
        <v>1.3299999999999998</v>
      </c>
      <c r="DG53" s="48">
        <f t="shared" si="100"/>
        <v>1.3299999999999998</v>
      </c>
      <c r="DH53" s="183">
        <f t="shared" si="101"/>
        <v>1.2</v>
      </c>
      <c r="DI53" s="48">
        <f t="shared" ref="DI53:DJ53" si="158">DH53</f>
        <v>1.2</v>
      </c>
      <c r="DJ53" s="48">
        <f t="shared" si="158"/>
        <v>1.2</v>
      </c>
      <c r="DK53" s="48">
        <f t="shared" si="103"/>
        <v>1.2</v>
      </c>
      <c r="DL53" s="48">
        <f t="shared" si="104"/>
        <v>1.2</v>
      </c>
      <c r="DM53" s="48">
        <f t="shared" si="105"/>
        <v>1.2</v>
      </c>
      <c r="DN53" s="48">
        <f t="shared" si="106"/>
        <v>1.2</v>
      </c>
      <c r="DO53" s="48">
        <f t="shared" si="107"/>
        <v>1.2</v>
      </c>
      <c r="DP53" s="48">
        <f t="shared" si="108"/>
        <v>1.2</v>
      </c>
      <c r="DQ53" s="48">
        <f t="shared" si="109"/>
        <v>1.2</v>
      </c>
      <c r="DR53" s="48">
        <f t="shared" si="110"/>
        <v>1.2</v>
      </c>
      <c r="DS53" s="48">
        <f t="shared" si="111"/>
        <v>1.2</v>
      </c>
      <c r="DT53" s="48">
        <f t="shared" si="112"/>
        <v>1.2</v>
      </c>
      <c r="DU53" s="48">
        <f t="shared" si="113"/>
        <v>1.2</v>
      </c>
      <c r="DV53" s="48">
        <f t="shared" si="114"/>
        <v>1.2</v>
      </c>
      <c r="DW53" s="48">
        <f t="shared" si="115"/>
        <v>1.2</v>
      </c>
      <c r="DX53" s="48">
        <f t="shared" si="116"/>
        <v>1.2</v>
      </c>
      <c r="DY53" s="48">
        <f t="shared" si="117"/>
        <v>1.2</v>
      </c>
      <c r="DZ53" s="48">
        <f t="shared" ref="DZ53:EE53" si="159">DY53</f>
        <v>1.2</v>
      </c>
      <c r="EA53" s="48">
        <f t="shared" si="159"/>
        <v>1.2</v>
      </c>
      <c r="EB53" s="48">
        <f t="shared" si="159"/>
        <v>1.2</v>
      </c>
      <c r="EC53" s="48">
        <f t="shared" si="159"/>
        <v>1.2</v>
      </c>
      <c r="ED53" s="48">
        <f t="shared" si="159"/>
        <v>1.2</v>
      </c>
      <c r="EE53" s="48">
        <f t="shared" si="159"/>
        <v>1.2</v>
      </c>
      <c r="EF53" s="48">
        <f t="shared" si="119"/>
        <v>1.2</v>
      </c>
      <c r="EG53" s="48">
        <f t="shared" si="120"/>
        <v>1.2</v>
      </c>
      <c r="EH53" s="48">
        <f t="shared" si="121"/>
        <v>1.2</v>
      </c>
      <c r="EI53" s="48">
        <f t="shared" si="122"/>
        <v>1.2</v>
      </c>
      <c r="EJ53" s="48">
        <f t="shared" si="123"/>
        <v>1.2</v>
      </c>
      <c r="EK53" s="48">
        <f t="shared" si="124"/>
        <v>1.2</v>
      </c>
      <c r="EL53" s="48">
        <f t="shared" si="125"/>
        <v>0.98733641855237853</v>
      </c>
      <c r="EM53" s="60"/>
      <c r="EN53" s="60"/>
      <c r="EO53" s="60"/>
    </row>
    <row r="54" spans="1:145" x14ac:dyDescent="0.25">
      <c r="B54" s="12" t="s">
        <v>27</v>
      </c>
      <c r="C54" s="21">
        <v>0.95</v>
      </c>
      <c r="D54" s="183">
        <v>0.98530958165652871</v>
      </c>
      <c r="E54" s="48">
        <f t="shared" si="70"/>
        <v>0.98530958165652871</v>
      </c>
      <c r="F54" s="48">
        <f t="shared" si="70"/>
        <v>0.98530958165652871</v>
      </c>
      <c r="G54" s="48">
        <f t="shared" si="70"/>
        <v>0.98530958165652871</v>
      </c>
      <c r="H54" s="48">
        <f t="shared" si="70"/>
        <v>0.98530958165652871</v>
      </c>
      <c r="I54" s="48">
        <f t="shared" si="70"/>
        <v>0.98530958165652871</v>
      </c>
      <c r="J54" s="48">
        <f t="shared" si="70"/>
        <v>0.98530958165652871</v>
      </c>
      <c r="K54" s="48">
        <f t="shared" si="70"/>
        <v>0.98530958165652871</v>
      </c>
      <c r="L54" s="48">
        <f t="shared" si="70"/>
        <v>0.98530958165652871</v>
      </c>
      <c r="M54" s="183">
        <v>1.611070186735351</v>
      </c>
      <c r="N54" s="199">
        <f t="shared" si="71"/>
        <v>1.611070186735351</v>
      </c>
      <c r="O54" s="199">
        <f t="shared" si="72"/>
        <v>1.611070186735351</v>
      </c>
      <c r="P54" s="199">
        <f t="shared" si="73"/>
        <v>1.611070186735351</v>
      </c>
      <c r="Q54" s="183">
        <v>1.5397296652989318</v>
      </c>
      <c r="R54" s="48">
        <f t="shared" si="74"/>
        <v>1.5397296652989318</v>
      </c>
      <c r="S54" s="48">
        <f t="shared" si="58"/>
        <v>1.5397296652989318</v>
      </c>
      <c r="T54" s="520">
        <v>1.5397296652989318</v>
      </c>
      <c r="U54" s="48">
        <f t="shared" si="157"/>
        <v>1.5397296652989318</v>
      </c>
      <c r="V54" s="520">
        <v>2.072560155599505</v>
      </c>
      <c r="W54" s="48">
        <f>$T54*W$6</f>
        <v>1.5397296652989318</v>
      </c>
      <c r="X54" s="48">
        <f>$T54*X$6</f>
        <v>1.5397296652989318</v>
      </c>
      <c r="Y54" s="48">
        <f>$T54*Y$6</f>
        <v>1.5397296652989318</v>
      </c>
      <c r="Z54" s="48">
        <f>$T54*Z$6</f>
        <v>1.5397296652989318</v>
      </c>
      <c r="AA54" s="48">
        <f>$T54*AA$6</f>
        <v>1.5397296652989318</v>
      </c>
      <c r="AB54" s="48">
        <f t="shared" si="77"/>
        <v>1.855999999999999</v>
      </c>
      <c r="AC54" s="48">
        <f t="shared" si="78"/>
        <v>1.855999999999999</v>
      </c>
      <c r="AD54" s="183">
        <v>1.611070186735351</v>
      </c>
      <c r="AE54" s="48">
        <f t="shared" si="79"/>
        <v>1.611070186735351</v>
      </c>
      <c r="AF54" s="48">
        <f t="shared" si="80"/>
        <v>1.611070186735351</v>
      </c>
      <c r="AG54" s="48">
        <f t="shared" si="81"/>
        <v>1.611070186735351</v>
      </c>
      <c r="AH54" s="183">
        <v>1.2866153846153843</v>
      </c>
      <c r="AI54" s="181">
        <v>1.855999999999999</v>
      </c>
      <c r="AJ54" s="48">
        <f t="shared" si="82"/>
        <v>1.855999999999999</v>
      </c>
      <c r="AK54" s="535">
        <f>(AJ54+AL54)/2</f>
        <v>1.5713076923076916</v>
      </c>
      <c r="AL54" s="527">
        <v>1.2866153846153843</v>
      </c>
      <c r="AM54" s="48">
        <f t="shared" si="84"/>
        <v>1.855999999999999</v>
      </c>
      <c r="AN54" s="48">
        <f t="shared" si="60"/>
        <v>1.855999999999999</v>
      </c>
      <c r="AO54" s="48">
        <f>T54</f>
        <v>1.5397296652989318</v>
      </c>
      <c r="AP54" s="48">
        <f>V54</f>
        <v>2.072560155599505</v>
      </c>
      <c r="AQ54" s="48">
        <f t="shared" si="87"/>
        <v>1.611070186735351</v>
      </c>
      <c r="AR54" s="48">
        <f t="shared" si="88"/>
        <v>1.611070186735351</v>
      </c>
      <c r="AS54" s="48">
        <f>AT54</f>
        <v>1.6779999999999995</v>
      </c>
      <c r="AT54" s="183">
        <v>1.6779999999999995</v>
      </c>
      <c r="AU54" s="48">
        <f t="shared" si="90"/>
        <v>1.5101999999999995</v>
      </c>
      <c r="AV54" s="48">
        <f t="shared" si="90"/>
        <v>1.5101999999999995</v>
      </c>
      <c r="AW54" s="48">
        <f t="shared" si="90"/>
        <v>1.5101999999999995</v>
      </c>
      <c r="AX54" s="48">
        <f t="shared" si="90"/>
        <v>1.6779999999999995</v>
      </c>
      <c r="AY54" s="48">
        <f>$AT54*AY$6</f>
        <v>2.0135999999999994</v>
      </c>
      <c r="AZ54" s="48">
        <f>$AT54*AZ$6</f>
        <v>1.6779999999999995</v>
      </c>
      <c r="BA54" s="48">
        <f t="shared" si="90"/>
        <v>2.0135999999999994</v>
      </c>
      <c r="BB54" s="48">
        <f t="shared" si="91"/>
        <v>1.4699999999999984</v>
      </c>
      <c r="BC54" s="183">
        <v>1.4699999999999984</v>
      </c>
      <c r="BD54" s="183">
        <v>1.0684444444444441</v>
      </c>
      <c r="BE54" s="48">
        <f t="shared" si="154"/>
        <v>1.6779999999999995</v>
      </c>
      <c r="BF54" s="48">
        <f t="shared" si="154"/>
        <v>1.6779999999999995</v>
      </c>
      <c r="BG54" s="48">
        <f t="shared" si="154"/>
        <v>2.0135999999999994</v>
      </c>
      <c r="BH54" s="48">
        <f t="shared" si="154"/>
        <v>2.0135999999999994</v>
      </c>
      <c r="BI54" s="183">
        <v>1.4487041818785262</v>
      </c>
      <c r="BJ54" s="183">
        <v>1.01</v>
      </c>
      <c r="BK54" s="183">
        <v>1.01</v>
      </c>
      <c r="BL54" s="527">
        <v>1.6034046349999995</v>
      </c>
      <c r="BM54" s="48">
        <f t="shared" si="92"/>
        <v>1.6779999999999995</v>
      </c>
      <c r="BN54" s="183">
        <v>0.92881186925787362</v>
      </c>
      <c r="BO54" s="183">
        <v>0.58319999999999883</v>
      </c>
      <c r="BP54" s="48">
        <f t="shared" si="93"/>
        <v>0.58319999999999883</v>
      </c>
      <c r="BQ54" s="48">
        <f t="shared" si="93"/>
        <v>0.58319999999999883</v>
      </c>
      <c r="BR54" s="48">
        <f t="shared" si="93"/>
        <v>0.58319999999999883</v>
      </c>
      <c r="BS54" s="48">
        <f t="shared" si="93"/>
        <v>0.58319999999999883</v>
      </c>
      <c r="BT54" s="48">
        <f t="shared" si="93"/>
        <v>0.58319999999999883</v>
      </c>
      <c r="BU54" s="183">
        <v>1.1213291866685948</v>
      </c>
      <c r="BV54" s="48">
        <f t="shared" si="94"/>
        <v>1.1213291866685948</v>
      </c>
      <c r="BW54" s="48">
        <f t="shared" si="94"/>
        <v>1.1213291866685948</v>
      </c>
      <c r="BX54" s="48">
        <f t="shared" si="94"/>
        <v>1.1213291866685948</v>
      </c>
      <c r="BY54" s="48">
        <f t="shared" si="94"/>
        <v>1.1213291866685948</v>
      </c>
      <c r="BZ54" s="48">
        <f t="shared" si="94"/>
        <v>1.1213291866685948</v>
      </c>
      <c r="CA54" s="48">
        <f t="shared" si="94"/>
        <v>1.1213291866685948</v>
      </c>
      <c r="CB54" s="183">
        <v>1.0819064211050269</v>
      </c>
      <c r="CC54" s="48">
        <f t="shared" si="95"/>
        <v>1.0819064211050269</v>
      </c>
      <c r="CD54" s="48">
        <f t="shared" si="95"/>
        <v>1.0819064211050269</v>
      </c>
      <c r="CE54" s="48">
        <f t="shared" si="95"/>
        <v>1.0819064211050269</v>
      </c>
      <c r="CF54" s="48">
        <f t="shared" si="95"/>
        <v>1.0819064211050269</v>
      </c>
      <c r="CG54" s="48">
        <f t="shared" si="95"/>
        <v>1.0819064211050269</v>
      </c>
      <c r="CH54" s="48">
        <f t="shared" si="95"/>
        <v>1.0819064211050269</v>
      </c>
      <c r="CI54" s="48">
        <f t="shared" si="96"/>
        <v>0.92881186925787362</v>
      </c>
      <c r="CJ54" s="48">
        <f t="shared" si="96"/>
        <v>0.92881186925787362</v>
      </c>
      <c r="CK54" s="48">
        <f t="shared" si="96"/>
        <v>0.92881186925787362</v>
      </c>
      <c r="CL54" s="183">
        <v>1.0819064211050269</v>
      </c>
      <c r="CM54" s="48">
        <f t="shared" si="97"/>
        <v>1.0819064211050269</v>
      </c>
      <c r="CN54" s="48">
        <f t="shared" si="97"/>
        <v>1.0819064211050269</v>
      </c>
      <c r="CO54" s="48">
        <f t="shared" si="97"/>
        <v>1.0819064211050269</v>
      </c>
      <c r="CP54" s="48">
        <f t="shared" si="97"/>
        <v>1.0819064211050269</v>
      </c>
      <c r="CQ54" s="535">
        <v>1.6034046349999995</v>
      </c>
      <c r="CR54" s="48">
        <f t="shared" si="98"/>
        <v>1.855999999999999</v>
      </c>
      <c r="CS54" s="48">
        <f t="shared" si="99"/>
        <v>1.855999999999999</v>
      </c>
      <c r="CT54" s="48">
        <f t="shared" si="99"/>
        <v>1.855999999999999</v>
      </c>
      <c r="CU54" s="48">
        <f t="shared" si="99"/>
        <v>1.855999999999999</v>
      </c>
      <c r="CV54" s="48">
        <f t="shared" si="99"/>
        <v>1.855999999999999</v>
      </c>
      <c r="CW54" s="48">
        <f t="shared" si="99"/>
        <v>1.855999999999999</v>
      </c>
      <c r="CX54" s="48">
        <f t="shared" si="99"/>
        <v>1.855999999999999</v>
      </c>
      <c r="CY54" s="48">
        <f t="shared" si="99"/>
        <v>1.855999999999999</v>
      </c>
      <c r="CZ54" s="48">
        <f t="shared" si="99"/>
        <v>1.855999999999999</v>
      </c>
      <c r="DA54" s="48">
        <f t="shared" si="99"/>
        <v>1.855999999999999</v>
      </c>
      <c r="DB54" s="48">
        <f t="shared" si="99"/>
        <v>1.855999999999999</v>
      </c>
      <c r="DC54" s="48">
        <f t="shared" si="99"/>
        <v>1.855999999999999</v>
      </c>
      <c r="DD54" s="183">
        <f t="shared" si="100"/>
        <v>1.6779999999999995</v>
      </c>
      <c r="DE54" s="48">
        <f t="shared" si="100"/>
        <v>1.6779999999999995</v>
      </c>
      <c r="DF54" s="48">
        <f t="shared" si="100"/>
        <v>1.6779999999999995</v>
      </c>
      <c r="DG54" s="48">
        <f t="shared" si="100"/>
        <v>1.6779999999999995</v>
      </c>
      <c r="DH54" s="183">
        <f t="shared" si="101"/>
        <v>1.611070186735351</v>
      </c>
      <c r="DI54" s="48">
        <f t="shared" ref="DI54:DJ54" si="160">DH54</f>
        <v>1.611070186735351</v>
      </c>
      <c r="DJ54" s="48">
        <f t="shared" si="160"/>
        <v>1.611070186735351</v>
      </c>
      <c r="DK54" s="48">
        <f t="shared" si="103"/>
        <v>1.611070186735351</v>
      </c>
      <c r="DL54" s="48">
        <f t="shared" si="104"/>
        <v>1.611070186735351</v>
      </c>
      <c r="DM54" s="48">
        <f t="shared" si="105"/>
        <v>1.611070186735351</v>
      </c>
      <c r="DN54" s="48">
        <f t="shared" si="106"/>
        <v>1.611070186735351</v>
      </c>
      <c r="DO54" s="48">
        <f t="shared" si="107"/>
        <v>1.611070186735351</v>
      </c>
      <c r="DP54" s="48">
        <f t="shared" si="108"/>
        <v>1.611070186735351</v>
      </c>
      <c r="DQ54" s="48">
        <f t="shared" si="109"/>
        <v>1.611070186735351</v>
      </c>
      <c r="DR54" s="48">
        <f t="shared" si="110"/>
        <v>1.611070186735351</v>
      </c>
      <c r="DS54" s="48">
        <f t="shared" si="111"/>
        <v>1.611070186735351</v>
      </c>
      <c r="DT54" s="48">
        <f t="shared" si="112"/>
        <v>1.611070186735351</v>
      </c>
      <c r="DU54" s="48">
        <f t="shared" si="113"/>
        <v>1.611070186735351</v>
      </c>
      <c r="DV54" s="48">
        <f t="shared" si="114"/>
        <v>1.611070186735351</v>
      </c>
      <c r="DW54" s="48">
        <f t="shared" si="115"/>
        <v>1.611070186735351</v>
      </c>
      <c r="DX54" s="48">
        <f t="shared" si="116"/>
        <v>1.611070186735351</v>
      </c>
      <c r="DY54" s="48">
        <f>DX54</f>
        <v>1.611070186735351</v>
      </c>
      <c r="DZ54" s="48">
        <f t="shared" ref="DZ54:EE54" si="161">DY54</f>
        <v>1.611070186735351</v>
      </c>
      <c r="EA54" s="48">
        <f t="shared" si="161"/>
        <v>1.611070186735351</v>
      </c>
      <c r="EB54" s="48">
        <f t="shared" si="161"/>
        <v>1.611070186735351</v>
      </c>
      <c r="EC54" s="48">
        <f t="shared" si="161"/>
        <v>1.611070186735351</v>
      </c>
      <c r="ED54" s="48">
        <f t="shared" si="161"/>
        <v>1.611070186735351</v>
      </c>
      <c r="EE54" s="48">
        <f t="shared" si="161"/>
        <v>1.611070186735351</v>
      </c>
      <c r="EF54" s="48">
        <f t="shared" si="119"/>
        <v>1.611070186735351</v>
      </c>
      <c r="EG54" s="48">
        <f t="shared" si="120"/>
        <v>1.611070186735351</v>
      </c>
      <c r="EH54" s="48">
        <f t="shared" si="121"/>
        <v>1.611070186735351</v>
      </c>
      <c r="EI54" s="48">
        <f t="shared" si="122"/>
        <v>1.611070186735351</v>
      </c>
      <c r="EJ54" s="48">
        <f t="shared" si="123"/>
        <v>1.611070186735351</v>
      </c>
      <c r="EK54" s="48">
        <f t="shared" si="124"/>
        <v>1.611070186735351</v>
      </c>
      <c r="EL54" s="48">
        <f t="shared" si="125"/>
        <v>1.6937026318288251</v>
      </c>
      <c r="EM54" s="60"/>
      <c r="EN54" s="60"/>
      <c r="EO54" s="60"/>
    </row>
    <row r="55" spans="1:145" ht="15.75" thickBot="1" x14ac:dyDescent="0.3">
      <c r="B55" s="12" t="s">
        <v>28</v>
      </c>
      <c r="C55" s="21">
        <v>1</v>
      </c>
      <c r="D55" s="25"/>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48"/>
      <c r="AC55" s="48"/>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60"/>
      <c r="EN55" s="60"/>
      <c r="EO55" s="60"/>
    </row>
    <row r="56" spans="1:145" ht="15.75" thickTop="1" x14ac:dyDescent="0.25">
      <c r="EM56" s="60"/>
      <c r="EN56" s="60"/>
      <c r="EO56" s="60"/>
    </row>
    <row r="57" spans="1:145" x14ac:dyDescent="0.25">
      <c r="EM57" s="60"/>
      <c r="EN57" s="60"/>
      <c r="EO57" s="60"/>
    </row>
    <row r="58" spans="1:145" x14ac:dyDescent="0.25">
      <c r="EM58" s="60"/>
      <c r="EN58" s="60"/>
      <c r="EO58" s="60"/>
    </row>
    <row r="59" spans="1:145" x14ac:dyDescent="0.25">
      <c r="EM59" s="60"/>
      <c r="EN59" s="60"/>
      <c r="EO59" s="60"/>
    </row>
    <row r="60" spans="1:145" x14ac:dyDescent="0.25">
      <c r="EM60" s="60"/>
      <c r="EN60" s="60"/>
      <c r="EO60" s="60"/>
    </row>
  </sheetData>
  <mergeCells count="75">
    <mergeCell ref="AG3:AG4"/>
    <mergeCell ref="AH3:AH4"/>
    <mergeCell ref="BU3:CA3"/>
    <mergeCell ref="CB3:CH3"/>
    <mergeCell ref="AJ4:AJ5"/>
    <mergeCell ref="AI3:AI4"/>
    <mergeCell ref="AM3:AM4"/>
    <mergeCell ref="AN3:AN4"/>
    <mergeCell ref="AO3:AO4"/>
    <mergeCell ref="AP3:AP4"/>
    <mergeCell ref="M33:M34"/>
    <mergeCell ref="AD33:AD34"/>
    <mergeCell ref="U3:U4"/>
    <mergeCell ref="V3:V4"/>
    <mergeCell ref="W3:W4"/>
    <mergeCell ref="X3:X4"/>
    <mergeCell ref="AB3:AB4"/>
    <mergeCell ref="Y3:Y4"/>
    <mergeCell ref="Z3:Z4"/>
    <mergeCell ref="AA3:AA4"/>
    <mergeCell ref="AC3:AC4"/>
    <mergeCell ref="AD3:AD4"/>
    <mergeCell ref="D1:EL1"/>
    <mergeCell ref="B4:C4"/>
    <mergeCell ref="D2:L2"/>
    <mergeCell ref="M2:P2"/>
    <mergeCell ref="Q2:S2"/>
    <mergeCell ref="T2:AA2"/>
    <mergeCell ref="DO2:DV2"/>
    <mergeCell ref="DW2:DX2"/>
    <mergeCell ref="DY2:EK2"/>
    <mergeCell ref="AJ3:AL3"/>
    <mergeCell ref="AT3:BA3"/>
    <mergeCell ref="BB3:BE3"/>
    <mergeCell ref="BI3:BL3"/>
    <mergeCell ref="BO3:BT3"/>
    <mergeCell ref="DH2:DL2"/>
    <mergeCell ref="DM2:DN2"/>
    <mergeCell ref="B6:C6"/>
    <mergeCell ref="AF3:AF4"/>
    <mergeCell ref="B5:C5"/>
    <mergeCell ref="CN3:CO3"/>
    <mergeCell ref="AQ3:AQ4"/>
    <mergeCell ref="AR3:AR4"/>
    <mergeCell ref="AS3:AS4"/>
    <mergeCell ref="BN3:BN4"/>
    <mergeCell ref="D3:D4"/>
    <mergeCell ref="E3:E4"/>
    <mergeCell ref="F3:F4"/>
    <mergeCell ref="G3:G4"/>
    <mergeCell ref="H3:H4"/>
    <mergeCell ref="I3:I4"/>
    <mergeCell ref="CL3:CL4"/>
    <mergeCell ref="AE3:AE4"/>
    <mergeCell ref="AQ2:BM2"/>
    <mergeCell ref="BN2:CK2"/>
    <mergeCell ref="CL2:CQ2"/>
    <mergeCell ref="CR2:DC2"/>
    <mergeCell ref="DD2:DG2"/>
    <mergeCell ref="B34:C34"/>
    <mergeCell ref="AB2:AC2"/>
    <mergeCell ref="AD2:AG2"/>
    <mergeCell ref="AH2:AN2"/>
    <mergeCell ref="AO2:AP2"/>
    <mergeCell ref="J3:J4"/>
    <mergeCell ref="K3:K4"/>
    <mergeCell ref="L3:L4"/>
    <mergeCell ref="M3:M4"/>
    <mergeCell ref="N3:N4"/>
    <mergeCell ref="O3:O4"/>
    <mergeCell ref="P3:P4"/>
    <mergeCell ref="Q3:Q4"/>
    <mergeCell ref="R3:R4"/>
    <mergeCell ref="S3:S4"/>
    <mergeCell ref="T3:T4"/>
  </mergeCells>
  <pageMargins left="0.7" right="0.7" top="0.75" bottom="0.75" header="0.3" footer="0.3"/>
  <pageSetup paperSize="9" orientation="portrait" horizontalDpi="4294967293" r:id="rId1"/>
  <headerFooter>
    <oddFooter xml:space="preserve">&amp;C_x000D_&amp;1#&amp;"Calibri"&amp;12&amp;K0078D7 OFFICIAL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13F64-A1CE-4999-9B4C-DCDA5C317E1E}">
  <dimension ref="A1:EO60"/>
  <sheetViews>
    <sheetView zoomScale="130" zoomScaleNormal="130" workbookViewId="0">
      <pane xSplit="3" ySplit="4" topLeftCell="BT26" activePane="bottomRight" state="frozen"/>
      <selection activeCell="D11" sqref="D11"/>
      <selection pane="topRight" activeCell="D11" sqref="D11"/>
      <selection pane="bottomLeft" activeCell="D11" sqref="D11"/>
      <selection pane="bottomRight" activeCell="CI43" sqref="CI43"/>
    </sheetView>
  </sheetViews>
  <sheetFormatPr defaultColWidth="8.85546875" defaultRowHeight="15" outlineLevelRow="1" x14ac:dyDescent="0.25"/>
  <cols>
    <col min="1" max="1" width="2.85546875" style="7" customWidth="1"/>
    <col min="2" max="3" width="8.85546875" style="7"/>
    <col min="4" max="36" width="5.5703125" style="7" customWidth="1"/>
    <col min="37" max="37" width="7.5703125" style="7" bestFit="1" customWidth="1"/>
    <col min="38" max="38" width="7.85546875" style="7" bestFit="1" customWidth="1"/>
    <col min="39" max="60" width="5.5703125" style="7" customWidth="1"/>
    <col min="61" max="61" width="7.42578125" style="7" customWidth="1"/>
    <col min="62" max="62" width="6.5703125" style="7" customWidth="1"/>
    <col min="63" max="63" width="6.85546875" style="7" customWidth="1"/>
    <col min="64" max="142" width="5.5703125" style="7" customWidth="1"/>
    <col min="143" max="16384" width="8.85546875" style="7"/>
  </cols>
  <sheetData>
    <row r="1" spans="1:145" ht="16.5" thickTop="1" thickBot="1" x14ac:dyDescent="0.3">
      <c r="D1" s="758" t="s">
        <v>29</v>
      </c>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759"/>
      <c r="CB1" s="759"/>
      <c r="CC1" s="759"/>
      <c r="CD1" s="759"/>
      <c r="CE1" s="759"/>
      <c r="CF1" s="759"/>
      <c r="CG1" s="759"/>
      <c r="CH1" s="759"/>
      <c r="CI1" s="759"/>
      <c r="CJ1" s="759"/>
      <c r="CK1" s="759"/>
      <c r="CL1" s="759"/>
      <c r="CM1" s="759"/>
      <c r="CN1" s="759"/>
      <c r="CO1" s="759"/>
      <c r="CP1" s="759"/>
      <c r="CQ1" s="759"/>
      <c r="CR1" s="759"/>
      <c r="CS1" s="759"/>
      <c r="CT1" s="759"/>
      <c r="CU1" s="759"/>
      <c r="CV1" s="759"/>
      <c r="CW1" s="759"/>
      <c r="CX1" s="759"/>
      <c r="CY1" s="759"/>
      <c r="CZ1" s="759"/>
      <c r="DA1" s="759"/>
      <c r="DB1" s="759"/>
      <c r="DC1" s="759"/>
      <c r="DD1" s="759"/>
      <c r="DE1" s="759"/>
      <c r="DF1" s="759"/>
      <c r="DG1" s="759"/>
      <c r="DH1" s="759"/>
      <c r="DI1" s="759"/>
      <c r="DJ1" s="759"/>
      <c r="DK1" s="759"/>
      <c r="DL1" s="759"/>
      <c r="DM1" s="759"/>
      <c r="DN1" s="759"/>
      <c r="DO1" s="759"/>
      <c r="DP1" s="759"/>
      <c r="DQ1" s="759"/>
      <c r="DR1" s="759"/>
      <c r="DS1" s="759"/>
      <c r="DT1" s="759"/>
      <c r="DU1" s="759"/>
      <c r="DV1" s="759"/>
      <c r="DW1" s="759"/>
      <c r="DX1" s="759"/>
      <c r="DY1" s="759"/>
      <c r="DZ1" s="759"/>
      <c r="EA1" s="759"/>
      <c r="EB1" s="759"/>
      <c r="EC1" s="759"/>
      <c r="ED1" s="759"/>
      <c r="EE1" s="759"/>
      <c r="EF1" s="759"/>
      <c r="EG1" s="759"/>
      <c r="EH1" s="759"/>
      <c r="EI1" s="759"/>
      <c r="EJ1" s="759"/>
      <c r="EK1" s="759"/>
      <c r="EL1" s="759"/>
      <c r="EM1" s="8"/>
      <c r="EN1" s="8"/>
      <c r="EO1" s="8"/>
    </row>
    <row r="2" spans="1:145" ht="36" customHeight="1" thickBot="1" x14ac:dyDescent="0.3">
      <c r="B2" s="255" t="s">
        <v>484</v>
      </c>
      <c r="D2" s="628" t="s">
        <v>243</v>
      </c>
      <c r="E2" s="750"/>
      <c r="F2" s="629"/>
      <c r="G2" s="629"/>
      <c r="H2" s="629"/>
      <c r="I2" s="629"/>
      <c r="J2" s="629"/>
      <c r="K2" s="629"/>
      <c r="L2" s="630"/>
      <c r="M2" s="628" t="s">
        <v>252</v>
      </c>
      <c r="N2" s="750"/>
      <c r="O2" s="762"/>
      <c r="P2" s="763"/>
      <c r="Q2" s="628" t="s">
        <v>370</v>
      </c>
      <c r="R2" s="629"/>
      <c r="S2" s="630"/>
      <c r="T2" s="628" t="s">
        <v>101</v>
      </c>
      <c r="U2" s="629"/>
      <c r="V2" s="629"/>
      <c r="W2" s="629"/>
      <c r="X2" s="629"/>
      <c r="Y2" s="629"/>
      <c r="Z2" s="629"/>
      <c r="AA2" s="630"/>
      <c r="AB2" s="628" t="s">
        <v>256</v>
      </c>
      <c r="AC2" s="630"/>
      <c r="AD2" s="628" t="s">
        <v>395</v>
      </c>
      <c r="AE2" s="629"/>
      <c r="AF2" s="743"/>
      <c r="AG2" s="630"/>
      <c r="AH2" s="628" t="s">
        <v>271</v>
      </c>
      <c r="AI2" s="629"/>
      <c r="AJ2" s="629"/>
      <c r="AK2" s="629"/>
      <c r="AL2" s="629"/>
      <c r="AM2" s="629"/>
      <c r="AN2" s="630"/>
      <c r="AO2" s="628" t="s">
        <v>275</v>
      </c>
      <c r="AP2" s="630"/>
      <c r="AQ2" s="628" t="s">
        <v>277</v>
      </c>
      <c r="AR2" s="629"/>
      <c r="AS2" s="629"/>
      <c r="AT2" s="629"/>
      <c r="AU2" s="629"/>
      <c r="AV2" s="629"/>
      <c r="AW2" s="629"/>
      <c r="AX2" s="629"/>
      <c r="AY2" s="629"/>
      <c r="AZ2" s="629"/>
      <c r="BA2" s="629"/>
      <c r="BB2" s="629"/>
      <c r="BC2" s="629"/>
      <c r="BD2" s="629"/>
      <c r="BE2" s="629"/>
      <c r="BF2" s="629"/>
      <c r="BG2" s="629"/>
      <c r="BH2" s="629"/>
      <c r="BI2" s="629"/>
      <c r="BJ2" s="629"/>
      <c r="BK2" s="629"/>
      <c r="BL2" s="629"/>
      <c r="BM2" s="630"/>
      <c r="BN2" s="628" t="s">
        <v>34</v>
      </c>
      <c r="BO2" s="750"/>
      <c r="BP2" s="750"/>
      <c r="BQ2" s="629"/>
      <c r="BR2" s="629"/>
      <c r="BS2" s="629"/>
      <c r="BT2" s="629"/>
      <c r="BU2" s="629"/>
      <c r="BV2" s="629"/>
      <c r="BW2" s="629"/>
      <c r="BX2" s="629"/>
      <c r="BY2" s="629"/>
      <c r="BZ2" s="629"/>
      <c r="CA2" s="629"/>
      <c r="CB2" s="629"/>
      <c r="CC2" s="629"/>
      <c r="CD2" s="629"/>
      <c r="CE2" s="629"/>
      <c r="CF2" s="629"/>
      <c r="CG2" s="629"/>
      <c r="CH2" s="629"/>
      <c r="CI2" s="629"/>
      <c r="CJ2" s="629"/>
      <c r="CK2" s="630"/>
      <c r="CL2" s="628" t="s">
        <v>292</v>
      </c>
      <c r="CM2" s="750"/>
      <c r="CN2" s="629"/>
      <c r="CO2" s="629"/>
      <c r="CP2" s="629"/>
      <c r="CQ2" s="630"/>
      <c r="CR2" s="628" t="s">
        <v>301</v>
      </c>
      <c r="CS2" s="750"/>
      <c r="CT2" s="629"/>
      <c r="CU2" s="629"/>
      <c r="CV2" s="629"/>
      <c r="CW2" s="629"/>
      <c r="CX2" s="629"/>
      <c r="CY2" s="629"/>
      <c r="CZ2" s="629"/>
      <c r="DA2" s="629"/>
      <c r="DB2" s="629"/>
      <c r="DC2" s="630"/>
      <c r="DD2" s="628" t="s">
        <v>367</v>
      </c>
      <c r="DE2" s="629"/>
      <c r="DF2" s="629"/>
      <c r="DG2" s="630"/>
      <c r="DH2" s="628" t="s">
        <v>324</v>
      </c>
      <c r="DI2" s="629"/>
      <c r="DJ2" s="629"/>
      <c r="DK2" s="629"/>
      <c r="DL2" s="630"/>
      <c r="DM2" s="628" t="s">
        <v>261</v>
      </c>
      <c r="DN2" s="629"/>
      <c r="DO2" s="628" t="s">
        <v>368</v>
      </c>
      <c r="DP2" s="629"/>
      <c r="DQ2" s="629"/>
      <c r="DR2" s="629"/>
      <c r="DS2" s="629"/>
      <c r="DT2" s="629"/>
      <c r="DU2" s="629"/>
      <c r="DV2" s="630"/>
      <c r="DW2" s="628" t="s">
        <v>347</v>
      </c>
      <c r="DX2" s="630"/>
      <c r="DY2" s="628" t="s">
        <v>350</v>
      </c>
      <c r="DZ2" s="629"/>
      <c r="EA2" s="629"/>
      <c r="EB2" s="629"/>
      <c r="EC2" s="629"/>
      <c r="ED2" s="629"/>
      <c r="EE2" s="629"/>
      <c r="EF2" s="629"/>
      <c r="EG2" s="629"/>
      <c r="EH2" s="629"/>
      <c r="EI2" s="629"/>
      <c r="EJ2" s="629"/>
      <c r="EK2" s="630"/>
      <c r="EL2" s="292" t="s">
        <v>363</v>
      </c>
      <c r="EM2" s="8"/>
      <c r="EN2" s="8"/>
      <c r="EO2" s="8"/>
    </row>
    <row r="3" spans="1:145" ht="42.95" customHeight="1" thickBot="1" x14ac:dyDescent="0.3">
      <c r="D3" s="746" t="s">
        <v>417</v>
      </c>
      <c r="E3" s="641" t="s">
        <v>244</v>
      </c>
      <c r="F3" s="744" t="s">
        <v>245</v>
      </c>
      <c r="G3" s="744" t="s">
        <v>246</v>
      </c>
      <c r="H3" s="744" t="s">
        <v>247</v>
      </c>
      <c r="I3" s="744" t="s">
        <v>248</v>
      </c>
      <c r="J3" s="744" t="s">
        <v>249</v>
      </c>
      <c r="K3" s="744" t="s">
        <v>250</v>
      </c>
      <c r="L3" s="641" t="s">
        <v>251</v>
      </c>
      <c r="M3" s="746" t="s">
        <v>424</v>
      </c>
      <c r="N3" s="641" t="s">
        <v>253</v>
      </c>
      <c r="O3" s="744" t="s">
        <v>254</v>
      </c>
      <c r="P3" s="641" t="s">
        <v>255</v>
      </c>
      <c r="Q3" s="748" t="s">
        <v>371</v>
      </c>
      <c r="R3" s="744" t="s">
        <v>372</v>
      </c>
      <c r="S3" s="641" t="s">
        <v>373</v>
      </c>
      <c r="T3" s="746" t="s">
        <v>418</v>
      </c>
      <c r="U3" s="772" t="s">
        <v>102</v>
      </c>
      <c r="V3" s="785" t="s">
        <v>104</v>
      </c>
      <c r="W3" s="776" t="s">
        <v>105</v>
      </c>
      <c r="X3" s="776" t="s">
        <v>210</v>
      </c>
      <c r="Y3" s="776" t="s">
        <v>212</v>
      </c>
      <c r="Z3" s="776" t="s">
        <v>108</v>
      </c>
      <c r="AA3" s="780" t="s">
        <v>214</v>
      </c>
      <c r="AB3" s="783" t="s">
        <v>388</v>
      </c>
      <c r="AC3" s="783" t="s">
        <v>389</v>
      </c>
      <c r="AD3" s="781" t="s">
        <v>416</v>
      </c>
      <c r="AE3" s="756" t="s">
        <v>396</v>
      </c>
      <c r="AF3" s="752" t="s">
        <v>397</v>
      </c>
      <c r="AG3" s="752" t="str">
        <f>Input!C35</f>
        <v>Professional Fees: General</v>
      </c>
      <c r="AH3" s="748" t="s">
        <v>272</v>
      </c>
      <c r="AI3" s="755" t="s">
        <v>92</v>
      </c>
      <c r="AJ3" s="764" t="s">
        <v>273</v>
      </c>
      <c r="AK3" s="765"/>
      <c r="AL3" s="766"/>
      <c r="AM3" s="744" t="s">
        <v>386</v>
      </c>
      <c r="AN3" s="641" t="s">
        <v>274</v>
      </c>
      <c r="AO3" s="641" t="s">
        <v>366</v>
      </c>
      <c r="AP3" s="641" t="s">
        <v>276</v>
      </c>
      <c r="AQ3" s="748" t="s">
        <v>278</v>
      </c>
      <c r="AR3" s="755" t="s">
        <v>279</v>
      </c>
      <c r="AS3" s="744" t="s">
        <v>280</v>
      </c>
      <c r="AT3" s="754" t="s">
        <v>390</v>
      </c>
      <c r="AU3" s="754"/>
      <c r="AV3" s="754"/>
      <c r="AW3" s="754"/>
      <c r="AX3" s="754"/>
      <c r="AY3" s="754"/>
      <c r="AZ3" s="754"/>
      <c r="BA3" s="754"/>
      <c r="BB3" s="754" t="s">
        <v>281</v>
      </c>
      <c r="BC3" s="754"/>
      <c r="BD3" s="754"/>
      <c r="BE3" s="754"/>
      <c r="BF3" s="145" t="s">
        <v>282</v>
      </c>
      <c r="BG3" s="145" t="s">
        <v>283</v>
      </c>
      <c r="BH3" s="145" t="s">
        <v>284</v>
      </c>
      <c r="BI3" s="754" t="s">
        <v>393</v>
      </c>
      <c r="BJ3" s="754"/>
      <c r="BK3" s="754"/>
      <c r="BL3" s="754"/>
      <c r="BM3" s="147" t="s">
        <v>285</v>
      </c>
      <c r="BN3" s="755" t="s">
        <v>422</v>
      </c>
      <c r="BO3" s="767" t="s">
        <v>286</v>
      </c>
      <c r="BP3" s="768"/>
      <c r="BQ3" s="768"/>
      <c r="BR3" s="768"/>
      <c r="BS3" s="768"/>
      <c r="BT3" s="769"/>
      <c r="BU3" s="754" t="s">
        <v>191</v>
      </c>
      <c r="BV3" s="754"/>
      <c r="BW3" s="754"/>
      <c r="BX3" s="754"/>
      <c r="BY3" s="754"/>
      <c r="BZ3" s="754"/>
      <c r="CA3" s="754"/>
      <c r="CB3" s="754" t="s">
        <v>287</v>
      </c>
      <c r="CC3" s="754"/>
      <c r="CD3" s="754"/>
      <c r="CE3" s="754"/>
      <c r="CF3" s="754"/>
      <c r="CG3" s="754"/>
      <c r="CH3" s="754"/>
      <c r="CI3" s="145" t="s">
        <v>288</v>
      </c>
      <c r="CJ3" s="145" t="s">
        <v>289</v>
      </c>
      <c r="CK3" s="147">
        <v>0</v>
      </c>
      <c r="CL3" s="748" t="s">
        <v>416</v>
      </c>
      <c r="CM3" s="146" t="s">
        <v>293</v>
      </c>
      <c r="CN3" s="754" t="s">
        <v>294</v>
      </c>
      <c r="CO3" s="754"/>
      <c r="CP3" s="145" t="s">
        <v>297</v>
      </c>
      <c r="CQ3" s="531" t="s">
        <v>299</v>
      </c>
      <c r="CR3" s="748" t="s">
        <v>416</v>
      </c>
      <c r="CS3" s="146" t="s">
        <v>302</v>
      </c>
      <c r="CT3" s="145" t="s">
        <v>303</v>
      </c>
      <c r="CU3" s="145" t="s">
        <v>305</v>
      </c>
      <c r="CV3" s="145" t="s">
        <v>307</v>
      </c>
      <c r="CW3" s="145" t="s">
        <v>308</v>
      </c>
      <c r="CX3" s="145" t="s">
        <v>309</v>
      </c>
      <c r="CY3" s="145" t="s">
        <v>310</v>
      </c>
      <c r="CZ3" s="145" t="s">
        <v>311</v>
      </c>
      <c r="DA3" s="145" t="s">
        <v>312</v>
      </c>
      <c r="DB3" s="145" t="s">
        <v>313</v>
      </c>
      <c r="DC3" s="147" t="s">
        <v>315</v>
      </c>
      <c r="DD3" s="196" t="s">
        <v>316</v>
      </c>
      <c r="DE3" s="145" t="s">
        <v>318</v>
      </c>
      <c r="DF3" s="145" t="s">
        <v>320</v>
      </c>
      <c r="DG3" s="147" t="s">
        <v>322</v>
      </c>
      <c r="DH3" s="196" t="s">
        <v>326</v>
      </c>
      <c r="DI3" s="145" t="s">
        <v>327</v>
      </c>
      <c r="DJ3" s="145" t="s">
        <v>329</v>
      </c>
      <c r="DK3" s="145" t="s">
        <v>331</v>
      </c>
      <c r="DL3" s="145" t="s">
        <v>333</v>
      </c>
      <c r="DM3" s="145" t="s">
        <v>263</v>
      </c>
      <c r="DN3" s="145" t="s">
        <v>264</v>
      </c>
      <c r="DO3" s="145" t="s">
        <v>337</v>
      </c>
      <c r="DP3" s="145" t="s">
        <v>338</v>
      </c>
      <c r="DQ3" s="145" t="s">
        <v>340</v>
      </c>
      <c r="DR3" s="145" t="s">
        <v>341</v>
      </c>
      <c r="DS3" s="145" t="s">
        <v>342</v>
      </c>
      <c r="DT3" s="145" t="s">
        <v>343</v>
      </c>
      <c r="DU3" s="145" t="s">
        <v>344</v>
      </c>
      <c r="DV3" s="145" t="s">
        <v>345</v>
      </c>
      <c r="DW3" s="146" t="s">
        <v>348</v>
      </c>
      <c r="DX3" s="147" t="s">
        <v>349</v>
      </c>
      <c r="DY3" s="146" t="s">
        <v>416</v>
      </c>
      <c r="DZ3" s="146" t="s">
        <v>351</v>
      </c>
      <c r="EA3" s="145" t="s">
        <v>352</v>
      </c>
      <c r="EB3" s="145" t="s">
        <v>353</v>
      </c>
      <c r="EC3" s="145" t="s">
        <v>354</v>
      </c>
      <c r="ED3" s="145" t="s">
        <v>355</v>
      </c>
      <c r="EE3" s="145" t="s">
        <v>356</v>
      </c>
      <c r="EF3" s="145" t="s">
        <v>357</v>
      </c>
      <c r="EG3" s="145" t="s">
        <v>358</v>
      </c>
      <c r="EH3" s="145" t="s">
        <v>359</v>
      </c>
      <c r="EI3" s="145" t="s">
        <v>360</v>
      </c>
      <c r="EJ3" s="145" t="s">
        <v>361</v>
      </c>
      <c r="EK3" s="147" t="s">
        <v>362</v>
      </c>
      <c r="EL3" s="293"/>
    </row>
    <row r="4" spans="1:145" s="10" customFormat="1" ht="46.5" customHeight="1" thickBot="1" x14ac:dyDescent="0.25">
      <c r="B4" s="760" t="s">
        <v>43</v>
      </c>
      <c r="C4" s="761"/>
      <c r="D4" s="747"/>
      <c r="E4" s="745"/>
      <c r="F4" s="745"/>
      <c r="G4" s="745"/>
      <c r="H4" s="745"/>
      <c r="I4" s="745"/>
      <c r="J4" s="745"/>
      <c r="K4" s="745"/>
      <c r="L4" s="643"/>
      <c r="M4" s="747"/>
      <c r="N4" s="745"/>
      <c r="O4" s="745"/>
      <c r="P4" s="643"/>
      <c r="Q4" s="749"/>
      <c r="R4" s="745"/>
      <c r="S4" s="643"/>
      <c r="T4" s="747"/>
      <c r="U4" s="773"/>
      <c r="V4" s="786"/>
      <c r="W4" s="777"/>
      <c r="X4" s="777"/>
      <c r="Y4" s="777"/>
      <c r="Z4" s="777"/>
      <c r="AA4" s="777"/>
      <c r="AB4" s="784"/>
      <c r="AC4" s="784"/>
      <c r="AD4" s="782"/>
      <c r="AE4" s="757"/>
      <c r="AF4" s="753"/>
      <c r="AG4" s="753"/>
      <c r="AH4" s="749"/>
      <c r="AI4" s="749"/>
      <c r="AJ4" s="115" t="s">
        <v>419</v>
      </c>
      <c r="AK4" s="572" t="s">
        <v>420</v>
      </c>
      <c r="AL4" s="572" t="s">
        <v>421</v>
      </c>
      <c r="AM4" s="745"/>
      <c r="AN4" s="643"/>
      <c r="AO4" s="745"/>
      <c r="AP4" s="643"/>
      <c r="AQ4" s="749"/>
      <c r="AR4" s="749"/>
      <c r="AS4" s="745"/>
      <c r="AT4" s="186" t="s">
        <v>391</v>
      </c>
      <c r="AU4" s="108" t="s">
        <v>179</v>
      </c>
      <c r="AV4" s="108" t="s">
        <v>387</v>
      </c>
      <c r="AW4" s="108" t="s">
        <v>392</v>
      </c>
      <c r="AX4" s="116" t="s">
        <v>240</v>
      </c>
      <c r="AY4" s="116" t="s">
        <v>173</v>
      </c>
      <c r="AZ4" s="116" t="s">
        <v>174</v>
      </c>
      <c r="BA4" s="116" t="s">
        <v>175</v>
      </c>
      <c r="BB4" s="105" t="s">
        <v>391</v>
      </c>
      <c r="BC4" s="186" t="s">
        <v>177</v>
      </c>
      <c r="BD4" s="186" t="s">
        <v>185</v>
      </c>
      <c r="BE4" s="105" t="s">
        <v>182</v>
      </c>
      <c r="BF4" s="105"/>
      <c r="BG4" s="106"/>
      <c r="BH4" s="105"/>
      <c r="BI4" s="186" t="s">
        <v>391</v>
      </c>
      <c r="BJ4" s="182" t="s">
        <v>196</v>
      </c>
      <c r="BK4" s="182" t="s">
        <v>26</v>
      </c>
      <c r="BL4" s="182" t="s">
        <v>200</v>
      </c>
      <c r="BM4" s="122"/>
      <c r="BN4" s="749"/>
      <c r="BO4" s="187" t="s">
        <v>422</v>
      </c>
      <c r="BP4" s="123" t="s">
        <v>400</v>
      </c>
      <c r="BQ4" s="108" t="s">
        <v>401</v>
      </c>
      <c r="BR4" s="108" t="s">
        <v>402</v>
      </c>
      <c r="BS4" s="108" t="s">
        <v>403</v>
      </c>
      <c r="BT4" s="108" t="s">
        <v>404</v>
      </c>
      <c r="BU4" s="182" t="s">
        <v>422</v>
      </c>
      <c r="BV4" s="108" t="s">
        <v>400</v>
      </c>
      <c r="BW4" s="108" t="s">
        <v>401</v>
      </c>
      <c r="BX4" s="108" t="s">
        <v>376</v>
      </c>
      <c r="BY4" s="108" t="s">
        <v>377</v>
      </c>
      <c r="BZ4" s="108" t="s">
        <v>378</v>
      </c>
      <c r="CA4" s="108" t="s">
        <v>379</v>
      </c>
      <c r="CB4" s="182" t="s">
        <v>422</v>
      </c>
      <c r="CC4" s="108" t="s">
        <v>380</v>
      </c>
      <c r="CD4" s="108" t="s">
        <v>381</v>
      </c>
      <c r="CE4" s="108" t="s">
        <v>376</v>
      </c>
      <c r="CF4" s="108" t="s">
        <v>377</v>
      </c>
      <c r="CG4" s="108" t="s">
        <v>382</v>
      </c>
      <c r="CH4" s="108" t="s">
        <v>383</v>
      </c>
      <c r="CI4" s="105" t="s">
        <v>384</v>
      </c>
      <c r="CJ4" s="105" t="s">
        <v>290</v>
      </c>
      <c r="CK4" s="119" t="s">
        <v>398</v>
      </c>
      <c r="CL4" s="749"/>
      <c r="CM4" s="144"/>
      <c r="CN4" s="105" t="s">
        <v>295</v>
      </c>
      <c r="CO4" s="105" t="s">
        <v>296</v>
      </c>
      <c r="CP4" s="105" t="s">
        <v>298</v>
      </c>
      <c r="CQ4" s="532" t="s">
        <v>300</v>
      </c>
      <c r="CR4" s="749"/>
      <c r="CS4" s="144"/>
      <c r="CT4" s="105" t="s">
        <v>304</v>
      </c>
      <c r="CU4" s="110" t="s">
        <v>306</v>
      </c>
      <c r="CV4" s="117"/>
      <c r="CW4" s="117"/>
      <c r="CX4" s="117"/>
      <c r="CY4" s="106"/>
      <c r="CZ4" s="106"/>
      <c r="DA4" s="106"/>
      <c r="DB4" s="105" t="s">
        <v>314</v>
      </c>
      <c r="DC4" s="119" t="s">
        <v>385</v>
      </c>
      <c r="DD4" s="291" t="s">
        <v>317</v>
      </c>
      <c r="DE4" s="105" t="s">
        <v>319</v>
      </c>
      <c r="DF4" s="105" t="s">
        <v>321</v>
      </c>
      <c r="DG4" s="119" t="s">
        <v>319</v>
      </c>
      <c r="DH4" s="197" t="s">
        <v>325</v>
      </c>
      <c r="DI4" s="110" t="s">
        <v>328</v>
      </c>
      <c r="DJ4" s="105" t="s">
        <v>330</v>
      </c>
      <c r="DK4" s="105" t="s">
        <v>332</v>
      </c>
      <c r="DL4" s="105" t="s">
        <v>334</v>
      </c>
      <c r="DM4" s="105"/>
      <c r="DN4" s="105"/>
      <c r="DO4" s="105"/>
      <c r="DP4" s="105"/>
      <c r="DQ4" s="105"/>
      <c r="DR4" s="105"/>
      <c r="DS4" s="105"/>
      <c r="DT4" s="105"/>
      <c r="DU4" s="105"/>
      <c r="DV4" s="105"/>
      <c r="DW4" s="128"/>
      <c r="DX4" s="119"/>
      <c r="DY4" s="105"/>
      <c r="DZ4" s="105"/>
      <c r="EA4" s="106"/>
      <c r="EB4" s="106"/>
      <c r="EC4" s="106"/>
      <c r="ED4" s="106"/>
      <c r="EE4" s="106"/>
      <c r="EF4" s="106"/>
      <c r="EG4" s="106"/>
      <c r="EH4" s="106"/>
      <c r="EI4" s="106"/>
      <c r="EJ4" s="106"/>
      <c r="EK4" s="119"/>
      <c r="EL4" s="294"/>
      <c r="EM4" s="9"/>
      <c r="EN4" s="9"/>
      <c r="EO4" s="9"/>
    </row>
    <row r="5" spans="1:145" s="11" customFormat="1" ht="48" outlineLevel="1" x14ac:dyDescent="0.25">
      <c r="B5" s="741" t="s">
        <v>35</v>
      </c>
      <c r="C5" s="742"/>
      <c r="D5" s="177" t="str">
        <f>'RCF SOBC data'!D5</f>
        <v>L&amp;P</v>
      </c>
      <c r="E5" s="6" t="str">
        <f>'RCF SOBC data'!E5</f>
        <v>As Gen L&amp;P</v>
      </c>
      <c r="F5" s="6" t="str">
        <f>'RCF SOBC data'!F5</f>
        <v>As Gen L&amp;P</v>
      </c>
      <c r="G5" s="6" t="str">
        <f>'RCF SOBC data'!G5</f>
        <v>As Gen L&amp;P</v>
      </c>
      <c r="H5" s="6" t="str">
        <f>'RCF SOBC data'!H5</f>
        <v>As Gen L&amp;P</v>
      </c>
      <c r="I5" s="6" t="str">
        <f>'RCF SOBC data'!I5</f>
        <v>As Gen L&amp;P</v>
      </c>
      <c r="J5" s="6" t="str">
        <f>'RCF SOBC data'!J5</f>
        <v>As Gen L&amp;P</v>
      </c>
      <c r="K5" s="6" t="str">
        <f>'RCF SOBC data'!K5</f>
        <v>As Gen L&amp;P</v>
      </c>
      <c r="L5" s="6" t="str">
        <f>'RCF SOBC data'!L5</f>
        <v>As Gen L&amp;P</v>
      </c>
      <c r="M5" s="177" t="str">
        <f>'RCF SOBC data'!M5</f>
        <v>Design</v>
      </c>
      <c r="N5" s="6" t="str">
        <f>'RCF SOBC data'!N5</f>
        <v>Same</v>
      </c>
      <c r="O5" s="6" t="str">
        <f>'RCF SOBC data'!O5</f>
        <v>Same</v>
      </c>
      <c r="P5" s="6" t="str">
        <f>'RCF SOBC data'!P5</f>
        <v>Same</v>
      </c>
      <c r="Q5" s="177" t="str">
        <f>'RCF SOBC data'!Q5</f>
        <v>Bldg</v>
      </c>
      <c r="R5" s="6" t="str">
        <f>'RCF SOBC data'!R5</f>
        <v>Same</v>
      </c>
      <c r="S5" s="6" t="str">
        <f>'RCF SOBC data'!S5</f>
        <v>Same</v>
      </c>
      <c r="T5" s="177" t="str">
        <f>'RCF SOBC data'!T5</f>
        <v>Bldg</v>
      </c>
      <c r="U5" s="6" t="str">
        <f>'RCF SOBC data'!U5</f>
        <v>Same</v>
      </c>
      <c r="V5" s="540" t="str">
        <f>'RCF SOBC data'!V5</f>
        <v>Bld 0-5 y</v>
      </c>
      <c r="W5" s="6" t="str">
        <f>'RCF SOBC data'!W5</f>
        <v>Same</v>
      </c>
      <c r="X5" s="6" t="str">
        <f>'RCF SOBC data'!X5</f>
        <v>Same</v>
      </c>
      <c r="Y5" s="6" t="str">
        <f>'RCF SOBC data'!Y5</f>
        <v>Same</v>
      </c>
      <c r="Z5" s="6" t="str">
        <f>'RCF SOBC data'!Z5</f>
        <v>Same</v>
      </c>
      <c r="AA5" s="6" t="str">
        <f>'RCF SOBC data'!AA5</f>
        <v>Same</v>
      </c>
      <c r="AB5" s="6" t="str">
        <f>'RCF SOBC data'!AB5</f>
        <v>EW</v>
      </c>
      <c r="AC5" s="6" t="str">
        <f>'RCF SOBC data'!AC5</f>
        <v>EW</v>
      </c>
      <c r="AD5" s="177" t="str">
        <f>'RCF SOBC data'!AD5</f>
        <v>Mngt</v>
      </c>
      <c r="AE5" s="6" t="str">
        <f>'RCF SOBC data'!AE5</f>
        <v>Same</v>
      </c>
      <c r="AF5" s="6" t="str">
        <f>'RCF SOBC data'!AF5</f>
        <v>Same</v>
      </c>
      <c r="AG5" s="6" t="str">
        <f>'RCF SOBC data'!AG5</f>
        <v>Same</v>
      </c>
      <c r="AH5" s="177" t="str">
        <f>'RCF SOBC data'!AH5</f>
        <v xml:space="preserve">Demolition </v>
      </c>
      <c r="AI5" s="177" t="str">
        <f>'RCF SOBC data'!AI5</f>
        <v>EW</v>
      </c>
      <c r="AJ5" s="564" t="str">
        <f>'RCF SOBC data'!AJ5</f>
        <v>EW</v>
      </c>
      <c r="AK5" s="540" t="str">
        <f>'RCF SOBC data'!AK5</f>
        <v>(EW+Facil W)/2</v>
      </c>
      <c r="AL5" s="540" t="s">
        <v>575</v>
      </c>
      <c r="AM5" s="6" t="str">
        <f>'RCF SOBC data'!AM5</f>
        <v>EW x</v>
      </c>
      <c r="AN5" s="6" t="str">
        <f>'RCF SOBC data'!AN5</f>
        <v>EW x</v>
      </c>
      <c r="AO5" s="6" t="str">
        <f>T5</f>
        <v>Bldg</v>
      </c>
      <c r="AP5" s="6" t="str">
        <f>V5</f>
        <v>Bld 0-5 y</v>
      </c>
      <c r="AQ5" s="177" t="str">
        <f>'RCF SOBC data'!AQ5</f>
        <v>Design</v>
      </c>
      <c r="AR5" s="177" t="str">
        <f>'RCF SOBC data'!AR5</f>
        <v>Design</v>
      </c>
      <c r="AS5" s="6" t="s">
        <v>180</v>
      </c>
      <c r="AT5" s="177" t="str">
        <f>'RCF SOBC data'!AT5</f>
        <v>Roads</v>
      </c>
      <c r="AU5" s="6" t="str">
        <f>'RCF SOBC data'!AU5</f>
        <v>Roads x</v>
      </c>
      <c r="AV5" s="6" t="str">
        <f>'RCF SOBC data'!AV5</f>
        <v>Roads x</v>
      </c>
      <c r="AW5" s="6" t="str">
        <f>'RCF SOBC data'!AW5</f>
        <v>Roads x</v>
      </c>
      <c r="AX5" s="6" t="s">
        <v>529</v>
      </c>
      <c r="AY5" s="6" t="s">
        <v>530</v>
      </c>
      <c r="AZ5" s="6" t="s">
        <v>531</v>
      </c>
      <c r="BA5" s="6" t="s">
        <v>532</v>
      </c>
      <c r="BB5" s="564" t="str">
        <f>'RCF SOBC data'!BB5</f>
        <v>As Rail</v>
      </c>
      <c r="BC5" s="177"/>
      <c r="BD5" s="177"/>
      <c r="BE5" s="6" t="str">
        <f>'RCF SOBC data'!BE5</f>
        <v>Roads</v>
      </c>
      <c r="BF5" s="6" t="s">
        <v>533</v>
      </c>
      <c r="BG5" s="6" t="str">
        <f>'RCF SOBC data'!BG5</f>
        <v>Roads</v>
      </c>
      <c r="BH5" s="6" t="s">
        <v>284</v>
      </c>
      <c r="BI5" s="177" t="str">
        <f>'RCF SOBC data'!BI5</f>
        <v>Civils</v>
      </c>
      <c r="BJ5" s="177" t="str">
        <f>'RCF SOBC data'!BJ5</f>
        <v>Bridges</v>
      </c>
      <c r="BK5" s="177" t="str">
        <f>'RCF SOBC data'!BK5</f>
        <v>Tunnels</v>
      </c>
      <c r="BL5" s="177" t="s">
        <v>200</v>
      </c>
      <c r="BM5" s="6" t="str">
        <f>'RCF SOBC data'!BM5</f>
        <v>Roads</v>
      </c>
      <c r="BN5" s="177" t="str">
        <f>'RCF SOBC data'!BN5</f>
        <v>Gen Utilities</v>
      </c>
      <c r="BO5" s="177" t="str">
        <f>'RCF SOBC data'!BO5</f>
        <v>Elec</v>
      </c>
      <c r="BP5" s="6" t="str">
        <f>'RCF SOBC data'!BP5</f>
        <v>Elec x</v>
      </c>
      <c r="BQ5" s="6" t="str">
        <f>'RCF SOBC data'!BQ5</f>
        <v>Elec x</v>
      </c>
      <c r="BR5" s="6" t="str">
        <f>'RCF SOBC data'!BR5</f>
        <v>Elec x</v>
      </c>
      <c r="BS5" s="6" t="str">
        <f>'RCF SOBC data'!BS5</f>
        <v>Elec x</v>
      </c>
      <c r="BT5" s="6" t="str">
        <f>'RCF SOBC data'!BT5</f>
        <v>Elec x</v>
      </c>
      <c r="BU5" s="177" t="str">
        <f>'RCF SOBC data'!BU5</f>
        <v>Gas</v>
      </c>
      <c r="BV5" s="6" t="str">
        <f>'RCF SOBC data'!BV5</f>
        <v>Gas x</v>
      </c>
      <c r="BW5" s="6" t="str">
        <f>'RCF SOBC data'!BW5</f>
        <v>Gas x</v>
      </c>
      <c r="BX5" s="6" t="str">
        <f>'RCF SOBC data'!BX5</f>
        <v>Gas x</v>
      </c>
      <c r="BY5" s="6" t="str">
        <f>'RCF SOBC data'!BY5</f>
        <v>Gas x</v>
      </c>
      <c r="BZ5" s="6" t="str">
        <f>'RCF SOBC data'!BZ5</f>
        <v>Gas x</v>
      </c>
      <c r="CA5" s="6" t="str">
        <f>'RCF SOBC data'!CA5</f>
        <v>Gas x</v>
      </c>
      <c r="CB5" s="177" t="str">
        <f>'RCF SOBC data'!CB5</f>
        <v>Water</v>
      </c>
      <c r="CC5" s="6" t="str">
        <f>'RCF SOBC data'!CC5</f>
        <v>Water x</v>
      </c>
      <c r="CD5" s="6" t="str">
        <f>'RCF SOBC data'!CD5</f>
        <v>Water x</v>
      </c>
      <c r="CE5" s="6" t="str">
        <f>'RCF SOBC data'!CE5</f>
        <v>Water x</v>
      </c>
      <c r="CF5" s="6" t="str">
        <f>'RCF SOBC data'!CF5</f>
        <v>Water x</v>
      </c>
      <c r="CG5" s="6" t="str">
        <f>'RCF SOBC data'!CG5</f>
        <v>Water x</v>
      </c>
      <c r="CH5" s="6" t="str">
        <f>'RCF SOBC data'!CH5</f>
        <v>Water x</v>
      </c>
      <c r="CI5" s="6" t="str">
        <f>'RCF SOBC data'!CI5</f>
        <v>Gen x</v>
      </c>
      <c r="CJ5" s="6" t="str">
        <f>'RCF SOBC data'!CJ5</f>
        <v>Gen x</v>
      </c>
      <c r="CK5" s="6" t="str">
        <f>'RCF SOBC data'!CK5</f>
        <v>Gen x</v>
      </c>
      <c r="CL5" s="177" t="str">
        <f>'RCF SOBC data'!CL5</f>
        <v xml:space="preserve">Drng </v>
      </c>
      <c r="CM5" s="6" t="str">
        <f>'RCF SOBC data'!CM5</f>
        <v>Drng x</v>
      </c>
      <c r="CN5" s="6" t="str">
        <f>'RCF SOBC data'!CN5</f>
        <v>Drng x</v>
      </c>
      <c r="CO5" s="6" t="str">
        <f>'RCF SOBC data'!CO5</f>
        <v>Drng x</v>
      </c>
      <c r="CP5" s="6" t="str">
        <f>'RCF SOBC data'!CP5</f>
        <v>Drng x</v>
      </c>
      <c r="CQ5" s="539" t="s">
        <v>563</v>
      </c>
      <c r="CR5" s="177" t="str">
        <f>'RCF SOBC data'!CR5</f>
        <v>Enab W x</v>
      </c>
      <c r="CS5" s="6" t="str">
        <f>'RCF SOBC data'!CS5</f>
        <v xml:space="preserve">Eco x </v>
      </c>
      <c r="CT5" s="6" t="str">
        <f>'RCF SOBC data'!CT5</f>
        <v xml:space="preserve">Eco x </v>
      </c>
      <c r="CU5" s="6" t="str">
        <f>'RCF SOBC data'!CU5</f>
        <v xml:space="preserve">Eco x </v>
      </c>
      <c r="CV5" s="6" t="str">
        <f>'RCF SOBC data'!CV5</f>
        <v xml:space="preserve">Eco x </v>
      </c>
      <c r="CW5" s="6" t="str">
        <f>'RCF SOBC data'!CW5</f>
        <v xml:space="preserve">Eco x </v>
      </c>
      <c r="CX5" s="6" t="str">
        <f>'RCF SOBC data'!CX5</f>
        <v xml:space="preserve">Eco x </v>
      </c>
      <c r="CY5" s="6" t="str">
        <f>'RCF SOBC data'!CY5</f>
        <v xml:space="preserve">Eco x </v>
      </c>
      <c r="CZ5" s="6" t="str">
        <f>'RCF SOBC data'!CZ5</f>
        <v xml:space="preserve">Eco x </v>
      </c>
      <c r="DA5" s="6" t="str">
        <f>'RCF SOBC data'!DA5</f>
        <v xml:space="preserve">Eco x </v>
      </c>
      <c r="DB5" s="6" t="str">
        <f>'RCF SOBC data'!DB5</f>
        <v xml:space="preserve">Eco x </v>
      </c>
      <c r="DC5" s="6" t="str">
        <f>'RCF SOBC data'!DC5</f>
        <v xml:space="preserve">Eco x </v>
      </c>
      <c r="DD5" s="177" t="str">
        <f>'RCF SOBC data'!DD5</f>
        <v>Roads x</v>
      </c>
      <c r="DE5" s="6" t="str">
        <f>'RCF SOBC data'!DE5</f>
        <v>Roads x</v>
      </c>
      <c r="DF5" s="6" t="str">
        <f>'RCF SOBC data'!DF5</f>
        <v>Roads x</v>
      </c>
      <c r="DG5" s="6" t="str">
        <f>'RCF SOBC data'!DG5</f>
        <v>Roads x</v>
      </c>
      <c r="DH5" s="177" t="str">
        <f>'RCF SOBC data'!DH5</f>
        <v>Mngt</v>
      </c>
      <c r="DI5" s="6" t="str">
        <f>'RCF SOBC data'!DI5</f>
        <v>Fees x</v>
      </c>
      <c r="DJ5" s="6" t="str">
        <f>'RCF SOBC data'!DJ5</f>
        <v>Fees x</v>
      </c>
      <c r="DK5" s="6" t="str">
        <f>'RCF SOBC data'!DK5</f>
        <v>Fees x</v>
      </c>
      <c r="DL5" s="6" t="str">
        <f>'RCF SOBC data'!DL5</f>
        <v>Fees x</v>
      </c>
      <c r="DM5" s="6" t="str">
        <f>'RCF SOBC data'!DM5</f>
        <v>Fees x</v>
      </c>
      <c r="DN5" s="6" t="str">
        <f>'RCF SOBC data'!DN5</f>
        <v>Fees x</v>
      </c>
      <c r="DO5" s="6" t="str">
        <f>'RCF SOBC data'!DO5</f>
        <v>As mngt</v>
      </c>
      <c r="DP5" s="6" t="str">
        <f>'RCF SOBC data'!DP5</f>
        <v>Margin x</v>
      </c>
      <c r="DQ5" s="6" t="str">
        <f>'RCF SOBC data'!DQ5</f>
        <v>Margin x</v>
      </c>
      <c r="DR5" s="6" t="str">
        <f>'RCF SOBC data'!DR5</f>
        <v>Margin x</v>
      </c>
      <c r="DS5" s="6" t="str">
        <f>'RCF SOBC data'!DS5</f>
        <v>Margin x</v>
      </c>
      <c r="DT5" s="6" t="str">
        <f>'RCF SOBC data'!DT5</f>
        <v>Margin x</v>
      </c>
      <c r="DU5" s="6" t="str">
        <f>'RCF SOBC data'!DU5</f>
        <v>Margin x</v>
      </c>
      <c r="DV5" s="6" t="str">
        <f>'RCF SOBC data'!DV5</f>
        <v>Margin x</v>
      </c>
      <c r="DW5" s="6" t="str">
        <f>'RCF SOBC data'!DW5</f>
        <v>Mngt x</v>
      </c>
      <c r="DX5" s="6" t="str">
        <f>'RCF SOBC data'!DX5</f>
        <v>Mngt x</v>
      </c>
      <c r="DY5" s="6" t="str">
        <f>'RCF SOBC data'!DY5</f>
        <v>Mngt</v>
      </c>
      <c r="DZ5" s="6" t="str">
        <f>'RCF SOBC data'!DZ5</f>
        <v>106 x</v>
      </c>
      <c r="EA5" s="6" t="str">
        <f>'RCF SOBC data'!EA5</f>
        <v>106 x</v>
      </c>
      <c r="EB5" s="6" t="str">
        <f>'RCF SOBC data'!EB5</f>
        <v>106 x</v>
      </c>
      <c r="EC5" s="6" t="str">
        <f>'RCF SOBC data'!EC5</f>
        <v>106 x</v>
      </c>
      <c r="ED5" s="6" t="str">
        <f>'RCF SOBC data'!ED5</f>
        <v>106 x</v>
      </c>
      <c r="EE5" s="6" t="str">
        <f>'RCF SOBC data'!EE5</f>
        <v>106 x</v>
      </c>
      <c r="EF5" s="6" t="str">
        <f>'RCF SOBC data'!EF5</f>
        <v>106 x</v>
      </c>
      <c r="EG5" s="6" t="str">
        <f>'RCF SOBC data'!EG5</f>
        <v>106 x</v>
      </c>
      <c r="EH5" s="6" t="str">
        <f>'RCF SOBC data'!EH5</f>
        <v>106 x</v>
      </c>
      <c r="EI5" s="6" t="str">
        <f>'RCF SOBC data'!EI5</f>
        <v>106 x</v>
      </c>
      <c r="EJ5" s="6" t="str">
        <f>'RCF SOBC data'!EJ5</f>
        <v>106 x</v>
      </c>
      <c r="EK5" s="6" t="str">
        <f>'RCF SOBC data'!EK5</f>
        <v>106 x</v>
      </c>
      <c r="EL5" s="177" t="str">
        <f>'RCF SOBC data'!EL5</f>
        <v>Bldg</v>
      </c>
      <c r="EM5" s="60"/>
      <c r="EN5" s="60"/>
      <c r="EO5" s="60"/>
    </row>
    <row r="6" spans="1:145" s="11" customFormat="1" outlineLevel="1" x14ac:dyDescent="0.25">
      <c r="B6" s="751" t="s">
        <v>430</v>
      </c>
      <c r="C6" s="751"/>
      <c r="D6" s="177">
        <f>'RCF SOBC data'!D6</f>
        <v>0</v>
      </c>
      <c r="E6" s="6">
        <f>'RCF SOBC data'!E6</f>
        <v>1</v>
      </c>
      <c r="F6" s="6">
        <f>'RCF SOBC data'!F6</f>
        <v>1</v>
      </c>
      <c r="G6" s="6">
        <f>'RCF SOBC data'!G6</f>
        <v>1</v>
      </c>
      <c r="H6" s="6">
        <f>'RCF SOBC data'!H6</f>
        <v>1</v>
      </c>
      <c r="I6" s="6">
        <f>'RCF SOBC data'!I6</f>
        <v>1</v>
      </c>
      <c r="J6" s="6">
        <f>'RCF SOBC data'!J6</f>
        <v>1</v>
      </c>
      <c r="K6" s="6">
        <f>'RCF SOBC data'!K6</f>
        <v>1</v>
      </c>
      <c r="L6" s="6">
        <f>'RCF SOBC data'!L6</f>
        <v>1</v>
      </c>
      <c r="M6" s="177">
        <f>'RCF SOBC data'!M6</f>
        <v>0</v>
      </c>
      <c r="N6" s="6">
        <f>'RCF SOBC data'!N6</f>
        <v>1</v>
      </c>
      <c r="O6" s="6">
        <f>'RCF SOBC data'!O6</f>
        <v>1</v>
      </c>
      <c r="P6" s="6">
        <f>'RCF SOBC data'!P6</f>
        <v>1</v>
      </c>
      <c r="Q6" s="177">
        <f>'RCF SOBC data'!Q6</f>
        <v>0</v>
      </c>
      <c r="R6" s="6">
        <f>'RCF SOBC data'!R6</f>
        <v>1</v>
      </c>
      <c r="S6" s="6">
        <f>'RCF SOBC data'!S6</f>
        <v>1</v>
      </c>
      <c r="T6" s="177">
        <f>'RCF SOBC data'!T6</f>
        <v>0</v>
      </c>
      <c r="U6" s="6">
        <f>'RCF SOBC data'!U6</f>
        <v>1</v>
      </c>
      <c r="V6" s="540">
        <v>0</v>
      </c>
      <c r="W6" s="6">
        <f>'RCF SOBC data'!W6</f>
        <v>1</v>
      </c>
      <c r="X6" s="6">
        <f>'RCF SOBC data'!X6</f>
        <v>1</v>
      </c>
      <c r="Y6" s="6">
        <f>'RCF SOBC data'!Y6</f>
        <v>1</v>
      </c>
      <c r="Z6" s="6">
        <f>'RCF SOBC data'!Z6</f>
        <v>1</v>
      </c>
      <c r="AA6" s="6">
        <f>'RCF SOBC data'!AA6</f>
        <v>1</v>
      </c>
      <c r="AB6" s="6">
        <f>'RCF SOBC data'!AB6</f>
        <v>1</v>
      </c>
      <c r="AC6" s="6">
        <f>'RCF SOBC data'!AC6</f>
        <v>1</v>
      </c>
      <c r="AD6" s="177">
        <f>'RCF SOBC data'!AD6</f>
        <v>0</v>
      </c>
      <c r="AE6" s="6">
        <f>'RCF SOBC data'!AE6</f>
        <v>1</v>
      </c>
      <c r="AF6" s="6">
        <f>'RCF SOBC data'!AF6</f>
        <v>1</v>
      </c>
      <c r="AG6" s="6">
        <f>'RCF SOBC data'!AG6</f>
        <v>1</v>
      </c>
      <c r="AH6" s="177">
        <f>'RCF SOBC data'!AH6</f>
        <v>0</v>
      </c>
      <c r="AI6" s="177">
        <f>'RCF SOBC data'!AI6</f>
        <v>0</v>
      </c>
      <c r="AJ6" s="564">
        <f>'RCF SOBC data'!AJ6</f>
        <v>0</v>
      </c>
      <c r="AK6" s="540"/>
      <c r="AL6" s="540"/>
      <c r="AM6" s="6">
        <f>'RCF SOBC data'!AM6</f>
        <v>1</v>
      </c>
      <c r="AN6" s="6">
        <f>'RCF SOBC data'!AN6</f>
        <v>1</v>
      </c>
      <c r="AO6" s="6"/>
      <c r="AP6" s="6"/>
      <c r="AQ6" s="177">
        <f>'RCF SOBC data'!AQ6</f>
        <v>0</v>
      </c>
      <c r="AR6" s="177">
        <f>'RCF SOBC data'!AR6</f>
        <v>0</v>
      </c>
      <c r="AS6" s="6">
        <f>'RCF SOBC data'!AS6</f>
        <v>1</v>
      </c>
      <c r="AT6" s="177">
        <f>'RCF SOBC data'!AT6</f>
        <v>0</v>
      </c>
      <c r="AU6" s="6">
        <f>'RCF SOBC data'!AU6</f>
        <v>0.9</v>
      </c>
      <c r="AV6" s="6">
        <f>'RCF SOBC data'!AV6</f>
        <v>0.9</v>
      </c>
      <c r="AW6" s="6">
        <f>'RCF SOBC data'!AW6</f>
        <v>0.9</v>
      </c>
      <c r="AX6" s="6">
        <v>1</v>
      </c>
      <c r="AY6" s="6">
        <v>1.2</v>
      </c>
      <c r="AZ6" s="6">
        <v>1</v>
      </c>
      <c r="BA6" s="6">
        <v>1.2</v>
      </c>
      <c r="BB6" s="564">
        <f>'RCF SOBC data'!BB6</f>
        <v>1</v>
      </c>
      <c r="BC6" s="177"/>
      <c r="BD6" s="177"/>
      <c r="BE6" s="6">
        <f>'RCF SOBC data'!BE6</f>
        <v>1</v>
      </c>
      <c r="BF6" s="6">
        <v>1</v>
      </c>
      <c r="BG6" s="6">
        <f>'RCF SOBC data'!BG6</f>
        <v>1.2</v>
      </c>
      <c r="BH6" s="6">
        <v>1.2</v>
      </c>
      <c r="BI6" s="177">
        <f>'RCF SOBC data'!BI6</f>
        <v>0</v>
      </c>
      <c r="BJ6" s="177">
        <f>'RCF SOBC data'!BJ6</f>
        <v>0</v>
      </c>
      <c r="BK6" s="177">
        <f>'RCF SOBC data'!BK6</f>
        <v>0</v>
      </c>
      <c r="BL6" s="177">
        <f>'RCF SOBC data'!BL6</f>
        <v>0</v>
      </c>
      <c r="BM6" s="6">
        <f>'RCF SOBC data'!BM6</f>
        <v>1</v>
      </c>
      <c r="BN6" s="177">
        <f>'RCF SOBC data'!BN6</f>
        <v>0</v>
      </c>
      <c r="BO6" s="177">
        <f>'RCF SOBC data'!BO6</f>
        <v>0</v>
      </c>
      <c r="BP6" s="6">
        <f>'RCF SOBC data'!BP6</f>
        <v>1</v>
      </c>
      <c r="BQ6" s="6">
        <f>'RCF SOBC data'!BQ6</f>
        <v>1</v>
      </c>
      <c r="BR6" s="6">
        <f>'RCF SOBC data'!BR6</f>
        <v>1</v>
      </c>
      <c r="BS6" s="6">
        <f>'RCF SOBC data'!BS6</f>
        <v>1</v>
      </c>
      <c r="BT6" s="6">
        <f>'RCF SOBC data'!BT6</f>
        <v>1</v>
      </c>
      <c r="BU6" s="177">
        <f>'RCF SOBC data'!BU6</f>
        <v>0</v>
      </c>
      <c r="BV6" s="6">
        <f>'RCF SOBC data'!BV6</f>
        <v>1</v>
      </c>
      <c r="BW6" s="6">
        <f>'RCF SOBC data'!BW6</f>
        <v>1</v>
      </c>
      <c r="BX6" s="6">
        <f>'RCF SOBC data'!BX6</f>
        <v>1</v>
      </c>
      <c r="BY6" s="6">
        <f>'RCF SOBC data'!BY6</f>
        <v>1</v>
      </c>
      <c r="BZ6" s="6">
        <f>'RCF SOBC data'!BZ6</f>
        <v>1</v>
      </c>
      <c r="CA6" s="6">
        <f>'RCF SOBC data'!CA6</f>
        <v>1</v>
      </c>
      <c r="CB6" s="177">
        <f>'RCF SOBC data'!CB6</f>
        <v>0</v>
      </c>
      <c r="CC6" s="6">
        <f>'RCF SOBC data'!CC6</f>
        <v>1</v>
      </c>
      <c r="CD6" s="6">
        <f>'RCF SOBC data'!CD6</f>
        <v>1</v>
      </c>
      <c r="CE6" s="6">
        <f>'RCF SOBC data'!CE6</f>
        <v>1</v>
      </c>
      <c r="CF6" s="6">
        <f>'RCF SOBC data'!CF6</f>
        <v>1</v>
      </c>
      <c r="CG6" s="6">
        <f>'RCF SOBC data'!CG6</f>
        <v>1</v>
      </c>
      <c r="CH6" s="6">
        <f>'RCF SOBC data'!CH6</f>
        <v>1</v>
      </c>
      <c r="CI6" s="6">
        <f>'RCF SOBC data'!CI6</f>
        <v>1</v>
      </c>
      <c r="CJ6" s="6">
        <f>'RCF SOBC data'!CJ6</f>
        <v>1</v>
      </c>
      <c r="CK6" s="6">
        <f>'RCF SOBC data'!CK6</f>
        <v>1</v>
      </c>
      <c r="CL6" s="177">
        <f>'RCF SOBC data'!CL6</f>
        <v>0</v>
      </c>
      <c r="CM6" s="6">
        <f>'RCF SOBC data'!CM6</f>
        <v>1</v>
      </c>
      <c r="CN6" s="6">
        <f>'RCF SOBC data'!CN6</f>
        <v>1</v>
      </c>
      <c r="CO6" s="6">
        <f>'RCF SOBC data'!CO6</f>
        <v>1</v>
      </c>
      <c r="CP6" s="6">
        <f>'RCF SOBC data'!CP6</f>
        <v>1</v>
      </c>
      <c r="CQ6" s="539">
        <f>'RCF SOBC data'!CQ6</f>
        <v>1</v>
      </c>
      <c r="CR6" s="177">
        <f>'RCF SOBC data'!CR6</f>
        <v>1</v>
      </c>
      <c r="CS6" s="6">
        <f>'RCF SOBC data'!CS6</f>
        <v>1</v>
      </c>
      <c r="CT6" s="6">
        <f>'RCF SOBC data'!CT6</f>
        <v>1</v>
      </c>
      <c r="CU6" s="6">
        <f>'RCF SOBC data'!CU6</f>
        <v>1</v>
      </c>
      <c r="CV6" s="6">
        <f>'RCF SOBC data'!CV6</f>
        <v>1</v>
      </c>
      <c r="CW6" s="6">
        <f>'RCF SOBC data'!CW6</f>
        <v>1</v>
      </c>
      <c r="CX6" s="6">
        <f>'RCF SOBC data'!CX6</f>
        <v>1</v>
      </c>
      <c r="CY6" s="6">
        <f>'RCF SOBC data'!CY6</f>
        <v>1</v>
      </c>
      <c r="CZ6" s="6">
        <f>'RCF SOBC data'!CZ6</f>
        <v>1</v>
      </c>
      <c r="DA6" s="6">
        <f>'RCF SOBC data'!DA6</f>
        <v>1</v>
      </c>
      <c r="DB6" s="6">
        <f>'RCF SOBC data'!DB6</f>
        <v>1</v>
      </c>
      <c r="DC6" s="6">
        <f>'RCF SOBC data'!DC6</f>
        <v>1</v>
      </c>
      <c r="DD6" s="177">
        <f>'RCF SOBC data'!DD6</f>
        <v>1</v>
      </c>
      <c r="DE6" s="6">
        <f>'RCF SOBC data'!DE6</f>
        <v>1</v>
      </c>
      <c r="DF6" s="6">
        <f>'RCF SOBC data'!DF6</f>
        <v>1</v>
      </c>
      <c r="DG6" s="6">
        <f>'RCF SOBC data'!DG6</f>
        <v>1</v>
      </c>
      <c r="DH6" s="177">
        <f>'RCF SOBC data'!DH6</f>
        <v>0</v>
      </c>
      <c r="DI6" s="6">
        <f>'RCF SOBC data'!DI6</f>
        <v>1</v>
      </c>
      <c r="DJ6" s="6">
        <f>'RCF SOBC data'!DJ6</f>
        <v>1</v>
      </c>
      <c r="DK6" s="6">
        <f>'RCF SOBC data'!DK6</f>
        <v>1</v>
      </c>
      <c r="DL6" s="6">
        <f>'RCF SOBC data'!DL6</f>
        <v>1</v>
      </c>
      <c r="DM6" s="6">
        <f>'RCF SOBC data'!DM6</f>
        <v>1</v>
      </c>
      <c r="DN6" s="6">
        <f>'RCF SOBC data'!DN6</f>
        <v>1</v>
      </c>
      <c r="DO6" s="6">
        <f>'RCF SOBC data'!DO6</f>
        <v>1</v>
      </c>
      <c r="DP6" s="6">
        <f>'RCF SOBC data'!DP6</f>
        <v>1</v>
      </c>
      <c r="DQ6" s="6">
        <f>'RCF SOBC data'!DQ6</f>
        <v>1</v>
      </c>
      <c r="DR6" s="6">
        <f>'RCF SOBC data'!DR6</f>
        <v>1</v>
      </c>
      <c r="DS6" s="6">
        <f>'RCF SOBC data'!DS6</f>
        <v>1</v>
      </c>
      <c r="DT6" s="6">
        <f>'RCF SOBC data'!DT6</f>
        <v>1</v>
      </c>
      <c r="DU6" s="6">
        <f>'RCF SOBC data'!DU6</f>
        <v>1</v>
      </c>
      <c r="DV6" s="6">
        <f>'RCF SOBC data'!DV6</f>
        <v>1</v>
      </c>
      <c r="DW6" s="6">
        <f>'RCF SOBC data'!DW6</f>
        <v>1</v>
      </c>
      <c r="DX6" s="6">
        <f>'RCF SOBC data'!DX6</f>
        <v>1</v>
      </c>
      <c r="DY6" s="6">
        <f>'RCF SOBC data'!DY6</f>
        <v>1</v>
      </c>
      <c r="DZ6" s="6">
        <f>'RCF SOBC data'!DZ6</f>
        <v>1</v>
      </c>
      <c r="EA6" s="6">
        <f>'RCF SOBC data'!EA6</f>
        <v>1</v>
      </c>
      <c r="EB6" s="6">
        <f>'RCF SOBC data'!EB6</f>
        <v>1</v>
      </c>
      <c r="EC6" s="6">
        <f>'RCF SOBC data'!EC6</f>
        <v>1</v>
      </c>
      <c r="ED6" s="6">
        <f>'RCF SOBC data'!ED6</f>
        <v>1</v>
      </c>
      <c r="EE6" s="6">
        <f>'RCF SOBC data'!EE6</f>
        <v>1</v>
      </c>
      <c r="EF6" s="6">
        <f>'RCF SOBC data'!EF6</f>
        <v>1</v>
      </c>
      <c r="EG6" s="6">
        <f>'RCF SOBC data'!EG6</f>
        <v>1</v>
      </c>
      <c r="EH6" s="6">
        <f>'RCF SOBC data'!EH6</f>
        <v>1</v>
      </c>
      <c r="EI6" s="6">
        <f>'RCF SOBC data'!EI6</f>
        <v>1</v>
      </c>
      <c r="EJ6" s="6">
        <f>'RCF SOBC data'!EJ6</f>
        <v>1</v>
      </c>
      <c r="EK6" s="6">
        <f>'RCF SOBC data'!EK6</f>
        <v>1</v>
      </c>
      <c r="EL6" s="177">
        <f>'RCF SOBC data'!EL6</f>
        <v>1.1000000000000001</v>
      </c>
      <c r="EM6" s="60"/>
      <c r="EN6" s="60"/>
      <c r="EO6" s="60"/>
    </row>
    <row r="7" spans="1:145" ht="21" x14ac:dyDescent="0.35">
      <c r="A7" s="45" t="s">
        <v>49</v>
      </c>
      <c r="B7" s="46"/>
      <c r="C7" s="46"/>
      <c r="D7" s="178"/>
      <c r="M7" s="178"/>
      <c r="Q7" s="178"/>
      <c r="T7" s="178"/>
      <c r="V7" s="541"/>
      <c r="AD7" s="178"/>
      <c r="AH7" s="178"/>
      <c r="AI7" s="178"/>
      <c r="AK7" s="541"/>
      <c r="AL7" s="541"/>
      <c r="AQ7" s="178"/>
      <c r="AR7" s="178"/>
      <c r="AT7" s="178"/>
      <c r="BC7" s="178"/>
      <c r="BD7" s="178"/>
      <c r="BI7" s="178"/>
      <c r="BJ7" s="178"/>
      <c r="BK7" s="178"/>
      <c r="BL7" s="178"/>
      <c r="BN7" s="178"/>
      <c r="BO7" s="178"/>
      <c r="BU7" s="178"/>
      <c r="CB7" s="178"/>
      <c r="CL7" s="178"/>
      <c r="CQ7" s="533"/>
      <c r="CR7" s="178"/>
      <c r="DD7" s="178"/>
      <c r="DH7" s="178"/>
      <c r="EL7" s="178"/>
    </row>
    <row r="8" spans="1:145" outlineLevel="1" x14ac:dyDescent="0.25">
      <c r="B8" s="12" t="s">
        <v>2</v>
      </c>
      <c r="C8" s="21">
        <v>0</v>
      </c>
      <c r="D8" s="188"/>
      <c r="E8" s="22"/>
      <c r="F8" s="22"/>
      <c r="G8" s="22"/>
      <c r="H8" s="22"/>
      <c r="I8" s="22"/>
      <c r="J8" s="22"/>
      <c r="K8" s="22"/>
      <c r="L8" s="22"/>
      <c r="M8" s="179"/>
      <c r="N8" s="22"/>
      <c r="O8" s="22"/>
      <c r="P8" s="22"/>
      <c r="Q8" s="179"/>
      <c r="R8" s="22"/>
      <c r="S8" s="22"/>
      <c r="T8" s="179"/>
      <c r="U8" s="22"/>
      <c r="V8" s="542"/>
      <c r="W8" s="22"/>
      <c r="X8" s="22"/>
      <c r="Y8" s="22"/>
      <c r="Z8" s="22"/>
      <c r="AA8" s="22"/>
      <c r="AB8" s="22"/>
      <c r="AC8" s="22"/>
      <c r="AD8" s="179"/>
      <c r="AE8" s="22"/>
      <c r="AF8" s="22"/>
      <c r="AG8" s="22"/>
      <c r="AH8" s="179"/>
      <c r="AI8" s="179"/>
      <c r="AJ8" s="22"/>
      <c r="AK8" s="542"/>
      <c r="AL8" s="542"/>
      <c r="AM8" s="22"/>
      <c r="AN8" s="22"/>
      <c r="AO8" s="22"/>
      <c r="AP8" s="22"/>
      <c r="AQ8" s="179"/>
      <c r="AR8" s="179"/>
      <c r="AS8" s="22"/>
      <c r="AT8" s="179"/>
      <c r="AU8" s="22"/>
      <c r="AV8" s="22"/>
      <c r="AW8" s="22"/>
      <c r="AX8" s="22"/>
      <c r="AY8" s="22"/>
      <c r="AZ8" s="22"/>
      <c r="BA8" s="22"/>
      <c r="BB8" s="22"/>
      <c r="BC8" s="179"/>
      <c r="BD8" s="179"/>
      <c r="BE8" s="22"/>
      <c r="BF8" s="22"/>
      <c r="BG8" s="22"/>
      <c r="BH8" s="22"/>
      <c r="BI8" s="179"/>
      <c r="BJ8" s="179"/>
      <c r="BK8" s="179"/>
      <c r="BL8" s="179"/>
      <c r="BM8" s="22"/>
      <c r="BN8" s="179"/>
      <c r="BO8" s="179"/>
      <c r="BP8" s="22"/>
      <c r="BQ8" s="22"/>
      <c r="BR8" s="22"/>
      <c r="BS8" s="22"/>
      <c r="BT8" s="22"/>
      <c r="BU8" s="179"/>
      <c r="BV8" s="22"/>
      <c r="BW8" s="22"/>
      <c r="BX8" s="22"/>
      <c r="BY8" s="22"/>
      <c r="BZ8" s="22"/>
      <c r="CA8" s="22"/>
      <c r="CB8" s="179"/>
      <c r="CC8" s="22"/>
      <c r="CD8" s="22"/>
      <c r="CE8" s="22"/>
      <c r="CF8" s="22"/>
      <c r="CG8" s="22"/>
      <c r="CH8" s="22"/>
      <c r="CI8" s="22"/>
      <c r="CJ8" s="22"/>
      <c r="CK8" s="22"/>
      <c r="CL8" s="179"/>
      <c r="CM8" s="22"/>
      <c r="CN8" s="22"/>
      <c r="CO8" s="22"/>
      <c r="CP8" s="22"/>
      <c r="CQ8" s="534"/>
      <c r="CR8" s="179"/>
      <c r="CS8" s="22"/>
      <c r="CT8" s="22"/>
      <c r="CU8" s="22"/>
      <c r="CV8" s="22"/>
      <c r="CW8" s="22"/>
      <c r="CX8" s="22"/>
      <c r="CY8" s="22"/>
      <c r="CZ8" s="22"/>
      <c r="DA8" s="22"/>
      <c r="DB8" s="22"/>
      <c r="DC8" s="22"/>
      <c r="DD8" s="179"/>
      <c r="DE8" s="22"/>
      <c r="DF8" s="22"/>
      <c r="DG8" s="22"/>
      <c r="DH8" s="179"/>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179"/>
      <c r="EM8" s="60"/>
      <c r="EN8" s="60"/>
      <c r="EO8" s="60"/>
    </row>
    <row r="9" spans="1:145" outlineLevel="1" x14ac:dyDescent="0.25">
      <c r="B9" s="12" t="s">
        <v>3</v>
      </c>
      <c r="C9" s="21">
        <v>0.05</v>
      </c>
      <c r="D9" s="183">
        <v>-0.94037970529338322</v>
      </c>
      <c r="E9" s="48">
        <f>$D9*E$6</f>
        <v>-0.94037970529338322</v>
      </c>
      <c r="F9" s="48">
        <f t="shared" ref="F9:L24" si="0">$D9*F$6</f>
        <v>-0.94037970529338322</v>
      </c>
      <c r="G9" s="48">
        <f t="shared" si="0"/>
        <v>-0.94037970529338322</v>
      </c>
      <c r="H9" s="48">
        <f t="shared" si="0"/>
        <v>-0.94037970529338322</v>
      </c>
      <c r="I9" s="48">
        <f t="shared" si="0"/>
        <v>-0.94037970529338322</v>
      </c>
      <c r="J9" s="48">
        <f t="shared" si="0"/>
        <v>-0.94037970529338322</v>
      </c>
      <c r="K9" s="48">
        <f t="shared" si="0"/>
        <v>-0.94037970529338322</v>
      </c>
      <c r="L9" s="48">
        <f t="shared" si="0"/>
        <v>-0.94037970529338322</v>
      </c>
      <c r="M9" s="183">
        <v>-0.70193164567967825</v>
      </c>
      <c r="N9" s="48">
        <f>$M9*N$6</f>
        <v>-0.70193164567967825</v>
      </c>
      <c r="O9" s="48">
        <f t="shared" ref="O9:P27" si="1">$M9*O$6</f>
        <v>-0.70193164567967825</v>
      </c>
      <c r="P9" s="48">
        <f t="shared" si="1"/>
        <v>-0.70193164567967825</v>
      </c>
      <c r="Q9" s="183">
        <v>-0.33256066633176035</v>
      </c>
      <c r="R9" s="48">
        <f>$Q9*R$6</f>
        <v>-0.33256066633176035</v>
      </c>
      <c r="S9" s="48">
        <f t="shared" ref="S9:S27" si="2">$Q9*S$6</f>
        <v>-0.33256066633176035</v>
      </c>
      <c r="T9" s="183">
        <v>-0.33256066633176035</v>
      </c>
      <c r="U9" s="48">
        <f>$T9*U$6</f>
        <v>-0.33256066633176035</v>
      </c>
      <c r="V9" s="183">
        <v>-0.2868600265941052</v>
      </c>
      <c r="W9" s="48">
        <f t="shared" ref="W9:AA24" si="3">$T9*W$6</f>
        <v>-0.33256066633176035</v>
      </c>
      <c r="X9" s="48">
        <f t="shared" si="3"/>
        <v>-0.33256066633176035</v>
      </c>
      <c r="Y9" s="48">
        <f t="shared" si="3"/>
        <v>-0.33256066633176035</v>
      </c>
      <c r="Z9" s="48">
        <f t="shared" si="3"/>
        <v>-0.33256066633176035</v>
      </c>
      <c r="AA9" s="48">
        <f t="shared" si="3"/>
        <v>-0.33256066633176035</v>
      </c>
      <c r="AB9" s="48">
        <f>AI9</f>
        <v>-0.2765075642497265</v>
      </c>
      <c r="AC9" s="48">
        <f>$AB9*AC$6</f>
        <v>-0.2765075642497265</v>
      </c>
      <c r="AD9" s="183">
        <v>-0.70193164567967825</v>
      </c>
      <c r="AE9" s="48">
        <f>$AD9*AE$6</f>
        <v>-0.70193164567967825</v>
      </c>
      <c r="AF9" s="48">
        <f t="shared" ref="AF9:AG27" si="4">$AD9*AF$6</f>
        <v>-0.70193164567967825</v>
      </c>
      <c r="AG9" s="48">
        <f t="shared" si="4"/>
        <v>-0.70193164567967825</v>
      </c>
      <c r="AH9" s="180">
        <v>-0.2482391642497265</v>
      </c>
      <c r="AI9" s="566">
        <v>-0.2765075642497265</v>
      </c>
      <c r="AJ9" s="565">
        <f>AI9</f>
        <v>-0.2765075642497265</v>
      </c>
      <c r="AK9" s="535">
        <f>(AJ9+AL9)/2</f>
        <v>-0.26237336424972652</v>
      </c>
      <c r="AL9" s="527">
        <v>-0.2482391642497265</v>
      </c>
      <c r="AM9" s="48">
        <f>$AI9*AM$6</f>
        <v>-0.2765075642497265</v>
      </c>
      <c r="AN9" s="48">
        <f t="shared" ref="AN9:AN27" si="5">$AI9*AN$6</f>
        <v>-0.2765075642497265</v>
      </c>
      <c r="AO9" s="48">
        <f>T9</f>
        <v>-0.33256066633176035</v>
      </c>
      <c r="AP9" s="199">
        <f>V9</f>
        <v>-0.2868600265941052</v>
      </c>
      <c r="AQ9" s="183">
        <v>-0.70193164567967825</v>
      </c>
      <c r="AR9" s="183">
        <v>-0.70193164567967825</v>
      </c>
      <c r="AS9" s="48">
        <f>AT9</f>
        <v>-0.16823916424972646</v>
      </c>
      <c r="AT9" s="183">
        <v>-0.16823916424972646</v>
      </c>
      <c r="AU9" s="48">
        <f>$AT9*AU$6</f>
        <v>-0.15141524782475382</v>
      </c>
      <c r="AV9" s="48">
        <f t="shared" ref="AV9:BA24" si="6">$AT9*AV$6</f>
        <v>-0.15141524782475382</v>
      </c>
      <c r="AW9" s="48">
        <f t="shared" si="6"/>
        <v>-0.15141524782475382</v>
      </c>
      <c r="AX9" s="48">
        <f t="shared" si="6"/>
        <v>-0.16823916424972646</v>
      </c>
      <c r="AY9" s="48">
        <f t="shared" si="6"/>
        <v>-0.20188699709967176</v>
      </c>
      <c r="AZ9" s="48">
        <f t="shared" si="6"/>
        <v>-0.16823916424972646</v>
      </c>
      <c r="BA9" s="48">
        <f t="shared" si="6"/>
        <v>-0.20188699709967176</v>
      </c>
      <c r="BB9" s="48">
        <f>BC9*$BB$6</f>
        <v>-0.29469485472025309</v>
      </c>
      <c r="BC9" s="183">
        <v>-0.29469485472025309</v>
      </c>
      <c r="BD9" s="183">
        <v>-0.21119503175239757</v>
      </c>
      <c r="BE9" s="48">
        <f>$AT9*BE$6</f>
        <v>-0.16823916424972646</v>
      </c>
      <c r="BF9" s="48">
        <f t="shared" ref="BF9:BH24" si="7">$AT9*BF$6</f>
        <v>-0.16823916424972646</v>
      </c>
      <c r="BG9" s="48">
        <f t="shared" si="7"/>
        <v>-0.20188699709967176</v>
      </c>
      <c r="BH9" s="48">
        <f t="shared" si="7"/>
        <v>-0.20188699709967176</v>
      </c>
      <c r="BI9" s="183">
        <v>-0.2595253593910718</v>
      </c>
      <c r="BJ9" s="193">
        <v>-0.30823916424972647</v>
      </c>
      <c r="BK9" s="180">
        <v>-0.30823916424972647</v>
      </c>
      <c r="BL9" s="183">
        <v>-0.29625706286146941</v>
      </c>
      <c r="BM9" s="48">
        <f>$AT9*BM$6</f>
        <v>-0.16823916424972646</v>
      </c>
      <c r="BN9" s="183">
        <v>-0.34566946992279912</v>
      </c>
      <c r="BO9" s="183">
        <v>-0.38514416424972647</v>
      </c>
      <c r="BP9" s="48">
        <f>$BO9*BP$6</f>
        <v>-0.38514416424972647</v>
      </c>
      <c r="BQ9" s="48">
        <f t="shared" ref="BQ9:BT24" si="8">$BO9*BQ$6</f>
        <v>-0.38514416424972647</v>
      </c>
      <c r="BR9" s="48">
        <f t="shared" si="8"/>
        <v>-0.38514416424972647</v>
      </c>
      <c r="BS9" s="48">
        <f t="shared" si="8"/>
        <v>-0.38514416424972647</v>
      </c>
      <c r="BT9" s="48">
        <f t="shared" si="8"/>
        <v>-0.38514416424972647</v>
      </c>
      <c r="BU9" s="183">
        <v>-0.23158975459527659</v>
      </c>
      <c r="BV9" s="48">
        <f>$BU9*BV$6</f>
        <v>-0.23158975459527659</v>
      </c>
      <c r="BW9" s="48">
        <f t="shared" ref="BW9:CA24" si="9">$BU9*BW$6</f>
        <v>-0.23158975459527659</v>
      </c>
      <c r="BX9" s="48">
        <f t="shared" si="9"/>
        <v>-0.23158975459527659</v>
      </c>
      <c r="BY9" s="48">
        <f t="shared" si="9"/>
        <v>-0.23158975459527659</v>
      </c>
      <c r="BZ9" s="48">
        <f t="shared" si="9"/>
        <v>-0.23158975459527659</v>
      </c>
      <c r="CA9" s="48">
        <f t="shared" si="9"/>
        <v>-0.23158975459527659</v>
      </c>
      <c r="CB9" s="183">
        <v>-0.42027449092339425</v>
      </c>
      <c r="CC9" s="48">
        <f>$CB9*CC$6</f>
        <v>-0.42027449092339425</v>
      </c>
      <c r="CD9" s="48">
        <f t="shared" ref="CD9:CH24" si="10">$CB9*CD$6</f>
        <v>-0.42027449092339425</v>
      </c>
      <c r="CE9" s="48">
        <f t="shared" si="10"/>
        <v>-0.42027449092339425</v>
      </c>
      <c r="CF9" s="48">
        <f t="shared" si="10"/>
        <v>-0.42027449092339425</v>
      </c>
      <c r="CG9" s="48">
        <f t="shared" si="10"/>
        <v>-0.42027449092339425</v>
      </c>
      <c r="CH9" s="48">
        <f t="shared" si="10"/>
        <v>-0.42027449092339425</v>
      </c>
      <c r="CI9" s="48">
        <f>$BN9</f>
        <v>-0.34566946992279912</v>
      </c>
      <c r="CJ9" s="48">
        <f>$BN9</f>
        <v>-0.34566946992279912</v>
      </c>
      <c r="CK9" s="48">
        <f>$BN9</f>
        <v>-0.34566946992279912</v>
      </c>
      <c r="CL9" s="183">
        <v>-0.42086890256080473</v>
      </c>
      <c r="CM9" s="48">
        <f>$CL9*CM$6</f>
        <v>-0.42086890256080473</v>
      </c>
      <c r="CN9" s="48">
        <f t="shared" ref="CN9:CP24" si="11">$CL9*CN$6</f>
        <v>-0.42086890256080473</v>
      </c>
      <c r="CO9" s="48">
        <f t="shared" si="11"/>
        <v>-0.42086890256080473</v>
      </c>
      <c r="CP9" s="48">
        <f t="shared" si="11"/>
        <v>-0.42086890256080473</v>
      </c>
      <c r="CQ9" s="535">
        <v>-0.29625706286146941</v>
      </c>
      <c r="CR9" s="183">
        <f>AI9</f>
        <v>-0.2765075642497265</v>
      </c>
      <c r="CS9" s="48">
        <f>$CR9*CS$6</f>
        <v>-0.2765075642497265</v>
      </c>
      <c r="CT9" s="48">
        <f t="shared" ref="CT9:DC24" si="12">$CR9*CT$6</f>
        <v>-0.2765075642497265</v>
      </c>
      <c r="CU9" s="48">
        <f t="shared" si="12"/>
        <v>-0.2765075642497265</v>
      </c>
      <c r="CV9" s="48">
        <f t="shared" si="12"/>
        <v>-0.2765075642497265</v>
      </c>
      <c r="CW9" s="48">
        <f t="shared" si="12"/>
        <v>-0.2765075642497265</v>
      </c>
      <c r="CX9" s="48">
        <f t="shared" si="12"/>
        <v>-0.2765075642497265</v>
      </c>
      <c r="CY9" s="48">
        <f t="shared" si="12"/>
        <v>-0.2765075642497265</v>
      </c>
      <c r="CZ9" s="48">
        <f t="shared" si="12"/>
        <v>-0.2765075642497265</v>
      </c>
      <c r="DA9" s="48">
        <f t="shared" si="12"/>
        <v>-0.2765075642497265</v>
      </c>
      <c r="DB9" s="48">
        <f t="shared" si="12"/>
        <v>-0.2765075642497265</v>
      </c>
      <c r="DC9" s="48">
        <f t="shared" si="12"/>
        <v>-0.2765075642497265</v>
      </c>
      <c r="DD9" s="183">
        <f>$AT9*DD$6</f>
        <v>-0.16823916424972646</v>
      </c>
      <c r="DE9" s="48">
        <f t="shared" ref="DE9:DG27" si="13">$AT9*DE$6</f>
        <v>-0.16823916424972646</v>
      </c>
      <c r="DF9" s="48">
        <f t="shared" si="13"/>
        <v>-0.16823916424972646</v>
      </c>
      <c r="DG9" s="48">
        <f t="shared" si="13"/>
        <v>-0.16823916424972646</v>
      </c>
      <c r="DH9" s="183">
        <f>$AD9</f>
        <v>-0.70193164567967825</v>
      </c>
      <c r="DI9" s="48">
        <f>$DH9*DI$6</f>
        <v>-0.70193164567967825</v>
      </c>
      <c r="DJ9" s="48">
        <f t="shared" ref="DJ9:DN24" si="14">$DH9*DJ$6</f>
        <v>-0.70193164567967825</v>
      </c>
      <c r="DK9" s="48">
        <f t="shared" si="14"/>
        <v>-0.70193164567967825</v>
      </c>
      <c r="DL9" s="48">
        <f t="shared" si="14"/>
        <v>-0.70193164567967825</v>
      </c>
      <c r="DM9" s="48">
        <f t="shared" si="14"/>
        <v>-0.70193164567967825</v>
      </c>
      <c r="DN9" s="48">
        <f t="shared" si="14"/>
        <v>-0.70193164567967825</v>
      </c>
      <c r="DO9" s="48">
        <f>AD9</f>
        <v>-0.70193164567967825</v>
      </c>
      <c r="DP9" s="48">
        <f>$DO9*DP$6</f>
        <v>-0.70193164567967825</v>
      </c>
      <c r="DQ9" s="48">
        <f t="shared" ref="DQ9:DV24" si="15">$DO9*DQ$6</f>
        <v>-0.70193164567967825</v>
      </c>
      <c r="DR9" s="48">
        <f t="shared" si="15"/>
        <v>-0.70193164567967825</v>
      </c>
      <c r="DS9" s="48">
        <f t="shared" si="15"/>
        <v>-0.70193164567967825</v>
      </c>
      <c r="DT9" s="48">
        <f t="shared" si="15"/>
        <v>-0.70193164567967825</v>
      </c>
      <c r="DU9" s="48">
        <f t="shared" si="15"/>
        <v>-0.70193164567967825</v>
      </c>
      <c r="DV9" s="48">
        <f t="shared" si="15"/>
        <v>-0.70193164567967825</v>
      </c>
      <c r="DW9" s="48">
        <f>$AD9*DW$6</f>
        <v>-0.70193164567967825</v>
      </c>
      <c r="DX9" s="48">
        <f t="shared" ref="DX9:DX27" si="16">$AD9*DX$6</f>
        <v>-0.70193164567967825</v>
      </c>
      <c r="DY9" s="48">
        <f>$AD9</f>
        <v>-0.70193164567967825</v>
      </c>
      <c r="DZ9" s="48">
        <f>$DY9*DZ$6</f>
        <v>-0.70193164567967825</v>
      </c>
      <c r="EA9" s="48">
        <f t="shared" ref="EA9:EK24" si="17">$DY9*EA$6</f>
        <v>-0.70193164567967825</v>
      </c>
      <c r="EB9" s="48">
        <f t="shared" si="17"/>
        <v>-0.70193164567967825</v>
      </c>
      <c r="EC9" s="48">
        <f t="shared" si="17"/>
        <v>-0.70193164567967825</v>
      </c>
      <c r="ED9" s="48">
        <f t="shared" si="17"/>
        <v>-0.70193164567967825</v>
      </c>
      <c r="EE9" s="48">
        <f t="shared" si="17"/>
        <v>-0.70193164567967825</v>
      </c>
      <c r="EF9" s="48">
        <f t="shared" si="17"/>
        <v>-0.70193164567967825</v>
      </c>
      <c r="EG9" s="48">
        <f t="shared" si="17"/>
        <v>-0.70193164567967825</v>
      </c>
      <c r="EH9" s="48">
        <f t="shared" si="17"/>
        <v>-0.70193164567967825</v>
      </c>
      <c r="EI9" s="48">
        <f t="shared" si="17"/>
        <v>-0.70193164567967825</v>
      </c>
      <c r="EJ9" s="48">
        <f t="shared" si="17"/>
        <v>-0.70193164567967825</v>
      </c>
      <c r="EK9" s="48">
        <f t="shared" si="17"/>
        <v>-0.70193164567967825</v>
      </c>
      <c r="EL9" s="183">
        <f>$T9*EL$6</f>
        <v>-0.36581673296493639</v>
      </c>
      <c r="EM9" s="60"/>
      <c r="EN9" s="60"/>
      <c r="EO9" s="60"/>
    </row>
    <row r="10" spans="1:145" outlineLevel="1" x14ac:dyDescent="0.25">
      <c r="B10" s="12" t="s">
        <v>5</v>
      </c>
      <c r="C10" s="21">
        <v>0.1</v>
      </c>
      <c r="D10" s="183">
        <v>-0.88298439266971784</v>
      </c>
      <c r="E10" s="48">
        <f t="shared" ref="E10:L25" si="18">$D10*E$6</f>
        <v>-0.88298439266971784</v>
      </c>
      <c r="F10" s="48">
        <f t="shared" si="0"/>
        <v>-0.88298439266971784</v>
      </c>
      <c r="G10" s="48">
        <f t="shared" si="0"/>
        <v>-0.88298439266971784</v>
      </c>
      <c r="H10" s="48">
        <f t="shared" si="0"/>
        <v>-0.88298439266971784</v>
      </c>
      <c r="I10" s="48">
        <f t="shared" si="0"/>
        <v>-0.88298439266971784</v>
      </c>
      <c r="J10" s="48">
        <f t="shared" si="0"/>
        <v>-0.88298439266971784</v>
      </c>
      <c r="K10" s="48">
        <f t="shared" si="0"/>
        <v>-0.88298439266971784</v>
      </c>
      <c r="L10" s="48">
        <f t="shared" si="0"/>
        <v>-0.88298439266971784</v>
      </c>
      <c r="M10" s="183">
        <v>-0.61653255441626165</v>
      </c>
      <c r="N10" s="48">
        <f t="shared" ref="N10:N27" si="19">$M10*N$6</f>
        <v>-0.61653255441626165</v>
      </c>
      <c r="O10" s="48">
        <f t="shared" si="1"/>
        <v>-0.61653255441626165</v>
      </c>
      <c r="P10" s="48">
        <f t="shared" si="1"/>
        <v>-0.61653255441626165</v>
      </c>
      <c r="Q10" s="183">
        <v>-0.26999548154693215</v>
      </c>
      <c r="R10" s="48">
        <f t="shared" ref="R10:R27" si="20">$Q10*R$6</f>
        <v>-0.26999548154693215</v>
      </c>
      <c r="S10" s="48">
        <f t="shared" si="2"/>
        <v>-0.26999548154693215</v>
      </c>
      <c r="T10" s="183">
        <v>-0.26999548154693215</v>
      </c>
      <c r="U10" s="48">
        <f t="shared" ref="U10:AA25" si="21">$T10*U$6</f>
        <v>-0.26999548154693215</v>
      </c>
      <c r="V10" s="183">
        <v>-0.23646191423842483</v>
      </c>
      <c r="W10" s="48">
        <f t="shared" si="3"/>
        <v>-0.26999548154693215</v>
      </c>
      <c r="X10" s="48">
        <f t="shared" si="3"/>
        <v>-0.26999548154693215</v>
      </c>
      <c r="Y10" s="48">
        <f t="shared" si="3"/>
        <v>-0.26999548154693215</v>
      </c>
      <c r="Z10" s="48">
        <f t="shared" si="3"/>
        <v>-0.26999548154693215</v>
      </c>
      <c r="AA10" s="48">
        <f t="shared" si="3"/>
        <v>-0.26999548154693215</v>
      </c>
      <c r="AB10" s="48">
        <f t="shared" ref="AB10:AB27" si="22">AI10</f>
        <v>-0.20423736424972655</v>
      </c>
      <c r="AC10" s="48">
        <f t="shared" ref="AC10:AC27" si="23">$AB10*AC$6</f>
        <v>-0.20423736424972655</v>
      </c>
      <c r="AD10" s="183">
        <v>-0.61653255441626165</v>
      </c>
      <c r="AE10" s="48">
        <f t="shared" ref="AE10:AE27" si="24">$AD10*AE$6</f>
        <v>-0.61653255441626165</v>
      </c>
      <c r="AF10" s="48">
        <f t="shared" si="4"/>
        <v>-0.61653255441626165</v>
      </c>
      <c r="AG10" s="48">
        <f t="shared" si="4"/>
        <v>-0.61653255441626165</v>
      </c>
      <c r="AH10" s="180">
        <v>-0.19971747774972648</v>
      </c>
      <c r="AI10" s="566">
        <v>-0.20423736424972655</v>
      </c>
      <c r="AJ10" s="565">
        <f t="shared" ref="AJ10:AJ27" si="25">AI10</f>
        <v>-0.20423736424972655</v>
      </c>
      <c r="AK10" s="535">
        <f t="shared" ref="AK10:AK27" si="26">(AJ10+AL10)/2</f>
        <v>-0.20197742099972651</v>
      </c>
      <c r="AL10" s="527">
        <v>-0.19971747774972648</v>
      </c>
      <c r="AM10" s="48">
        <f t="shared" ref="AM10:AM27" si="27">$AI10*AM$6</f>
        <v>-0.20423736424972655</v>
      </c>
      <c r="AN10" s="48">
        <f t="shared" si="5"/>
        <v>-0.20423736424972655</v>
      </c>
      <c r="AO10" s="48">
        <f t="shared" ref="AO10:AO27" si="28">T10</f>
        <v>-0.26999548154693215</v>
      </c>
      <c r="AP10" s="199">
        <f t="shared" ref="AP10:AP27" si="29">V10</f>
        <v>-0.23646191423842483</v>
      </c>
      <c r="AQ10" s="183">
        <v>-0.61653255441626165</v>
      </c>
      <c r="AR10" s="183">
        <v>-0.61653255441626165</v>
      </c>
      <c r="AS10" s="48">
        <f t="shared" ref="AS10:AS27" si="30">AT10</f>
        <v>-8.8239164249726498E-2</v>
      </c>
      <c r="AT10" s="183">
        <v>-8.8239164249726498E-2</v>
      </c>
      <c r="AU10" s="48">
        <f t="shared" ref="AU10:BA25" si="31">$AT10*AU$6</f>
        <v>-7.9415247824753857E-2</v>
      </c>
      <c r="AV10" s="48">
        <f t="shared" si="6"/>
        <v>-7.9415247824753857E-2</v>
      </c>
      <c r="AW10" s="48">
        <f t="shared" si="6"/>
        <v>-7.9415247824753857E-2</v>
      </c>
      <c r="AX10" s="48">
        <f t="shared" si="6"/>
        <v>-8.8239164249726498E-2</v>
      </c>
      <c r="AY10" s="48">
        <f t="shared" si="6"/>
        <v>-0.1058869970996718</v>
      </c>
      <c r="AZ10" s="48">
        <f t="shared" si="6"/>
        <v>-8.8239164249726498E-2</v>
      </c>
      <c r="BA10" s="48">
        <f t="shared" si="6"/>
        <v>-0.1058869970996718</v>
      </c>
      <c r="BB10" s="48">
        <f t="shared" ref="BB10:BB27" si="32">BC10*$BB$6</f>
        <v>-0.21265257780570029</v>
      </c>
      <c r="BC10" s="190">
        <v>-0.21265257780570029</v>
      </c>
      <c r="BD10" s="183">
        <v>-0.16437442258610163</v>
      </c>
      <c r="BE10" s="48">
        <f t="shared" ref="BE10:BH27" si="33">$AT10*BE$6</f>
        <v>-8.8239164249726498E-2</v>
      </c>
      <c r="BF10" s="48">
        <f t="shared" si="7"/>
        <v>-8.8239164249726498E-2</v>
      </c>
      <c r="BG10" s="48">
        <f t="shared" si="7"/>
        <v>-0.1058869970996718</v>
      </c>
      <c r="BH10" s="48">
        <f t="shared" si="7"/>
        <v>-0.1058869970996718</v>
      </c>
      <c r="BI10" s="183">
        <v>-0.19180462287872727</v>
      </c>
      <c r="BJ10" s="193">
        <v>-0.25169062669704462</v>
      </c>
      <c r="BK10" s="180">
        <v>-0.25169062669704462</v>
      </c>
      <c r="BL10" s="183">
        <v>-0.20823916424972649</v>
      </c>
      <c r="BM10" s="48">
        <f t="shared" ref="BM10:BM27" si="34">$AT10*BM$6</f>
        <v>-8.8239164249726498E-2</v>
      </c>
      <c r="BN10" s="183">
        <v>-0.25925545380410653</v>
      </c>
      <c r="BO10" s="183">
        <v>-0.25908916424972656</v>
      </c>
      <c r="BP10" s="48">
        <f t="shared" ref="BP10:BT27" si="35">$BO10*BP$6</f>
        <v>-0.25908916424972656</v>
      </c>
      <c r="BQ10" s="48">
        <f t="shared" si="8"/>
        <v>-0.25908916424972656</v>
      </c>
      <c r="BR10" s="48">
        <f t="shared" si="8"/>
        <v>-0.25908916424972656</v>
      </c>
      <c r="BS10" s="48">
        <f t="shared" si="8"/>
        <v>-0.25908916424972656</v>
      </c>
      <c r="BT10" s="48">
        <f t="shared" si="8"/>
        <v>-0.25908916424972656</v>
      </c>
      <c r="BU10" s="183">
        <v>-0.17294311809208646</v>
      </c>
      <c r="BV10" s="48">
        <f t="shared" ref="BV10:CA27" si="36">$BU10*BV$6</f>
        <v>-0.17294311809208646</v>
      </c>
      <c r="BW10" s="48">
        <f t="shared" si="9"/>
        <v>-0.17294311809208646</v>
      </c>
      <c r="BX10" s="48">
        <f t="shared" si="9"/>
        <v>-0.17294311809208646</v>
      </c>
      <c r="BY10" s="48">
        <f t="shared" si="9"/>
        <v>-0.17294311809208646</v>
      </c>
      <c r="BZ10" s="48">
        <f t="shared" si="9"/>
        <v>-0.17294311809208646</v>
      </c>
      <c r="CA10" s="48">
        <f t="shared" si="9"/>
        <v>-0.17294311809208646</v>
      </c>
      <c r="CB10" s="183">
        <v>-0.34573407907050652</v>
      </c>
      <c r="CC10" s="48">
        <f t="shared" ref="CC10:CH27" si="37">$CB10*CC$6</f>
        <v>-0.34573407907050652</v>
      </c>
      <c r="CD10" s="48">
        <f t="shared" si="10"/>
        <v>-0.34573407907050652</v>
      </c>
      <c r="CE10" s="48">
        <f t="shared" si="10"/>
        <v>-0.34573407907050652</v>
      </c>
      <c r="CF10" s="48">
        <f t="shared" si="10"/>
        <v>-0.34573407907050652</v>
      </c>
      <c r="CG10" s="48">
        <f t="shared" si="10"/>
        <v>-0.34573407907050652</v>
      </c>
      <c r="CH10" s="48">
        <f t="shared" si="10"/>
        <v>-0.34573407907050652</v>
      </c>
      <c r="CI10" s="48">
        <f t="shared" ref="CI10:CK27" si="38">$BN10</f>
        <v>-0.25925545380410653</v>
      </c>
      <c r="CJ10" s="48">
        <f t="shared" si="38"/>
        <v>-0.25925545380410653</v>
      </c>
      <c r="CK10" s="48">
        <f t="shared" si="38"/>
        <v>-0.25925545380410653</v>
      </c>
      <c r="CL10" s="183">
        <v>-0.38737327170619745</v>
      </c>
      <c r="CM10" s="48">
        <f t="shared" ref="CM10:CP27" si="39">$CL10*CM$6</f>
        <v>-0.38737327170619745</v>
      </c>
      <c r="CN10" s="48">
        <f t="shared" si="11"/>
        <v>-0.38737327170619745</v>
      </c>
      <c r="CO10" s="48">
        <f t="shared" si="11"/>
        <v>-0.38737327170619745</v>
      </c>
      <c r="CP10" s="48">
        <f t="shared" si="11"/>
        <v>-0.38737327170619745</v>
      </c>
      <c r="CQ10" s="535">
        <v>-0.20823916424972649</v>
      </c>
      <c r="CR10" s="183">
        <f t="shared" ref="CR10:CR27" si="40">AI10</f>
        <v>-0.20423736424972655</v>
      </c>
      <c r="CS10" s="48">
        <f t="shared" ref="CS10:DC27" si="41">$CR10*CS$6</f>
        <v>-0.20423736424972655</v>
      </c>
      <c r="CT10" s="48">
        <f t="shared" si="12"/>
        <v>-0.20423736424972655</v>
      </c>
      <c r="CU10" s="48">
        <f t="shared" si="12"/>
        <v>-0.20423736424972655</v>
      </c>
      <c r="CV10" s="48">
        <f t="shared" si="12"/>
        <v>-0.20423736424972655</v>
      </c>
      <c r="CW10" s="48">
        <f t="shared" si="12"/>
        <v>-0.20423736424972655</v>
      </c>
      <c r="CX10" s="48">
        <f t="shared" si="12"/>
        <v>-0.20423736424972655</v>
      </c>
      <c r="CY10" s="48">
        <f t="shared" si="12"/>
        <v>-0.20423736424972655</v>
      </c>
      <c r="CZ10" s="48">
        <f t="shared" si="12"/>
        <v>-0.20423736424972655</v>
      </c>
      <c r="DA10" s="48">
        <f t="shared" si="12"/>
        <v>-0.20423736424972655</v>
      </c>
      <c r="DB10" s="48">
        <f t="shared" si="12"/>
        <v>-0.20423736424972655</v>
      </c>
      <c r="DC10" s="48">
        <f t="shared" si="12"/>
        <v>-0.20423736424972655</v>
      </c>
      <c r="DD10" s="183">
        <f t="shared" ref="DD10:DD27" si="42">$AT10*DD$6</f>
        <v>-8.8239164249726498E-2</v>
      </c>
      <c r="DE10" s="48">
        <f t="shared" si="13"/>
        <v>-8.8239164249726498E-2</v>
      </c>
      <c r="DF10" s="48">
        <f t="shared" si="13"/>
        <v>-8.8239164249726498E-2</v>
      </c>
      <c r="DG10" s="48">
        <f t="shared" si="13"/>
        <v>-8.8239164249726498E-2</v>
      </c>
      <c r="DH10" s="183">
        <f t="shared" ref="DH10:DH27" si="43">$AD10</f>
        <v>-0.61653255441626165</v>
      </c>
      <c r="DI10" s="48">
        <f t="shared" ref="DI10:DN25" si="44">$DH10*DI$6</f>
        <v>-0.61653255441626165</v>
      </c>
      <c r="DJ10" s="48">
        <f t="shared" si="14"/>
        <v>-0.61653255441626165</v>
      </c>
      <c r="DK10" s="48">
        <f t="shared" si="14"/>
        <v>-0.61653255441626165</v>
      </c>
      <c r="DL10" s="48">
        <f t="shared" si="14"/>
        <v>-0.61653255441626165</v>
      </c>
      <c r="DM10" s="48">
        <f t="shared" si="14"/>
        <v>-0.61653255441626165</v>
      </c>
      <c r="DN10" s="48">
        <f t="shared" si="14"/>
        <v>-0.61653255441626165</v>
      </c>
      <c r="DO10" s="48">
        <f t="shared" ref="DO10:DO27" si="45">AD10</f>
        <v>-0.61653255441626165</v>
      </c>
      <c r="DP10" s="48">
        <f t="shared" ref="DP10:DV25" si="46">$DO10*DP$6</f>
        <v>-0.61653255441626165</v>
      </c>
      <c r="DQ10" s="48">
        <f t="shared" si="15"/>
        <v>-0.61653255441626165</v>
      </c>
      <c r="DR10" s="48">
        <f t="shared" si="15"/>
        <v>-0.61653255441626165</v>
      </c>
      <c r="DS10" s="48">
        <f t="shared" si="15"/>
        <v>-0.61653255441626165</v>
      </c>
      <c r="DT10" s="48">
        <f t="shared" si="15"/>
        <v>-0.61653255441626165</v>
      </c>
      <c r="DU10" s="48">
        <f t="shared" si="15"/>
        <v>-0.61653255441626165</v>
      </c>
      <c r="DV10" s="48">
        <f t="shared" si="15"/>
        <v>-0.61653255441626165</v>
      </c>
      <c r="DW10" s="48">
        <f t="shared" ref="DW10:DW27" si="47">$AD10*DW$6</f>
        <v>-0.61653255441626165</v>
      </c>
      <c r="DX10" s="48">
        <f t="shared" si="16"/>
        <v>-0.61653255441626165</v>
      </c>
      <c r="DY10" s="48">
        <f t="shared" ref="DY10:DY27" si="48">$AD10</f>
        <v>-0.61653255441626165</v>
      </c>
      <c r="DZ10" s="48">
        <f t="shared" ref="DZ10:EK27" si="49">$DY10*DZ$6</f>
        <v>-0.61653255441626165</v>
      </c>
      <c r="EA10" s="48">
        <f t="shared" si="17"/>
        <v>-0.61653255441626165</v>
      </c>
      <c r="EB10" s="48">
        <f t="shared" si="17"/>
        <v>-0.61653255441626165</v>
      </c>
      <c r="EC10" s="48">
        <f t="shared" si="17"/>
        <v>-0.61653255441626165</v>
      </c>
      <c r="ED10" s="48">
        <f t="shared" si="17"/>
        <v>-0.61653255441626165</v>
      </c>
      <c r="EE10" s="48">
        <f t="shared" si="17"/>
        <v>-0.61653255441626165</v>
      </c>
      <c r="EF10" s="48">
        <f t="shared" si="17"/>
        <v>-0.61653255441626165</v>
      </c>
      <c r="EG10" s="48">
        <f t="shared" si="17"/>
        <v>-0.61653255441626165</v>
      </c>
      <c r="EH10" s="48">
        <f t="shared" si="17"/>
        <v>-0.61653255441626165</v>
      </c>
      <c r="EI10" s="48">
        <f t="shared" si="17"/>
        <v>-0.61653255441626165</v>
      </c>
      <c r="EJ10" s="48">
        <f t="shared" si="17"/>
        <v>-0.61653255441626165</v>
      </c>
      <c r="EK10" s="48">
        <f t="shared" si="17"/>
        <v>-0.61653255441626165</v>
      </c>
      <c r="EL10" s="183">
        <f t="shared" ref="EL10:EL27" si="50">$T10*EL$6</f>
        <v>-0.29699502970162539</v>
      </c>
      <c r="EM10" s="60"/>
      <c r="EN10" s="60"/>
      <c r="EO10" s="60"/>
    </row>
    <row r="11" spans="1:145" outlineLevel="1" x14ac:dyDescent="0.25">
      <c r="B11" s="12" t="s">
        <v>6</v>
      </c>
      <c r="C11" s="21">
        <v>0.15</v>
      </c>
      <c r="D11" s="183">
        <v>-0.7190514156195541</v>
      </c>
      <c r="E11" s="48">
        <f t="shared" si="18"/>
        <v>-0.7190514156195541</v>
      </c>
      <c r="F11" s="48">
        <f t="shared" si="0"/>
        <v>-0.7190514156195541</v>
      </c>
      <c r="G11" s="48">
        <f t="shared" si="0"/>
        <v>-0.7190514156195541</v>
      </c>
      <c r="H11" s="48">
        <f t="shared" si="0"/>
        <v>-0.7190514156195541</v>
      </c>
      <c r="I11" s="48">
        <f t="shared" si="0"/>
        <v>-0.7190514156195541</v>
      </c>
      <c r="J11" s="48">
        <f t="shared" si="0"/>
        <v>-0.7190514156195541</v>
      </c>
      <c r="K11" s="48">
        <f t="shared" si="0"/>
        <v>-0.7190514156195541</v>
      </c>
      <c r="L11" s="48">
        <f t="shared" si="0"/>
        <v>-0.7190514156195541</v>
      </c>
      <c r="M11" s="183">
        <v>-0.53221816881258932</v>
      </c>
      <c r="N11" s="48">
        <f t="shared" si="19"/>
        <v>-0.53221816881258932</v>
      </c>
      <c r="O11" s="48">
        <f t="shared" si="1"/>
        <v>-0.53221816881258932</v>
      </c>
      <c r="P11" s="48">
        <f t="shared" si="1"/>
        <v>-0.53221816881258932</v>
      </c>
      <c r="Q11" s="183">
        <v>-0.19448143706940837</v>
      </c>
      <c r="R11" s="48">
        <f t="shared" si="20"/>
        <v>-0.19448143706940837</v>
      </c>
      <c r="S11" s="48">
        <f t="shared" si="2"/>
        <v>-0.19448143706940837</v>
      </c>
      <c r="T11" s="183">
        <v>-0.19448143706940837</v>
      </c>
      <c r="U11" s="48">
        <f t="shared" si="21"/>
        <v>-0.19448143706940837</v>
      </c>
      <c r="V11" s="183">
        <v>-0.11442540744175259</v>
      </c>
      <c r="W11" s="48">
        <f t="shared" si="3"/>
        <v>-0.19448143706940837</v>
      </c>
      <c r="X11" s="48">
        <f t="shared" si="3"/>
        <v>-0.19448143706940837</v>
      </c>
      <c r="Y11" s="48">
        <f t="shared" si="3"/>
        <v>-0.19448143706940837</v>
      </c>
      <c r="Z11" s="48">
        <f t="shared" si="3"/>
        <v>-0.19448143706940837</v>
      </c>
      <c r="AA11" s="48">
        <f t="shared" si="3"/>
        <v>-0.19448143706940837</v>
      </c>
      <c r="AB11" s="48">
        <f t="shared" si="22"/>
        <v>-0.10115847175980944</v>
      </c>
      <c r="AC11" s="48">
        <f t="shared" si="23"/>
        <v>-0.10115847175980944</v>
      </c>
      <c r="AD11" s="183">
        <v>-0.53221816881258932</v>
      </c>
      <c r="AE11" s="48">
        <f>$AD11*AE$6</f>
        <v>-0.53221816881258932</v>
      </c>
      <c r="AF11" s="48">
        <f t="shared" si="4"/>
        <v>-0.53221816881258932</v>
      </c>
      <c r="AG11" s="48">
        <f t="shared" si="4"/>
        <v>-0.53221816881258932</v>
      </c>
      <c r="AH11" s="180">
        <v>-0.13780833900980935</v>
      </c>
      <c r="AI11" s="566">
        <v>-0.10115847175980944</v>
      </c>
      <c r="AJ11" s="565">
        <f t="shared" si="25"/>
        <v>-0.10115847175980944</v>
      </c>
      <c r="AK11" s="535">
        <f t="shared" si="26"/>
        <v>-0.11948340538480939</v>
      </c>
      <c r="AL11" s="527">
        <v>-0.13780833900980935</v>
      </c>
      <c r="AM11" s="48">
        <f t="shared" si="27"/>
        <v>-0.10115847175980944</v>
      </c>
      <c r="AN11" s="48">
        <f t="shared" si="5"/>
        <v>-0.10115847175980944</v>
      </c>
      <c r="AO11" s="48">
        <f t="shared" si="28"/>
        <v>-0.19448143706940837</v>
      </c>
      <c r="AP11" s="199">
        <f t="shared" si="29"/>
        <v>-0.11442540744175259</v>
      </c>
      <c r="AQ11" s="183">
        <v>-0.53221816881258932</v>
      </c>
      <c r="AR11" s="183">
        <v>-0.53221816881258932</v>
      </c>
      <c r="AS11" s="48">
        <f t="shared" si="30"/>
        <v>-2.8250471759809354E-2</v>
      </c>
      <c r="AT11" s="183">
        <v>-2.8250471759809354E-2</v>
      </c>
      <c r="AU11" s="48">
        <f t="shared" si="31"/>
        <v>-2.5425424583828418E-2</v>
      </c>
      <c r="AV11" s="48">
        <f t="shared" si="6"/>
        <v>-2.5425424583828418E-2</v>
      </c>
      <c r="AW11" s="48">
        <f t="shared" si="6"/>
        <v>-2.5425424583828418E-2</v>
      </c>
      <c r="AX11" s="48">
        <f t="shared" si="6"/>
        <v>-2.8250471759809354E-2</v>
      </c>
      <c r="AY11" s="48">
        <f t="shared" si="6"/>
        <v>-3.3900566111771224E-2</v>
      </c>
      <c r="AZ11" s="48">
        <f t="shared" si="6"/>
        <v>-2.8250471759809354E-2</v>
      </c>
      <c r="BA11" s="48">
        <f t="shared" si="6"/>
        <v>-3.3900566111771224E-2</v>
      </c>
      <c r="BB11" s="48">
        <f t="shared" si="32"/>
        <v>-0.13256170213369126</v>
      </c>
      <c r="BC11" s="190">
        <v>-0.13256170213369126</v>
      </c>
      <c r="BD11" s="183">
        <v>-0.10261307032059266</v>
      </c>
      <c r="BE11" s="48">
        <f t="shared" si="33"/>
        <v>-2.8250471759809354E-2</v>
      </c>
      <c r="BF11" s="48">
        <f t="shared" si="7"/>
        <v>-2.8250471759809354E-2</v>
      </c>
      <c r="BG11" s="48">
        <f t="shared" si="7"/>
        <v>-3.3900566111771224E-2</v>
      </c>
      <c r="BH11" s="48">
        <f t="shared" si="7"/>
        <v>-3.3900566111771224E-2</v>
      </c>
      <c r="BI11" s="183">
        <v>-0.01</v>
      </c>
      <c r="BJ11" s="193">
        <v>-0.15825047175980936</v>
      </c>
      <c r="BK11" s="180">
        <v>-0.15825047175980936</v>
      </c>
      <c r="BL11" s="183">
        <v>-0.12143773894515922</v>
      </c>
      <c r="BM11" s="48">
        <f t="shared" si="34"/>
        <v>-2.8250471759809354E-2</v>
      </c>
      <c r="BN11" s="183">
        <v>-0.13774163917649154</v>
      </c>
      <c r="BO11" s="183">
        <v>-0.13244547175980939</v>
      </c>
      <c r="BP11" s="48">
        <f t="shared" si="35"/>
        <v>-0.13244547175980939</v>
      </c>
      <c r="BQ11" s="48">
        <f t="shared" si="8"/>
        <v>-0.13244547175980939</v>
      </c>
      <c r="BR11" s="48">
        <f t="shared" si="8"/>
        <v>-0.13244547175980939</v>
      </c>
      <c r="BS11" s="48">
        <f t="shared" si="8"/>
        <v>-0.13244547175980939</v>
      </c>
      <c r="BT11" s="48">
        <f t="shared" si="8"/>
        <v>-0.13244547175980939</v>
      </c>
      <c r="BU11" s="183">
        <v>-6.220483729371587E-2</v>
      </c>
      <c r="BV11" s="48">
        <f t="shared" si="36"/>
        <v>-6.220483729371587E-2</v>
      </c>
      <c r="BW11" s="48">
        <f t="shared" si="9"/>
        <v>-6.220483729371587E-2</v>
      </c>
      <c r="BX11" s="48">
        <f t="shared" si="9"/>
        <v>-6.220483729371587E-2</v>
      </c>
      <c r="BY11" s="48">
        <f t="shared" si="9"/>
        <v>-6.220483729371587E-2</v>
      </c>
      <c r="BZ11" s="48">
        <f t="shared" si="9"/>
        <v>-6.220483729371587E-2</v>
      </c>
      <c r="CA11" s="48">
        <f t="shared" si="9"/>
        <v>-6.220483729371587E-2</v>
      </c>
      <c r="CB11" s="183">
        <v>-0.21857460847594937</v>
      </c>
      <c r="CC11" s="48">
        <f t="shared" si="37"/>
        <v>-0.21857460847594937</v>
      </c>
      <c r="CD11" s="48">
        <f t="shared" si="10"/>
        <v>-0.21857460847594937</v>
      </c>
      <c r="CE11" s="48">
        <f t="shared" si="10"/>
        <v>-0.21857460847594937</v>
      </c>
      <c r="CF11" s="48">
        <f t="shared" si="10"/>
        <v>-0.21857460847594937</v>
      </c>
      <c r="CG11" s="48">
        <f t="shared" si="10"/>
        <v>-0.21857460847594937</v>
      </c>
      <c r="CH11" s="48">
        <f t="shared" si="10"/>
        <v>-0.21857460847594937</v>
      </c>
      <c r="CI11" s="48">
        <f t="shared" si="38"/>
        <v>-0.13774163917649154</v>
      </c>
      <c r="CJ11" s="48">
        <f t="shared" si="38"/>
        <v>-0.13774163917649154</v>
      </c>
      <c r="CK11" s="48">
        <f t="shared" si="38"/>
        <v>-0.13774163917649154</v>
      </c>
      <c r="CL11" s="183">
        <v>-0.28951258099354693</v>
      </c>
      <c r="CM11" s="48">
        <f t="shared" si="39"/>
        <v>-0.28951258099354693</v>
      </c>
      <c r="CN11" s="48">
        <f t="shared" si="11"/>
        <v>-0.28951258099354693</v>
      </c>
      <c r="CO11" s="48">
        <f t="shared" si="11"/>
        <v>-0.28951258099354693</v>
      </c>
      <c r="CP11" s="48">
        <f t="shared" si="11"/>
        <v>-0.28951258099354693</v>
      </c>
      <c r="CQ11" s="535">
        <v>-0.12143773894515922</v>
      </c>
      <c r="CR11" s="183">
        <f t="shared" si="40"/>
        <v>-0.10115847175980944</v>
      </c>
      <c r="CS11" s="48">
        <f t="shared" si="41"/>
        <v>-0.10115847175980944</v>
      </c>
      <c r="CT11" s="48">
        <f t="shared" si="12"/>
        <v>-0.10115847175980944</v>
      </c>
      <c r="CU11" s="48">
        <f t="shared" si="12"/>
        <v>-0.10115847175980944</v>
      </c>
      <c r="CV11" s="48">
        <f t="shared" si="12"/>
        <v>-0.10115847175980944</v>
      </c>
      <c r="CW11" s="48">
        <f t="shared" si="12"/>
        <v>-0.10115847175980944</v>
      </c>
      <c r="CX11" s="48">
        <f t="shared" si="12"/>
        <v>-0.10115847175980944</v>
      </c>
      <c r="CY11" s="48">
        <f t="shared" si="12"/>
        <v>-0.10115847175980944</v>
      </c>
      <c r="CZ11" s="48">
        <f t="shared" si="12"/>
        <v>-0.10115847175980944</v>
      </c>
      <c r="DA11" s="48">
        <f t="shared" si="12"/>
        <v>-0.10115847175980944</v>
      </c>
      <c r="DB11" s="48">
        <f t="shared" si="12"/>
        <v>-0.10115847175980944</v>
      </c>
      <c r="DC11" s="48">
        <f t="shared" si="12"/>
        <v>-0.10115847175980944</v>
      </c>
      <c r="DD11" s="183">
        <f t="shared" si="42"/>
        <v>-2.8250471759809354E-2</v>
      </c>
      <c r="DE11" s="48">
        <f t="shared" si="13"/>
        <v>-2.8250471759809354E-2</v>
      </c>
      <c r="DF11" s="48">
        <f t="shared" si="13"/>
        <v>-2.8250471759809354E-2</v>
      </c>
      <c r="DG11" s="48">
        <f t="shared" si="13"/>
        <v>-2.8250471759809354E-2</v>
      </c>
      <c r="DH11" s="183">
        <f t="shared" si="43"/>
        <v>-0.53221816881258932</v>
      </c>
      <c r="DI11" s="48">
        <f t="shared" si="44"/>
        <v>-0.53221816881258932</v>
      </c>
      <c r="DJ11" s="48">
        <f t="shared" si="14"/>
        <v>-0.53221816881258932</v>
      </c>
      <c r="DK11" s="48">
        <f t="shared" si="14"/>
        <v>-0.53221816881258932</v>
      </c>
      <c r="DL11" s="48">
        <f t="shared" si="14"/>
        <v>-0.53221816881258932</v>
      </c>
      <c r="DM11" s="48">
        <f t="shared" si="14"/>
        <v>-0.53221816881258932</v>
      </c>
      <c r="DN11" s="48">
        <f t="shared" si="14"/>
        <v>-0.53221816881258932</v>
      </c>
      <c r="DO11" s="48">
        <f t="shared" si="45"/>
        <v>-0.53221816881258932</v>
      </c>
      <c r="DP11" s="48">
        <f t="shared" si="46"/>
        <v>-0.53221816881258932</v>
      </c>
      <c r="DQ11" s="48">
        <f t="shared" si="15"/>
        <v>-0.53221816881258932</v>
      </c>
      <c r="DR11" s="48">
        <f t="shared" si="15"/>
        <v>-0.53221816881258932</v>
      </c>
      <c r="DS11" s="48">
        <f t="shared" si="15"/>
        <v>-0.53221816881258932</v>
      </c>
      <c r="DT11" s="48">
        <f t="shared" si="15"/>
        <v>-0.53221816881258932</v>
      </c>
      <c r="DU11" s="48">
        <f t="shared" si="15"/>
        <v>-0.53221816881258932</v>
      </c>
      <c r="DV11" s="48">
        <f t="shared" si="15"/>
        <v>-0.53221816881258932</v>
      </c>
      <c r="DW11" s="48">
        <f t="shared" si="47"/>
        <v>-0.53221816881258932</v>
      </c>
      <c r="DX11" s="48">
        <f t="shared" si="16"/>
        <v>-0.53221816881258932</v>
      </c>
      <c r="DY11" s="48">
        <f t="shared" si="48"/>
        <v>-0.53221816881258932</v>
      </c>
      <c r="DZ11" s="48">
        <f t="shared" si="49"/>
        <v>-0.53221816881258932</v>
      </c>
      <c r="EA11" s="48">
        <f t="shared" si="17"/>
        <v>-0.53221816881258932</v>
      </c>
      <c r="EB11" s="48">
        <f t="shared" si="17"/>
        <v>-0.53221816881258932</v>
      </c>
      <c r="EC11" s="48">
        <f t="shared" si="17"/>
        <v>-0.53221816881258932</v>
      </c>
      <c r="ED11" s="48">
        <f t="shared" si="17"/>
        <v>-0.53221816881258932</v>
      </c>
      <c r="EE11" s="48">
        <f t="shared" si="17"/>
        <v>-0.53221816881258932</v>
      </c>
      <c r="EF11" s="48">
        <f t="shared" si="17"/>
        <v>-0.53221816881258932</v>
      </c>
      <c r="EG11" s="48">
        <f t="shared" si="17"/>
        <v>-0.53221816881258932</v>
      </c>
      <c r="EH11" s="48">
        <f t="shared" si="17"/>
        <v>-0.53221816881258932</v>
      </c>
      <c r="EI11" s="48">
        <f t="shared" si="17"/>
        <v>-0.53221816881258932</v>
      </c>
      <c r="EJ11" s="48">
        <f t="shared" si="17"/>
        <v>-0.53221816881258932</v>
      </c>
      <c r="EK11" s="48">
        <f t="shared" si="17"/>
        <v>-0.53221816881258932</v>
      </c>
      <c r="EL11" s="183">
        <f t="shared" si="50"/>
        <v>-0.21392958077634924</v>
      </c>
      <c r="EM11" s="60"/>
      <c r="EN11" s="60"/>
      <c r="EO11" s="60"/>
    </row>
    <row r="12" spans="1:145" outlineLevel="1" x14ac:dyDescent="0.25">
      <c r="B12" s="12" t="s">
        <v>7</v>
      </c>
      <c r="C12" s="21">
        <v>0.2</v>
      </c>
      <c r="D12" s="183">
        <v>-0.50177347650662107</v>
      </c>
      <c r="E12" s="48">
        <f t="shared" si="18"/>
        <v>-0.50177347650662107</v>
      </c>
      <c r="F12" s="48">
        <f t="shared" si="0"/>
        <v>-0.50177347650662107</v>
      </c>
      <c r="G12" s="48">
        <f t="shared" si="0"/>
        <v>-0.50177347650662107</v>
      </c>
      <c r="H12" s="48">
        <f t="shared" si="0"/>
        <v>-0.50177347650662107</v>
      </c>
      <c r="I12" s="48">
        <f t="shared" si="0"/>
        <v>-0.50177347650662107</v>
      </c>
      <c r="J12" s="48">
        <f t="shared" si="0"/>
        <v>-0.50177347650662107</v>
      </c>
      <c r="K12" s="48">
        <f t="shared" si="0"/>
        <v>-0.50177347650662107</v>
      </c>
      <c r="L12" s="48">
        <f t="shared" si="0"/>
        <v>-0.50177347650662107</v>
      </c>
      <c r="M12" s="183">
        <v>-0.45441201716738189</v>
      </c>
      <c r="N12" s="48">
        <f t="shared" si="19"/>
        <v>-0.45441201716738189</v>
      </c>
      <c r="O12" s="48">
        <f t="shared" si="1"/>
        <v>-0.45441201716738189</v>
      </c>
      <c r="P12" s="48">
        <f t="shared" si="1"/>
        <v>-0.45441201716738189</v>
      </c>
      <c r="Q12" s="183">
        <v>-0.11950127181276067</v>
      </c>
      <c r="R12" s="48">
        <f t="shared" si="20"/>
        <v>-0.11950127181276067</v>
      </c>
      <c r="S12" s="48">
        <f t="shared" si="2"/>
        <v>-0.11950127181276067</v>
      </c>
      <c r="T12" s="183">
        <v>-0.11950127181276067</v>
      </c>
      <c r="U12" s="48">
        <f t="shared" si="21"/>
        <v>-0.11950127181276067</v>
      </c>
      <c r="V12" s="183">
        <v>-2.9553874501993718E-2</v>
      </c>
      <c r="W12" s="48">
        <f t="shared" si="3"/>
        <v>-0.11950127181276067</v>
      </c>
      <c r="X12" s="48">
        <f t="shared" si="3"/>
        <v>-0.11950127181276067</v>
      </c>
      <c r="Y12" s="48">
        <f t="shared" si="3"/>
        <v>-0.11950127181276067</v>
      </c>
      <c r="Z12" s="48">
        <f t="shared" si="3"/>
        <v>-0.11950127181276067</v>
      </c>
      <c r="AA12" s="48">
        <f t="shared" si="3"/>
        <v>-0.11950127181276067</v>
      </c>
      <c r="AB12" s="48">
        <f t="shared" si="22"/>
        <v>-3.3046274501993669E-2</v>
      </c>
      <c r="AC12" s="48">
        <f t="shared" si="23"/>
        <v>-3.3046274501993669E-2</v>
      </c>
      <c r="AD12" s="183">
        <v>-0.45441201716738189</v>
      </c>
      <c r="AE12" s="48">
        <f t="shared" si="24"/>
        <v>-0.45441201716738189</v>
      </c>
      <c r="AF12" s="48">
        <f t="shared" si="4"/>
        <v>-0.45441201716738189</v>
      </c>
      <c r="AG12" s="48">
        <f t="shared" si="4"/>
        <v>-0.45441201716738189</v>
      </c>
      <c r="AH12" s="180">
        <v>-8.2619936501993688E-2</v>
      </c>
      <c r="AI12" s="566">
        <v>-3.3046274501993669E-2</v>
      </c>
      <c r="AJ12" s="565">
        <f t="shared" si="25"/>
        <v>-3.3046274501993669E-2</v>
      </c>
      <c r="AK12" s="535">
        <f t="shared" si="26"/>
        <v>-5.7833105501993678E-2</v>
      </c>
      <c r="AL12" s="527">
        <v>-8.2619936501993688E-2</v>
      </c>
      <c r="AM12" s="48">
        <f t="shared" si="27"/>
        <v>-3.3046274501993669E-2</v>
      </c>
      <c r="AN12" s="48">
        <f t="shared" si="5"/>
        <v>-3.3046274501993669E-2</v>
      </c>
      <c r="AO12" s="48">
        <f t="shared" si="28"/>
        <v>-0.11950127181276067</v>
      </c>
      <c r="AP12" s="199">
        <f t="shared" si="29"/>
        <v>-2.9553874501993718E-2</v>
      </c>
      <c r="AQ12" s="183">
        <v>-0.45441201716738189</v>
      </c>
      <c r="AR12" s="183">
        <v>-0.45441201716738189</v>
      </c>
      <c r="AS12" s="48">
        <f t="shared" si="30"/>
        <v>2.149292549800623E-2</v>
      </c>
      <c r="AT12" s="183">
        <v>2.149292549800623E-2</v>
      </c>
      <c r="AU12" s="48">
        <f t="shared" si="31"/>
        <v>1.9343632948205607E-2</v>
      </c>
      <c r="AV12" s="48">
        <f t="shared" si="6"/>
        <v>1.9343632948205607E-2</v>
      </c>
      <c r="AW12" s="48">
        <f t="shared" si="6"/>
        <v>1.9343632948205607E-2</v>
      </c>
      <c r="AX12" s="48">
        <f t="shared" si="6"/>
        <v>2.149292549800623E-2</v>
      </c>
      <c r="AY12" s="48">
        <f t="shared" si="6"/>
        <v>2.5791510597607474E-2</v>
      </c>
      <c r="AZ12" s="48">
        <f t="shared" si="6"/>
        <v>2.149292549800623E-2</v>
      </c>
      <c r="BA12" s="48">
        <f t="shared" si="6"/>
        <v>2.5791510597607474E-2</v>
      </c>
      <c r="BB12" s="48">
        <f t="shared" si="32"/>
        <v>-5.9018355376310686E-2</v>
      </c>
      <c r="BC12" s="190">
        <v>-5.9018355376310686E-2</v>
      </c>
      <c r="BD12" s="183">
        <v>-5.3905543767933398E-2</v>
      </c>
      <c r="BE12" s="48">
        <f t="shared" si="33"/>
        <v>2.149292549800623E-2</v>
      </c>
      <c r="BF12" s="48">
        <f t="shared" si="7"/>
        <v>2.149292549800623E-2</v>
      </c>
      <c r="BG12" s="48">
        <f t="shared" si="7"/>
        <v>2.5791510597607474E-2</v>
      </c>
      <c r="BH12" s="48">
        <f t="shared" si="7"/>
        <v>2.5791510597607474E-2</v>
      </c>
      <c r="BI12" s="183">
        <v>0.02</v>
      </c>
      <c r="BJ12" s="193">
        <v>-8.2365686091239468E-2</v>
      </c>
      <c r="BK12" s="180">
        <v>-8.2365686091239468E-2</v>
      </c>
      <c r="BL12" s="183">
        <v>-5.7621424976563598E-2</v>
      </c>
      <c r="BM12" s="48">
        <f t="shared" si="34"/>
        <v>2.149292549800623E-2</v>
      </c>
      <c r="BN12" s="183">
        <v>-7.1531406767877018E-2</v>
      </c>
      <c r="BO12" s="183">
        <v>-7.5233874501993661E-2</v>
      </c>
      <c r="BP12" s="48">
        <f t="shared" si="35"/>
        <v>-7.5233874501993661E-2</v>
      </c>
      <c r="BQ12" s="48">
        <f t="shared" si="8"/>
        <v>-7.5233874501993661E-2</v>
      </c>
      <c r="BR12" s="48">
        <f t="shared" si="8"/>
        <v>-7.5233874501993661E-2</v>
      </c>
      <c r="BS12" s="48">
        <f t="shared" si="8"/>
        <v>-7.5233874501993661E-2</v>
      </c>
      <c r="BT12" s="48">
        <f t="shared" si="8"/>
        <v>-7.5233874501993661E-2</v>
      </c>
      <c r="BU12" s="183">
        <v>1.1341444727756375E-2</v>
      </c>
      <c r="BV12" s="48">
        <f t="shared" si="36"/>
        <v>1.1341444727756375E-2</v>
      </c>
      <c r="BW12" s="48">
        <f t="shared" si="9"/>
        <v>1.1341444727756375E-2</v>
      </c>
      <c r="BX12" s="48">
        <f t="shared" si="9"/>
        <v>1.1341444727756375E-2</v>
      </c>
      <c r="BY12" s="48">
        <f t="shared" si="9"/>
        <v>1.1341444727756375E-2</v>
      </c>
      <c r="BZ12" s="48">
        <f t="shared" si="9"/>
        <v>1.1341444727756375E-2</v>
      </c>
      <c r="CA12" s="48">
        <f t="shared" si="9"/>
        <v>1.1341444727756375E-2</v>
      </c>
      <c r="CB12" s="183">
        <v>-0.15070179052939375</v>
      </c>
      <c r="CC12" s="48">
        <f t="shared" si="37"/>
        <v>-0.15070179052939375</v>
      </c>
      <c r="CD12" s="48">
        <f t="shared" si="10"/>
        <v>-0.15070179052939375</v>
      </c>
      <c r="CE12" s="48">
        <f t="shared" si="10"/>
        <v>-0.15070179052939375</v>
      </c>
      <c r="CF12" s="48">
        <f t="shared" si="10"/>
        <v>-0.15070179052939375</v>
      </c>
      <c r="CG12" s="48">
        <f t="shared" si="10"/>
        <v>-0.15070179052939375</v>
      </c>
      <c r="CH12" s="48">
        <f t="shared" si="10"/>
        <v>-0.15070179052939375</v>
      </c>
      <c r="CI12" s="48">
        <f t="shared" si="38"/>
        <v>-7.1531406767877018E-2</v>
      </c>
      <c r="CJ12" s="48">
        <f t="shared" si="38"/>
        <v>-7.1531406767877018E-2</v>
      </c>
      <c r="CK12" s="48">
        <f t="shared" si="38"/>
        <v>-7.1531406767877018E-2</v>
      </c>
      <c r="CL12" s="183">
        <v>-0.19872440489950943</v>
      </c>
      <c r="CM12" s="48">
        <f t="shared" si="39"/>
        <v>-0.19872440489950943</v>
      </c>
      <c r="CN12" s="48">
        <f t="shared" si="11"/>
        <v>-0.19872440489950943</v>
      </c>
      <c r="CO12" s="48">
        <f t="shared" si="11"/>
        <v>-0.19872440489950943</v>
      </c>
      <c r="CP12" s="48">
        <f t="shared" si="11"/>
        <v>-0.19872440489950943</v>
      </c>
      <c r="CQ12" s="535">
        <v>-5.7621424976563598E-2</v>
      </c>
      <c r="CR12" s="183">
        <f t="shared" si="40"/>
        <v>-3.3046274501993669E-2</v>
      </c>
      <c r="CS12" s="48">
        <f t="shared" si="41"/>
        <v>-3.3046274501993669E-2</v>
      </c>
      <c r="CT12" s="48">
        <f t="shared" si="12"/>
        <v>-3.3046274501993669E-2</v>
      </c>
      <c r="CU12" s="48">
        <f t="shared" si="12"/>
        <v>-3.3046274501993669E-2</v>
      </c>
      <c r="CV12" s="48">
        <f t="shared" si="12"/>
        <v>-3.3046274501993669E-2</v>
      </c>
      <c r="CW12" s="48">
        <f t="shared" si="12"/>
        <v>-3.3046274501993669E-2</v>
      </c>
      <c r="CX12" s="48">
        <f t="shared" si="12"/>
        <v>-3.3046274501993669E-2</v>
      </c>
      <c r="CY12" s="48">
        <f t="shared" si="12"/>
        <v>-3.3046274501993669E-2</v>
      </c>
      <c r="CZ12" s="48">
        <f t="shared" si="12"/>
        <v>-3.3046274501993669E-2</v>
      </c>
      <c r="DA12" s="48">
        <f t="shared" si="12"/>
        <v>-3.3046274501993669E-2</v>
      </c>
      <c r="DB12" s="48">
        <f t="shared" si="12"/>
        <v>-3.3046274501993669E-2</v>
      </c>
      <c r="DC12" s="48">
        <f t="shared" si="12"/>
        <v>-3.3046274501993669E-2</v>
      </c>
      <c r="DD12" s="183">
        <f t="shared" si="42"/>
        <v>2.149292549800623E-2</v>
      </c>
      <c r="DE12" s="48">
        <f t="shared" si="13"/>
        <v>2.149292549800623E-2</v>
      </c>
      <c r="DF12" s="48">
        <f t="shared" si="13"/>
        <v>2.149292549800623E-2</v>
      </c>
      <c r="DG12" s="48">
        <f t="shared" si="13"/>
        <v>2.149292549800623E-2</v>
      </c>
      <c r="DH12" s="183">
        <f t="shared" si="43"/>
        <v>-0.45441201716738189</v>
      </c>
      <c r="DI12" s="48">
        <f t="shared" si="44"/>
        <v>-0.45441201716738189</v>
      </c>
      <c r="DJ12" s="48">
        <f t="shared" si="14"/>
        <v>-0.45441201716738189</v>
      </c>
      <c r="DK12" s="48">
        <f t="shared" si="14"/>
        <v>-0.45441201716738189</v>
      </c>
      <c r="DL12" s="48">
        <f t="shared" si="14"/>
        <v>-0.45441201716738189</v>
      </c>
      <c r="DM12" s="48">
        <f t="shared" si="14"/>
        <v>-0.45441201716738189</v>
      </c>
      <c r="DN12" s="48">
        <f t="shared" si="14"/>
        <v>-0.45441201716738189</v>
      </c>
      <c r="DO12" s="48">
        <f t="shared" si="45"/>
        <v>-0.45441201716738189</v>
      </c>
      <c r="DP12" s="48">
        <f t="shared" si="46"/>
        <v>-0.45441201716738189</v>
      </c>
      <c r="DQ12" s="48">
        <f t="shared" si="15"/>
        <v>-0.45441201716738189</v>
      </c>
      <c r="DR12" s="48">
        <f t="shared" si="15"/>
        <v>-0.45441201716738189</v>
      </c>
      <c r="DS12" s="48">
        <f t="shared" si="15"/>
        <v>-0.45441201716738189</v>
      </c>
      <c r="DT12" s="48">
        <f t="shared" si="15"/>
        <v>-0.45441201716738189</v>
      </c>
      <c r="DU12" s="48">
        <f t="shared" si="15"/>
        <v>-0.45441201716738189</v>
      </c>
      <c r="DV12" s="48">
        <f t="shared" si="15"/>
        <v>-0.45441201716738189</v>
      </c>
      <c r="DW12" s="48">
        <f t="shared" si="47"/>
        <v>-0.45441201716738189</v>
      </c>
      <c r="DX12" s="48">
        <f t="shared" si="16"/>
        <v>-0.45441201716738189</v>
      </c>
      <c r="DY12" s="48">
        <f t="shared" si="48"/>
        <v>-0.45441201716738189</v>
      </c>
      <c r="DZ12" s="48">
        <f t="shared" si="49"/>
        <v>-0.45441201716738189</v>
      </c>
      <c r="EA12" s="48">
        <f t="shared" si="17"/>
        <v>-0.45441201716738189</v>
      </c>
      <c r="EB12" s="48">
        <f t="shared" si="17"/>
        <v>-0.45441201716738189</v>
      </c>
      <c r="EC12" s="48">
        <f t="shared" si="17"/>
        <v>-0.45441201716738189</v>
      </c>
      <c r="ED12" s="48">
        <f t="shared" si="17"/>
        <v>-0.45441201716738189</v>
      </c>
      <c r="EE12" s="48">
        <f t="shared" si="17"/>
        <v>-0.45441201716738189</v>
      </c>
      <c r="EF12" s="48">
        <f t="shared" si="17"/>
        <v>-0.45441201716738189</v>
      </c>
      <c r="EG12" s="48">
        <f t="shared" si="17"/>
        <v>-0.45441201716738189</v>
      </c>
      <c r="EH12" s="48">
        <f t="shared" si="17"/>
        <v>-0.45441201716738189</v>
      </c>
      <c r="EI12" s="48">
        <f t="shared" si="17"/>
        <v>-0.45441201716738189</v>
      </c>
      <c r="EJ12" s="48">
        <f t="shared" si="17"/>
        <v>-0.45441201716738189</v>
      </c>
      <c r="EK12" s="48">
        <f t="shared" si="17"/>
        <v>-0.45441201716738189</v>
      </c>
      <c r="EL12" s="183">
        <f t="shared" si="50"/>
        <v>-0.13145139899403674</v>
      </c>
      <c r="EM12" s="60"/>
      <c r="EN12" s="60"/>
      <c r="EO12" s="60"/>
    </row>
    <row r="13" spans="1:145" outlineLevel="1" x14ac:dyDescent="0.25">
      <c r="B13" s="12" t="s">
        <v>8</v>
      </c>
      <c r="C13" s="21">
        <v>0.25</v>
      </c>
      <c r="D13" s="183">
        <v>-0.31166279376633071</v>
      </c>
      <c r="E13" s="48">
        <f t="shared" si="18"/>
        <v>-0.31166279376633071</v>
      </c>
      <c r="F13" s="48">
        <f t="shared" si="0"/>
        <v>-0.31166279376633071</v>
      </c>
      <c r="G13" s="48">
        <f t="shared" si="0"/>
        <v>-0.31166279376633071</v>
      </c>
      <c r="H13" s="48">
        <f t="shared" si="0"/>
        <v>-0.31166279376633071</v>
      </c>
      <c r="I13" s="48">
        <f t="shared" si="0"/>
        <v>-0.31166279376633071</v>
      </c>
      <c r="J13" s="48">
        <f t="shared" si="0"/>
        <v>-0.31166279376633071</v>
      </c>
      <c r="K13" s="48">
        <f t="shared" si="0"/>
        <v>-0.31166279376633071</v>
      </c>
      <c r="L13" s="48">
        <f t="shared" si="0"/>
        <v>-0.31166279376633071</v>
      </c>
      <c r="M13" s="183">
        <v>-0.37660586552217445</v>
      </c>
      <c r="N13" s="48">
        <f t="shared" si="19"/>
        <v>-0.37660586552217445</v>
      </c>
      <c r="O13" s="48">
        <f t="shared" si="1"/>
        <v>-0.37660586552217445</v>
      </c>
      <c r="P13" s="48">
        <f t="shared" si="1"/>
        <v>-0.37660586552217445</v>
      </c>
      <c r="Q13" s="183">
        <v>-3.160511640668795E-2</v>
      </c>
      <c r="R13" s="48">
        <f t="shared" si="20"/>
        <v>-3.160511640668795E-2</v>
      </c>
      <c r="S13" s="48">
        <f t="shared" si="2"/>
        <v>-3.160511640668795E-2</v>
      </c>
      <c r="T13" s="183">
        <v>-3.160511640668795E-2</v>
      </c>
      <c r="U13" s="48">
        <f t="shared" si="21"/>
        <v>-3.160511640668795E-2</v>
      </c>
      <c r="V13" s="183">
        <v>0</v>
      </c>
      <c r="W13" s="48">
        <f t="shared" si="3"/>
        <v>-3.160511640668795E-2</v>
      </c>
      <c r="X13" s="48">
        <f t="shared" si="3"/>
        <v>-3.160511640668795E-2</v>
      </c>
      <c r="Y13" s="48">
        <f t="shared" si="3"/>
        <v>-3.160511640668795E-2</v>
      </c>
      <c r="Z13" s="48">
        <f t="shared" si="3"/>
        <v>-3.160511640668795E-2</v>
      </c>
      <c r="AA13" s="48">
        <f t="shared" si="3"/>
        <v>-3.160511640668795E-2</v>
      </c>
      <c r="AB13" s="48">
        <f t="shared" si="22"/>
        <v>0</v>
      </c>
      <c r="AC13" s="48">
        <f t="shared" si="23"/>
        <v>0</v>
      </c>
      <c r="AD13" s="183">
        <v>-0.37660586552217445</v>
      </c>
      <c r="AE13" s="48">
        <f t="shared" si="24"/>
        <v>-0.37660586552217445</v>
      </c>
      <c r="AF13" s="48">
        <f t="shared" si="4"/>
        <v>-0.37660586552217445</v>
      </c>
      <c r="AG13" s="48">
        <f t="shared" si="4"/>
        <v>-0.37660586552217445</v>
      </c>
      <c r="AH13" s="180">
        <v>0.13122827374999993</v>
      </c>
      <c r="AI13" s="566">
        <v>0</v>
      </c>
      <c r="AJ13" s="565">
        <f t="shared" si="25"/>
        <v>0</v>
      </c>
      <c r="AK13" s="535">
        <f t="shared" si="26"/>
        <v>6.5614136874999965E-2</v>
      </c>
      <c r="AL13" s="527">
        <v>0.13122827374999993</v>
      </c>
      <c r="AM13" s="48">
        <f t="shared" si="27"/>
        <v>0</v>
      </c>
      <c r="AN13" s="48">
        <f t="shared" si="5"/>
        <v>0</v>
      </c>
      <c r="AO13" s="48">
        <f t="shared" si="28"/>
        <v>-3.160511640668795E-2</v>
      </c>
      <c r="AP13" s="199">
        <f t="shared" si="29"/>
        <v>0</v>
      </c>
      <c r="AQ13" s="183">
        <v>-0.37660586552217445</v>
      </c>
      <c r="AR13" s="183">
        <v>-0.37660586552217445</v>
      </c>
      <c r="AS13" s="48">
        <f t="shared" si="30"/>
        <v>7.0000000000000062E-2</v>
      </c>
      <c r="AT13" s="183">
        <v>7.0000000000000062E-2</v>
      </c>
      <c r="AU13" s="48">
        <f t="shared" si="31"/>
        <v>6.3000000000000056E-2</v>
      </c>
      <c r="AV13" s="48">
        <f t="shared" si="6"/>
        <v>6.3000000000000056E-2</v>
      </c>
      <c r="AW13" s="48">
        <f t="shared" si="6"/>
        <v>6.3000000000000056E-2</v>
      </c>
      <c r="AX13" s="48">
        <f t="shared" si="6"/>
        <v>7.0000000000000062E-2</v>
      </c>
      <c r="AY13" s="48">
        <f t="shared" si="6"/>
        <v>8.4000000000000075E-2</v>
      </c>
      <c r="AZ13" s="48">
        <f t="shared" si="6"/>
        <v>7.0000000000000062E-2</v>
      </c>
      <c r="BA13" s="48">
        <f t="shared" si="6"/>
        <v>8.4000000000000075E-2</v>
      </c>
      <c r="BB13" s="48">
        <f t="shared" si="32"/>
        <v>-1.783909374108994E-5</v>
      </c>
      <c r="BC13" s="190">
        <v>-1.783909374108994E-5</v>
      </c>
      <c r="BD13" s="183">
        <v>-1.8608844679685044E-2</v>
      </c>
      <c r="BE13" s="48">
        <f t="shared" si="33"/>
        <v>7.0000000000000062E-2</v>
      </c>
      <c r="BF13" s="48">
        <f t="shared" si="7"/>
        <v>7.0000000000000062E-2</v>
      </c>
      <c r="BG13" s="48">
        <f t="shared" si="7"/>
        <v>8.4000000000000075E-2</v>
      </c>
      <c r="BH13" s="48">
        <f t="shared" si="7"/>
        <v>8.4000000000000075E-2</v>
      </c>
      <c r="BI13" s="183">
        <v>0</v>
      </c>
      <c r="BJ13" s="193">
        <v>-1.7134545131145096E-2</v>
      </c>
      <c r="BK13" s="180">
        <v>-1.7134545131145096E-2</v>
      </c>
      <c r="BL13" s="183">
        <v>-3.2635436745191981E-3</v>
      </c>
      <c r="BM13" s="48">
        <f t="shared" si="34"/>
        <v>7.0000000000000062E-2</v>
      </c>
      <c r="BN13" s="183">
        <v>-1.5100471150134168E-2</v>
      </c>
      <c r="BO13" s="183">
        <v>-2.8399999999999981E-2</v>
      </c>
      <c r="BP13" s="48">
        <f t="shared" si="35"/>
        <v>-2.8399999999999981E-2</v>
      </c>
      <c r="BQ13" s="48">
        <f t="shared" si="8"/>
        <v>-2.8399999999999981E-2</v>
      </c>
      <c r="BR13" s="48">
        <f t="shared" si="8"/>
        <v>-2.8399999999999981E-2</v>
      </c>
      <c r="BS13" s="48">
        <f t="shared" si="8"/>
        <v>-2.8399999999999981E-2</v>
      </c>
      <c r="BT13" s="48">
        <f t="shared" si="8"/>
        <v>-2.8399999999999981E-2</v>
      </c>
      <c r="BU13" s="183">
        <v>5.6732547520647492E-2</v>
      </c>
      <c r="BV13" s="48">
        <f t="shared" si="36"/>
        <v>5.6732547520647492E-2</v>
      </c>
      <c r="BW13" s="48">
        <f t="shared" si="9"/>
        <v>5.6732547520647492E-2</v>
      </c>
      <c r="BX13" s="48">
        <f t="shared" si="9"/>
        <v>5.6732547520647492E-2</v>
      </c>
      <c r="BY13" s="48">
        <f t="shared" si="9"/>
        <v>5.6732547520647492E-2</v>
      </c>
      <c r="BZ13" s="48">
        <f t="shared" si="9"/>
        <v>5.6732547520647492E-2</v>
      </c>
      <c r="CA13" s="48">
        <f t="shared" si="9"/>
        <v>5.6732547520647492E-2</v>
      </c>
      <c r="CB13" s="183">
        <v>-7.3633960971050016E-2</v>
      </c>
      <c r="CC13" s="48">
        <f t="shared" si="37"/>
        <v>-7.3633960971050016E-2</v>
      </c>
      <c r="CD13" s="48">
        <f t="shared" si="10"/>
        <v>-7.3633960971050016E-2</v>
      </c>
      <c r="CE13" s="48">
        <f t="shared" si="10"/>
        <v>-7.3633960971050016E-2</v>
      </c>
      <c r="CF13" s="48">
        <f t="shared" si="10"/>
        <v>-7.3633960971050016E-2</v>
      </c>
      <c r="CG13" s="48">
        <f t="shared" si="10"/>
        <v>-7.3633960971050016E-2</v>
      </c>
      <c r="CH13" s="48">
        <f t="shared" si="10"/>
        <v>-7.3633960971050016E-2</v>
      </c>
      <c r="CI13" s="48">
        <f t="shared" si="38"/>
        <v>-1.5100471150134168E-2</v>
      </c>
      <c r="CJ13" s="48">
        <f t="shared" si="38"/>
        <v>-1.5100471150134168E-2</v>
      </c>
      <c r="CK13" s="48">
        <f t="shared" si="38"/>
        <v>-1.5100471150134168E-2</v>
      </c>
      <c r="CL13" s="183">
        <v>-3.4141748172175301E-2</v>
      </c>
      <c r="CM13" s="48">
        <f t="shared" si="39"/>
        <v>-3.4141748172175301E-2</v>
      </c>
      <c r="CN13" s="48">
        <f t="shared" si="11"/>
        <v>-3.4141748172175301E-2</v>
      </c>
      <c r="CO13" s="48">
        <f t="shared" si="11"/>
        <v>-3.4141748172175301E-2</v>
      </c>
      <c r="CP13" s="48">
        <f t="shared" si="11"/>
        <v>-3.4141748172175301E-2</v>
      </c>
      <c r="CQ13" s="535">
        <v>-3.2635436745191981E-3</v>
      </c>
      <c r="CR13" s="183">
        <f t="shared" si="40"/>
        <v>0</v>
      </c>
      <c r="CS13" s="48">
        <f t="shared" si="41"/>
        <v>0</v>
      </c>
      <c r="CT13" s="48">
        <f t="shared" si="12"/>
        <v>0</v>
      </c>
      <c r="CU13" s="48">
        <f t="shared" si="12"/>
        <v>0</v>
      </c>
      <c r="CV13" s="48">
        <f t="shared" si="12"/>
        <v>0</v>
      </c>
      <c r="CW13" s="48">
        <f t="shared" si="12"/>
        <v>0</v>
      </c>
      <c r="CX13" s="48">
        <f t="shared" si="12"/>
        <v>0</v>
      </c>
      <c r="CY13" s="48">
        <f t="shared" si="12"/>
        <v>0</v>
      </c>
      <c r="CZ13" s="48">
        <f t="shared" si="12"/>
        <v>0</v>
      </c>
      <c r="DA13" s="48">
        <f t="shared" si="12"/>
        <v>0</v>
      </c>
      <c r="DB13" s="48">
        <f t="shared" si="12"/>
        <v>0</v>
      </c>
      <c r="DC13" s="48">
        <f t="shared" si="12"/>
        <v>0</v>
      </c>
      <c r="DD13" s="183">
        <f t="shared" si="42"/>
        <v>7.0000000000000062E-2</v>
      </c>
      <c r="DE13" s="48">
        <f t="shared" si="13"/>
        <v>7.0000000000000062E-2</v>
      </c>
      <c r="DF13" s="48">
        <f t="shared" si="13"/>
        <v>7.0000000000000062E-2</v>
      </c>
      <c r="DG13" s="48">
        <f t="shared" si="13"/>
        <v>7.0000000000000062E-2</v>
      </c>
      <c r="DH13" s="183">
        <f t="shared" si="43"/>
        <v>-0.37660586552217445</v>
      </c>
      <c r="DI13" s="48">
        <f t="shared" si="44"/>
        <v>-0.37660586552217445</v>
      </c>
      <c r="DJ13" s="48">
        <f t="shared" si="14"/>
        <v>-0.37660586552217445</v>
      </c>
      <c r="DK13" s="48">
        <f t="shared" si="14"/>
        <v>-0.37660586552217445</v>
      </c>
      <c r="DL13" s="48">
        <f t="shared" si="14"/>
        <v>-0.37660586552217445</v>
      </c>
      <c r="DM13" s="48">
        <f t="shared" si="14"/>
        <v>-0.37660586552217445</v>
      </c>
      <c r="DN13" s="48">
        <f t="shared" si="14"/>
        <v>-0.37660586552217445</v>
      </c>
      <c r="DO13" s="48">
        <f t="shared" si="45"/>
        <v>-0.37660586552217445</v>
      </c>
      <c r="DP13" s="48">
        <f t="shared" si="46"/>
        <v>-0.37660586552217445</v>
      </c>
      <c r="DQ13" s="48">
        <f t="shared" si="15"/>
        <v>-0.37660586552217445</v>
      </c>
      <c r="DR13" s="48">
        <f t="shared" si="15"/>
        <v>-0.37660586552217445</v>
      </c>
      <c r="DS13" s="48">
        <f t="shared" si="15"/>
        <v>-0.37660586552217445</v>
      </c>
      <c r="DT13" s="48">
        <f t="shared" si="15"/>
        <v>-0.37660586552217445</v>
      </c>
      <c r="DU13" s="48">
        <f t="shared" si="15"/>
        <v>-0.37660586552217445</v>
      </c>
      <c r="DV13" s="48">
        <f t="shared" si="15"/>
        <v>-0.37660586552217445</v>
      </c>
      <c r="DW13" s="48">
        <f t="shared" si="47"/>
        <v>-0.37660586552217445</v>
      </c>
      <c r="DX13" s="48">
        <f t="shared" si="16"/>
        <v>-0.37660586552217445</v>
      </c>
      <c r="DY13" s="48">
        <f t="shared" si="48"/>
        <v>-0.37660586552217445</v>
      </c>
      <c r="DZ13" s="48">
        <f t="shared" si="49"/>
        <v>-0.37660586552217445</v>
      </c>
      <c r="EA13" s="48">
        <f t="shared" si="17"/>
        <v>-0.37660586552217445</v>
      </c>
      <c r="EB13" s="48">
        <f t="shared" si="17"/>
        <v>-0.37660586552217445</v>
      </c>
      <c r="EC13" s="48">
        <f t="shared" si="17"/>
        <v>-0.37660586552217445</v>
      </c>
      <c r="ED13" s="48">
        <f t="shared" si="17"/>
        <v>-0.37660586552217445</v>
      </c>
      <c r="EE13" s="48">
        <f t="shared" si="17"/>
        <v>-0.37660586552217445</v>
      </c>
      <c r="EF13" s="48">
        <f t="shared" si="17"/>
        <v>-0.37660586552217445</v>
      </c>
      <c r="EG13" s="48">
        <f t="shared" si="17"/>
        <v>-0.37660586552217445</v>
      </c>
      <c r="EH13" s="48">
        <f t="shared" si="17"/>
        <v>-0.37660586552217445</v>
      </c>
      <c r="EI13" s="48">
        <f t="shared" si="17"/>
        <v>-0.37660586552217445</v>
      </c>
      <c r="EJ13" s="48">
        <f t="shared" si="17"/>
        <v>-0.37660586552217445</v>
      </c>
      <c r="EK13" s="48">
        <f t="shared" si="17"/>
        <v>-0.37660586552217445</v>
      </c>
      <c r="EL13" s="183">
        <f t="shared" si="50"/>
        <v>-3.476562804735675E-2</v>
      </c>
      <c r="EM13" s="60"/>
      <c r="EN13" s="60"/>
      <c r="EO13" s="60"/>
    </row>
    <row r="14" spans="1:145" outlineLevel="1" x14ac:dyDescent="0.25">
      <c r="B14" s="12" t="s">
        <v>11</v>
      </c>
      <c r="C14" s="21">
        <v>0.3</v>
      </c>
      <c r="D14" s="183">
        <v>-0.28594866225499338</v>
      </c>
      <c r="E14" s="48">
        <f t="shared" si="18"/>
        <v>-0.28594866225499338</v>
      </c>
      <c r="F14" s="48">
        <f t="shared" si="0"/>
        <v>-0.28594866225499338</v>
      </c>
      <c r="G14" s="48">
        <f t="shared" si="0"/>
        <v>-0.28594866225499338</v>
      </c>
      <c r="H14" s="48">
        <f t="shared" si="0"/>
        <v>-0.28594866225499338</v>
      </c>
      <c r="I14" s="48">
        <f t="shared" si="0"/>
        <v>-0.28594866225499338</v>
      </c>
      <c r="J14" s="48">
        <f t="shared" si="0"/>
        <v>-0.28594866225499338</v>
      </c>
      <c r="K14" s="48">
        <f t="shared" si="0"/>
        <v>-0.28594866225499338</v>
      </c>
      <c r="L14" s="48">
        <f t="shared" si="0"/>
        <v>-0.28594866225499338</v>
      </c>
      <c r="M14" s="183">
        <v>-0.29377258677924423</v>
      </c>
      <c r="N14" s="48">
        <f t="shared" si="19"/>
        <v>-0.29377258677924423</v>
      </c>
      <c r="O14" s="48">
        <f t="shared" si="1"/>
        <v>-0.29377258677924423</v>
      </c>
      <c r="P14" s="48">
        <f t="shared" si="1"/>
        <v>-0.29377258677924423</v>
      </c>
      <c r="Q14" s="183">
        <v>0</v>
      </c>
      <c r="R14" s="48">
        <f t="shared" si="20"/>
        <v>0</v>
      </c>
      <c r="S14" s="48">
        <f t="shared" si="2"/>
        <v>0</v>
      </c>
      <c r="T14" s="183">
        <v>0</v>
      </c>
      <c r="U14" s="48">
        <f t="shared" si="21"/>
        <v>0</v>
      </c>
      <c r="V14" s="183">
        <v>0</v>
      </c>
      <c r="W14" s="48">
        <f t="shared" si="3"/>
        <v>0</v>
      </c>
      <c r="X14" s="48">
        <f t="shared" si="3"/>
        <v>0</v>
      </c>
      <c r="Y14" s="48">
        <f t="shared" si="3"/>
        <v>0</v>
      </c>
      <c r="Z14" s="48">
        <f t="shared" si="3"/>
        <v>0</v>
      </c>
      <c r="AA14" s="48">
        <f t="shared" si="3"/>
        <v>0</v>
      </c>
      <c r="AB14" s="48">
        <f t="shared" si="22"/>
        <v>1.4000000000000012E-2</v>
      </c>
      <c r="AC14" s="48">
        <f t="shared" si="23"/>
        <v>1.4000000000000012E-2</v>
      </c>
      <c r="AD14" s="183">
        <v>-0.29377258677924423</v>
      </c>
      <c r="AE14" s="48">
        <f t="shared" si="24"/>
        <v>-0.29377258677924423</v>
      </c>
      <c r="AF14" s="48">
        <f t="shared" si="4"/>
        <v>-0.29377258677924423</v>
      </c>
      <c r="AG14" s="48">
        <f t="shared" si="4"/>
        <v>-0.29377258677924423</v>
      </c>
      <c r="AH14" s="180">
        <v>0.21770088599999993</v>
      </c>
      <c r="AI14" s="566">
        <v>1.4000000000000012E-2</v>
      </c>
      <c r="AJ14" s="565">
        <f t="shared" si="25"/>
        <v>1.4000000000000012E-2</v>
      </c>
      <c r="AK14" s="535">
        <f t="shared" si="26"/>
        <v>0.11585044299999997</v>
      </c>
      <c r="AL14" s="527">
        <v>0.21770088599999993</v>
      </c>
      <c r="AM14" s="48">
        <f t="shared" si="27"/>
        <v>1.4000000000000012E-2</v>
      </c>
      <c r="AN14" s="48">
        <f t="shared" si="5"/>
        <v>1.4000000000000012E-2</v>
      </c>
      <c r="AO14" s="48">
        <f t="shared" si="28"/>
        <v>0</v>
      </c>
      <c r="AP14" s="199">
        <f t="shared" si="29"/>
        <v>0</v>
      </c>
      <c r="AQ14" s="183">
        <v>-0.29377258677924423</v>
      </c>
      <c r="AR14" s="183">
        <v>-0.29377258677924423</v>
      </c>
      <c r="AS14" s="48">
        <f t="shared" si="30"/>
        <v>9.000000000000008E-2</v>
      </c>
      <c r="AT14" s="183">
        <v>9.000000000000008E-2</v>
      </c>
      <c r="AU14" s="48">
        <f t="shared" si="31"/>
        <v>8.1000000000000072E-2</v>
      </c>
      <c r="AV14" s="48">
        <f t="shared" si="6"/>
        <v>8.1000000000000072E-2</v>
      </c>
      <c r="AW14" s="48">
        <f t="shared" si="6"/>
        <v>8.1000000000000072E-2</v>
      </c>
      <c r="AX14" s="48">
        <f t="shared" si="6"/>
        <v>9.000000000000008E-2</v>
      </c>
      <c r="AY14" s="48">
        <f t="shared" si="6"/>
        <v>0.1080000000000001</v>
      </c>
      <c r="AZ14" s="48">
        <f t="shared" si="6"/>
        <v>9.000000000000008E-2</v>
      </c>
      <c r="BA14" s="48">
        <f t="shared" si="6"/>
        <v>0.1080000000000001</v>
      </c>
      <c r="BB14" s="48">
        <f t="shared" si="32"/>
        <v>9.165795858231407E-3</v>
      </c>
      <c r="BC14" s="190">
        <v>9.165795858231407E-3</v>
      </c>
      <c r="BD14" s="183">
        <v>2.7370382241433955E-3</v>
      </c>
      <c r="BE14" s="48">
        <f t="shared" si="33"/>
        <v>9.000000000000008E-2</v>
      </c>
      <c r="BF14" s="48">
        <f t="shared" si="7"/>
        <v>9.000000000000008E-2</v>
      </c>
      <c r="BG14" s="48">
        <f t="shared" si="7"/>
        <v>0.1080000000000001</v>
      </c>
      <c r="BH14" s="48">
        <f t="shared" si="7"/>
        <v>0.1080000000000001</v>
      </c>
      <c r="BI14" s="183">
        <v>3.9600885226165339E-4</v>
      </c>
      <c r="BJ14" s="193">
        <v>0</v>
      </c>
      <c r="BK14" s="180">
        <v>0</v>
      </c>
      <c r="BL14" s="183">
        <v>0</v>
      </c>
      <c r="BM14" s="48">
        <f t="shared" si="34"/>
        <v>9.000000000000008E-2</v>
      </c>
      <c r="BN14" s="183">
        <v>2.0970942601290659E-2</v>
      </c>
      <c r="BO14" s="183">
        <v>-7.5600000000000112E-3</v>
      </c>
      <c r="BP14" s="48">
        <f t="shared" si="35"/>
        <v>-7.5600000000000112E-3</v>
      </c>
      <c r="BQ14" s="48">
        <f t="shared" si="8"/>
        <v>-7.5600000000000112E-3</v>
      </c>
      <c r="BR14" s="48">
        <f t="shared" si="8"/>
        <v>-7.5600000000000112E-3</v>
      </c>
      <c r="BS14" s="48">
        <f t="shared" si="8"/>
        <v>-7.5600000000000112E-3</v>
      </c>
      <c r="BT14" s="48">
        <f t="shared" si="8"/>
        <v>-7.5600000000000112E-3</v>
      </c>
      <c r="BU14" s="183">
        <v>9.4906573474319966E-2</v>
      </c>
      <c r="BV14" s="48">
        <f t="shared" si="36"/>
        <v>9.4906573474319966E-2</v>
      </c>
      <c r="BW14" s="48">
        <f t="shared" si="9"/>
        <v>9.4906573474319966E-2</v>
      </c>
      <c r="BX14" s="48">
        <f t="shared" si="9"/>
        <v>9.4906573474319966E-2</v>
      </c>
      <c r="BY14" s="48">
        <f t="shared" si="9"/>
        <v>9.4906573474319966E-2</v>
      </c>
      <c r="BZ14" s="48">
        <f t="shared" si="9"/>
        <v>9.4906573474319966E-2</v>
      </c>
      <c r="CA14" s="48">
        <f t="shared" si="9"/>
        <v>9.4906573474319966E-2</v>
      </c>
      <c r="CB14" s="183">
        <v>-2.4433745670447982E-2</v>
      </c>
      <c r="CC14" s="48">
        <f t="shared" si="37"/>
        <v>-2.4433745670447982E-2</v>
      </c>
      <c r="CD14" s="48">
        <f t="shared" si="10"/>
        <v>-2.4433745670447982E-2</v>
      </c>
      <c r="CE14" s="48">
        <f t="shared" si="10"/>
        <v>-2.4433745670447982E-2</v>
      </c>
      <c r="CF14" s="48">
        <f t="shared" si="10"/>
        <v>-2.4433745670447982E-2</v>
      </c>
      <c r="CG14" s="48">
        <f t="shared" si="10"/>
        <v>-2.4433745670447982E-2</v>
      </c>
      <c r="CH14" s="48">
        <f t="shared" si="10"/>
        <v>-2.4433745670447982E-2</v>
      </c>
      <c r="CI14" s="48">
        <f t="shared" si="38"/>
        <v>2.0970942601290659E-2</v>
      </c>
      <c r="CJ14" s="48">
        <f t="shared" si="38"/>
        <v>2.0970942601290659E-2</v>
      </c>
      <c r="CK14" s="48">
        <f t="shared" si="38"/>
        <v>2.0970942601290659E-2</v>
      </c>
      <c r="CL14" s="183">
        <v>1.305138744805201E-2</v>
      </c>
      <c r="CM14" s="48">
        <f t="shared" si="39"/>
        <v>1.305138744805201E-2</v>
      </c>
      <c r="CN14" s="48">
        <f t="shared" si="11"/>
        <v>1.305138744805201E-2</v>
      </c>
      <c r="CO14" s="48">
        <f t="shared" si="11"/>
        <v>1.305138744805201E-2</v>
      </c>
      <c r="CP14" s="48">
        <f t="shared" si="11"/>
        <v>1.305138744805201E-2</v>
      </c>
      <c r="CQ14" s="535">
        <v>0</v>
      </c>
      <c r="CR14" s="183">
        <f t="shared" si="40"/>
        <v>1.4000000000000012E-2</v>
      </c>
      <c r="CS14" s="48">
        <f t="shared" si="41"/>
        <v>1.4000000000000012E-2</v>
      </c>
      <c r="CT14" s="48">
        <f t="shared" si="12"/>
        <v>1.4000000000000012E-2</v>
      </c>
      <c r="CU14" s="48">
        <f t="shared" si="12"/>
        <v>1.4000000000000012E-2</v>
      </c>
      <c r="CV14" s="48">
        <f t="shared" si="12"/>
        <v>1.4000000000000012E-2</v>
      </c>
      <c r="CW14" s="48">
        <f t="shared" si="12"/>
        <v>1.4000000000000012E-2</v>
      </c>
      <c r="CX14" s="48">
        <f t="shared" si="12"/>
        <v>1.4000000000000012E-2</v>
      </c>
      <c r="CY14" s="48">
        <f t="shared" si="12"/>
        <v>1.4000000000000012E-2</v>
      </c>
      <c r="CZ14" s="48">
        <f t="shared" si="12"/>
        <v>1.4000000000000012E-2</v>
      </c>
      <c r="DA14" s="48">
        <f t="shared" si="12"/>
        <v>1.4000000000000012E-2</v>
      </c>
      <c r="DB14" s="48">
        <f t="shared" si="12"/>
        <v>1.4000000000000012E-2</v>
      </c>
      <c r="DC14" s="48">
        <f t="shared" si="12"/>
        <v>1.4000000000000012E-2</v>
      </c>
      <c r="DD14" s="183">
        <f t="shared" si="42"/>
        <v>9.000000000000008E-2</v>
      </c>
      <c r="DE14" s="48">
        <f t="shared" si="13"/>
        <v>9.000000000000008E-2</v>
      </c>
      <c r="DF14" s="48">
        <f t="shared" si="13"/>
        <v>9.000000000000008E-2</v>
      </c>
      <c r="DG14" s="48">
        <f t="shared" si="13"/>
        <v>9.000000000000008E-2</v>
      </c>
      <c r="DH14" s="183">
        <f t="shared" si="43"/>
        <v>-0.29377258677924423</v>
      </c>
      <c r="DI14" s="48">
        <f t="shared" si="44"/>
        <v>-0.29377258677924423</v>
      </c>
      <c r="DJ14" s="48">
        <f t="shared" si="14"/>
        <v>-0.29377258677924423</v>
      </c>
      <c r="DK14" s="48">
        <f t="shared" si="14"/>
        <v>-0.29377258677924423</v>
      </c>
      <c r="DL14" s="48">
        <f t="shared" si="14"/>
        <v>-0.29377258677924423</v>
      </c>
      <c r="DM14" s="48">
        <f t="shared" si="14"/>
        <v>-0.29377258677924423</v>
      </c>
      <c r="DN14" s="48">
        <f t="shared" si="14"/>
        <v>-0.29377258677924423</v>
      </c>
      <c r="DO14" s="48">
        <f t="shared" si="45"/>
        <v>-0.29377258677924423</v>
      </c>
      <c r="DP14" s="48">
        <f t="shared" si="46"/>
        <v>-0.29377258677924423</v>
      </c>
      <c r="DQ14" s="48">
        <f t="shared" si="15"/>
        <v>-0.29377258677924423</v>
      </c>
      <c r="DR14" s="48">
        <f t="shared" si="15"/>
        <v>-0.29377258677924423</v>
      </c>
      <c r="DS14" s="48">
        <f t="shared" si="15"/>
        <v>-0.29377258677924423</v>
      </c>
      <c r="DT14" s="48">
        <f t="shared" si="15"/>
        <v>-0.29377258677924423</v>
      </c>
      <c r="DU14" s="48">
        <f t="shared" si="15"/>
        <v>-0.29377258677924423</v>
      </c>
      <c r="DV14" s="48">
        <f t="shared" si="15"/>
        <v>-0.29377258677924423</v>
      </c>
      <c r="DW14" s="48">
        <f t="shared" si="47"/>
        <v>-0.29377258677924423</v>
      </c>
      <c r="DX14" s="48">
        <f t="shared" si="16"/>
        <v>-0.29377258677924423</v>
      </c>
      <c r="DY14" s="48">
        <f t="shared" si="48"/>
        <v>-0.29377258677924423</v>
      </c>
      <c r="DZ14" s="48">
        <f t="shared" si="49"/>
        <v>-0.29377258677924423</v>
      </c>
      <c r="EA14" s="48">
        <f t="shared" si="17"/>
        <v>-0.29377258677924423</v>
      </c>
      <c r="EB14" s="48">
        <f t="shared" si="17"/>
        <v>-0.29377258677924423</v>
      </c>
      <c r="EC14" s="48">
        <f t="shared" si="17"/>
        <v>-0.29377258677924423</v>
      </c>
      <c r="ED14" s="48">
        <f t="shared" si="17"/>
        <v>-0.29377258677924423</v>
      </c>
      <c r="EE14" s="48">
        <f t="shared" si="17"/>
        <v>-0.29377258677924423</v>
      </c>
      <c r="EF14" s="48">
        <f t="shared" si="17"/>
        <v>-0.29377258677924423</v>
      </c>
      <c r="EG14" s="48">
        <f t="shared" si="17"/>
        <v>-0.29377258677924423</v>
      </c>
      <c r="EH14" s="48">
        <f t="shared" si="17"/>
        <v>-0.29377258677924423</v>
      </c>
      <c r="EI14" s="48">
        <f t="shared" si="17"/>
        <v>-0.29377258677924423</v>
      </c>
      <c r="EJ14" s="48">
        <f t="shared" si="17"/>
        <v>-0.29377258677924423</v>
      </c>
      <c r="EK14" s="48">
        <f t="shared" si="17"/>
        <v>-0.29377258677924423</v>
      </c>
      <c r="EL14" s="183">
        <f t="shared" si="50"/>
        <v>0</v>
      </c>
      <c r="EM14" s="60"/>
      <c r="EN14" s="60"/>
      <c r="EO14" s="60"/>
    </row>
    <row r="15" spans="1:145" outlineLevel="1" x14ac:dyDescent="0.25">
      <c r="B15" s="12" t="s">
        <v>12</v>
      </c>
      <c r="C15" s="21">
        <v>0.35</v>
      </c>
      <c r="D15" s="183">
        <v>-0.17326819873058025</v>
      </c>
      <c r="E15" s="48">
        <f t="shared" si="18"/>
        <v>-0.17326819873058025</v>
      </c>
      <c r="F15" s="48">
        <f t="shared" si="0"/>
        <v>-0.17326819873058025</v>
      </c>
      <c r="G15" s="48">
        <f t="shared" si="0"/>
        <v>-0.17326819873058025</v>
      </c>
      <c r="H15" s="48">
        <f t="shared" si="0"/>
        <v>-0.17326819873058025</v>
      </c>
      <c r="I15" s="48">
        <f t="shared" si="0"/>
        <v>-0.17326819873058025</v>
      </c>
      <c r="J15" s="48">
        <f t="shared" si="0"/>
        <v>-0.17326819873058025</v>
      </c>
      <c r="K15" s="48">
        <f t="shared" si="0"/>
        <v>-0.17326819873058025</v>
      </c>
      <c r="L15" s="48">
        <f t="shared" si="0"/>
        <v>-0.17326819873058025</v>
      </c>
      <c r="M15" s="183">
        <v>-0.19837149029200674</v>
      </c>
      <c r="N15" s="48">
        <f t="shared" si="19"/>
        <v>-0.19837149029200674</v>
      </c>
      <c r="O15" s="48">
        <f t="shared" si="1"/>
        <v>-0.19837149029200674</v>
      </c>
      <c r="P15" s="48">
        <f t="shared" si="1"/>
        <v>-0.19837149029200674</v>
      </c>
      <c r="Q15" s="183">
        <v>3.0619786871539656E-3</v>
      </c>
      <c r="R15" s="48">
        <f t="shared" si="20"/>
        <v>3.0619786871539656E-3</v>
      </c>
      <c r="S15" s="48">
        <f t="shared" si="2"/>
        <v>3.0619786871539656E-3</v>
      </c>
      <c r="T15" s="183">
        <v>3.0619786871539656E-3</v>
      </c>
      <c r="U15" s="48">
        <f t="shared" si="21"/>
        <v>3.0619786871539656E-3</v>
      </c>
      <c r="V15" s="183">
        <v>6.3138528138528827E-3</v>
      </c>
      <c r="W15" s="48">
        <f t="shared" si="3"/>
        <v>3.0619786871539656E-3</v>
      </c>
      <c r="X15" s="48">
        <f t="shared" si="3"/>
        <v>3.0619786871539656E-3</v>
      </c>
      <c r="Y15" s="48">
        <f t="shared" si="3"/>
        <v>3.0619786871539656E-3</v>
      </c>
      <c r="Z15" s="48">
        <f t="shared" si="3"/>
        <v>3.0619786871539656E-3</v>
      </c>
      <c r="AA15" s="48">
        <f t="shared" si="3"/>
        <v>3.0619786871539656E-3</v>
      </c>
      <c r="AB15" s="48">
        <f t="shared" si="22"/>
        <v>3.9656000000000136E-2</v>
      </c>
      <c r="AC15" s="48">
        <f t="shared" si="23"/>
        <v>3.9656000000000136E-2</v>
      </c>
      <c r="AD15" s="183">
        <v>-0.19837149029200674</v>
      </c>
      <c r="AE15" s="48">
        <f t="shared" si="24"/>
        <v>-0.19837149029200674</v>
      </c>
      <c r="AF15" s="48">
        <f t="shared" si="4"/>
        <v>-0.19837149029200674</v>
      </c>
      <c r="AG15" s="48">
        <f t="shared" si="4"/>
        <v>-0.19837149029200674</v>
      </c>
      <c r="AH15" s="180">
        <v>0.24455653974999997</v>
      </c>
      <c r="AI15" s="566">
        <v>3.9656000000000136E-2</v>
      </c>
      <c r="AJ15" s="565">
        <f t="shared" si="25"/>
        <v>3.9656000000000136E-2</v>
      </c>
      <c r="AK15" s="535">
        <f>(AJ15+AL15)/2</f>
        <v>0.14210626987500005</v>
      </c>
      <c r="AL15" s="527">
        <v>0.24455653974999997</v>
      </c>
      <c r="AM15" s="48">
        <f t="shared" si="27"/>
        <v>3.9656000000000136E-2</v>
      </c>
      <c r="AN15" s="48">
        <f t="shared" si="5"/>
        <v>3.9656000000000136E-2</v>
      </c>
      <c r="AO15" s="48">
        <f t="shared" si="28"/>
        <v>3.0619786871539656E-3</v>
      </c>
      <c r="AP15" s="199">
        <f t="shared" si="29"/>
        <v>6.3138528138528827E-3</v>
      </c>
      <c r="AQ15" s="183">
        <v>-0.19837149029200674</v>
      </c>
      <c r="AR15" s="183">
        <v>-0.19837149029200674</v>
      </c>
      <c r="AS15" s="48">
        <f t="shared" si="30"/>
        <v>0.1100000000000001</v>
      </c>
      <c r="AT15" s="183">
        <v>0.1100000000000001</v>
      </c>
      <c r="AU15" s="48">
        <f t="shared" si="31"/>
        <v>9.9000000000000088E-2</v>
      </c>
      <c r="AV15" s="48">
        <f t="shared" si="6"/>
        <v>9.9000000000000088E-2</v>
      </c>
      <c r="AW15" s="48">
        <f t="shared" si="6"/>
        <v>9.9000000000000088E-2</v>
      </c>
      <c r="AX15" s="48">
        <f t="shared" si="6"/>
        <v>0.1100000000000001</v>
      </c>
      <c r="AY15" s="48">
        <f t="shared" si="6"/>
        <v>0.13200000000000012</v>
      </c>
      <c r="AZ15" s="48">
        <f t="shared" si="6"/>
        <v>0.1100000000000001</v>
      </c>
      <c r="BA15" s="48">
        <f t="shared" si="6"/>
        <v>0.13200000000000012</v>
      </c>
      <c r="BB15" s="48">
        <f t="shared" si="32"/>
        <v>4.0000000000000036E-2</v>
      </c>
      <c r="BC15" s="190">
        <v>4.0000000000000036E-2</v>
      </c>
      <c r="BD15" s="183">
        <v>4.1600764460404616E-2</v>
      </c>
      <c r="BE15" s="48">
        <f t="shared" si="33"/>
        <v>0.1100000000000001</v>
      </c>
      <c r="BF15" s="48">
        <f t="shared" si="7"/>
        <v>0.1100000000000001</v>
      </c>
      <c r="BG15" s="48">
        <f t="shared" si="7"/>
        <v>0.13200000000000012</v>
      </c>
      <c r="BH15" s="48">
        <f t="shared" si="7"/>
        <v>0.13200000000000012</v>
      </c>
      <c r="BI15" s="183">
        <v>3.3610312487542648E-2</v>
      </c>
      <c r="BJ15" s="193">
        <v>2.4924365910208524E-2</v>
      </c>
      <c r="BK15" s="180">
        <v>2.4924365910208524E-2</v>
      </c>
      <c r="BL15" s="183">
        <v>0</v>
      </c>
      <c r="BM15" s="48">
        <f t="shared" si="34"/>
        <v>0.1100000000000001</v>
      </c>
      <c r="BN15" s="183">
        <v>4.0996882242244403E-2</v>
      </c>
      <c r="BO15" s="183">
        <v>0</v>
      </c>
      <c r="BP15" s="48">
        <f t="shared" si="35"/>
        <v>0</v>
      </c>
      <c r="BQ15" s="48">
        <f t="shared" si="8"/>
        <v>0</v>
      </c>
      <c r="BR15" s="48">
        <f t="shared" si="8"/>
        <v>0</v>
      </c>
      <c r="BS15" s="48">
        <f t="shared" si="8"/>
        <v>0</v>
      </c>
      <c r="BT15" s="48">
        <f t="shared" si="8"/>
        <v>0</v>
      </c>
      <c r="BU15" s="183">
        <v>0.12313203797734995</v>
      </c>
      <c r="BV15" s="48">
        <f t="shared" si="36"/>
        <v>0.12313203797734995</v>
      </c>
      <c r="BW15" s="48">
        <f t="shared" si="9"/>
        <v>0.12313203797734995</v>
      </c>
      <c r="BX15" s="48">
        <f t="shared" si="9"/>
        <v>0.12313203797734995</v>
      </c>
      <c r="BY15" s="48">
        <f t="shared" si="9"/>
        <v>0.12313203797734995</v>
      </c>
      <c r="BZ15" s="48">
        <f t="shared" si="9"/>
        <v>0.12313203797734995</v>
      </c>
      <c r="CA15" s="48">
        <f t="shared" si="9"/>
        <v>0.12313203797734995</v>
      </c>
      <c r="CB15" s="183">
        <v>-1.4139125061674029E-4</v>
      </c>
      <c r="CC15" s="48">
        <f t="shared" si="37"/>
        <v>-1.4139125061674029E-4</v>
      </c>
      <c r="CD15" s="48">
        <f t="shared" si="10"/>
        <v>-1.4139125061674029E-4</v>
      </c>
      <c r="CE15" s="48">
        <f t="shared" si="10"/>
        <v>-1.4139125061674029E-4</v>
      </c>
      <c r="CF15" s="48">
        <f t="shared" si="10"/>
        <v>-1.4139125061674029E-4</v>
      </c>
      <c r="CG15" s="48">
        <f t="shared" si="10"/>
        <v>-1.4139125061674029E-4</v>
      </c>
      <c r="CH15" s="48">
        <f t="shared" si="10"/>
        <v>-1.4139125061674029E-4</v>
      </c>
      <c r="CI15" s="48">
        <f t="shared" si="38"/>
        <v>4.0996882242244403E-2</v>
      </c>
      <c r="CJ15" s="48">
        <f t="shared" si="38"/>
        <v>4.0996882242244403E-2</v>
      </c>
      <c r="CK15" s="48">
        <f t="shared" si="38"/>
        <v>4.0996882242244403E-2</v>
      </c>
      <c r="CL15" s="183">
        <v>1.4393225679353527E-2</v>
      </c>
      <c r="CM15" s="48">
        <f t="shared" si="39"/>
        <v>1.4393225679353527E-2</v>
      </c>
      <c r="CN15" s="48">
        <f t="shared" si="11"/>
        <v>1.4393225679353527E-2</v>
      </c>
      <c r="CO15" s="48">
        <f t="shared" si="11"/>
        <v>1.4393225679353527E-2</v>
      </c>
      <c r="CP15" s="48">
        <f t="shared" si="11"/>
        <v>1.4393225679353527E-2</v>
      </c>
      <c r="CQ15" s="535">
        <v>0</v>
      </c>
      <c r="CR15" s="183">
        <f t="shared" si="40"/>
        <v>3.9656000000000136E-2</v>
      </c>
      <c r="CS15" s="48">
        <f t="shared" si="41"/>
        <v>3.9656000000000136E-2</v>
      </c>
      <c r="CT15" s="48">
        <f t="shared" si="12"/>
        <v>3.9656000000000136E-2</v>
      </c>
      <c r="CU15" s="48">
        <f t="shared" si="12"/>
        <v>3.9656000000000136E-2</v>
      </c>
      <c r="CV15" s="48">
        <f t="shared" si="12"/>
        <v>3.9656000000000136E-2</v>
      </c>
      <c r="CW15" s="48">
        <f t="shared" si="12"/>
        <v>3.9656000000000136E-2</v>
      </c>
      <c r="CX15" s="48">
        <f t="shared" si="12"/>
        <v>3.9656000000000136E-2</v>
      </c>
      <c r="CY15" s="48">
        <f t="shared" si="12"/>
        <v>3.9656000000000136E-2</v>
      </c>
      <c r="CZ15" s="48">
        <f t="shared" si="12"/>
        <v>3.9656000000000136E-2</v>
      </c>
      <c r="DA15" s="48">
        <f t="shared" si="12"/>
        <v>3.9656000000000136E-2</v>
      </c>
      <c r="DB15" s="48">
        <f t="shared" si="12"/>
        <v>3.9656000000000136E-2</v>
      </c>
      <c r="DC15" s="48">
        <f t="shared" si="12"/>
        <v>3.9656000000000136E-2</v>
      </c>
      <c r="DD15" s="183">
        <f t="shared" si="42"/>
        <v>0.1100000000000001</v>
      </c>
      <c r="DE15" s="48">
        <f t="shared" si="13"/>
        <v>0.1100000000000001</v>
      </c>
      <c r="DF15" s="48">
        <f t="shared" si="13"/>
        <v>0.1100000000000001</v>
      </c>
      <c r="DG15" s="48">
        <f t="shared" si="13"/>
        <v>0.1100000000000001</v>
      </c>
      <c r="DH15" s="183">
        <f t="shared" si="43"/>
        <v>-0.19837149029200674</v>
      </c>
      <c r="DI15" s="48">
        <f t="shared" si="44"/>
        <v>-0.19837149029200674</v>
      </c>
      <c r="DJ15" s="48">
        <f t="shared" si="14"/>
        <v>-0.19837149029200674</v>
      </c>
      <c r="DK15" s="48">
        <f t="shared" si="14"/>
        <v>-0.19837149029200674</v>
      </c>
      <c r="DL15" s="48">
        <f t="shared" si="14"/>
        <v>-0.19837149029200674</v>
      </c>
      <c r="DM15" s="48">
        <f t="shared" si="14"/>
        <v>-0.19837149029200674</v>
      </c>
      <c r="DN15" s="48">
        <f t="shared" si="14"/>
        <v>-0.19837149029200674</v>
      </c>
      <c r="DO15" s="48">
        <f t="shared" si="45"/>
        <v>-0.19837149029200674</v>
      </c>
      <c r="DP15" s="48">
        <f t="shared" si="46"/>
        <v>-0.19837149029200674</v>
      </c>
      <c r="DQ15" s="48">
        <f t="shared" si="15"/>
        <v>-0.19837149029200674</v>
      </c>
      <c r="DR15" s="48">
        <f t="shared" si="15"/>
        <v>-0.19837149029200674</v>
      </c>
      <c r="DS15" s="48">
        <f t="shared" si="15"/>
        <v>-0.19837149029200674</v>
      </c>
      <c r="DT15" s="48">
        <f t="shared" si="15"/>
        <v>-0.19837149029200674</v>
      </c>
      <c r="DU15" s="48">
        <f t="shared" si="15"/>
        <v>-0.19837149029200674</v>
      </c>
      <c r="DV15" s="48">
        <f t="shared" si="15"/>
        <v>-0.19837149029200674</v>
      </c>
      <c r="DW15" s="48">
        <f t="shared" si="47"/>
        <v>-0.19837149029200674</v>
      </c>
      <c r="DX15" s="48">
        <f t="shared" si="16"/>
        <v>-0.19837149029200674</v>
      </c>
      <c r="DY15" s="48">
        <f t="shared" si="48"/>
        <v>-0.19837149029200674</v>
      </c>
      <c r="DZ15" s="48">
        <f t="shared" si="49"/>
        <v>-0.19837149029200674</v>
      </c>
      <c r="EA15" s="48">
        <f t="shared" si="17"/>
        <v>-0.19837149029200674</v>
      </c>
      <c r="EB15" s="48">
        <f t="shared" si="17"/>
        <v>-0.19837149029200674</v>
      </c>
      <c r="EC15" s="48">
        <f t="shared" si="17"/>
        <v>-0.19837149029200674</v>
      </c>
      <c r="ED15" s="48">
        <f t="shared" si="17"/>
        <v>-0.19837149029200674</v>
      </c>
      <c r="EE15" s="48">
        <f t="shared" si="17"/>
        <v>-0.19837149029200674</v>
      </c>
      <c r="EF15" s="48">
        <f t="shared" si="17"/>
        <v>-0.19837149029200674</v>
      </c>
      <c r="EG15" s="48">
        <f t="shared" si="17"/>
        <v>-0.19837149029200674</v>
      </c>
      <c r="EH15" s="48">
        <f t="shared" si="17"/>
        <v>-0.19837149029200674</v>
      </c>
      <c r="EI15" s="48">
        <f t="shared" si="17"/>
        <v>-0.19837149029200674</v>
      </c>
      <c r="EJ15" s="48">
        <f t="shared" si="17"/>
        <v>-0.19837149029200674</v>
      </c>
      <c r="EK15" s="48">
        <f t="shared" si="17"/>
        <v>-0.19837149029200674</v>
      </c>
      <c r="EL15" s="183">
        <f t="shared" si="50"/>
        <v>3.3681765558693623E-3</v>
      </c>
      <c r="EM15" s="60"/>
      <c r="EN15" s="60"/>
      <c r="EO15" s="60"/>
    </row>
    <row r="16" spans="1:145" outlineLevel="1" x14ac:dyDescent="0.25">
      <c r="B16" s="12" t="s">
        <v>15</v>
      </c>
      <c r="C16" s="21">
        <v>0.4</v>
      </c>
      <c r="D16" s="183">
        <v>-0.10698741358519087</v>
      </c>
      <c r="E16" s="48">
        <f t="shared" si="18"/>
        <v>-0.10698741358519087</v>
      </c>
      <c r="F16" s="48">
        <f t="shared" si="0"/>
        <v>-0.10698741358519087</v>
      </c>
      <c r="G16" s="48">
        <f t="shared" si="0"/>
        <v>-0.10698741358519087</v>
      </c>
      <c r="H16" s="48">
        <f t="shared" si="0"/>
        <v>-0.10698741358519087</v>
      </c>
      <c r="I16" s="48">
        <f t="shared" si="0"/>
        <v>-0.10698741358519087</v>
      </c>
      <c r="J16" s="48">
        <f t="shared" si="0"/>
        <v>-0.10698741358519087</v>
      </c>
      <c r="K16" s="48">
        <f t="shared" si="0"/>
        <v>-0.10698741358519087</v>
      </c>
      <c r="L16" s="48">
        <f t="shared" si="0"/>
        <v>-0.10698741358519087</v>
      </c>
      <c r="M16" s="183">
        <v>-0.10297039380476902</v>
      </c>
      <c r="N16" s="48">
        <f t="shared" si="19"/>
        <v>-0.10297039380476902</v>
      </c>
      <c r="O16" s="48">
        <f t="shared" si="1"/>
        <v>-0.10297039380476902</v>
      </c>
      <c r="P16" s="48">
        <f t="shared" si="1"/>
        <v>-0.10297039380476902</v>
      </c>
      <c r="Q16" s="183">
        <v>1.5441060033578147E-2</v>
      </c>
      <c r="R16" s="48">
        <f t="shared" si="20"/>
        <v>1.5441060033578147E-2</v>
      </c>
      <c r="S16" s="48">
        <f t="shared" si="2"/>
        <v>1.5441060033578147E-2</v>
      </c>
      <c r="T16" s="183">
        <v>1.5441060033578147E-2</v>
      </c>
      <c r="U16" s="48">
        <f t="shared" si="21"/>
        <v>1.5441060033578147E-2</v>
      </c>
      <c r="V16" s="183">
        <v>2.6861081738578374E-2</v>
      </c>
      <c r="W16" s="48">
        <f t="shared" si="3"/>
        <v>1.5441060033578147E-2</v>
      </c>
      <c r="X16" s="48">
        <f t="shared" si="3"/>
        <v>1.5441060033578147E-2</v>
      </c>
      <c r="Y16" s="48">
        <f t="shared" si="3"/>
        <v>1.5441060033578147E-2</v>
      </c>
      <c r="Z16" s="48">
        <f t="shared" si="3"/>
        <v>1.5441060033578147E-2</v>
      </c>
      <c r="AA16" s="48">
        <f t="shared" si="3"/>
        <v>1.5441060033578147E-2</v>
      </c>
      <c r="AB16" s="48">
        <f t="shared" si="22"/>
        <v>9.000000000000008E-2</v>
      </c>
      <c r="AC16" s="48">
        <f t="shared" si="23"/>
        <v>9.000000000000008E-2</v>
      </c>
      <c r="AD16" s="183">
        <v>-0.10297039380476902</v>
      </c>
      <c r="AE16" s="48">
        <f t="shared" si="24"/>
        <v>-0.10297039380476902</v>
      </c>
      <c r="AF16" s="48">
        <f t="shared" si="4"/>
        <v>-0.10297039380476902</v>
      </c>
      <c r="AG16" s="48">
        <f t="shared" si="4"/>
        <v>-0.10297039380476902</v>
      </c>
      <c r="AH16" s="180">
        <v>0.25</v>
      </c>
      <c r="AI16" s="566">
        <v>9.000000000000008E-2</v>
      </c>
      <c r="AJ16" s="565">
        <f t="shared" si="25"/>
        <v>9.000000000000008E-2</v>
      </c>
      <c r="AK16" s="535">
        <f t="shared" si="26"/>
        <v>0.17000000000000004</v>
      </c>
      <c r="AL16" s="527">
        <v>0.25</v>
      </c>
      <c r="AM16" s="48">
        <f t="shared" si="27"/>
        <v>9.000000000000008E-2</v>
      </c>
      <c r="AN16" s="48">
        <f t="shared" si="5"/>
        <v>9.000000000000008E-2</v>
      </c>
      <c r="AO16" s="48">
        <f t="shared" si="28"/>
        <v>1.5441060033578147E-2</v>
      </c>
      <c r="AP16" s="199">
        <f t="shared" si="29"/>
        <v>2.6861081738578374E-2</v>
      </c>
      <c r="AQ16" s="183">
        <v>-0.10297039380476902</v>
      </c>
      <c r="AR16" s="183">
        <v>-0.10297039380476902</v>
      </c>
      <c r="AS16" s="48">
        <f t="shared" si="30"/>
        <v>0.1339999999999999</v>
      </c>
      <c r="AT16" s="183">
        <v>0.1339999999999999</v>
      </c>
      <c r="AU16" s="48">
        <f t="shared" si="31"/>
        <v>0.12059999999999992</v>
      </c>
      <c r="AV16" s="48">
        <f t="shared" si="6"/>
        <v>0.12059999999999992</v>
      </c>
      <c r="AW16" s="48">
        <f t="shared" si="6"/>
        <v>0.12059999999999992</v>
      </c>
      <c r="AX16" s="48">
        <f t="shared" si="6"/>
        <v>0.1339999999999999</v>
      </c>
      <c r="AY16" s="48">
        <f t="shared" si="6"/>
        <v>0.16079999999999986</v>
      </c>
      <c r="AZ16" s="48">
        <f t="shared" si="6"/>
        <v>0.1339999999999999</v>
      </c>
      <c r="BA16" s="48">
        <f t="shared" si="6"/>
        <v>0.16079999999999986</v>
      </c>
      <c r="BB16" s="48">
        <f t="shared" si="32"/>
        <v>8.0000000000000071E-2</v>
      </c>
      <c r="BC16" s="190">
        <v>8.0000000000000071E-2</v>
      </c>
      <c r="BD16" s="183">
        <v>9.4184417181784719E-2</v>
      </c>
      <c r="BE16" s="48">
        <f t="shared" si="33"/>
        <v>0.1339999999999999</v>
      </c>
      <c r="BF16" s="48">
        <f t="shared" si="7"/>
        <v>0.1339999999999999</v>
      </c>
      <c r="BG16" s="48">
        <f t="shared" si="7"/>
        <v>0.16079999999999986</v>
      </c>
      <c r="BH16" s="48">
        <f t="shared" si="7"/>
        <v>0.16079999999999986</v>
      </c>
      <c r="BI16" s="183">
        <v>7.3197681149965277E-2</v>
      </c>
      <c r="BJ16" s="193">
        <v>7.6362575414684386E-2</v>
      </c>
      <c r="BK16" s="180">
        <v>7.6362575414684386E-2</v>
      </c>
      <c r="BL16" s="183">
        <v>0</v>
      </c>
      <c r="BM16" s="48">
        <f t="shared" si="34"/>
        <v>0.1339999999999999</v>
      </c>
      <c r="BN16" s="183">
        <v>5.944066365087064E-2</v>
      </c>
      <c r="BO16" s="183">
        <v>0</v>
      </c>
      <c r="BP16" s="48">
        <f t="shared" si="35"/>
        <v>0</v>
      </c>
      <c r="BQ16" s="48">
        <f t="shared" si="8"/>
        <v>0</v>
      </c>
      <c r="BR16" s="48">
        <f t="shared" si="8"/>
        <v>0</v>
      </c>
      <c r="BS16" s="48">
        <f t="shared" si="8"/>
        <v>0</v>
      </c>
      <c r="BT16" s="48">
        <f t="shared" si="8"/>
        <v>0</v>
      </c>
      <c r="BU16" s="183">
        <v>0.15147161635129991</v>
      </c>
      <c r="BV16" s="48">
        <f t="shared" si="36"/>
        <v>0.15147161635129991</v>
      </c>
      <c r="BW16" s="48">
        <f t="shared" si="9"/>
        <v>0.15147161635129991</v>
      </c>
      <c r="BX16" s="48">
        <f t="shared" si="9"/>
        <v>0.15147161635129991</v>
      </c>
      <c r="BY16" s="48">
        <f t="shared" si="9"/>
        <v>0.15147161635129991</v>
      </c>
      <c r="BZ16" s="48">
        <f t="shared" si="9"/>
        <v>0.15147161635129991</v>
      </c>
      <c r="CA16" s="48">
        <f t="shared" si="9"/>
        <v>0.15147161635129991</v>
      </c>
      <c r="CB16" s="183">
        <v>2.685037460131201E-2</v>
      </c>
      <c r="CC16" s="48">
        <f t="shared" si="37"/>
        <v>2.685037460131201E-2</v>
      </c>
      <c r="CD16" s="48">
        <f t="shared" si="10"/>
        <v>2.685037460131201E-2</v>
      </c>
      <c r="CE16" s="48">
        <f t="shared" si="10"/>
        <v>2.685037460131201E-2</v>
      </c>
      <c r="CF16" s="48">
        <f t="shared" si="10"/>
        <v>2.685037460131201E-2</v>
      </c>
      <c r="CG16" s="48">
        <f t="shared" si="10"/>
        <v>2.685037460131201E-2</v>
      </c>
      <c r="CH16" s="48">
        <f t="shared" si="10"/>
        <v>2.685037460131201E-2</v>
      </c>
      <c r="CI16" s="48">
        <f t="shared" si="38"/>
        <v>5.944066365087064E-2</v>
      </c>
      <c r="CJ16" s="48">
        <f t="shared" si="38"/>
        <v>5.944066365087064E-2</v>
      </c>
      <c r="CK16" s="48">
        <f t="shared" si="38"/>
        <v>5.944066365087064E-2</v>
      </c>
      <c r="CL16" s="183">
        <v>3.0347657179951915E-2</v>
      </c>
      <c r="CM16" s="48">
        <f t="shared" si="39"/>
        <v>3.0347657179951915E-2</v>
      </c>
      <c r="CN16" s="48">
        <f t="shared" si="11"/>
        <v>3.0347657179951915E-2</v>
      </c>
      <c r="CO16" s="48">
        <f t="shared" si="11"/>
        <v>3.0347657179951915E-2</v>
      </c>
      <c r="CP16" s="48">
        <f t="shared" si="11"/>
        <v>3.0347657179951915E-2</v>
      </c>
      <c r="CQ16" s="535">
        <v>0</v>
      </c>
      <c r="CR16" s="183">
        <f t="shared" si="40"/>
        <v>9.000000000000008E-2</v>
      </c>
      <c r="CS16" s="48">
        <f t="shared" si="41"/>
        <v>9.000000000000008E-2</v>
      </c>
      <c r="CT16" s="48">
        <f t="shared" si="12"/>
        <v>9.000000000000008E-2</v>
      </c>
      <c r="CU16" s="48">
        <f t="shared" si="12"/>
        <v>9.000000000000008E-2</v>
      </c>
      <c r="CV16" s="48">
        <f t="shared" si="12"/>
        <v>9.000000000000008E-2</v>
      </c>
      <c r="CW16" s="48">
        <f t="shared" si="12"/>
        <v>9.000000000000008E-2</v>
      </c>
      <c r="CX16" s="48">
        <f t="shared" si="12"/>
        <v>9.000000000000008E-2</v>
      </c>
      <c r="CY16" s="48">
        <f t="shared" si="12"/>
        <v>9.000000000000008E-2</v>
      </c>
      <c r="CZ16" s="48">
        <f t="shared" si="12"/>
        <v>9.000000000000008E-2</v>
      </c>
      <c r="DA16" s="48">
        <f t="shared" si="12"/>
        <v>9.000000000000008E-2</v>
      </c>
      <c r="DB16" s="48">
        <f t="shared" si="12"/>
        <v>9.000000000000008E-2</v>
      </c>
      <c r="DC16" s="48">
        <f t="shared" si="12"/>
        <v>9.000000000000008E-2</v>
      </c>
      <c r="DD16" s="183">
        <f t="shared" si="42"/>
        <v>0.1339999999999999</v>
      </c>
      <c r="DE16" s="48">
        <f t="shared" si="13"/>
        <v>0.1339999999999999</v>
      </c>
      <c r="DF16" s="48">
        <f t="shared" si="13"/>
        <v>0.1339999999999999</v>
      </c>
      <c r="DG16" s="48">
        <f t="shared" si="13"/>
        <v>0.1339999999999999</v>
      </c>
      <c r="DH16" s="183">
        <f t="shared" si="43"/>
        <v>-0.10297039380476902</v>
      </c>
      <c r="DI16" s="48">
        <f t="shared" si="44"/>
        <v>-0.10297039380476902</v>
      </c>
      <c r="DJ16" s="48">
        <f t="shared" si="14"/>
        <v>-0.10297039380476902</v>
      </c>
      <c r="DK16" s="48">
        <f t="shared" si="14"/>
        <v>-0.10297039380476902</v>
      </c>
      <c r="DL16" s="48">
        <f t="shared" si="14"/>
        <v>-0.10297039380476902</v>
      </c>
      <c r="DM16" s="48">
        <f t="shared" si="14"/>
        <v>-0.10297039380476902</v>
      </c>
      <c r="DN16" s="48">
        <f t="shared" si="14"/>
        <v>-0.10297039380476902</v>
      </c>
      <c r="DO16" s="48">
        <f t="shared" si="45"/>
        <v>-0.10297039380476902</v>
      </c>
      <c r="DP16" s="48">
        <f t="shared" si="46"/>
        <v>-0.10297039380476902</v>
      </c>
      <c r="DQ16" s="48">
        <f t="shared" si="15"/>
        <v>-0.10297039380476902</v>
      </c>
      <c r="DR16" s="48">
        <f t="shared" si="15"/>
        <v>-0.10297039380476902</v>
      </c>
      <c r="DS16" s="48">
        <f t="shared" si="15"/>
        <v>-0.10297039380476902</v>
      </c>
      <c r="DT16" s="48">
        <f t="shared" si="15"/>
        <v>-0.10297039380476902</v>
      </c>
      <c r="DU16" s="48">
        <f t="shared" si="15"/>
        <v>-0.10297039380476902</v>
      </c>
      <c r="DV16" s="48">
        <f t="shared" si="15"/>
        <v>-0.10297039380476902</v>
      </c>
      <c r="DW16" s="48">
        <f t="shared" si="47"/>
        <v>-0.10297039380476902</v>
      </c>
      <c r="DX16" s="48">
        <f t="shared" si="16"/>
        <v>-0.10297039380476902</v>
      </c>
      <c r="DY16" s="48">
        <f t="shared" si="48"/>
        <v>-0.10297039380476902</v>
      </c>
      <c r="DZ16" s="48">
        <f t="shared" si="49"/>
        <v>-0.10297039380476902</v>
      </c>
      <c r="EA16" s="48">
        <f t="shared" si="17"/>
        <v>-0.10297039380476902</v>
      </c>
      <c r="EB16" s="48">
        <f t="shared" si="17"/>
        <v>-0.10297039380476902</v>
      </c>
      <c r="EC16" s="48">
        <f t="shared" si="17"/>
        <v>-0.10297039380476902</v>
      </c>
      <c r="ED16" s="48">
        <f t="shared" si="17"/>
        <v>-0.10297039380476902</v>
      </c>
      <c r="EE16" s="48">
        <f t="shared" si="17"/>
        <v>-0.10297039380476902</v>
      </c>
      <c r="EF16" s="48">
        <f t="shared" si="17"/>
        <v>-0.10297039380476902</v>
      </c>
      <c r="EG16" s="48">
        <f t="shared" si="17"/>
        <v>-0.10297039380476902</v>
      </c>
      <c r="EH16" s="48">
        <f t="shared" si="17"/>
        <v>-0.10297039380476902</v>
      </c>
      <c r="EI16" s="48">
        <f t="shared" si="17"/>
        <v>-0.10297039380476902</v>
      </c>
      <c r="EJ16" s="48">
        <f t="shared" si="17"/>
        <v>-0.10297039380476902</v>
      </c>
      <c r="EK16" s="48">
        <f t="shared" si="17"/>
        <v>-0.10297039380476902</v>
      </c>
      <c r="EL16" s="183">
        <f t="shared" si="50"/>
        <v>1.6985166036935964E-2</v>
      </c>
      <c r="EM16" s="60"/>
      <c r="EN16" s="60"/>
      <c r="EO16" s="60"/>
    </row>
    <row r="17" spans="1:145" ht="15.75" outlineLevel="1" thickBot="1" x14ac:dyDescent="0.3">
      <c r="B17" s="239" t="s">
        <v>16</v>
      </c>
      <c r="C17" s="240">
        <v>0.45</v>
      </c>
      <c r="D17" s="192">
        <v>-7.3419584937618243E-2</v>
      </c>
      <c r="E17" s="241">
        <f t="shared" si="18"/>
        <v>-7.3419584937618243E-2</v>
      </c>
      <c r="F17" s="241">
        <f t="shared" si="0"/>
        <v>-7.3419584937618243E-2</v>
      </c>
      <c r="G17" s="241">
        <f t="shared" si="0"/>
        <v>-7.3419584937618243E-2</v>
      </c>
      <c r="H17" s="241">
        <f t="shared" si="0"/>
        <v>-7.3419584937618243E-2</v>
      </c>
      <c r="I17" s="241">
        <f t="shared" si="0"/>
        <v>-7.3419584937618243E-2</v>
      </c>
      <c r="J17" s="241">
        <f t="shared" si="0"/>
        <v>-7.3419584937618243E-2</v>
      </c>
      <c r="K17" s="241">
        <f t="shared" si="0"/>
        <v>-7.3419584937618243E-2</v>
      </c>
      <c r="L17" s="241">
        <f t="shared" si="0"/>
        <v>-7.3419584937618243E-2</v>
      </c>
      <c r="M17" s="192">
        <v>-4.5732613842850101E-2</v>
      </c>
      <c r="N17" s="241">
        <f t="shared" si="19"/>
        <v>-4.5732613842850101E-2</v>
      </c>
      <c r="O17" s="241">
        <f t="shared" si="1"/>
        <v>-4.5732613842850101E-2</v>
      </c>
      <c r="P17" s="241">
        <f t="shared" si="1"/>
        <v>-4.5732613842850101E-2</v>
      </c>
      <c r="Q17" s="192">
        <v>2.7884746677806937E-2</v>
      </c>
      <c r="R17" s="241">
        <f t="shared" si="20"/>
        <v>2.7884746677806937E-2</v>
      </c>
      <c r="S17" s="241">
        <f t="shared" si="2"/>
        <v>2.7884746677806937E-2</v>
      </c>
      <c r="T17" s="192">
        <v>2.7884746677806937E-2</v>
      </c>
      <c r="U17" s="241">
        <f t="shared" si="21"/>
        <v>2.7884746677806937E-2</v>
      </c>
      <c r="V17" s="192">
        <v>5.2499999999999991E-2</v>
      </c>
      <c r="W17" s="241">
        <f t="shared" si="3"/>
        <v>2.7884746677806937E-2</v>
      </c>
      <c r="X17" s="241">
        <f t="shared" si="3"/>
        <v>2.7884746677806937E-2</v>
      </c>
      <c r="Y17" s="241">
        <f t="shared" si="3"/>
        <v>2.7884746677806937E-2</v>
      </c>
      <c r="Z17" s="241">
        <f t="shared" si="3"/>
        <v>2.7884746677806937E-2</v>
      </c>
      <c r="AA17" s="241">
        <f t="shared" si="3"/>
        <v>2.7884746677806937E-2</v>
      </c>
      <c r="AB17" s="241">
        <f t="shared" si="22"/>
        <v>0.12000000000000011</v>
      </c>
      <c r="AC17" s="241">
        <f t="shared" si="23"/>
        <v>0.12000000000000011</v>
      </c>
      <c r="AD17" s="192">
        <v>-4.5732613842850101E-2</v>
      </c>
      <c r="AE17" s="241">
        <f t="shared" si="24"/>
        <v>-4.5732613842850101E-2</v>
      </c>
      <c r="AF17" s="241">
        <f t="shared" si="4"/>
        <v>-4.5732613842850101E-2</v>
      </c>
      <c r="AG17" s="241">
        <f t="shared" si="4"/>
        <v>-4.5732613842850101E-2</v>
      </c>
      <c r="AH17" s="181">
        <v>0.25723639975000001</v>
      </c>
      <c r="AI17" s="566">
        <v>0.12000000000000011</v>
      </c>
      <c r="AJ17" s="565">
        <f t="shared" si="25"/>
        <v>0.12000000000000011</v>
      </c>
      <c r="AK17" s="535">
        <f t="shared" si="26"/>
        <v>0.18861819987500006</v>
      </c>
      <c r="AL17" s="528">
        <v>0.25723639975000001</v>
      </c>
      <c r="AM17" s="241">
        <f t="shared" si="27"/>
        <v>0.12000000000000011</v>
      </c>
      <c r="AN17" s="241">
        <f t="shared" si="5"/>
        <v>0.12000000000000011</v>
      </c>
      <c r="AO17" s="48">
        <f t="shared" si="28"/>
        <v>2.7884746677806937E-2</v>
      </c>
      <c r="AP17" s="199">
        <f t="shared" si="29"/>
        <v>5.2499999999999991E-2</v>
      </c>
      <c r="AQ17" s="192">
        <v>-4.5732613842850101E-2</v>
      </c>
      <c r="AR17" s="192">
        <v>-4.5732613842850101E-2</v>
      </c>
      <c r="AS17" s="48">
        <f t="shared" si="30"/>
        <v>0.15999999999999992</v>
      </c>
      <c r="AT17" s="192">
        <v>0.15999999999999992</v>
      </c>
      <c r="AU17" s="241">
        <f t="shared" si="31"/>
        <v>0.14399999999999993</v>
      </c>
      <c r="AV17" s="241">
        <f t="shared" si="6"/>
        <v>0.14399999999999993</v>
      </c>
      <c r="AW17" s="48">
        <f t="shared" si="6"/>
        <v>0.14399999999999993</v>
      </c>
      <c r="AX17" s="48">
        <f t="shared" si="6"/>
        <v>0.15999999999999992</v>
      </c>
      <c r="AY17" s="48">
        <f t="shared" si="6"/>
        <v>0.19199999999999989</v>
      </c>
      <c r="AZ17" s="48">
        <f t="shared" si="6"/>
        <v>0.15999999999999992</v>
      </c>
      <c r="BA17" s="48">
        <f t="shared" si="6"/>
        <v>0.19199999999999989</v>
      </c>
      <c r="BB17" s="48">
        <f t="shared" si="32"/>
        <v>0.11746187172731148</v>
      </c>
      <c r="BC17" s="191">
        <v>0.11746187172731148</v>
      </c>
      <c r="BD17" s="192">
        <v>0.11033171561974409</v>
      </c>
      <c r="BE17" s="48">
        <f t="shared" si="33"/>
        <v>0.15999999999999992</v>
      </c>
      <c r="BF17" s="48">
        <f t="shared" si="7"/>
        <v>0.15999999999999992</v>
      </c>
      <c r="BG17" s="48">
        <f t="shared" si="7"/>
        <v>0.19199999999999989</v>
      </c>
      <c r="BH17" s="48">
        <f t="shared" si="7"/>
        <v>0.19199999999999989</v>
      </c>
      <c r="BI17" s="192">
        <v>0.11163940850503029</v>
      </c>
      <c r="BJ17" s="242">
        <v>0.14999999999999991</v>
      </c>
      <c r="BK17" s="181">
        <v>0.14999999999999991</v>
      </c>
      <c r="BL17" s="192">
        <v>2.0000000000000018E-2</v>
      </c>
      <c r="BM17" s="241">
        <f t="shared" si="34"/>
        <v>0.15999999999999992</v>
      </c>
      <c r="BN17" s="192">
        <v>7.5088960120583012E-2</v>
      </c>
      <c r="BO17" s="192">
        <v>0</v>
      </c>
      <c r="BP17" s="241">
        <f t="shared" si="35"/>
        <v>0</v>
      </c>
      <c r="BQ17" s="241">
        <f t="shared" si="8"/>
        <v>0</v>
      </c>
      <c r="BR17" s="241">
        <f t="shared" si="8"/>
        <v>0</v>
      </c>
      <c r="BS17" s="241">
        <f t="shared" si="8"/>
        <v>0</v>
      </c>
      <c r="BT17" s="241">
        <f t="shared" si="8"/>
        <v>0</v>
      </c>
      <c r="BU17" s="192">
        <v>0.17045484486112494</v>
      </c>
      <c r="BV17" s="241">
        <f t="shared" si="36"/>
        <v>0.17045484486112494</v>
      </c>
      <c r="BW17" s="241">
        <f t="shared" si="9"/>
        <v>0.17045484486112494</v>
      </c>
      <c r="BX17" s="241">
        <f t="shared" si="9"/>
        <v>0.17045484486112494</v>
      </c>
      <c r="BY17" s="241">
        <f t="shared" si="9"/>
        <v>0.17045484486112494</v>
      </c>
      <c r="BZ17" s="241">
        <f t="shared" si="9"/>
        <v>0.17045484486112494</v>
      </c>
      <c r="CA17" s="241">
        <f t="shared" si="9"/>
        <v>0.17045484486112494</v>
      </c>
      <c r="CB17" s="192">
        <v>5.4812035500624079E-2</v>
      </c>
      <c r="CC17" s="241">
        <f t="shared" si="37"/>
        <v>5.4812035500624079E-2</v>
      </c>
      <c r="CD17" s="241">
        <f t="shared" si="10"/>
        <v>5.4812035500624079E-2</v>
      </c>
      <c r="CE17" s="241">
        <f t="shared" si="10"/>
        <v>5.4812035500624079E-2</v>
      </c>
      <c r="CF17" s="241">
        <f t="shared" si="10"/>
        <v>5.4812035500624079E-2</v>
      </c>
      <c r="CG17" s="241">
        <f t="shared" si="10"/>
        <v>5.4812035500624079E-2</v>
      </c>
      <c r="CH17" s="241">
        <f t="shared" si="10"/>
        <v>5.4812035500624079E-2</v>
      </c>
      <c r="CI17" s="241">
        <f t="shared" si="38"/>
        <v>7.5088960120583012E-2</v>
      </c>
      <c r="CJ17" s="241">
        <f t="shared" si="38"/>
        <v>7.5088960120583012E-2</v>
      </c>
      <c r="CK17" s="241">
        <f t="shared" si="38"/>
        <v>7.5088960120583012E-2</v>
      </c>
      <c r="CL17" s="192">
        <v>5.9950513128028016E-2</v>
      </c>
      <c r="CM17" s="241">
        <f t="shared" si="39"/>
        <v>5.9950513128028016E-2</v>
      </c>
      <c r="CN17" s="241">
        <f t="shared" si="11"/>
        <v>5.9950513128028016E-2</v>
      </c>
      <c r="CO17" s="241">
        <f t="shared" si="11"/>
        <v>5.9950513128028016E-2</v>
      </c>
      <c r="CP17" s="241">
        <f t="shared" si="11"/>
        <v>5.9950513128028016E-2</v>
      </c>
      <c r="CQ17" s="536">
        <v>2.0000000000000018E-2</v>
      </c>
      <c r="CR17" s="192">
        <f t="shared" si="40"/>
        <v>0.12000000000000011</v>
      </c>
      <c r="CS17" s="241">
        <f t="shared" si="41"/>
        <v>0.12000000000000011</v>
      </c>
      <c r="CT17" s="241">
        <f t="shared" si="12"/>
        <v>0.12000000000000011</v>
      </c>
      <c r="CU17" s="241">
        <f t="shared" si="12"/>
        <v>0.12000000000000011</v>
      </c>
      <c r="CV17" s="241">
        <f t="shared" si="12"/>
        <v>0.12000000000000011</v>
      </c>
      <c r="CW17" s="241">
        <f t="shared" si="12"/>
        <v>0.12000000000000011</v>
      </c>
      <c r="CX17" s="241">
        <f t="shared" si="12"/>
        <v>0.12000000000000011</v>
      </c>
      <c r="CY17" s="241">
        <f t="shared" si="12"/>
        <v>0.12000000000000011</v>
      </c>
      <c r="CZ17" s="241">
        <f t="shared" si="12"/>
        <v>0.12000000000000011</v>
      </c>
      <c r="DA17" s="241">
        <f t="shared" si="12"/>
        <v>0.12000000000000011</v>
      </c>
      <c r="DB17" s="241">
        <f t="shared" si="12"/>
        <v>0.12000000000000011</v>
      </c>
      <c r="DC17" s="241">
        <f t="shared" si="12"/>
        <v>0.12000000000000011</v>
      </c>
      <c r="DD17" s="192">
        <f t="shared" si="42"/>
        <v>0.15999999999999992</v>
      </c>
      <c r="DE17" s="241">
        <f t="shared" si="13"/>
        <v>0.15999999999999992</v>
      </c>
      <c r="DF17" s="241">
        <f t="shared" si="13"/>
        <v>0.15999999999999992</v>
      </c>
      <c r="DG17" s="241">
        <f t="shared" si="13"/>
        <v>0.15999999999999992</v>
      </c>
      <c r="DH17" s="183">
        <f t="shared" si="43"/>
        <v>-4.5732613842850101E-2</v>
      </c>
      <c r="DI17" s="241">
        <f t="shared" si="44"/>
        <v>-4.5732613842850101E-2</v>
      </c>
      <c r="DJ17" s="241">
        <f t="shared" si="14"/>
        <v>-4.5732613842850101E-2</v>
      </c>
      <c r="DK17" s="241">
        <f t="shared" si="14"/>
        <v>-4.5732613842850101E-2</v>
      </c>
      <c r="DL17" s="241">
        <f t="shared" si="14"/>
        <v>-4.5732613842850101E-2</v>
      </c>
      <c r="DM17" s="241">
        <f t="shared" si="14"/>
        <v>-4.5732613842850101E-2</v>
      </c>
      <c r="DN17" s="241">
        <f t="shared" si="14"/>
        <v>-4.5732613842850101E-2</v>
      </c>
      <c r="DO17" s="241">
        <f t="shared" si="45"/>
        <v>-4.5732613842850101E-2</v>
      </c>
      <c r="DP17" s="241">
        <f t="shared" si="46"/>
        <v>-4.5732613842850101E-2</v>
      </c>
      <c r="DQ17" s="241">
        <f t="shared" si="15"/>
        <v>-4.5732613842850101E-2</v>
      </c>
      <c r="DR17" s="241">
        <f t="shared" si="15"/>
        <v>-4.5732613842850101E-2</v>
      </c>
      <c r="DS17" s="241">
        <f t="shared" si="15"/>
        <v>-4.5732613842850101E-2</v>
      </c>
      <c r="DT17" s="241">
        <f t="shared" si="15"/>
        <v>-4.5732613842850101E-2</v>
      </c>
      <c r="DU17" s="241">
        <f t="shared" si="15"/>
        <v>-4.5732613842850101E-2</v>
      </c>
      <c r="DV17" s="241">
        <f t="shared" si="15"/>
        <v>-4.5732613842850101E-2</v>
      </c>
      <c r="DW17" s="241">
        <f t="shared" si="47"/>
        <v>-4.5732613842850101E-2</v>
      </c>
      <c r="DX17" s="241">
        <f t="shared" si="16"/>
        <v>-4.5732613842850101E-2</v>
      </c>
      <c r="DY17" s="241">
        <f t="shared" si="48"/>
        <v>-4.5732613842850101E-2</v>
      </c>
      <c r="DZ17" s="241">
        <f t="shared" si="49"/>
        <v>-4.5732613842850101E-2</v>
      </c>
      <c r="EA17" s="241">
        <f t="shared" si="17"/>
        <v>-4.5732613842850101E-2</v>
      </c>
      <c r="EB17" s="241">
        <f t="shared" si="17"/>
        <v>-4.5732613842850101E-2</v>
      </c>
      <c r="EC17" s="241">
        <f t="shared" si="17"/>
        <v>-4.5732613842850101E-2</v>
      </c>
      <c r="ED17" s="241">
        <f t="shared" si="17"/>
        <v>-4.5732613842850101E-2</v>
      </c>
      <c r="EE17" s="241">
        <f t="shared" si="17"/>
        <v>-4.5732613842850101E-2</v>
      </c>
      <c r="EF17" s="241">
        <f t="shared" si="17"/>
        <v>-4.5732613842850101E-2</v>
      </c>
      <c r="EG17" s="241">
        <f t="shared" si="17"/>
        <v>-4.5732613842850101E-2</v>
      </c>
      <c r="EH17" s="241">
        <f t="shared" si="17"/>
        <v>-4.5732613842850101E-2</v>
      </c>
      <c r="EI17" s="241">
        <f t="shared" si="17"/>
        <v>-4.5732613842850101E-2</v>
      </c>
      <c r="EJ17" s="241">
        <f t="shared" si="17"/>
        <v>-4.5732613842850101E-2</v>
      </c>
      <c r="EK17" s="241">
        <f t="shared" si="17"/>
        <v>-4.5732613842850101E-2</v>
      </c>
      <c r="EL17" s="192">
        <f t="shared" si="50"/>
        <v>3.0673221345587635E-2</v>
      </c>
      <c r="EM17" s="60"/>
      <c r="EN17" s="60"/>
      <c r="EO17" s="60"/>
    </row>
    <row r="18" spans="1:145" s="290" customFormat="1" ht="15.75" outlineLevel="1" thickBot="1" x14ac:dyDescent="0.3">
      <c r="A18" s="280"/>
      <c r="B18" s="281" t="s">
        <v>17</v>
      </c>
      <c r="C18" s="282">
        <v>0.5</v>
      </c>
      <c r="D18" s="283">
        <v>-3.9818111975892245E-4</v>
      </c>
      <c r="E18" s="284">
        <f t="shared" si="18"/>
        <v>-3.9818111975892245E-4</v>
      </c>
      <c r="F18" s="284">
        <f t="shared" si="0"/>
        <v>-3.9818111975892245E-4</v>
      </c>
      <c r="G18" s="284">
        <f t="shared" si="0"/>
        <v>-3.9818111975892245E-4</v>
      </c>
      <c r="H18" s="284">
        <f t="shared" si="0"/>
        <v>-3.9818111975892245E-4</v>
      </c>
      <c r="I18" s="284">
        <f t="shared" si="0"/>
        <v>-3.9818111975892245E-4</v>
      </c>
      <c r="J18" s="284">
        <f t="shared" si="0"/>
        <v>-3.9818111975892245E-4</v>
      </c>
      <c r="K18" s="284">
        <f t="shared" si="0"/>
        <v>-3.9818111975892245E-4</v>
      </c>
      <c r="L18" s="284">
        <f t="shared" si="0"/>
        <v>-3.9818111975892245E-4</v>
      </c>
      <c r="M18" s="283">
        <v>-3.9379255914689049E-2</v>
      </c>
      <c r="N18" s="284">
        <f t="shared" si="19"/>
        <v>-3.9379255914689049E-2</v>
      </c>
      <c r="O18" s="284">
        <f t="shared" si="1"/>
        <v>-3.9379255914689049E-2</v>
      </c>
      <c r="P18" s="284">
        <f t="shared" si="1"/>
        <v>-3.9379255914689049E-2</v>
      </c>
      <c r="Q18" s="283">
        <v>4.1966208133971339E-2</v>
      </c>
      <c r="R18" s="284">
        <f t="shared" si="20"/>
        <v>4.1966208133971339E-2</v>
      </c>
      <c r="S18" s="284">
        <f t="shared" si="2"/>
        <v>4.1966208133971339E-2</v>
      </c>
      <c r="T18" s="283">
        <v>4.1966208133971339E-2</v>
      </c>
      <c r="U18" s="284">
        <f t="shared" si="21"/>
        <v>4.1966208133971339E-2</v>
      </c>
      <c r="V18" s="283">
        <v>8.9411764705882302E-2</v>
      </c>
      <c r="W18" s="284">
        <f t="shared" si="3"/>
        <v>4.1966208133971339E-2</v>
      </c>
      <c r="X18" s="284">
        <f t="shared" si="3"/>
        <v>4.1966208133971339E-2</v>
      </c>
      <c r="Y18" s="284">
        <f t="shared" si="3"/>
        <v>4.1966208133971339E-2</v>
      </c>
      <c r="Z18" s="284">
        <f t="shared" si="3"/>
        <v>4.1966208133971339E-2</v>
      </c>
      <c r="AA18" s="284">
        <f t="shared" si="3"/>
        <v>4.1966208133971339E-2</v>
      </c>
      <c r="AB18" s="284">
        <f t="shared" si="22"/>
        <v>0.13333299999999992</v>
      </c>
      <c r="AC18" s="284">
        <f t="shared" si="23"/>
        <v>0.13333299999999992</v>
      </c>
      <c r="AD18" s="283">
        <v>-3.9379255914689049E-2</v>
      </c>
      <c r="AE18" s="284">
        <f>$AD18*AE$6</f>
        <v>-3.9379255914689049E-2</v>
      </c>
      <c r="AF18" s="284">
        <f t="shared" si="4"/>
        <v>-3.9379255914689049E-2</v>
      </c>
      <c r="AG18" s="284">
        <f t="shared" si="4"/>
        <v>-3.9379255914689049E-2</v>
      </c>
      <c r="AH18" s="286">
        <v>0.31500945150000004</v>
      </c>
      <c r="AI18" s="566">
        <v>0.13333299999999992</v>
      </c>
      <c r="AJ18" s="565">
        <f t="shared" si="25"/>
        <v>0.13333299999999992</v>
      </c>
      <c r="AK18" s="535">
        <f t="shared" si="26"/>
        <v>0.22417122574999998</v>
      </c>
      <c r="AL18" s="529">
        <v>0.31500945150000004</v>
      </c>
      <c r="AM18" s="284">
        <f>$AI18*AM$6</f>
        <v>0.13333299999999992</v>
      </c>
      <c r="AN18" s="284">
        <f t="shared" si="5"/>
        <v>0.13333299999999992</v>
      </c>
      <c r="AO18" s="48">
        <f t="shared" si="28"/>
        <v>4.1966208133971339E-2</v>
      </c>
      <c r="AP18" s="199">
        <f>V18</f>
        <v>8.9411764705882302E-2</v>
      </c>
      <c r="AQ18" s="283">
        <v>-3.9379255914689049E-2</v>
      </c>
      <c r="AR18" s="283">
        <v>-3.9379255914689049E-2</v>
      </c>
      <c r="AS18" s="48">
        <f t="shared" si="30"/>
        <v>0.17999999999999994</v>
      </c>
      <c r="AT18" s="283">
        <v>0.17999999999999994</v>
      </c>
      <c r="AU18" s="284">
        <f>$AT18*AU$6</f>
        <v>0.16199999999999995</v>
      </c>
      <c r="AV18" s="284">
        <f>$AT18*AV$6</f>
        <v>0.16199999999999995</v>
      </c>
      <c r="AW18" s="48">
        <f t="shared" si="6"/>
        <v>0.16199999999999995</v>
      </c>
      <c r="AX18" s="48">
        <f t="shared" si="6"/>
        <v>0.17999999999999994</v>
      </c>
      <c r="AY18" s="48">
        <f t="shared" si="6"/>
        <v>0.21599999999999991</v>
      </c>
      <c r="AZ18" s="48">
        <f t="shared" si="6"/>
        <v>0.17999999999999994</v>
      </c>
      <c r="BA18" s="48">
        <f t="shared" si="6"/>
        <v>0.21599999999999991</v>
      </c>
      <c r="BB18" s="48">
        <f t="shared" si="32"/>
        <v>0.15138888888888902</v>
      </c>
      <c r="BC18" s="287">
        <v>0.15138888888888902</v>
      </c>
      <c r="BD18" s="283">
        <v>0.15884533829797554</v>
      </c>
      <c r="BE18" s="48">
        <f t="shared" si="33"/>
        <v>0.17999999999999994</v>
      </c>
      <c r="BF18" s="48">
        <f t="shared" si="7"/>
        <v>0.17999999999999994</v>
      </c>
      <c r="BG18" s="48">
        <f t="shared" si="7"/>
        <v>0.21599999999999991</v>
      </c>
      <c r="BH18" s="48">
        <f t="shared" si="7"/>
        <v>0.21599999999999991</v>
      </c>
      <c r="BI18" s="283">
        <v>0.14999999999999991</v>
      </c>
      <c r="BJ18" s="288">
        <v>0.20150000000000001</v>
      </c>
      <c r="BK18" s="286">
        <v>0.20150000000000001</v>
      </c>
      <c r="BL18" s="283">
        <v>4.8357146868755807E-2</v>
      </c>
      <c r="BM18" s="284">
        <f t="shared" si="34"/>
        <v>0.17999999999999994</v>
      </c>
      <c r="BN18" s="283">
        <v>0.10346582401521338</v>
      </c>
      <c r="BO18" s="283">
        <v>0</v>
      </c>
      <c r="BP18" s="284">
        <f t="shared" si="35"/>
        <v>0</v>
      </c>
      <c r="BQ18" s="284">
        <f t="shared" si="8"/>
        <v>0</v>
      </c>
      <c r="BR18" s="284">
        <f t="shared" si="8"/>
        <v>0</v>
      </c>
      <c r="BS18" s="284">
        <f t="shared" si="8"/>
        <v>0</v>
      </c>
      <c r="BT18" s="284">
        <f t="shared" si="8"/>
        <v>0</v>
      </c>
      <c r="BU18" s="283">
        <v>0.22440500042905009</v>
      </c>
      <c r="BV18" s="284">
        <f t="shared" si="36"/>
        <v>0.22440500042905009</v>
      </c>
      <c r="BW18" s="284">
        <f t="shared" si="9"/>
        <v>0.22440500042905009</v>
      </c>
      <c r="BX18" s="284">
        <f t="shared" si="9"/>
        <v>0.22440500042905009</v>
      </c>
      <c r="BY18" s="284">
        <f t="shared" si="9"/>
        <v>0.22440500042905009</v>
      </c>
      <c r="BZ18" s="284">
        <f t="shared" si="9"/>
        <v>0.22440500042905009</v>
      </c>
      <c r="CA18" s="284">
        <f t="shared" si="9"/>
        <v>0.22440500042905009</v>
      </c>
      <c r="CB18" s="283">
        <v>8.5992471616590072E-2</v>
      </c>
      <c r="CC18" s="284">
        <f t="shared" si="37"/>
        <v>8.5992471616590072E-2</v>
      </c>
      <c r="CD18" s="284">
        <f t="shared" si="10"/>
        <v>8.5992471616590072E-2</v>
      </c>
      <c r="CE18" s="284">
        <f t="shared" si="10"/>
        <v>8.5992471616590072E-2</v>
      </c>
      <c r="CF18" s="284">
        <f t="shared" si="10"/>
        <v>8.5992471616590072E-2</v>
      </c>
      <c r="CG18" s="284">
        <f t="shared" si="10"/>
        <v>8.5992471616590072E-2</v>
      </c>
      <c r="CH18" s="284">
        <f t="shared" si="10"/>
        <v>8.5992471616590072E-2</v>
      </c>
      <c r="CI18" s="284">
        <f t="shared" si="38"/>
        <v>0.10346582401521338</v>
      </c>
      <c r="CJ18" s="284">
        <f t="shared" si="38"/>
        <v>0.10346582401521338</v>
      </c>
      <c r="CK18" s="284">
        <f t="shared" si="38"/>
        <v>0.10346582401521338</v>
      </c>
      <c r="CL18" s="283">
        <v>0.10818694585439736</v>
      </c>
      <c r="CM18" s="284">
        <f t="shared" si="39"/>
        <v>0.10818694585439736</v>
      </c>
      <c r="CN18" s="284">
        <f t="shared" si="11"/>
        <v>0.10818694585439736</v>
      </c>
      <c r="CO18" s="284">
        <f t="shared" si="11"/>
        <v>0.10818694585439736</v>
      </c>
      <c r="CP18" s="284">
        <f t="shared" si="11"/>
        <v>0.10818694585439736</v>
      </c>
      <c r="CQ18" s="537">
        <v>4.8357146868755807E-2</v>
      </c>
      <c r="CR18" s="283">
        <f t="shared" si="40"/>
        <v>0.13333299999999992</v>
      </c>
      <c r="CS18" s="284">
        <f t="shared" si="41"/>
        <v>0.13333299999999992</v>
      </c>
      <c r="CT18" s="284">
        <f t="shared" si="12"/>
        <v>0.13333299999999992</v>
      </c>
      <c r="CU18" s="284">
        <f t="shared" si="12"/>
        <v>0.13333299999999992</v>
      </c>
      <c r="CV18" s="284">
        <f t="shared" si="12"/>
        <v>0.13333299999999992</v>
      </c>
      <c r="CW18" s="284">
        <f t="shared" si="12"/>
        <v>0.13333299999999992</v>
      </c>
      <c r="CX18" s="284">
        <f t="shared" si="12"/>
        <v>0.13333299999999992</v>
      </c>
      <c r="CY18" s="284">
        <f t="shared" si="12"/>
        <v>0.13333299999999992</v>
      </c>
      <c r="CZ18" s="284">
        <f t="shared" si="12"/>
        <v>0.13333299999999992</v>
      </c>
      <c r="DA18" s="284">
        <f t="shared" si="12"/>
        <v>0.13333299999999992</v>
      </c>
      <c r="DB18" s="284">
        <f t="shared" si="12"/>
        <v>0.13333299999999992</v>
      </c>
      <c r="DC18" s="284">
        <f t="shared" si="12"/>
        <v>0.13333299999999992</v>
      </c>
      <c r="DD18" s="283">
        <f t="shared" si="42"/>
        <v>0.17999999999999994</v>
      </c>
      <c r="DE18" s="284">
        <f t="shared" si="13"/>
        <v>0.17999999999999994</v>
      </c>
      <c r="DF18" s="284">
        <f t="shared" si="13"/>
        <v>0.17999999999999994</v>
      </c>
      <c r="DG18" s="284">
        <f t="shared" si="13"/>
        <v>0.17999999999999994</v>
      </c>
      <c r="DH18" s="183">
        <f t="shared" si="43"/>
        <v>-3.9379255914689049E-2</v>
      </c>
      <c r="DI18" s="284">
        <f t="shared" si="44"/>
        <v>-3.9379255914689049E-2</v>
      </c>
      <c r="DJ18" s="284">
        <f t="shared" si="14"/>
        <v>-3.9379255914689049E-2</v>
      </c>
      <c r="DK18" s="284">
        <f t="shared" si="14"/>
        <v>-3.9379255914689049E-2</v>
      </c>
      <c r="DL18" s="284">
        <f t="shared" si="14"/>
        <v>-3.9379255914689049E-2</v>
      </c>
      <c r="DM18" s="284">
        <f t="shared" si="14"/>
        <v>-3.9379255914689049E-2</v>
      </c>
      <c r="DN18" s="284">
        <f t="shared" si="14"/>
        <v>-3.9379255914689049E-2</v>
      </c>
      <c r="DO18" s="284">
        <f t="shared" si="45"/>
        <v>-3.9379255914689049E-2</v>
      </c>
      <c r="DP18" s="284">
        <f t="shared" si="46"/>
        <v>-3.9379255914689049E-2</v>
      </c>
      <c r="DQ18" s="284">
        <f t="shared" si="15"/>
        <v>-3.9379255914689049E-2</v>
      </c>
      <c r="DR18" s="284">
        <f t="shared" si="15"/>
        <v>-3.9379255914689049E-2</v>
      </c>
      <c r="DS18" s="284">
        <f t="shared" si="15"/>
        <v>-3.9379255914689049E-2</v>
      </c>
      <c r="DT18" s="284">
        <f t="shared" si="15"/>
        <v>-3.9379255914689049E-2</v>
      </c>
      <c r="DU18" s="284">
        <f t="shared" si="15"/>
        <v>-3.9379255914689049E-2</v>
      </c>
      <c r="DV18" s="284">
        <f t="shared" si="15"/>
        <v>-3.9379255914689049E-2</v>
      </c>
      <c r="DW18" s="284">
        <f t="shared" si="47"/>
        <v>-3.9379255914689049E-2</v>
      </c>
      <c r="DX18" s="284">
        <f t="shared" si="16"/>
        <v>-3.9379255914689049E-2</v>
      </c>
      <c r="DY18" s="284">
        <f t="shared" si="48"/>
        <v>-3.9379255914689049E-2</v>
      </c>
      <c r="DZ18" s="284">
        <f t="shared" si="49"/>
        <v>-3.9379255914689049E-2</v>
      </c>
      <c r="EA18" s="284">
        <f t="shared" si="17"/>
        <v>-3.9379255914689049E-2</v>
      </c>
      <c r="EB18" s="284">
        <f t="shared" si="17"/>
        <v>-3.9379255914689049E-2</v>
      </c>
      <c r="EC18" s="284">
        <f t="shared" si="17"/>
        <v>-3.9379255914689049E-2</v>
      </c>
      <c r="ED18" s="284">
        <f t="shared" si="17"/>
        <v>-3.9379255914689049E-2</v>
      </c>
      <c r="EE18" s="284">
        <f t="shared" si="17"/>
        <v>-3.9379255914689049E-2</v>
      </c>
      <c r="EF18" s="284">
        <f t="shared" si="17"/>
        <v>-3.9379255914689049E-2</v>
      </c>
      <c r="EG18" s="284">
        <f t="shared" si="17"/>
        <v>-3.9379255914689049E-2</v>
      </c>
      <c r="EH18" s="284">
        <f t="shared" si="17"/>
        <v>-3.9379255914689049E-2</v>
      </c>
      <c r="EI18" s="284">
        <f t="shared" si="17"/>
        <v>-3.9379255914689049E-2</v>
      </c>
      <c r="EJ18" s="284">
        <f t="shared" si="17"/>
        <v>-3.9379255914689049E-2</v>
      </c>
      <c r="EK18" s="284">
        <f t="shared" si="17"/>
        <v>-3.9379255914689049E-2</v>
      </c>
      <c r="EL18" s="283">
        <f t="shared" si="50"/>
        <v>4.6162828947368478E-2</v>
      </c>
      <c r="EM18" s="289"/>
      <c r="EN18" s="289"/>
      <c r="EO18" s="289"/>
    </row>
    <row r="19" spans="1:145" outlineLevel="1" x14ac:dyDescent="0.25">
      <c r="B19" s="243" t="s">
        <v>18</v>
      </c>
      <c r="C19" s="244">
        <v>0.55000000000000004</v>
      </c>
      <c r="D19" s="245">
        <v>1.9034386780418799E-2</v>
      </c>
      <c r="E19" s="246">
        <f t="shared" si="18"/>
        <v>1.9034386780418799E-2</v>
      </c>
      <c r="F19" s="246">
        <f t="shared" si="0"/>
        <v>1.9034386780418799E-2</v>
      </c>
      <c r="G19" s="246">
        <f t="shared" si="0"/>
        <v>1.9034386780418799E-2</v>
      </c>
      <c r="H19" s="246">
        <f t="shared" si="0"/>
        <v>1.9034386780418799E-2</v>
      </c>
      <c r="I19" s="246">
        <f t="shared" si="0"/>
        <v>1.9034386780418799E-2</v>
      </c>
      <c r="J19" s="246">
        <f t="shared" si="0"/>
        <v>1.9034386780418799E-2</v>
      </c>
      <c r="K19" s="246">
        <f t="shared" si="0"/>
        <v>1.9034386780418799E-2</v>
      </c>
      <c r="L19" s="246">
        <f t="shared" si="0"/>
        <v>1.9034386780418799E-2</v>
      </c>
      <c r="M19" s="245">
        <v>-3.3025897986527886E-2</v>
      </c>
      <c r="N19" s="246">
        <f t="shared" si="19"/>
        <v>-3.3025897986527886E-2</v>
      </c>
      <c r="O19" s="246">
        <f t="shared" si="1"/>
        <v>-3.3025897986527886E-2</v>
      </c>
      <c r="P19" s="246">
        <f t="shared" si="1"/>
        <v>-3.3025897986527886E-2</v>
      </c>
      <c r="Q19" s="245">
        <v>7.4134853582000115E-2</v>
      </c>
      <c r="R19" s="246">
        <f t="shared" si="20"/>
        <v>7.4134853582000115E-2</v>
      </c>
      <c r="S19" s="246">
        <f t="shared" si="2"/>
        <v>7.4134853582000115E-2</v>
      </c>
      <c r="T19" s="245">
        <v>7.4134853582000115E-2</v>
      </c>
      <c r="U19" s="246">
        <f t="shared" si="21"/>
        <v>7.4134853582000115E-2</v>
      </c>
      <c r="V19" s="245">
        <v>0.14428571428571435</v>
      </c>
      <c r="W19" s="246">
        <f t="shared" si="3"/>
        <v>7.4134853582000115E-2</v>
      </c>
      <c r="X19" s="246">
        <f t="shared" si="3"/>
        <v>7.4134853582000115E-2</v>
      </c>
      <c r="Y19" s="246">
        <f t="shared" si="3"/>
        <v>7.4134853582000115E-2</v>
      </c>
      <c r="Z19" s="246">
        <f t="shared" si="3"/>
        <v>7.4134853582000115E-2</v>
      </c>
      <c r="AA19" s="246">
        <f t="shared" si="3"/>
        <v>7.4134853582000115E-2</v>
      </c>
      <c r="AB19" s="246">
        <f t="shared" si="22"/>
        <v>0.18375400000000019</v>
      </c>
      <c r="AC19" s="246">
        <f t="shared" si="23"/>
        <v>0.18375400000000019</v>
      </c>
      <c r="AD19" s="245">
        <v>-3.3025897986527886E-2</v>
      </c>
      <c r="AE19" s="246">
        <f t="shared" si="24"/>
        <v>-3.3025897986527886E-2</v>
      </c>
      <c r="AF19" s="246">
        <f t="shared" si="4"/>
        <v>-3.3025897986527886E-2</v>
      </c>
      <c r="AG19" s="246">
        <f t="shared" si="4"/>
        <v>-3.3025897986527886E-2</v>
      </c>
      <c r="AH19" s="180">
        <v>0.37410445700000006</v>
      </c>
      <c r="AI19" s="566">
        <v>0.18375400000000019</v>
      </c>
      <c r="AJ19" s="565">
        <f t="shared" si="25"/>
        <v>0.18375400000000019</v>
      </c>
      <c r="AK19" s="535">
        <f t="shared" si="26"/>
        <v>0.27892922850000013</v>
      </c>
      <c r="AL19" s="530">
        <v>0.37410445700000006</v>
      </c>
      <c r="AM19" s="246">
        <f t="shared" si="27"/>
        <v>0.18375400000000019</v>
      </c>
      <c r="AN19" s="246">
        <f t="shared" si="5"/>
        <v>0.18375400000000019</v>
      </c>
      <c r="AO19" s="48">
        <f t="shared" si="28"/>
        <v>7.4134853582000115E-2</v>
      </c>
      <c r="AP19" s="199">
        <f t="shared" si="29"/>
        <v>0.14428571428571435</v>
      </c>
      <c r="AQ19" s="245">
        <v>-3.3025897986527886E-2</v>
      </c>
      <c r="AR19" s="245">
        <v>-3.3025897986527886E-2</v>
      </c>
      <c r="AS19" s="48">
        <f t="shared" si="30"/>
        <v>0.20550000000000002</v>
      </c>
      <c r="AT19" s="245">
        <v>0.20550000000000002</v>
      </c>
      <c r="AU19" s="246">
        <f t="shared" si="31"/>
        <v>0.18495000000000003</v>
      </c>
      <c r="AV19" s="246">
        <f t="shared" si="6"/>
        <v>0.18495000000000003</v>
      </c>
      <c r="AW19" s="48">
        <f t="shared" si="6"/>
        <v>0.18495000000000003</v>
      </c>
      <c r="AX19" s="48">
        <f t="shared" si="6"/>
        <v>0.20550000000000002</v>
      </c>
      <c r="AY19" s="48">
        <f t="shared" si="6"/>
        <v>0.24660000000000001</v>
      </c>
      <c r="AZ19" s="48">
        <f t="shared" si="6"/>
        <v>0.20550000000000002</v>
      </c>
      <c r="BA19" s="48">
        <f t="shared" si="6"/>
        <v>0.24660000000000001</v>
      </c>
      <c r="BB19" s="48">
        <f t="shared" si="32"/>
        <v>0.19999999999999996</v>
      </c>
      <c r="BC19" s="247">
        <v>0.19999999999999996</v>
      </c>
      <c r="BD19" s="245">
        <v>0.20962371400056456</v>
      </c>
      <c r="BE19" s="48">
        <f t="shared" si="33"/>
        <v>0.20550000000000002</v>
      </c>
      <c r="BF19" s="48">
        <f t="shared" si="7"/>
        <v>0.20550000000000002</v>
      </c>
      <c r="BG19" s="48">
        <f t="shared" si="7"/>
        <v>0.24660000000000001</v>
      </c>
      <c r="BH19" s="48">
        <f t="shared" si="7"/>
        <v>0.24660000000000001</v>
      </c>
      <c r="BI19" s="245">
        <v>0.19999999999999996</v>
      </c>
      <c r="BJ19" s="248">
        <v>0.22999999999999998</v>
      </c>
      <c r="BK19" s="180">
        <v>0.22999999999999998</v>
      </c>
      <c r="BL19" s="245">
        <v>8.0000000000000071E-2</v>
      </c>
      <c r="BM19" s="246">
        <f t="shared" si="34"/>
        <v>0.20550000000000002</v>
      </c>
      <c r="BN19" s="245">
        <v>0.12294815013305331</v>
      </c>
      <c r="BO19" s="245">
        <v>0</v>
      </c>
      <c r="BP19" s="246">
        <f t="shared" si="35"/>
        <v>0</v>
      </c>
      <c r="BQ19" s="246">
        <f t="shared" si="8"/>
        <v>0</v>
      </c>
      <c r="BR19" s="246">
        <f t="shared" si="8"/>
        <v>0</v>
      </c>
      <c r="BS19" s="246">
        <f t="shared" si="8"/>
        <v>0</v>
      </c>
      <c r="BT19" s="246">
        <f t="shared" si="8"/>
        <v>0</v>
      </c>
      <c r="BU19" s="245">
        <v>0.25520403532390001</v>
      </c>
      <c r="BV19" s="246">
        <f t="shared" si="36"/>
        <v>0.25520403532390001</v>
      </c>
      <c r="BW19" s="246">
        <f t="shared" si="9"/>
        <v>0.25520403532390001</v>
      </c>
      <c r="BX19" s="246">
        <f t="shared" si="9"/>
        <v>0.25520403532390001</v>
      </c>
      <c r="BY19" s="246">
        <f t="shared" si="9"/>
        <v>0.25520403532390001</v>
      </c>
      <c r="BZ19" s="246">
        <f t="shared" si="9"/>
        <v>0.25520403532390001</v>
      </c>
      <c r="CA19" s="246">
        <f t="shared" si="9"/>
        <v>0.25520403532390001</v>
      </c>
      <c r="CB19" s="245">
        <v>0.1136404150752599</v>
      </c>
      <c r="CC19" s="246">
        <f t="shared" si="37"/>
        <v>0.1136404150752599</v>
      </c>
      <c r="CD19" s="246">
        <f t="shared" si="10"/>
        <v>0.1136404150752599</v>
      </c>
      <c r="CE19" s="246">
        <f t="shared" si="10"/>
        <v>0.1136404150752599</v>
      </c>
      <c r="CF19" s="246">
        <f t="shared" si="10"/>
        <v>0.1136404150752599</v>
      </c>
      <c r="CG19" s="246">
        <f t="shared" si="10"/>
        <v>0.1136404150752599</v>
      </c>
      <c r="CH19" s="246">
        <f t="shared" si="10"/>
        <v>0.1136404150752599</v>
      </c>
      <c r="CI19" s="246">
        <f t="shared" si="38"/>
        <v>0.12294815013305331</v>
      </c>
      <c r="CJ19" s="246">
        <f t="shared" si="38"/>
        <v>0.12294815013305331</v>
      </c>
      <c r="CK19" s="246">
        <f t="shared" si="38"/>
        <v>0.12294815013305331</v>
      </c>
      <c r="CL19" s="245">
        <v>0.15511096239578115</v>
      </c>
      <c r="CM19" s="246">
        <f t="shared" si="39"/>
        <v>0.15511096239578115</v>
      </c>
      <c r="CN19" s="246">
        <f t="shared" si="11"/>
        <v>0.15511096239578115</v>
      </c>
      <c r="CO19" s="246">
        <f t="shared" si="11"/>
        <v>0.15511096239578115</v>
      </c>
      <c r="CP19" s="246">
        <f t="shared" si="11"/>
        <v>0.15511096239578115</v>
      </c>
      <c r="CQ19" s="538">
        <v>8.0000000000000071E-2</v>
      </c>
      <c r="CR19" s="245">
        <f t="shared" si="40"/>
        <v>0.18375400000000019</v>
      </c>
      <c r="CS19" s="246">
        <f t="shared" si="41"/>
        <v>0.18375400000000019</v>
      </c>
      <c r="CT19" s="246">
        <f t="shared" si="12"/>
        <v>0.18375400000000019</v>
      </c>
      <c r="CU19" s="246">
        <f t="shared" si="12"/>
        <v>0.18375400000000019</v>
      </c>
      <c r="CV19" s="246">
        <f t="shared" si="12"/>
        <v>0.18375400000000019</v>
      </c>
      <c r="CW19" s="246">
        <f t="shared" si="12"/>
        <v>0.18375400000000019</v>
      </c>
      <c r="CX19" s="246">
        <f t="shared" si="12"/>
        <v>0.18375400000000019</v>
      </c>
      <c r="CY19" s="246">
        <f t="shared" si="12"/>
        <v>0.18375400000000019</v>
      </c>
      <c r="CZ19" s="246">
        <f t="shared" si="12"/>
        <v>0.18375400000000019</v>
      </c>
      <c r="DA19" s="246">
        <f t="shared" si="12"/>
        <v>0.18375400000000019</v>
      </c>
      <c r="DB19" s="246">
        <f t="shared" si="12"/>
        <v>0.18375400000000019</v>
      </c>
      <c r="DC19" s="246">
        <f t="shared" si="12"/>
        <v>0.18375400000000019</v>
      </c>
      <c r="DD19" s="245">
        <f t="shared" si="42"/>
        <v>0.20550000000000002</v>
      </c>
      <c r="DE19" s="246">
        <f t="shared" si="13"/>
        <v>0.20550000000000002</v>
      </c>
      <c r="DF19" s="246">
        <f t="shared" si="13"/>
        <v>0.20550000000000002</v>
      </c>
      <c r="DG19" s="246">
        <f t="shared" si="13"/>
        <v>0.20550000000000002</v>
      </c>
      <c r="DH19" s="183">
        <f t="shared" si="43"/>
        <v>-3.3025897986527886E-2</v>
      </c>
      <c r="DI19" s="246">
        <f t="shared" si="44"/>
        <v>-3.3025897986527886E-2</v>
      </c>
      <c r="DJ19" s="246">
        <f t="shared" si="14"/>
        <v>-3.3025897986527886E-2</v>
      </c>
      <c r="DK19" s="246">
        <f t="shared" si="14"/>
        <v>-3.3025897986527886E-2</v>
      </c>
      <c r="DL19" s="246">
        <f t="shared" si="14"/>
        <v>-3.3025897986527886E-2</v>
      </c>
      <c r="DM19" s="246">
        <f t="shared" si="14"/>
        <v>-3.3025897986527886E-2</v>
      </c>
      <c r="DN19" s="246">
        <f t="shared" si="14"/>
        <v>-3.3025897986527886E-2</v>
      </c>
      <c r="DO19" s="246">
        <f t="shared" si="45"/>
        <v>-3.3025897986527886E-2</v>
      </c>
      <c r="DP19" s="246">
        <f t="shared" si="46"/>
        <v>-3.3025897986527886E-2</v>
      </c>
      <c r="DQ19" s="246">
        <f t="shared" si="15"/>
        <v>-3.3025897986527886E-2</v>
      </c>
      <c r="DR19" s="246">
        <f t="shared" si="15"/>
        <v>-3.3025897986527886E-2</v>
      </c>
      <c r="DS19" s="246">
        <f t="shared" si="15"/>
        <v>-3.3025897986527886E-2</v>
      </c>
      <c r="DT19" s="246">
        <f t="shared" si="15"/>
        <v>-3.3025897986527886E-2</v>
      </c>
      <c r="DU19" s="246">
        <f t="shared" si="15"/>
        <v>-3.3025897986527886E-2</v>
      </c>
      <c r="DV19" s="246">
        <f t="shared" si="15"/>
        <v>-3.3025897986527886E-2</v>
      </c>
      <c r="DW19" s="246">
        <f t="shared" si="47"/>
        <v>-3.3025897986527886E-2</v>
      </c>
      <c r="DX19" s="246">
        <f t="shared" si="16"/>
        <v>-3.3025897986527886E-2</v>
      </c>
      <c r="DY19" s="246">
        <f t="shared" si="48"/>
        <v>-3.3025897986527886E-2</v>
      </c>
      <c r="DZ19" s="246">
        <f t="shared" si="49"/>
        <v>-3.3025897986527886E-2</v>
      </c>
      <c r="EA19" s="246">
        <f t="shared" si="17"/>
        <v>-3.3025897986527886E-2</v>
      </c>
      <c r="EB19" s="246">
        <f t="shared" si="17"/>
        <v>-3.3025897986527886E-2</v>
      </c>
      <c r="EC19" s="246">
        <f t="shared" si="17"/>
        <v>-3.3025897986527886E-2</v>
      </c>
      <c r="ED19" s="246">
        <f t="shared" si="17"/>
        <v>-3.3025897986527886E-2</v>
      </c>
      <c r="EE19" s="246">
        <f t="shared" si="17"/>
        <v>-3.3025897986527886E-2</v>
      </c>
      <c r="EF19" s="246">
        <f t="shared" si="17"/>
        <v>-3.3025897986527886E-2</v>
      </c>
      <c r="EG19" s="246">
        <f t="shared" si="17"/>
        <v>-3.3025897986527886E-2</v>
      </c>
      <c r="EH19" s="246">
        <f t="shared" si="17"/>
        <v>-3.3025897986527886E-2</v>
      </c>
      <c r="EI19" s="246">
        <f t="shared" si="17"/>
        <v>-3.3025897986527886E-2</v>
      </c>
      <c r="EJ19" s="246">
        <f t="shared" si="17"/>
        <v>-3.3025897986527886E-2</v>
      </c>
      <c r="EK19" s="246">
        <f t="shared" si="17"/>
        <v>-3.3025897986527886E-2</v>
      </c>
      <c r="EL19" s="245">
        <f t="shared" si="50"/>
        <v>8.1548338940200138E-2</v>
      </c>
      <c r="EM19" s="60"/>
      <c r="EN19" s="60"/>
      <c r="EO19" s="60"/>
    </row>
    <row r="20" spans="1:145" outlineLevel="1" x14ac:dyDescent="0.25">
      <c r="B20" s="12" t="s">
        <v>19</v>
      </c>
      <c r="C20" s="21">
        <v>0.6</v>
      </c>
      <c r="D20" s="183">
        <v>3.893281278789007E-2</v>
      </c>
      <c r="E20" s="48">
        <f t="shared" si="18"/>
        <v>3.893281278789007E-2</v>
      </c>
      <c r="F20" s="48">
        <f t="shared" si="0"/>
        <v>3.893281278789007E-2</v>
      </c>
      <c r="G20" s="48">
        <f t="shared" si="0"/>
        <v>3.893281278789007E-2</v>
      </c>
      <c r="H20" s="48">
        <f t="shared" si="0"/>
        <v>3.893281278789007E-2</v>
      </c>
      <c r="I20" s="48">
        <f t="shared" si="0"/>
        <v>3.893281278789007E-2</v>
      </c>
      <c r="J20" s="48">
        <f t="shared" si="0"/>
        <v>3.893281278789007E-2</v>
      </c>
      <c r="K20" s="48">
        <f t="shared" si="0"/>
        <v>3.893281278789007E-2</v>
      </c>
      <c r="L20" s="48">
        <f t="shared" si="0"/>
        <v>3.893281278789007E-2</v>
      </c>
      <c r="M20" s="183">
        <v>-2.4242424242424176E-2</v>
      </c>
      <c r="N20" s="48">
        <f t="shared" si="19"/>
        <v>-2.4242424242424176E-2</v>
      </c>
      <c r="O20" s="48">
        <f t="shared" si="1"/>
        <v>-2.4242424242424176E-2</v>
      </c>
      <c r="P20" s="48">
        <f t="shared" si="1"/>
        <v>-2.4242424242424176E-2</v>
      </c>
      <c r="Q20" s="183">
        <v>0.11313640115815904</v>
      </c>
      <c r="R20" s="48">
        <f t="shared" si="20"/>
        <v>0.11313640115815904</v>
      </c>
      <c r="S20" s="48">
        <f t="shared" si="2"/>
        <v>0.11313640115815904</v>
      </c>
      <c r="T20" s="183">
        <v>0.11313640115815904</v>
      </c>
      <c r="U20" s="48">
        <f t="shared" si="21"/>
        <v>0.11313640115815904</v>
      </c>
      <c r="V20" s="183">
        <v>0.18041641998122127</v>
      </c>
      <c r="W20" s="48">
        <f t="shared" si="3"/>
        <v>0.11313640115815904</v>
      </c>
      <c r="X20" s="48">
        <f t="shared" si="3"/>
        <v>0.11313640115815904</v>
      </c>
      <c r="Y20" s="48">
        <f t="shared" si="3"/>
        <v>0.11313640115815904</v>
      </c>
      <c r="Z20" s="48">
        <f t="shared" si="3"/>
        <v>0.11313640115815904</v>
      </c>
      <c r="AA20" s="48">
        <f t="shared" si="3"/>
        <v>0.11313640115815904</v>
      </c>
      <c r="AB20" s="48">
        <f t="shared" si="22"/>
        <v>0.21999999999999997</v>
      </c>
      <c r="AC20" s="48">
        <f t="shared" si="23"/>
        <v>0.21999999999999997</v>
      </c>
      <c r="AD20" s="183">
        <v>-2.4242424242424176E-2</v>
      </c>
      <c r="AE20" s="48">
        <f t="shared" si="24"/>
        <v>-2.4242424242424176E-2</v>
      </c>
      <c r="AF20" s="48">
        <f t="shared" si="4"/>
        <v>-2.4242424242424176E-2</v>
      </c>
      <c r="AG20" s="48">
        <f t="shared" si="4"/>
        <v>-2.4242424242424176E-2</v>
      </c>
      <c r="AH20" s="180">
        <v>0.38530671800000005</v>
      </c>
      <c r="AI20" s="566">
        <v>0.21999999999999997</v>
      </c>
      <c r="AJ20" s="565">
        <f t="shared" si="25"/>
        <v>0.21999999999999997</v>
      </c>
      <c r="AK20" s="535">
        <f t="shared" si="26"/>
        <v>0.30265335900000001</v>
      </c>
      <c r="AL20" s="527">
        <v>0.38530671800000005</v>
      </c>
      <c r="AM20" s="48">
        <f t="shared" si="27"/>
        <v>0.21999999999999997</v>
      </c>
      <c r="AN20" s="48">
        <f t="shared" si="5"/>
        <v>0.21999999999999997</v>
      </c>
      <c r="AO20" s="48">
        <f t="shared" si="28"/>
        <v>0.11313640115815904</v>
      </c>
      <c r="AP20" s="199">
        <f t="shared" si="29"/>
        <v>0.18041641998122127</v>
      </c>
      <c r="AQ20" s="183">
        <v>-2.4242424242424176E-2</v>
      </c>
      <c r="AR20" s="183">
        <v>-2.4242424242424176E-2</v>
      </c>
      <c r="AS20" s="48">
        <f t="shared" si="30"/>
        <v>0.22999999999999998</v>
      </c>
      <c r="AT20" s="183">
        <v>0.22999999999999998</v>
      </c>
      <c r="AU20" s="48">
        <f t="shared" si="31"/>
        <v>0.20699999999999999</v>
      </c>
      <c r="AV20" s="48">
        <f t="shared" si="6"/>
        <v>0.20699999999999999</v>
      </c>
      <c r="AW20" s="48">
        <f t="shared" si="6"/>
        <v>0.20699999999999999</v>
      </c>
      <c r="AX20" s="48">
        <f t="shared" si="6"/>
        <v>0.22999999999999998</v>
      </c>
      <c r="AY20" s="48">
        <f t="shared" si="6"/>
        <v>0.27599999999999997</v>
      </c>
      <c r="AZ20" s="48">
        <f t="shared" si="6"/>
        <v>0.22999999999999998</v>
      </c>
      <c r="BA20" s="48">
        <f t="shared" si="6"/>
        <v>0.27599999999999997</v>
      </c>
      <c r="BB20" s="48">
        <f t="shared" si="32"/>
        <v>0.28119999999999989</v>
      </c>
      <c r="BC20" s="190">
        <v>0.28119999999999989</v>
      </c>
      <c r="BD20" s="183">
        <v>0.26148810406230227</v>
      </c>
      <c r="BE20" s="48">
        <f t="shared" si="33"/>
        <v>0.22999999999999998</v>
      </c>
      <c r="BF20" s="48">
        <f t="shared" si="7"/>
        <v>0.22999999999999998</v>
      </c>
      <c r="BG20" s="48">
        <f t="shared" si="7"/>
        <v>0.27599999999999997</v>
      </c>
      <c r="BH20" s="48">
        <f t="shared" si="7"/>
        <v>0.27599999999999997</v>
      </c>
      <c r="BI20" s="183">
        <v>0.26</v>
      </c>
      <c r="BJ20" s="193">
        <v>0.26</v>
      </c>
      <c r="BK20" s="180">
        <v>0.26</v>
      </c>
      <c r="BL20" s="183">
        <v>0.11324597544420745</v>
      </c>
      <c r="BM20" s="48">
        <f t="shared" si="34"/>
        <v>0.22999999999999998</v>
      </c>
      <c r="BN20" s="183">
        <v>0.14849687320782823</v>
      </c>
      <c r="BO20" s="183">
        <v>9.5199999999999729E-3</v>
      </c>
      <c r="BP20" s="48">
        <f t="shared" si="35"/>
        <v>9.5199999999999729E-3</v>
      </c>
      <c r="BQ20" s="48">
        <f t="shared" si="8"/>
        <v>9.5199999999999729E-3</v>
      </c>
      <c r="BR20" s="48">
        <f t="shared" si="8"/>
        <v>9.5199999999999729E-3</v>
      </c>
      <c r="BS20" s="48">
        <f t="shared" si="8"/>
        <v>9.5199999999999729E-3</v>
      </c>
      <c r="BT20" s="48">
        <f t="shared" si="8"/>
        <v>9.5199999999999729E-3</v>
      </c>
      <c r="BU20" s="183">
        <v>0.28258446733960008</v>
      </c>
      <c r="BV20" s="48">
        <f t="shared" si="36"/>
        <v>0.28258446733960008</v>
      </c>
      <c r="BW20" s="48">
        <f t="shared" si="9"/>
        <v>0.28258446733960008</v>
      </c>
      <c r="BX20" s="48">
        <f t="shared" si="9"/>
        <v>0.28258446733960008</v>
      </c>
      <c r="BY20" s="48">
        <f t="shared" si="9"/>
        <v>0.28258446733960008</v>
      </c>
      <c r="BZ20" s="48">
        <f t="shared" si="9"/>
        <v>0.28258446733960008</v>
      </c>
      <c r="CA20" s="48">
        <f t="shared" si="9"/>
        <v>0.28258446733960008</v>
      </c>
      <c r="CB20" s="183">
        <v>0.15338615228388464</v>
      </c>
      <c r="CC20" s="48">
        <f t="shared" si="37"/>
        <v>0.15338615228388464</v>
      </c>
      <c r="CD20" s="48">
        <f t="shared" si="10"/>
        <v>0.15338615228388464</v>
      </c>
      <c r="CE20" s="48">
        <f t="shared" si="10"/>
        <v>0.15338615228388464</v>
      </c>
      <c r="CF20" s="48">
        <f t="shared" si="10"/>
        <v>0.15338615228388464</v>
      </c>
      <c r="CG20" s="48">
        <f t="shared" si="10"/>
        <v>0.15338615228388464</v>
      </c>
      <c r="CH20" s="48">
        <f t="shared" si="10"/>
        <v>0.15338615228388464</v>
      </c>
      <c r="CI20" s="48">
        <f t="shared" si="38"/>
        <v>0.14849687320782823</v>
      </c>
      <c r="CJ20" s="48">
        <f t="shared" si="38"/>
        <v>0.14849687320782823</v>
      </c>
      <c r="CK20" s="48">
        <f t="shared" si="38"/>
        <v>0.14849687320782823</v>
      </c>
      <c r="CL20" s="183">
        <v>0.17299211653902002</v>
      </c>
      <c r="CM20" s="48">
        <f t="shared" si="39"/>
        <v>0.17299211653902002</v>
      </c>
      <c r="CN20" s="48">
        <f t="shared" si="11"/>
        <v>0.17299211653902002</v>
      </c>
      <c r="CO20" s="48">
        <f t="shared" si="11"/>
        <v>0.17299211653902002</v>
      </c>
      <c r="CP20" s="48">
        <f t="shared" si="11"/>
        <v>0.17299211653902002</v>
      </c>
      <c r="CQ20" s="535">
        <v>0.11324597544420745</v>
      </c>
      <c r="CR20" s="183">
        <f t="shared" si="40"/>
        <v>0.21999999999999997</v>
      </c>
      <c r="CS20" s="48">
        <f t="shared" si="41"/>
        <v>0.21999999999999997</v>
      </c>
      <c r="CT20" s="48">
        <f t="shared" si="12"/>
        <v>0.21999999999999997</v>
      </c>
      <c r="CU20" s="48">
        <f t="shared" si="12"/>
        <v>0.21999999999999997</v>
      </c>
      <c r="CV20" s="48">
        <f t="shared" si="12"/>
        <v>0.21999999999999997</v>
      </c>
      <c r="CW20" s="48">
        <f t="shared" si="12"/>
        <v>0.21999999999999997</v>
      </c>
      <c r="CX20" s="48">
        <f t="shared" si="12"/>
        <v>0.21999999999999997</v>
      </c>
      <c r="CY20" s="48">
        <f t="shared" si="12"/>
        <v>0.21999999999999997</v>
      </c>
      <c r="CZ20" s="48">
        <f t="shared" si="12"/>
        <v>0.21999999999999997</v>
      </c>
      <c r="DA20" s="48">
        <f t="shared" si="12"/>
        <v>0.21999999999999997</v>
      </c>
      <c r="DB20" s="48">
        <f t="shared" si="12"/>
        <v>0.21999999999999997</v>
      </c>
      <c r="DC20" s="48">
        <f t="shared" si="12"/>
        <v>0.21999999999999997</v>
      </c>
      <c r="DD20" s="183">
        <f t="shared" si="42"/>
        <v>0.22999999999999998</v>
      </c>
      <c r="DE20" s="48">
        <f t="shared" si="13"/>
        <v>0.22999999999999998</v>
      </c>
      <c r="DF20" s="48">
        <f t="shared" si="13"/>
        <v>0.22999999999999998</v>
      </c>
      <c r="DG20" s="48">
        <f t="shared" si="13"/>
        <v>0.22999999999999998</v>
      </c>
      <c r="DH20" s="183">
        <f t="shared" si="43"/>
        <v>-2.4242424242424176E-2</v>
      </c>
      <c r="DI20" s="48">
        <f t="shared" si="44"/>
        <v>-2.4242424242424176E-2</v>
      </c>
      <c r="DJ20" s="48">
        <f t="shared" si="14"/>
        <v>-2.4242424242424176E-2</v>
      </c>
      <c r="DK20" s="48">
        <f t="shared" si="14"/>
        <v>-2.4242424242424176E-2</v>
      </c>
      <c r="DL20" s="48">
        <f t="shared" si="14"/>
        <v>-2.4242424242424176E-2</v>
      </c>
      <c r="DM20" s="48">
        <f t="shared" si="14"/>
        <v>-2.4242424242424176E-2</v>
      </c>
      <c r="DN20" s="48">
        <f t="shared" si="14"/>
        <v>-2.4242424242424176E-2</v>
      </c>
      <c r="DO20" s="48">
        <f t="shared" si="45"/>
        <v>-2.4242424242424176E-2</v>
      </c>
      <c r="DP20" s="48">
        <f t="shared" si="46"/>
        <v>-2.4242424242424176E-2</v>
      </c>
      <c r="DQ20" s="48">
        <f t="shared" si="15"/>
        <v>-2.4242424242424176E-2</v>
      </c>
      <c r="DR20" s="48">
        <f t="shared" si="15"/>
        <v>-2.4242424242424176E-2</v>
      </c>
      <c r="DS20" s="48">
        <f t="shared" si="15"/>
        <v>-2.4242424242424176E-2</v>
      </c>
      <c r="DT20" s="48">
        <f t="shared" si="15"/>
        <v>-2.4242424242424176E-2</v>
      </c>
      <c r="DU20" s="48">
        <f t="shared" si="15"/>
        <v>-2.4242424242424176E-2</v>
      </c>
      <c r="DV20" s="48">
        <f t="shared" si="15"/>
        <v>-2.4242424242424176E-2</v>
      </c>
      <c r="DW20" s="48">
        <f t="shared" si="47"/>
        <v>-2.4242424242424176E-2</v>
      </c>
      <c r="DX20" s="48">
        <f t="shared" si="16"/>
        <v>-2.4242424242424176E-2</v>
      </c>
      <c r="DY20" s="48">
        <f t="shared" si="48"/>
        <v>-2.4242424242424176E-2</v>
      </c>
      <c r="DZ20" s="48">
        <f t="shared" si="49"/>
        <v>-2.4242424242424176E-2</v>
      </c>
      <c r="EA20" s="48">
        <f t="shared" si="17"/>
        <v>-2.4242424242424176E-2</v>
      </c>
      <c r="EB20" s="48">
        <f t="shared" si="17"/>
        <v>-2.4242424242424176E-2</v>
      </c>
      <c r="EC20" s="48">
        <f t="shared" si="17"/>
        <v>-2.4242424242424176E-2</v>
      </c>
      <c r="ED20" s="48">
        <f t="shared" si="17"/>
        <v>-2.4242424242424176E-2</v>
      </c>
      <c r="EE20" s="48">
        <f t="shared" si="17"/>
        <v>-2.4242424242424176E-2</v>
      </c>
      <c r="EF20" s="48">
        <f t="shared" si="17"/>
        <v>-2.4242424242424176E-2</v>
      </c>
      <c r="EG20" s="48">
        <f t="shared" si="17"/>
        <v>-2.4242424242424176E-2</v>
      </c>
      <c r="EH20" s="48">
        <f t="shared" si="17"/>
        <v>-2.4242424242424176E-2</v>
      </c>
      <c r="EI20" s="48">
        <f t="shared" si="17"/>
        <v>-2.4242424242424176E-2</v>
      </c>
      <c r="EJ20" s="48">
        <f t="shared" si="17"/>
        <v>-2.4242424242424176E-2</v>
      </c>
      <c r="EK20" s="48">
        <f t="shared" si="17"/>
        <v>-2.4242424242424176E-2</v>
      </c>
      <c r="EL20" s="183">
        <f t="shared" si="50"/>
        <v>0.12445004127397495</v>
      </c>
      <c r="EM20" s="60"/>
      <c r="EN20" s="60"/>
      <c r="EO20" s="60"/>
    </row>
    <row r="21" spans="1:145" outlineLevel="1" x14ac:dyDescent="0.25">
      <c r="B21" s="12" t="s">
        <v>20</v>
      </c>
      <c r="C21" s="21">
        <v>0.65</v>
      </c>
      <c r="D21" s="183">
        <v>0.11409207671707178</v>
      </c>
      <c r="E21" s="48">
        <f t="shared" si="18"/>
        <v>0.11409207671707178</v>
      </c>
      <c r="F21" s="48">
        <f t="shared" si="0"/>
        <v>0.11409207671707178</v>
      </c>
      <c r="G21" s="48">
        <f t="shared" si="0"/>
        <v>0.11409207671707178</v>
      </c>
      <c r="H21" s="48">
        <f t="shared" si="0"/>
        <v>0.11409207671707178</v>
      </c>
      <c r="I21" s="48">
        <f t="shared" si="0"/>
        <v>0.11409207671707178</v>
      </c>
      <c r="J21" s="48">
        <f t="shared" si="0"/>
        <v>0.11409207671707178</v>
      </c>
      <c r="K21" s="48">
        <f t="shared" si="0"/>
        <v>0.11409207671707178</v>
      </c>
      <c r="L21" s="48">
        <f t="shared" si="0"/>
        <v>0.11409207671707178</v>
      </c>
      <c r="M21" s="183">
        <v>-1.3636363636363669E-2</v>
      </c>
      <c r="N21" s="48">
        <f t="shared" si="19"/>
        <v>-1.3636363636363669E-2</v>
      </c>
      <c r="O21" s="48">
        <f t="shared" si="1"/>
        <v>-1.3636363636363669E-2</v>
      </c>
      <c r="P21" s="48">
        <f t="shared" si="1"/>
        <v>-1.3636363636363669E-2</v>
      </c>
      <c r="Q21" s="183">
        <v>0.12524859270078958</v>
      </c>
      <c r="R21" s="48">
        <f t="shared" si="20"/>
        <v>0.12524859270078958</v>
      </c>
      <c r="S21" s="48">
        <f t="shared" si="2"/>
        <v>0.12524859270078958</v>
      </c>
      <c r="T21" s="183">
        <v>0.12524859270078958</v>
      </c>
      <c r="U21" s="48">
        <f t="shared" si="21"/>
        <v>0.12524859270078958</v>
      </c>
      <c r="V21" s="183">
        <v>0.30357142857142905</v>
      </c>
      <c r="W21" s="48">
        <f t="shared" si="3"/>
        <v>0.12524859270078958</v>
      </c>
      <c r="X21" s="48">
        <f t="shared" si="3"/>
        <v>0.12524859270078958</v>
      </c>
      <c r="Y21" s="48">
        <f t="shared" si="3"/>
        <v>0.12524859270078958</v>
      </c>
      <c r="Z21" s="48">
        <f t="shared" si="3"/>
        <v>0.12524859270078958</v>
      </c>
      <c r="AA21" s="48">
        <f t="shared" si="3"/>
        <v>0.12524859270078958</v>
      </c>
      <c r="AB21" s="48">
        <f t="shared" si="22"/>
        <v>0.34885680000000008</v>
      </c>
      <c r="AC21" s="48">
        <f t="shared" si="23"/>
        <v>0.34885680000000008</v>
      </c>
      <c r="AD21" s="183">
        <v>-1.3636363636363669E-2</v>
      </c>
      <c r="AE21" s="48">
        <f t="shared" si="24"/>
        <v>-1.3636363636363669E-2</v>
      </c>
      <c r="AF21" s="48">
        <f t="shared" si="4"/>
        <v>-1.3636363636363669E-2</v>
      </c>
      <c r="AG21" s="48">
        <f t="shared" si="4"/>
        <v>-1.3636363636363669E-2</v>
      </c>
      <c r="AH21" s="180">
        <v>0.40308549424999995</v>
      </c>
      <c r="AI21" s="566">
        <v>0.34885680000000008</v>
      </c>
      <c r="AJ21" s="565">
        <f t="shared" si="25"/>
        <v>0.34885680000000008</v>
      </c>
      <c r="AK21" s="535">
        <f t="shared" si="26"/>
        <v>0.37597114712500002</v>
      </c>
      <c r="AL21" s="527">
        <v>0.40308549424999995</v>
      </c>
      <c r="AM21" s="48">
        <f t="shared" si="27"/>
        <v>0.34885680000000008</v>
      </c>
      <c r="AN21" s="48">
        <f t="shared" si="5"/>
        <v>0.34885680000000008</v>
      </c>
      <c r="AO21" s="48">
        <f t="shared" si="28"/>
        <v>0.12524859270078958</v>
      </c>
      <c r="AP21" s="199">
        <f t="shared" si="29"/>
        <v>0.30357142857142905</v>
      </c>
      <c r="AQ21" s="183">
        <v>-1.3636363636363669E-2</v>
      </c>
      <c r="AR21" s="183">
        <v>-1.3636363636363669E-2</v>
      </c>
      <c r="AS21" s="48">
        <f t="shared" si="30"/>
        <v>0.25650000000000017</v>
      </c>
      <c r="AT21" s="183">
        <v>0.25650000000000017</v>
      </c>
      <c r="AU21" s="48">
        <f t="shared" si="31"/>
        <v>0.23085000000000017</v>
      </c>
      <c r="AV21" s="48">
        <f t="shared" si="6"/>
        <v>0.23085000000000017</v>
      </c>
      <c r="AW21" s="48">
        <f t="shared" si="6"/>
        <v>0.23085000000000017</v>
      </c>
      <c r="AX21" s="48">
        <f t="shared" si="6"/>
        <v>0.25650000000000017</v>
      </c>
      <c r="AY21" s="48">
        <f t="shared" si="6"/>
        <v>0.30780000000000018</v>
      </c>
      <c r="AZ21" s="48">
        <f t="shared" si="6"/>
        <v>0.25650000000000017</v>
      </c>
      <c r="BA21" s="48">
        <f t="shared" si="6"/>
        <v>0.30780000000000018</v>
      </c>
      <c r="BB21" s="48">
        <f t="shared" si="32"/>
        <v>0.33045357142857146</v>
      </c>
      <c r="BC21" s="190">
        <v>0.33045357142857146</v>
      </c>
      <c r="BD21" s="183">
        <v>0.34633519451127759</v>
      </c>
      <c r="BE21" s="48">
        <f t="shared" si="33"/>
        <v>0.25650000000000017</v>
      </c>
      <c r="BF21" s="48">
        <f t="shared" si="7"/>
        <v>0.25650000000000017</v>
      </c>
      <c r="BG21" s="48">
        <f t="shared" si="7"/>
        <v>0.30780000000000018</v>
      </c>
      <c r="BH21" s="48">
        <f t="shared" si="7"/>
        <v>0.30780000000000018</v>
      </c>
      <c r="BI21" s="183">
        <v>0.33000000000000007</v>
      </c>
      <c r="BJ21" s="193">
        <v>0.31700000000000017</v>
      </c>
      <c r="BK21" s="180">
        <v>0.31700000000000017</v>
      </c>
      <c r="BL21" s="183">
        <v>0.14941773975776829</v>
      </c>
      <c r="BM21" s="48">
        <f t="shared" si="34"/>
        <v>0.25650000000000017</v>
      </c>
      <c r="BN21" s="183">
        <v>0.18834610261512333</v>
      </c>
      <c r="BO21" s="183">
        <v>5.7570000000000121E-2</v>
      </c>
      <c r="BP21" s="48">
        <f t="shared" si="35"/>
        <v>5.7570000000000121E-2</v>
      </c>
      <c r="BQ21" s="48">
        <f t="shared" si="8"/>
        <v>5.7570000000000121E-2</v>
      </c>
      <c r="BR21" s="48">
        <f t="shared" si="8"/>
        <v>5.7570000000000121E-2</v>
      </c>
      <c r="BS21" s="48">
        <f t="shared" si="8"/>
        <v>5.7570000000000121E-2</v>
      </c>
      <c r="BT21" s="48">
        <f t="shared" si="8"/>
        <v>5.7570000000000121E-2</v>
      </c>
      <c r="BU21" s="183">
        <v>0.30170001839255001</v>
      </c>
      <c r="BV21" s="48">
        <f t="shared" si="36"/>
        <v>0.30170001839255001</v>
      </c>
      <c r="BW21" s="48">
        <f t="shared" si="9"/>
        <v>0.30170001839255001</v>
      </c>
      <c r="BX21" s="48">
        <f t="shared" si="9"/>
        <v>0.30170001839255001</v>
      </c>
      <c r="BY21" s="48">
        <f t="shared" si="9"/>
        <v>0.30170001839255001</v>
      </c>
      <c r="BZ21" s="48">
        <f t="shared" si="9"/>
        <v>0.30170001839255001</v>
      </c>
      <c r="CA21" s="48">
        <f t="shared" si="9"/>
        <v>0.30170001839255001</v>
      </c>
      <c r="CB21" s="183">
        <v>0.20576828945281989</v>
      </c>
      <c r="CC21" s="48">
        <f t="shared" si="37"/>
        <v>0.20576828945281989</v>
      </c>
      <c r="CD21" s="48">
        <f t="shared" si="10"/>
        <v>0.20576828945281989</v>
      </c>
      <c r="CE21" s="48">
        <f t="shared" si="10"/>
        <v>0.20576828945281989</v>
      </c>
      <c r="CF21" s="48">
        <f t="shared" si="10"/>
        <v>0.20576828945281989</v>
      </c>
      <c r="CG21" s="48">
        <f t="shared" si="10"/>
        <v>0.20576828945281989</v>
      </c>
      <c r="CH21" s="48">
        <f t="shared" si="10"/>
        <v>0.20576828945281989</v>
      </c>
      <c r="CI21" s="48">
        <f t="shared" si="38"/>
        <v>0.18834610261512333</v>
      </c>
      <c r="CJ21" s="48">
        <f t="shared" si="38"/>
        <v>0.18834610261512333</v>
      </c>
      <c r="CK21" s="48">
        <f t="shared" si="38"/>
        <v>0.18834610261512333</v>
      </c>
      <c r="CL21" s="183">
        <v>0.3004380272501217</v>
      </c>
      <c r="CM21" s="48">
        <f t="shared" si="39"/>
        <v>0.3004380272501217</v>
      </c>
      <c r="CN21" s="48">
        <f t="shared" si="11"/>
        <v>0.3004380272501217</v>
      </c>
      <c r="CO21" s="48">
        <f t="shared" si="11"/>
        <v>0.3004380272501217</v>
      </c>
      <c r="CP21" s="48">
        <f t="shared" si="11"/>
        <v>0.3004380272501217</v>
      </c>
      <c r="CQ21" s="535">
        <v>0.14941773975776829</v>
      </c>
      <c r="CR21" s="183">
        <f t="shared" si="40"/>
        <v>0.34885680000000008</v>
      </c>
      <c r="CS21" s="48">
        <f t="shared" si="41"/>
        <v>0.34885680000000008</v>
      </c>
      <c r="CT21" s="48">
        <f t="shared" si="12"/>
        <v>0.34885680000000008</v>
      </c>
      <c r="CU21" s="48">
        <f t="shared" si="12"/>
        <v>0.34885680000000008</v>
      </c>
      <c r="CV21" s="48">
        <f t="shared" si="12"/>
        <v>0.34885680000000008</v>
      </c>
      <c r="CW21" s="48">
        <f t="shared" si="12"/>
        <v>0.34885680000000008</v>
      </c>
      <c r="CX21" s="48">
        <f t="shared" si="12"/>
        <v>0.34885680000000008</v>
      </c>
      <c r="CY21" s="48">
        <f t="shared" si="12"/>
        <v>0.34885680000000008</v>
      </c>
      <c r="CZ21" s="48">
        <f t="shared" si="12"/>
        <v>0.34885680000000008</v>
      </c>
      <c r="DA21" s="48">
        <f t="shared" si="12"/>
        <v>0.34885680000000008</v>
      </c>
      <c r="DB21" s="48">
        <f t="shared" si="12"/>
        <v>0.34885680000000008</v>
      </c>
      <c r="DC21" s="48">
        <f t="shared" si="12"/>
        <v>0.34885680000000008</v>
      </c>
      <c r="DD21" s="183">
        <f t="shared" si="42"/>
        <v>0.25650000000000017</v>
      </c>
      <c r="DE21" s="48">
        <f t="shared" si="13"/>
        <v>0.25650000000000017</v>
      </c>
      <c r="DF21" s="48">
        <f t="shared" si="13"/>
        <v>0.25650000000000017</v>
      </c>
      <c r="DG21" s="48">
        <f t="shared" si="13"/>
        <v>0.25650000000000017</v>
      </c>
      <c r="DH21" s="183">
        <f t="shared" si="43"/>
        <v>-1.3636363636363669E-2</v>
      </c>
      <c r="DI21" s="48">
        <f t="shared" si="44"/>
        <v>-1.3636363636363669E-2</v>
      </c>
      <c r="DJ21" s="48">
        <f t="shared" si="14"/>
        <v>-1.3636363636363669E-2</v>
      </c>
      <c r="DK21" s="48">
        <f t="shared" si="14"/>
        <v>-1.3636363636363669E-2</v>
      </c>
      <c r="DL21" s="48">
        <f t="shared" si="14"/>
        <v>-1.3636363636363669E-2</v>
      </c>
      <c r="DM21" s="48">
        <f t="shared" si="14"/>
        <v>-1.3636363636363669E-2</v>
      </c>
      <c r="DN21" s="48">
        <f t="shared" si="14"/>
        <v>-1.3636363636363669E-2</v>
      </c>
      <c r="DO21" s="48">
        <f t="shared" si="45"/>
        <v>-1.3636363636363669E-2</v>
      </c>
      <c r="DP21" s="48">
        <f t="shared" si="46"/>
        <v>-1.3636363636363669E-2</v>
      </c>
      <c r="DQ21" s="48">
        <f t="shared" si="15"/>
        <v>-1.3636363636363669E-2</v>
      </c>
      <c r="DR21" s="48">
        <f t="shared" si="15"/>
        <v>-1.3636363636363669E-2</v>
      </c>
      <c r="DS21" s="48">
        <f t="shared" si="15"/>
        <v>-1.3636363636363669E-2</v>
      </c>
      <c r="DT21" s="48">
        <f t="shared" si="15"/>
        <v>-1.3636363636363669E-2</v>
      </c>
      <c r="DU21" s="48">
        <f t="shared" si="15"/>
        <v>-1.3636363636363669E-2</v>
      </c>
      <c r="DV21" s="48">
        <f t="shared" si="15"/>
        <v>-1.3636363636363669E-2</v>
      </c>
      <c r="DW21" s="48">
        <f t="shared" si="47"/>
        <v>-1.3636363636363669E-2</v>
      </c>
      <c r="DX21" s="48">
        <f t="shared" si="16"/>
        <v>-1.3636363636363669E-2</v>
      </c>
      <c r="DY21" s="48">
        <f t="shared" si="48"/>
        <v>-1.3636363636363669E-2</v>
      </c>
      <c r="DZ21" s="48">
        <f t="shared" si="49"/>
        <v>-1.3636363636363669E-2</v>
      </c>
      <c r="EA21" s="48">
        <f t="shared" si="17"/>
        <v>-1.3636363636363669E-2</v>
      </c>
      <c r="EB21" s="48">
        <f t="shared" si="17"/>
        <v>-1.3636363636363669E-2</v>
      </c>
      <c r="EC21" s="48">
        <f t="shared" si="17"/>
        <v>-1.3636363636363669E-2</v>
      </c>
      <c r="ED21" s="48">
        <f t="shared" si="17"/>
        <v>-1.3636363636363669E-2</v>
      </c>
      <c r="EE21" s="48">
        <f t="shared" si="17"/>
        <v>-1.3636363636363669E-2</v>
      </c>
      <c r="EF21" s="48">
        <f t="shared" si="17"/>
        <v>-1.3636363636363669E-2</v>
      </c>
      <c r="EG21" s="48">
        <f t="shared" si="17"/>
        <v>-1.3636363636363669E-2</v>
      </c>
      <c r="EH21" s="48">
        <f t="shared" si="17"/>
        <v>-1.3636363636363669E-2</v>
      </c>
      <c r="EI21" s="48">
        <f t="shared" si="17"/>
        <v>-1.3636363636363669E-2</v>
      </c>
      <c r="EJ21" s="48">
        <f t="shared" si="17"/>
        <v>-1.3636363636363669E-2</v>
      </c>
      <c r="EK21" s="48">
        <f t="shared" si="17"/>
        <v>-1.3636363636363669E-2</v>
      </c>
      <c r="EL21" s="183">
        <f t="shared" si="50"/>
        <v>0.13777345197086854</v>
      </c>
      <c r="EM21" s="60"/>
      <c r="EN21" s="60"/>
      <c r="EO21" s="60"/>
    </row>
    <row r="22" spans="1:145" outlineLevel="1" x14ac:dyDescent="0.25">
      <c r="B22" s="12" t="s">
        <v>21</v>
      </c>
      <c r="C22" s="21">
        <v>0.7</v>
      </c>
      <c r="D22" s="183">
        <v>0.27897127937788002</v>
      </c>
      <c r="E22" s="48">
        <f t="shared" si="18"/>
        <v>0.27897127937788002</v>
      </c>
      <c r="F22" s="48">
        <f t="shared" si="0"/>
        <v>0.27897127937788002</v>
      </c>
      <c r="G22" s="48">
        <f t="shared" si="0"/>
        <v>0.27897127937788002</v>
      </c>
      <c r="H22" s="48">
        <f t="shared" si="0"/>
        <v>0.27897127937788002</v>
      </c>
      <c r="I22" s="48">
        <f t="shared" si="0"/>
        <v>0.27897127937788002</v>
      </c>
      <c r="J22" s="48">
        <f t="shared" si="0"/>
        <v>0.27897127937788002</v>
      </c>
      <c r="K22" s="48">
        <f t="shared" si="0"/>
        <v>0.27897127937788002</v>
      </c>
      <c r="L22" s="48">
        <f t="shared" si="0"/>
        <v>0.27897127937788002</v>
      </c>
      <c r="M22" s="183">
        <v>-3.0303030303030498E-3</v>
      </c>
      <c r="N22" s="48">
        <f t="shared" si="19"/>
        <v>-3.0303030303030498E-3</v>
      </c>
      <c r="O22" s="48">
        <f t="shared" si="1"/>
        <v>-3.0303030303030498E-3</v>
      </c>
      <c r="P22" s="48">
        <f t="shared" si="1"/>
        <v>-3.0303030303030498E-3</v>
      </c>
      <c r="Q22" s="183">
        <v>0.17028763700671945</v>
      </c>
      <c r="R22" s="48">
        <f t="shared" si="20"/>
        <v>0.17028763700671945</v>
      </c>
      <c r="S22" s="48">
        <f t="shared" si="2"/>
        <v>0.17028763700671945</v>
      </c>
      <c r="T22" s="183">
        <v>0.17028763700671945</v>
      </c>
      <c r="U22" s="48">
        <f t="shared" si="21"/>
        <v>0.17028763700671945</v>
      </c>
      <c r="V22" s="183">
        <v>0.39369020731458249</v>
      </c>
      <c r="W22" s="48">
        <f t="shared" si="3"/>
        <v>0.17028763700671945</v>
      </c>
      <c r="X22" s="48">
        <f t="shared" si="3"/>
        <v>0.17028763700671945</v>
      </c>
      <c r="Y22" s="48">
        <f t="shared" si="3"/>
        <v>0.17028763700671945</v>
      </c>
      <c r="Z22" s="48">
        <f t="shared" si="3"/>
        <v>0.17028763700671945</v>
      </c>
      <c r="AA22" s="48">
        <f t="shared" si="3"/>
        <v>0.17028763700671945</v>
      </c>
      <c r="AB22" s="48">
        <f t="shared" si="22"/>
        <v>0.4554367891327642</v>
      </c>
      <c r="AC22" s="48">
        <f t="shared" si="23"/>
        <v>0.4554367891327642</v>
      </c>
      <c r="AD22" s="183">
        <v>-3.0303030303030498E-3</v>
      </c>
      <c r="AE22" s="48">
        <f t="shared" si="24"/>
        <v>-3.0303030303030498E-3</v>
      </c>
      <c r="AF22" s="48">
        <f t="shared" si="4"/>
        <v>-3.0303030303030498E-3</v>
      </c>
      <c r="AG22" s="48">
        <f t="shared" si="4"/>
        <v>-3.0303030303030498E-3</v>
      </c>
      <c r="AH22" s="180">
        <v>0.45788463613276442</v>
      </c>
      <c r="AI22" s="566">
        <v>0.4554367891327642</v>
      </c>
      <c r="AJ22" s="565">
        <f t="shared" si="25"/>
        <v>0.4554367891327642</v>
      </c>
      <c r="AK22" s="535">
        <f t="shared" si="26"/>
        <v>0.45666071263276431</v>
      </c>
      <c r="AL22" s="527">
        <v>0.45788463613276442</v>
      </c>
      <c r="AM22" s="48">
        <f t="shared" si="27"/>
        <v>0.4554367891327642</v>
      </c>
      <c r="AN22" s="48">
        <f t="shared" si="5"/>
        <v>0.4554367891327642</v>
      </c>
      <c r="AO22" s="48">
        <f t="shared" si="28"/>
        <v>0.17028763700671945</v>
      </c>
      <c r="AP22" s="199">
        <f t="shared" si="29"/>
        <v>0.39369020731458249</v>
      </c>
      <c r="AQ22" s="183">
        <v>-3.0303030303030498E-3</v>
      </c>
      <c r="AR22" s="183">
        <v>-3.0303030303030498E-3</v>
      </c>
      <c r="AS22" s="48">
        <f t="shared" si="30"/>
        <v>0.29800838913276451</v>
      </c>
      <c r="AT22" s="183">
        <v>0.29800838913276451</v>
      </c>
      <c r="AU22" s="48">
        <f t="shared" si="31"/>
        <v>0.26820755021948806</v>
      </c>
      <c r="AV22" s="48">
        <f t="shared" si="6"/>
        <v>0.26820755021948806</v>
      </c>
      <c r="AW22" s="48">
        <f t="shared" si="6"/>
        <v>0.26820755021948806</v>
      </c>
      <c r="AX22" s="48">
        <f t="shared" si="6"/>
        <v>0.29800838913276451</v>
      </c>
      <c r="AY22" s="48">
        <f t="shared" si="6"/>
        <v>0.35761006695931741</v>
      </c>
      <c r="AZ22" s="48">
        <f t="shared" si="6"/>
        <v>0.29800838913276451</v>
      </c>
      <c r="BA22" s="48">
        <f t="shared" si="6"/>
        <v>0.35761006695931741</v>
      </c>
      <c r="BB22" s="48">
        <f t="shared" si="32"/>
        <v>0.43800838913276441</v>
      </c>
      <c r="BC22" s="190">
        <v>0.43800838913276441</v>
      </c>
      <c r="BD22" s="183">
        <v>0.42468007578722</v>
      </c>
      <c r="BE22" s="48">
        <f t="shared" si="33"/>
        <v>0.29800838913276451</v>
      </c>
      <c r="BF22" s="48">
        <f t="shared" si="7"/>
        <v>0.29800838913276451</v>
      </c>
      <c r="BG22" s="48">
        <f t="shared" si="7"/>
        <v>0.35761006695931741</v>
      </c>
      <c r="BH22" s="48">
        <f t="shared" si="7"/>
        <v>0.35761006695931741</v>
      </c>
      <c r="BI22" s="183">
        <v>0.43964293428492784</v>
      </c>
      <c r="BJ22" s="193">
        <v>0.34400838913276455</v>
      </c>
      <c r="BK22" s="180">
        <v>0.34400838913276455</v>
      </c>
      <c r="BL22" s="183">
        <v>0.18837560831484601</v>
      </c>
      <c r="BM22" s="48">
        <f t="shared" si="34"/>
        <v>0.29800838913276451</v>
      </c>
      <c r="BN22" s="183">
        <v>0.22250564900767777</v>
      </c>
      <c r="BO22" s="183">
        <v>9.5378389132764418E-2</v>
      </c>
      <c r="BP22" s="48">
        <f t="shared" si="35"/>
        <v>9.5378389132764418E-2</v>
      </c>
      <c r="BQ22" s="48">
        <f t="shared" si="8"/>
        <v>9.5378389132764418E-2</v>
      </c>
      <c r="BR22" s="48">
        <f t="shared" si="8"/>
        <v>9.5378389132764418E-2</v>
      </c>
      <c r="BS22" s="48">
        <f t="shared" si="8"/>
        <v>9.5378389132764418E-2</v>
      </c>
      <c r="BT22" s="48">
        <f t="shared" si="8"/>
        <v>9.5378389132764418E-2</v>
      </c>
      <c r="BU22" s="183">
        <v>0.32462148251676437</v>
      </c>
      <c r="BV22" s="48">
        <f t="shared" si="36"/>
        <v>0.32462148251676437</v>
      </c>
      <c r="BW22" s="48">
        <f t="shared" si="9"/>
        <v>0.32462148251676437</v>
      </c>
      <c r="BX22" s="48">
        <f t="shared" si="9"/>
        <v>0.32462148251676437</v>
      </c>
      <c r="BY22" s="48">
        <f t="shared" si="9"/>
        <v>0.32462148251676437</v>
      </c>
      <c r="BZ22" s="48">
        <f t="shared" si="9"/>
        <v>0.32462148251676437</v>
      </c>
      <c r="CA22" s="48">
        <f t="shared" si="9"/>
        <v>0.32462148251676437</v>
      </c>
      <c r="CB22" s="183">
        <v>0.24751707537350454</v>
      </c>
      <c r="CC22" s="48">
        <f t="shared" si="37"/>
        <v>0.24751707537350454</v>
      </c>
      <c r="CD22" s="48">
        <f t="shared" si="10"/>
        <v>0.24751707537350454</v>
      </c>
      <c r="CE22" s="48">
        <f t="shared" si="10"/>
        <v>0.24751707537350454</v>
      </c>
      <c r="CF22" s="48">
        <f t="shared" si="10"/>
        <v>0.24751707537350454</v>
      </c>
      <c r="CG22" s="48">
        <f t="shared" si="10"/>
        <v>0.24751707537350454</v>
      </c>
      <c r="CH22" s="48">
        <f t="shared" si="10"/>
        <v>0.24751707537350454</v>
      </c>
      <c r="CI22" s="48">
        <f t="shared" si="38"/>
        <v>0.22250564900767777</v>
      </c>
      <c r="CJ22" s="48">
        <f t="shared" si="38"/>
        <v>0.22250564900767777</v>
      </c>
      <c r="CK22" s="48">
        <f t="shared" si="38"/>
        <v>0.22250564900767777</v>
      </c>
      <c r="CL22" s="183">
        <v>0.36374899980496633</v>
      </c>
      <c r="CM22" s="48">
        <f t="shared" si="39"/>
        <v>0.36374899980496633</v>
      </c>
      <c r="CN22" s="48">
        <f t="shared" si="11"/>
        <v>0.36374899980496633</v>
      </c>
      <c r="CO22" s="48">
        <f t="shared" si="11"/>
        <v>0.36374899980496633</v>
      </c>
      <c r="CP22" s="48">
        <f t="shared" si="11"/>
        <v>0.36374899980496633</v>
      </c>
      <c r="CQ22" s="535">
        <v>0.18837560831484601</v>
      </c>
      <c r="CR22" s="183">
        <f t="shared" si="40"/>
        <v>0.4554367891327642</v>
      </c>
      <c r="CS22" s="48">
        <f t="shared" si="41"/>
        <v>0.4554367891327642</v>
      </c>
      <c r="CT22" s="48">
        <f t="shared" si="12"/>
        <v>0.4554367891327642</v>
      </c>
      <c r="CU22" s="48">
        <f t="shared" si="12"/>
        <v>0.4554367891327642</v>
      </c>
      <c r="CV22" s="48">
        <f t="shared" si="12"/>
        <v>0.4554367891327642</v>
      </c>
      <c r="CW22" s="48">
        <f t="shared" si="12"/>
        <v>0.4554367891327642</v>
      </c>
      <c r="CX22" s="48">
        <f t="shared" si="12"/>
        <v>0.4554367891327642</v>
      </c>
      <c r="CY22" s="48">
        <f t="shared" si="12"/>
        <v>0.4554367891327642</v>
      </c>
      <c r="CZ22" s="48">
        <f t="shared" si="12"/>
        <v>0.4554367891327642</v>
      </c>
      <c r="DA22" s="48">
        <f t="shared" si="12"/>
        <v>0.4554367891327642</v>
      </c>
      <c r="DB22" s="48">
        <f t="shared" si="12"/>
        <v>0.4554367891327642</v>
      </c>
      <c r="DC22" s="48">
        <f t="shared" si="12"/>
        <v>0.4554367891327642</v>
      </c>
      <c r="DD22" s="183">
        <f t="shared" si="42"/>
        <v>0.29800838913276451</v>
      </c>
      <c r="DE22" s="48">
        <f t="shared" si="13"/>
        <v>0.29800838913276451</v>
      </c>
      <c r="DF22" s="48">
        <f t="shared" si="13"/>
        <v>0.29800838913276451</v>
      </c>
      <c r="DG22" s="48">
        <f t="shared" si="13"/>
        <v>0.29800838913276451</v>
      </c>
      <c r="DH22" s="183">
        <f t="shared" si="43"/>
        <v>-3.0303030303030498E-3</v>
      </c>
      <c r="DI22" s="48">
        <f t="shared" si="44"/>
        <v>-3.0303030303030498E-3</v>
      </c>
      <c r="DJ22" s="48">
        <f t="shared" si="14"/>
        <v>-3.0303030303030498E-3</v>
      </c>
      <c r="DK22" s="48">
        <f t="shared" si="14"/>
        <v>-3.0303030303030498E-3</v>
      </c>
      <c r="DL22" s="48">
        <f t="shared" si="14"/>
        <v>-3.0303030303030498E-3</v>
      </c>
      <c r="DM22" s="48">
        <f t="shared" si="14"/>
        <v>-3.0303030303030498E-3</v>
      </c>
      <c r="DN22" s="48">
        <f t="shared" si="14"/>
        <v>-3.0303030303030498E-3</v>
      </c>
      <c r="DO22" s="48">
        <f t="shared" si="45"/>
        <v>-3.0303030303030498E-3</v>
      </c>
      <c r="DP22" s="48">
        <f t="shared" si="46"/>
        <v>-3.0303030303030498E-3</v>
      </c>
      <c r="DQ22" s="48">
        <f t="shared" si="15"/>
        <v>-3.0303030303030498E-3</v>
      </c>
      <c r="DR22" s="48">
        <f t="shared" si="15"/>
        <v>-3.0303030303030498E-3</v>
      </c>
      <c r="DS22" s="48">
        <f t="shared" si="15"/>
        <v>-3.0303030303030498E-3</v>
      </c>
      <c r="DT22" s="48">
        <f t="shared" si="15"/>
        <v>-3.0303030303030498E-3</v>
      </c>
      <c r="DU22" s="48">
        <f t="shared" si="15"/>
        <v>-3.0303030303030498E-3</v>
      </c>
      <c r="DV22" s="48">
        <f t="shared" si="15"/>
        <v>-3.0303030303030498E-3</v>
      </c>
      <c r="DW22" s="48">
        <f t="shared" si="47"/>
        <v>-3.0303030303030498E-3</v>
      </c>
      <c r="DX22" s="48">
        <f t="shared" si="16"/>
        <v>-3.0303030303030498E-3</v>
      </c>
      <c r="DY22" s="48">
        <f t="shared" si="48"/>
        <v>-3.0303030303030498E-3</v>
      </c>
      <c r="DZ22" s="48">
        <f t="shared" si="49"/>
        <v>-3.0303030303030498E-3</v>
      </c>
      <c r="EA22" s="48">
        <f t="shared" si="17"/>
        <v>-3.0303030303030498E-3</v>
      </c>
      <c r="EB22" s="48">
        <f t="shared" si="17"/>
        <v>-3.0303030303030498E-3</v>
      </c>
      <c r="EC22" s="48">
        <f t="shared" si="17"/>
        <v>-3.0303030303030498E-3</v>
      </c>
      <c r="ED22" s="48">
        <f t="shared" si="17"/>
        <v>-3.0303030303030498E-3</v>
      </c>
      <c r="EE22" s="48">
        <f t="shared" si="17"/>
        <v>-3.0303030303030498E-3</v>
      </c>
      <c r="EF22" s="48">
        <f t="shared" si="17"/>
        <v>-3.0303030303030498E-3</v>
      </c>
      <c r="EG22" s="48">
        <f t="shared" si="17"/>
        <v>-3.0303030303030498E-3</v>
      </c>
      <c r="EH22" s="48">
        <f t="shared" si="17"/>
        <v>-3.0303030303030498E-3</v>
      </c>
      <c r="EI22" s="48">
        <f t="shared" si="17"/>
        <v>-3.0303030303030498E-3</v>
      </c>
      <c r="EJ22" s="48">
        <f t="shared" si="17"/>
        <v>-3.0303030303030498E-3</v>
      </c>
      <c r="EK22" s="48">
        <f t="shared" si="17"/>
        <v>-3.0303030303030498E-3</v>
      </c>
      <c r="EL22" s="183">
        <f t="shared" si="50"/>
        <v>0.18731640070739142</v>
      </c>
      <c r="EM22" s="60"/>
      <c r="EN22" s="60"/>
      <c r="EO22" s="60"/>
    </row>
    <row r="23" spans="1:145" ht="15.75" outlineLevel="1" thickBot="1" x14ac:dyDescent="0.3">
      <c r="B23" s="239" t="s">
        <v>22</v>
      </c>
      <c r="C23" s="240">
        <v>0.75</v>
      </c>
      <c r="D23" s="192">
        <v>0.37742338596076697</v>
      </c>
      <c r="E23" s="241">
        <f t="shared" si="18"/>
        <v>0.37742338596076697</v>
      </c>
      <c r="F23" s="241">
        <f t="shared" si="0"/>
        <v>0.37742338596076697</v>
      </c>
      <c r="G23" s="241">
        <f t="shared" si="0"/>
        <v>0.37742338596076697</v>
      </c>
      <c r="H23" s="241">
        <f t="shared" si="0"/>
        <v>0.37742338596076697</v>
      </c>
      <c r="I23" s="241">
        <f t="shared" si="0"/>
        <v>0.37742338596076697</v>
      </c>
      <c r="J23" s="241">
        <f t="shared" si="0"/>
        <v>0.37742338596076697</v>
      </c>
      <c r="K23" s="241">
        <f t="shared" si="0"/>
        <v>0.37742338596076697</v>
      </c>
      <c r="L23" s="241">
        <f t="shared" si="0"/>
        <v>0.37742338596076697</v>
      </c>
      <c r="M23" s="192">
        <v>9.1666666666667673E-3</v>
      </c>
      <c r="N23" s="241">
        <f t="shared" si="19"/>
        <v>9.1666666666667673E-3</v>
      </c>
      <c r="O23" s="241">
        <f t="shared" si="1"/>
        <v>9.1666666666667673E-3</v>
      </c>
      <c r="P23" s="241">
        <f t="shared" si="1"/>
        <v>9.1666666666667673E-3</v>
      </c>
      <c r="Q23" s="192">
        <v>0.32244468034013973</v>
      </c>
      <c r="R23" s="241">
        <f t="shared" si="20"/>
        <v>0.32244468034013973</v>
      </c>
      <c r="S23" s="241">
        <f t="shared" si="2"/>
        <v>0.32244468034013973</v>
      </c>
      <c r="T23" s="192">
        <v>0.32244468034013973</v>
      </c>
      <c r="U23" s="241">
        <f t="shared" si="21"/>
        <v>0.32244468034013973</v>
      </c>
      <c r="V23" s="192">
        <v>0.73588304627507473</v>
      </c>
      <c r="W23" s="241">
        <f t="shared" si="3"/>
        <v>0.32244468034013973</v>
      </c>
      <c r="X23" s="241">
        <f t="shared" si="3"/>
        <v>0.32244468034013973</v>
      </c>
      <c r="Y23" s="241">
        <f t="shared" si="3"/>
        <v>0.32244468034013973</v>
      </c>
      <c r="Z23" s="241">
        <f t="shared" si="3"/>
        <v>0.32244468034013973</v>
      </c>
      <c r="AA23" s="241">
        <f t="shared" si="3"/>
        <v>0.32244468034013973</v>
      </c>
      <c r="AB23" s="241">
        <f t="shared" si="22"/>
        <v>0.67647128156919245</v>
      </c>
      <c r="AC23" s="241">
        <f t="shared" si="23"/>
        <v>0.67647128156919245</v>
      </c>
      <c r="AD23" s="192">
        <v>9.1666666666667673E-3</v>
      </c>
      <c r="AE23" s="241">
        <f t="shared" si="24"/>
        <v>9.1666666666667673E-3</v>
      </c>
      <c r="AF23" s="241">
        <f t="shared" si="4"/>
        <v>9.1666666666667673E-3</v>
      </c>
      <c r="AG23" s="241">
        <f t="shared" si="4"/>
        <v>9.1666666666667673E-3</v>
      </c>
      <c r="AH23" s="181">
        <v>0.60931627431919244</v>
      </c>
      <c r="AI23" s="566">
        <v>0.67647128156919245</v>
      </c>
      <c r="AJ23" s="565">
        <f t="shared" si="25"/>
        <v>0.67647128156919245</v>
      </c>
      <c r="AK23" s="535">
        <f t="shared" si="26"/>
        <v>0.64289377794419245</v>
      </c>
      <c r="AL23" s="528">
        <v>0.60931627431919244</v>
      </c>
      <c r="AM23" s="241">
        <f t="shared" si="27"/>
        <v>0.67647128156919245</v>
      </c>
      <c r="AN23" s="241">
        <f t="shared" si="5"/>
        <v>0.67647128156919245</v>
      </c>
      <c r="AO23" s="48">
        <f t="shared" si="28"/>
        <v>0.32244468034013973</v>
      </c>
      <c r="AP23" s="199">
        <f t="shared" si="29"/>
        <v>0.73588304627507473</v>
      </c>
      <c r="AQ23" s="192">
        <v>9.1666666666667673E-3</v>
      </c>
      <c r="AR23" s="192">
        <v>9.1666666666667673E-3</v>
      </c>
      <c r="AS23" s="48">
        <f t="shared" si="30"/>
        <v>0.43647128156919246</v>
      </c>
      <c r="AT23" s="192">
        <v>0.43647128156919246</v>
      </c>
      <c r="AU23" s="241">
        <f t="shared" si="31"/>
        <v>0.39282415341227322</v>
      </c>
      <c r="AV23" s="241">
        <f t="shared" si="6"/>
        <v>0.39282415341227322</v>
      </c>
      <c r="AW23" s="48">
        <f t="shared" si="6"/>
        <v>0.39282415341227322</v>
      </c>
      <c r="AX23" s="48">
        <f t="shared" si="6"/>
        <v>0.43647128156919246</v>
      </c>
      <c r="AY23" s="48">
        <f t="shared" si="6"/>
        <v>0.52376553788303093</v>
      </c>
      <c r="AZ23" s="48">
        <f t="shared" si="6"/>
        <v>0.43647128156919246</v>
      </c>
      <c r="BA23" s="48">
        <f t="shared" si="6"/>
        <v>0.52376553788303093</v>
      </c>
      <c r="BB23" s="48">
        <f t="shared" si="32"/>
        <v>0.6120321742679804</v>
      </c>
      <c r="BC23" s="191">
        <v>0.6120321742679804</v>
      </c>
      <c r="BD23" s="192">
        <v>0.60085295869668465</v>
      </c>
      <c r="BE23" s="48">
        <f t="shared" si="33"/>
        <v>0.43647128156919246</v>
      </c>
      <c r="BF23" s="48">
        <f t="shared" si="7"/>
        <v>0.43647128156919246</v>
      </c>
      <c r="BG23" s="48">
        <f t="shared" si="7"/>
        <v>0.52376553788303093</v>
      </c>
      <c r="BH23" s="48">
        <f t="shared" si="7"/>
        <v>0.52376553788303093</v>
      </c>
      <c r="BI23" s="192">
        <v>0.65289566736917926</v>
      </c>
      <c r="BJ23" s="242">
        <v>0.58997128156919243</v>
      </c>
      <c r="BK23" s="181">
        <v>0.58997128156919243</v>
      </c>
      <c r="BL23" s="192">
        <v>0.33647128156919237</v>
      </c>
      <c r="BM23" s="241">
        <f t="shared" si="34"/>
        <v>0.43647128156919246</v>
      </c>
      <c r="BN23" s="192">
        <v>0.37666950529262572</v>
      </c>
      <c r="BO23" s="192">
        <v>0.23087128156919245</v>
      </c>
      <c r="BP23" s="241">
        <f t="shared" si="35"/>
        <v>0.23087128156919245</v>
      </c>
      <c r="BQ23" s="241">
        <f t="shared" si="8"/>
        <v>0.23087128156919245</v>
      </c>
      <c r="BR23" s="241">
        <f t="shared" si="8"/>
        <v>0.23087128156919245</v>
      </c>
      <c r="BS23" s="241">
        <f t="shared" si="8"/>
        <v>0.23087128156919245</v>
      </c>
      <c r="BT23" s="241">
        <f t="shared" si="8"/>
        <v>0.23087128156919245</v>
      </c>
      <c r="BU23" s="192">
        <v>0.49577283458019239</v>
      </c>
      <c r="BV23" s="241">
        <f t="shared" si="36"/>
        <v>0.49577283458019239</v>
      </c>
      <c r="BW23" s="241">
        <f t="shared" si="9"/>
        <v>0.49577283458019239</v>
      </c>
      <c r="BX23" s="241">
        <f t="shared" si="9"/>
        <v>0.49577283458019239</v>
      </c>
      <c r="BY23" s="241">
        <f t="shared" si="9"/>
        <v>0.49577283458019239</v>
      </c>
      <c r="BZ23" s="241">
        <f t="shared" si="9"/>
        <v>0.49577283458019239</v>
      </c>
      <c r="CA23" s="241">
        <f t="shared" si="9"/>
        <v>0.49577283458019239</v>
      </c>
      <c r="CB23" s="192">
        <v>0.40336439972849236</v>
      </c>
      <c r="CC23" s="241">
        <f t="shared" si="37"/>
        <v>0.40336439972849236</v>
      </c>
      <c r="CD23" s="241">
        <f t="shared" si="10"/>
        <v>0.40336439972849236</v>
      </c>
      <c r="CE23" s="241">
        <f t="shared" si="10"/>
        <v>0.40336439972849236</v>
      </c>
      <c r="CF23" s="241">
        <f t="shared" si="10"/>
        <v>0.40336439972849236</v>
      </c>
      <c r="CG23" s="241">
        <f t="shared" si="10"/>
        <v>0.40336439972849236</v>
      </c>
      <c r="CH23" s="241">
        <f t="shared" si="10"/>
        <v>0.40336439972849236</v>
      </c>
      <c r="CI23" s="241">
        <f t="shared" si="38"/>
        <v>0.37666950529262572</v>
      </c>
      <c r="CJ23" s="241">
        <f t="shared" si="38"/>
        <v>0.37666950529262572</v>
      </c>
      <c r="CK23" s="241">
        <f t="shared" si="38"/>
        <v>0.37666950529262572</v>
      </c>
      <c r="CL23" s="192">
        <v>0.5123316626596095</v>
      </c>
      <c r="CM23" s="241">
        <f t="shared" si="39"/>
        <v>0.5123316626596095</v>
      </c>
      <c r="CN23" s="241">
        <f t="shared" si="11"/>
        <v>0.5123316626596095</v>
      </c>
      <c r="CO23" s="241">
        <f t="shared" si="11"/>
        <v>0.5123316626596095</v>
      </c>
      <c r="CP23" s="241">
        <f t="shared" si="11"/>
        <v>0.5123316626596095</v>
      </c>
      <c r="CQ23" s="536">
        <v>0.33647128156919237</v>
      </c>
      <c r="CR23" s="192">
        <f t="shared" si="40"/>
        <v>0.67647128156919245</v>
      </c>
      <c r="CS23" s="241">
        <f t="shared" si="41"/>
        <v>0.67647128156919245</v>
      </c>
      <c r="CT23" s="241">
        <f t="shared" si="12"/>
        <v>0.67647128156919245</v>
      </c>
      <c r="CU23" s="241">
        <f t="shared" si="12"/>
        <v>0.67647128156919245</v>
      </c>
      <c r="CV23" s="241">
        <f t="shared" si="12"/>
        <v>0.67647128156919245</v>
      </c>
      <c r="CW23" s="241">
        <f t="shared" si="12"/>
        <v>0.67647128156919245</v>
      </c>
      <c r="CX23" s="241">
        <f t="shared" si="12"/>
        <v>0.67647128156919245</v>
      </c>
      <c r="CY23" s="241">
        <f t="shared" si="12"/>
        <v>0.67647128156919245</v>
      </c>
      <c r="CZ23" s="241">
        <f t="shared" si="12"/>
        <v>0.67647128156919245</v>
      </c>
      <c r="DA23" s="241">
        <f t="shared" si="12"/>
        <v>0.67647128156919245</v>
      </c>
      <c r="DB23" s="241">
        <f t="shared" si="12"/>
        <v>0.67647128156919245</v>
      </c>
      <c r="DC23" s="241">
        <f t="shared" si="12"/>
        <v>0.67647128156919245</v>
      </c>
      <c r="DD23" s="192">
        <f t="shared" si="42"/>
        <v>0.43647128156919246</v>
      </c>
      <c r="DE23" s="241">
        <f t="shared" si="13"/>
        <v>0.43647128156919246</v>
      </c>
      <c r="DF23" s="241">
        <f t="shared" si="13"/>
        <v>0.43647128156919246</v>
      </c>
      <c r="DG23" s="241">
        <f t="shared" si="13"/>
        <v>0.43647128156919246</v>
      </c>
      <c r="DH23" s="183">
        <f t="shared" si="43"/>
        <v>9.1666666666667673E-3</v>
      </c>
      <c r="DI23" s="241">
        <f t="shared" si="44"/>
        <v>9.1666666666667673E-3</v>
      </c>
      <c r="DJ23" s="241">
        <f t="shared" si="14"/>
        <v>9.1666666666667673E-3</v>
      </c>
      <c r="DK23" s="241">
        <f t="shared" si="14"/>
        <v>9.1666666666667673E-3</v>
      </c>
      <c r="DL23" s="241">
        <f t="shared" si="14"/>
        <v>9.1666666666667673E-3</v>
      </c>
      <c r="DM23" s="241">
        <f t="shared" si="14"/>
        <v>9.1666666666667673E-3</v>
      </c>
      <c r="DN23" s="241">
        <f t="shared" si="14"/>
        <v>9.1666666666667673E-3</v>
      </c>
      <c r="DO23" s="241">
        <f t="shared" si="45"/>
        <v>9.1666666666667673E-3</v>
      </c>
      <c r="DP23" s="241">
        <f t="shared" si="46"/>
        <v>9.1666666666667673E-3</v>
      </c>
      <c r="DQ23" s="241">
        <f t="shared" si="15"/>
        <v>9.1666666666667673E-3</v>
      </c>
      <c r="DR23" s="241">
        <f t="shared" si="15"/>
        <v>9.1666666666667673E-3</v>
      </c>
      <c r="DS23" s="241">
        <f t="shared" si="15"/>
        <v>9.1666666666667673E-3</v>
      </c>
      <c r="DT23" s="241">
        <f t="shared" si="15"/>
        <v>9.1666666666667673E-3</v>
      </c>
      <c r="DU23" s="241">
        <f t="shared" si="15"/>
        <v>9.1666666666667673E-3</v>
      </c>
      <c r="DV23" s="241">
        <f t="shared" si="15"/>
        <v>9.1666666666667673E-3</v>
      </c>
      <c r="DW23" s="241">
        <f t="shared" si="47"/>
        <v>9.1666666666667673E-3</v>
      </c>
      <c r="DX23" s="241">
        <f t="shared" si="16"/>
        <v>9.1666666666667673E-3</v>
      </c>
      <c r="DY23" s="241">
        <f t="shared" si="48"/>
        <v>9.1666666666667673E-3</v>
      </c>
      <c r="DZ23" s="241">
        <f t="shared" si="49"/>
        <v>9.1666666666667673E-3</v>
      </c>
      <c r="EA23" s="241">
        <f t="shared" si="17"/>
        <v>9.1666666666667673E-3</v>
      </c>
      <c r="EB23" s="241">
        <f t="shared" si="17"/>
        <v>9.1666666666667673E-3</v>
      </c>
      <c r="EC23" s="241">
        <f t="shared" si="17"/>
        <v>9.1666666666667673E-3</v>
      </c>
      <c r="ED23" s="241">
        <f t="shared" si="17"/>
        <v>9.1666666666667673E-3</v>
      </c>
      <c r="EE23" s="241">
        <f t="shared" si="17"/>
        <v>9.1666666666667673E-3</v>
      </c>
      <c r="EF23" s="241">
        <f t="shared" si="17"/>
        <v>9.1666666666667673E-3</v>
      </c>
      <c r="EG23" s="241">
        <f t="shared" si="17"/>
        <v>9.1666666666667673E-3</v>
      </c>
      <c r="EH23" s="241">
        <f t="shared" si="17"/>
        <v>9.1666666666667673E-3</v>
      </c>
      <c r="EI23" s="241">
        <f t="shared" si="17"/>
        <v>9.1666666666667673E-3</v>
      </c>
      <c r="EJ23" s="241">
        <f t="shared" si="17"/>
        <v>9.1666666666667673E-3</v>
      </c>
      <c r="EK23" s="241">
        <f t="shared" si="17"/>
        <v>9.1666666666667673E-3</v>
      </c>
      <c r="EL23" s="192">
        <f t="shared" si="50"/>
        <v>0.35468914837415372</v>
      </c>
      <c r="EM23" s="60"/>
      <c r="EN23" s="60"/>
      <c r="EO23" s="60"/>
    </row>
    <row r="24" spans="1:145" s="290" customFormat="1" ht="15.75" outlineLevel="1" thickBot="1" x14ac:dyDescent="0.3">
      <c r="A24" s="280"/>
      <c r="B24" s="281" t="s">
        <v>23</v>
      </c>
      <c r="C24" s="282">
        <v>0.8</v>
      </c>
      <c r="D24" s="283">
        <v>0.62073089000564907</v>
      </c>
      <c r="E24" s="284">
        <f t="shared" si="18"/>
        <v>0.62073089000564907</v>
      </c>
      <c r="F24" s="284">
        <f t="shared" si="0"/>
        <v>0.62073089000564907</v>
      </c>
      <c r="G24" s="284">
        <f t="shared" si="0"/>
        <v>0.62073089000564907</v>
      </c>
      <c r="H24" s="284">
        <f t="shared" si="0"/>
        <v>0.62073089000564907</v>
      </c>
      <c r="I24" s="284">
        <f t="shared" si="0"/>
        <v>0.62073089000564907</v>
      </c>
      <c r="J24" s="284">
        <f t="shared" si="0"/>
        <v>0.62073089000564907</v>
      </c>
      <c r="K24" s="284">
        <f t="shared" si="0"/>
        <v>0.62073089000564907</v>
      </c>
      <c r="L24" s="284">
        <f t="shared" si="0"/>
        <v>0.62073089000564907</v>
      </c>
      <c r="M24" s="283">
        <v>2.200000000000002E-2</v>
      </c>
      <c r="N24" s="284">
        <f t="shared" si="19"/>
        <v>2.200000000000002E-2</v>
      </c>
      <c r="O24" s="284">
        <f t="shared" si="1"/>
        <v>2.200000000000002E-2</v>
      </c>
      <c r="P24" s="284">
        <f t="shared" si="1"/>
        <v>2.200000000000002E-2</v>
      </c>
      <c r="Q24" s="283">
        <v>0.48721691518105437</v>
      </c>
      <c r="R24" s="284">
        <f t="shared" si="20"/>
        <v>0.48721691518105437</v>
      </c>
      <c r="S24" s="284">
        <f t="shared" si="2"/>
        <v>0.48721691518105437</v>
      </c>
      <c r="T24" s="283">
        <v>0.48721691518105437</v>
      </c>
      <c r="U24" s="284">
        <f t="shared" si="21"/>
        <v>0.48721691518105437</v>
      </c>
      <c r="V24" s="283">
        <v>0.85337406860048914</v>
      </c>
      <c r="W24" s="284">
        <f t="shared" si="3"/>
        <v>0.48721691518105437</v>
      </c>
      <c r="X24" s="284">
        <f t="shared" si="3"/>
        <v>0.48721691518105437</v>
      </c>
      <c r="Y24" s="284">
        <f t="shared" si="3"/>
        <v>0.48721691518105437</v>
      </c>
      <c r="Z24" s="284">
        <f t="shared" si="3"/>
        <v>0.48721691518105437</v>
      </c>
      <c r="AA24" s="284">
        <f t="shared" si="3"/>
        <v>0.48721691518105437</v>
      </c>
      <c r="AB24" s="284">
        <f t="shared" si="22"/>
        <v>1.0054852436268022</v>
      </c>
      <c r="AC24" s="284">
        <f t="shared" si="23"/>
        <v>1.0054852436268022</v>
      </c>
      <c r="AD24" s="283">
        <v>2.200000000000002E-2</v>
      </c>
      <c r="AE24" s="284">
        <f t="shared" si="24"/>
        <v>2.200000000000002E-2</v>
      </c>
      <c r="AF24" s="284">
        <f t="shared" si="4"/>
        <v>2.200000000000002E-2</v>
      </c>
      <c r="AG24" s="284">
        <f t="shared" si="4"/>
        <v>2.200000000000002E-2</v>
      </c>
      <c r="AH24" s="286">
        <v>0.70514299162680194</v>
      </c>
      <c r="AI24" s="566">
        <v>1.0054852436268022</v>
      </c>
      <c r="AJ24" s="565">
        <f t="shared" si="25"/>
        <v>1.0054852436268022</v>
      </c>
      <c r="AK24" s="535">
        <f t="shared" si="26"/>
        <v>0.8553141176268021</v>
      </c>
      <c r="AL24" s="529">
        <v>0.70514299162680194</v>
      </c>
      <c r="AM24" s="284">
        <f t="shared" si="27"/>
        <v>1.0054852436268022</v>
      </c>
      <c r="AN24" s="284">
        <f t="shared" si="5"/>
        <v>1.0054852436268022</v>
      </c>
      <c r="AO24" s="48">
        <f t="shared" si="28"/>
        <v>0.48721691518105437</v>
      </c>
      <c r="AP24" s="199">
        <f t="shared" si="29"/>
        <v>0.85337406860048914</v>
      </c>
      <c r="AQ24" s="283">
        <v>2.200000000000002E-2</v>
      </c>
      <c r="AR24" s="283">
        <v>2.200000000000002E-2</v>
      </c>
      <c r="AS24" s="48">
        <f t="shared" si="30"/>
        <v>0.535985243626802</v>
      </c>
      <c r="AT24" s="283">
        <v>0.535985243626802</v>
      </c>
      <c r="AU24" s="284">
        <f t="shared" si="31"/>
        <v>0.4823867192641218</v>
      </c>
      <c r="AV24" s="284">
        <f t="shared" si="6"/>
        <v>0.4823867192641218</v>
      </c>
      <c r="AW24" s="48">
        <f t="shared" si="6"/>
        <v>0.4823867192641218</v>
      </c>
      <c r="AX24" s="48">
        <f t="shared" si="6"/>
        <v>0.535985243626802</v>
      </c>
      <c r="AY24" s="48">
        <f t="shared" si="6"/>
        <v>0.6431822923521624</v>
      </c>
      <c r="AZ24" s="48">
        <f t="shared" si="6"/>
        <v>0.535985243626802</v>
      </c>
      <c r="BA24" s="48">
        <f t="shared" si="6"/>
        <v>0.6431822923521624</v>
      </c>
      <c r="BB24" s="48">
        <f t="shared" si="32"/>
        <v>0.73526543182232329</v>
      </c>
      <c r="BC24" s="287">
        <v>0.73526543182232329</v>
      </c>
      <c r="BD24" s="283">
        <v>0.76620918080155831</v>
      </c>
      <c r="BE24" s="48">
        <f t="shared" si="33"/>
        <v>0.535985243626802</v>
      </c>
      <c r="BF24" s="48">
        <f t="shared" si="7"/>
        <v>0.535985243626802</v>
      </c>
      <c r="BG24" s="48">
        <f t="shared" si="7"/>
        <v>0.6431822923521624</v>
      </c>
      <c r="BH24" s="48">
        <f t="shared" si="7"/>
        <v>0.6431822923521624</v>
      </c>
      <c r="BI24" s="283">
        <v>0.81726514752464963</v>
      </c>
      <c r="BJ24" s="288">
        <v>0.78685834007350253</v>
      </c>
      <c r="BK24" s="286">
        <v>0.78685834007350253</v>
      </c>
      <c r="BL24" s="283">
        <v>0.44598524362680192</v>
      </c>
      <c r="BM24" s="284">
        <f t="shared" si="34"/>
        <v>0.535985243626802</v>
      </c>
      <c r="BN24" s="283">
        <v>0.48379719442613522</v>
      </c>
      <c r="BO24" s="283">
        <v>0.31908524362680191</v>
      </c>
      <c r="BP24" s="284">
        <f t="shared" si="35"/>
        <v>0.31908524362680191</v>
      </c>
      <c r="BQ24" s="284">
        <f t="shared" si="8"/>
        <v>0.31908524362680191</v>
      </c>
      <c r="BR24" s="284">
        <f t="shared" si="8"/>
        <v>0.31908524362680191</v>
      </c>
      <c r="BS24" s="284">
        <f t="shared" si="8"/>
        <v>0.31908524362680191</v>
      </c>
      <c r="BT24" s="284">
        <f t="shared" si="8"/>
        <v>0.31908524362680191</v>
      </c>
      <c r="BU24" s="283">
        <v>0.61625407555750189</v>
      </c>
      <c r="BV24" s="284">
        <f t="shared" si="36"/>
        <v>0.61625407555750189</v>
      </c>
      <c r="BW24" s="284">
        <f t="shared" si="9"/>
        <v>0.61625407555750189</v>
      </c>
      <c r="BX24" s="284">
        <f t="shared" si="9"/>
        <v>0.61625407555750189</v>
      </c>
      <c r="BY24" s="284">
        <f t="shared" si="9"/>
        <v>0.61625407555750189</v>
      </c>
      <c r="BZ24" s="284">
        <f t="shared" si="9"/>
        <v>0.61625407555750189</v>
      </c>
      <c r="CA24" s="284">
        <f t="shared" si="9"/>
        <v>0.61625407555750189</v>
      </c>
      <c r="CB24" s="283">
        <v>0.51605226409410188</v>
      </c>
      <c r="CC24" s="284">
        <f t="shared" si="37"/>
        <v>0.51605226409410188</v>
      </c>
      <c r="CD24" s="284">
        <f t="shared" si="10"/>
        <v>0.51605226409410188</v>
      </c>
      <c r="CE24" s="284">
        <f t="shared" si="10"/>
        <v>0.51605226409410188</v>
      </c>
      <c r="CF24" s="284">
        <f t="shared" si="10"/>
        <v>0.51605226409410188</v>
      </c>
      <c r="CG24" s="284">
        <f t="shared" si="10"/>
        <v>0.51605226409410188</v>
      </c>
      <c r="CH24" s="284">
        <f t="shared" si="10"/>
        <v>0.51605226409410188</v>
      </c>
      <c r="CI24" s="284">
        <f t="shared" si="38"/>
        <v>0.48379719442613522</v>
      </c>
      <c r="CJ24" s="284">
        <f t="shared" si="38"/>
        <v>0.48379719442613522</v>
      </c>
      <c r="CK24" s="284">
        <f t="shared" si="38"/>
        <v>0.48379719442613522</v>
      </c>
      <c r="CL24" s="283">
        <v>0.61323758421466779</v>
      </c>
      <c r="CM24" s="284">
        <f t="shared" si="39"/>
        <v>0.61323758421466779</v>
      </c>
      <c r="CN24" s="284">
        <f t="shared" si="11"/>
        <v>0.61323758421466779</v>
      </c>
      <c r="CO24" s="284">
        <f t="shared" si="11"/>
        <v>0.61323758421466779</v>
      </c>
      <c r="CP24" s="284">
        <f t="shared" si="11"/>
        <v>0.61323758421466779</v>
      </c>
      <c r="CQ24" s="537">
        <v>0.44598524362680192</v>
      </c>
      <c r="CR24" s="283">
        <f t="shared" si="40"/>
        <v>1.0054852436268022</v>
      </c>
      <c r="CS24" s="284">
        <f t="shared" si="41"/>
        <v>1.0054852436268022</v>
      </c>
      <c r="CT24" s="284">
        <f t="shared" si="12"/>
        <v>1.0054852436268022</v>
      </c>
      <c r="CU24" s="284">
        <f t="shared" si="12"/>
        <v>1.0054852436268022</v>
      </c>
      <c r="CV24" s="284">
        <f t="shared" si="12"/>
        <v>1.0054852436268022</v>
      </c>
      <c r="CW24" s="284">
        <f t="shared" si="12"/>
        <v>1.0054852436268022</v>
      </c>
      <c r="CX24" s="284">
        <f t="shared" si="12"/>
        <v>1.0054852436268022</v>
      </c>
      <c r="CY24" s="284">
        <f t="shared" si="12"/>
        <v>1.0054852436268022</v>
      </c>
      <c r="CZ24" s="284">
        <f t="shared" si="12"/>
        <v>1.0054852436268022</v>
      </c>
      <c r="DA24" s="284">
        <f t="shared" si="12"/>
        <v>1.0054852436268022</v>
      </c>
      <c r="DB24" s="284">
        <f t="shared" si="12"/>
        <v>1.0054852436268022</v>
      </c>
      <c r="DC24" s="284">
        <f t="shared" si="12"/>
        <v>1.0054852436268022</v>
      </c>
      <c r="DD24" s="283">
        <f t="shared" si="42"/>
        <v>0.535985243626802</v>
      </c>
      <c r="DE24" s="284">
        <f t="shared" si="13"/>
        <v>0.535985243626802</v>
      </c>
      <c r="DF24" s="284">
        <f t="shared" si="13"/>
        <v>0.535985243626802</v>
      </c>
      <c r="DG24" s="284">
        <f t="shared" si="13"/>
        <v>0.535985243626802</v>
      </c>
      <c r="DH24" s="183">
        <f t="shared" si="43"/>
        <v>2.200000000000002E-2</v>
      </c>
      <c r="DI24" s="284">
        <f t="shared" si="44"/>
        <v>2.200000000000002E-2</v>
      </c>
      <c r="DJ24" s="284">
        <f t="shared" si="14"/>
        <v>2.200000000000002E-2</v>
      </c>
      <c r="DK24" s="284">
        <f t="shared" si="14"/>
        <v>2.200000000000002E-2</v>
      </c>
      <c r="DL24" s="284">
        <f t="shared" si="14"/>
        <v>2.200000000000002E-2</v>
      </c>
      <c r="DM24" s="284">
        <f t="shared" si="14"/>
        <v>2.200000000000002E-2</v>
      </c>
      <c r="DN24" s="284">
        <f t="shared" si="14"/>
        <v>2.200000000000002E-2</v>
      </c>
      <c r="DO24" s="284">
        <f t="shared" si="45"/>
        <v>2.200000000000002E-2</v>
      </c>
      <c r="DP24" s="284">
        <f t="shared" si="46"/>
        <v>2.200000000000002E-2</v>
      </c>
      <c r="DQ24" s="284">
        <f t="shared" si="15"/>
        <v>2.200000000000002E-2</v>
      </c>
      <c r="DR24" s="284">
        <f t="shared" si="15"/>
        <v>2.200000000000002E-2</v>
      </c>
      <c r="DS24" s="284">
        <f t="shared" si="15"/>
        <v>2.200000000000002E-2</v>
      </c>
      <c r="DT24" s="284">
        <f t="shared" si="15"/>
        <v>2.200000000000002E-2</v>
      </c>
      <c r="DU24" s="284">
        <f t="shared" si="15"/>
        <v>2.200000000000002E-2</v>
      </c>
      <c r="DV24" s="284">
        <f t="shared" si="15"/>
        <v>2.200000000000002E-2</v>
      </c>
      <c r="DW24" s="284">
        <f t="shared" si="47"/>
        <v>2.200000000000002E-2</v>
      </c>
      <c r="DX24" s="284">
        <f t="shared" si="16"/>
        <v>2.200000000000002E-2</v>
      </c>
      <c r="DY24" s="284">
        <f t="shared" si="48"/>
        <v>2.200000000000002E-2</v>
      </c>
      <c r="DZ24" s="284">
        <f t="shared" si="49"/>
        <v>2.200000000000002E-2</v>
      </c>
      <c r="EA24" s="284">
        <f t="shared" si="17"/>
        <v>2.200000000000002E-2</v>
      </c>
      <c r="EB24" s="284">
        <f t="shared" si="17"/>
        <v>2.200000000000002E-2</v>
      </c>
      <c r="EC24" s="284">
        <f t="shared" si="17"/>
        <v>2.200000000000002E-2</v>
      </c>
      <c r="ED24" s="284">
        <f t="shared" si="17"/>
        <v>2.200000000000002E-2</v>
      </c>
      <c r="EE24" s="284">
        <f t="shared" si="17"/>
        <v>2.200000000000002E-2</v>
      </c>
      <c r="EF24" s="284">
        <f t="shared" si="17"/>
        <v>2.200000000000002E-2</v>
      </c>
      <c r="EG24" s="284">
        <f t="shared" si="17"/>
        <v>2.200000000000002E-2</v>
      </c>
      <c r="EH24" s="284">
        <f t="shared" si="17"/>
        <v>2.200000000000002E-2</v>
      </c>
      <c r="EI24" s="284">
        <f t="shared" si="17"/>
        <v>2.200000000000002E-2</v>
      </c>
      <c r="EJ24" s="284">
        <f t="shared" si="17"/>
        <v>2.200000000000002E-2</v>
      </c>
      <c r="EK24" s="284">
        <f t="shared" si="17"/>
        <v>2.200000000000002E-2</v>
      </c>
      <c r="EL24" s="283">
        <f t="shared" si="50"/>
        <v>0.53593860669915983</v>
      </c>
      <c r="EM24" s="289"/>
      <c r="EN24" s="289"/>
      <c r="EO24" s="289"/>
    </row>
    <row r="25" spans="1:145" outlineLevel="1" x14ac:dyDescent="0.25">
      <c r="B25" s="243" t="s">
        <v>24</v>
      </c>
      <c r="C25" s="244">
        <v>0.85</v>
      </c>
      <c r="D25" s="245">
        <v>0.72343231391031804</v>
      </c>
      <c r="E25" s="246">
        <f t="shared" si="18"/>
        <v>0.72343231391031804</v>
      </c>
      <c r="F25" s="246">
        <f t="shared" si="18"/>
        <v>0.72343231391031804</v>
      </c>
      <c r="G25" s="246">
        <f t="shared" si="18"/>
        <v>0.72343231391031804</v>
      </c>
      <c r="H25" s="246">
        <f t="shared" si="18"/>
        <v>0.72343231391031804</v>
      </c>
      <c r="I25" s="246">
        <f t="shared" si="18"/>
        <v>0.72343231391031804</v>
      </c>
      <c r="J25" s="246">
        <f t="shared" si="18"/>
        <v>0.72343231391031804</v>
      </c>
      <c r="K25" s="246">
        <f t="shared" si="18"/>
        <v>0.72343231391031804</v>
      </c>
      <c r="L25" s="246">
        <f t="shared" si="18"/>
        <v>0.72343231391031804</v>
      </c>
      <c r="M25" s="245">
        <v>3.4833333333333272E-2</v>
      </c>
      <c r="N25" s="246">
        <f t="shared" si="19"/>
        <v>3.4833333333333272E-2</v>
      </c>
      <c r="O25" s="246">
        <f t="shared" si="1"/>
        <v>3.4833333333333272E-2</v>
      </c>
      <c r="P25" s="246">
        <f t="shared" si="1"/>
        <v>3.4833333333333272E-2</v>
      </c>
      <c r="Q25" s="245">
        <v>0.78140555355436381</v>
      </c>
      <c r="R25" s="246">
        <f t="shared" si="20"/>
        <v>0.78140555355436381</v>
      </c>
      <c r="S25" s="246">
        <f t="shared" si="2"/>
        <v>0.78140555355436381</v>
      </c>
      <c r="T25" s="245">
        <v>0.78140555355436381</v>
      </c>
      <c r="U25" s="246">
        <f t="shared" si="21"/>
        <v>0.78140555355436381</v>
      </c>
      <c r="V25" s="245">
        <v>0.90330059044871724</v>
      </c>
      <c r="W25" s="246">
        <f t="shared" si="21"/>
        <v>0.78140555355436381</v>
      </c>
      <c r="X25" s="246">
        <f t="shared" si="21"/>
        <v>0.78140555355436381</v>
      </c>
      <c r="Y25" s="246">
        <f t="shared" si="21"/>
        <v>0.78140555355436381</v>
      </c>
      <c r="Z25" s="246">
        <f t="shared" si="21"/>
        <v>0.78140555355436381</v>
      </c>
      <c r="AA25" s="246">
        <f t="shared" si="21"/>
        <v>0.78140555355436381</v>
      </c>
      <c r="AB25" s="246">
        <f t="shared" si="22"/>
        <v>1.4408609904487171</v>
      </c>
      <c r="AC25" s="246">
        <f t="shared" si="23"/>
        <v>1.4408609904487171</v>
      </c>
      <c r="AD25" s="245">
        <v>3.4833333333333272E-2</v>
      </c>
      <c r="AE25" s="246">
        <f t="shared" si="24"/>
        <v>3.4833333333333272E-2</v>
      </c>
      <c r="AF25" s="246">
        <f t="shared" si="4"/>
        <v>3.4833333333333272E-2</v>
      </c>
      <c r="AG25" s="246">
        <f t="shared" si="4"/>
        <v>3.4833333333333272E-2</v>
      </c>
      <c r="AH25" s="180">
        <v>0.74095646544871729</v>
      </c>
      <c r="AI25" s="566">
        <v>1.4408609904487171</v>
      </c>
      <c r="AJ25" s="565">
        <f t="shared" si="25"/>
        <v>1.4408609904487171</v>
      </c>
      <c r="AK25" s="535">
        <f t="shared" si="26"/>
        <v>1.0909087279487171</v>
      </c>
      <c r="AL25" s="530">
        <v>0.74095646544871729</v>
      </c>
      <c r="AM25" s="246">
        <f t="shared" si="27"/>
        <v>1.4408609904487171</v>
      </c>
      <c r="AN25" s="246">
        <f t="shared" si="5"/>
        <v>1.4408609904487171</v>
      </c>
      <c r="AO25" s="48">
        <f t="shared" si="28"/>
        <v>0.78140555355436381</v>
      </c>
      <c r="AP25" s="199">
        <f t="shared" si="29"/>
        <v>0.90330059044871724</v>
      </c>
      <c r="AQ25" s="245">
        <v>3.4833333333333272E-2</v>
      </c>
      <c r="AR25" s="245">
        <v>3.4833333333333272E-2</v>
      </c>
      <c r="AS25" s="48">
        <f t="shared" si="30"/>
        <v>0.57780059044871712</v>
      </c>
      <c r="AT25" s="245">
        <v>0.57780059044871712</v>
      </c>
      <c r="AU25" s="246">
        <f t="shared" si="31"/>
        <v>0.52002053140384541</v>
      </c>
      <c r="AV25" s="246">
        <f t="shared" si="31"/>
        <v>0.52002053140384541</v>
      </c>
      <c r="AW25" s="48">
        <f t="shared" si="31"/>
        <v>0.52002053140384541</v>
      </c>
      <c r="AX25" s="48">
        <f t="shared" si="31"/>
        <v>0.57780059044871712</v>
      </c>
      <c r="AY25" s="48">
        <f t="shared" si="31"/>
        <v>0.69336070853846055</v>
      </c>
      <c r="AZ25" s="48">
        <f t="shared" si="31"/>
        <v>0.57780059044871712</v>
      </c>
      <c r="BA25" s="48">
        <f t="shared" si="31"/>
        <v>0.69336070853846055</v>
      </c>
      <c r="BB25" s="48">
        <f t="shared" si="32"/>
        <v>0.84630059044871642</v>
      </c>
      <c r="BC25" s="247">
        <v>0.84630059044871642</v>
      </c>
      <c r="BD25" s="245">
        <v>1.0193085350110014</v>
      </c>
      <c r="BE25" s="48">
        <f t="shared" si="33"/>
        <v>0.57780059044871712</v>
      </c>
      <c r="BF25" s="48">
        <f t="shared" si="33"/>
        <v>0.57780059044871712</v>
      </c>
      <c r="BG25" s="48">
        <f t="shared" si="33"/>
        <v>0.69336070853846055</v>
      </c>
      <c r="BH25" s="48">
        <f t="shared" si="33"/>
        <v>0.69336070853846055</v>
      </c>
      <c r="BI25" s="245">
        <v>0.96521261497718291</v>
      </c>
      <c r="BJ25" s="248">
        <v>0.88190059044871716</v>
      </c>
      <c r="BK25" s="180">
        <v>0.88190059044871716</v>
      </c>
      <c r="BL25" s="245">
        <v>0.54970310617198725</v>
      </c>
      <c r="BM25" s="246">
        <f t="shared" si="34"/>
        <v>0.57780059044871712</v>
      </c>
      <c r="BN25" s="245">
        <v>0.60735422013854712</v>
      </c>
      <c r="BO25" s="245">
        <v>0.34315559044871713</v>
      </c>
      <c r="BP25" s="246">
        <f t="shared" si="35"/>
        <v>0.34315559044871713</v>
      </c>
      <c r="BQ25" s="246">
        <f t="shared" si="35"/>
        <v>0.34315559044871713</v>
      </c>
      <c r="BR25" s="246">
        <f t="shared" si="35"/>
        <v>0.34315559044871713</v>
      </c>
      <c r="BS25" s="246">
        <f t="shared" si="35"/>
        <v>0.34315559044871713</v>
      </c>
      <c r="BT25" s="246">
        <f t="shared" si="35"/>
        <v>0.34315559044871713</v>
      </c>
      <c r="BU25" s="245">
        <v>0.8485584886007671</v>
      </c>
      <c r="BV25" s="246">
        <f t="shared" si="36"/>
        <v>0.8485584886007671</v>
      </c>
      <c r="BW25" s="246">
        <f t="shared" si="36"/>
        <v>0.8485584886007671</v>
      </c>
      <c r="BX25" s="246">
        <f t="shared" si="36"/>
        <v>0.8485584886007671</v>
      </c>
      <c r="BY25" s="246">
        <f t="shared" si="36"/>
        <v>0.8485584886007671</v>
      </c>
      <c r="BZ25" s="246">
        <f t="shared" si="36"/>
        <v>0.8485584886007671</v>
      </c>
      <c r="CA25" s="246">
        <f t="shared" si="36"/>
        <v>0.8485584886007671</v>
      </c>
      <c r="CB25" s="245">
        <v>0.63034858136615712</v>
      </c>
      <c r="CC25" s="246">
        <f t="shared" si="37"/>
        <v>0.63034858136615712</v>
      </c>
      <c r="CD25" s="246">
        <f t="shared" si="37"/>
        <v>0.63034858136615712</v>
      </c>
      <c r="CE25" s="246">
        <f t="shared" si="37"/>
        <v>0.63034858136615712</v>
      </c>
      <c r="CF25" s="246">
        <f t="shared" si="37"/>
        <v>0.63034858136615712</v>
      </c>
      <c r="CG25" s="246">
        <f t="shared" si="37"/>
        <v>0.63034858136615712</v>
      </c>
      <c r="CH25" s="246">
        <f t="shared" si="37"/>
        <v>0.63034858136615712</v>
      </c>
      <c r="CI25" s="246">
        <f t="shared" si="38"/>
        <v>0.60735422013854712</v>
      </c>
      <c r="CJ25" s="246">
        <f t="shared" si="38"/>
        <v>0.60735422013854712</v>
      </c>
      <c r="CK25" s="246">
        <f t="shared" si="38"/>
        <v>0.60735422013854712</v>
      </c>
      <c r="CL25" s="245">
        <v>0.68252977448230756</v>
      </c>
      <c r="CM25" s="246">
        <f t="shared" si="39"/>
        <v>0.68252977448230756</v>
      </c>
      <c r="CN25" s="246">
        <f t="shared" si="39"/>
        <v>0.68252977448230756</v>
      </c>
      <c r="CO25" s="246">
        <f t="shared" si="39"/>
        <v>0.68252977448230756</v>
      </c>
      <c r="CP25" s="246">
        <f t="shared" si="39"/>
        <v>0.68252977448230756</v>
      </c>
      <c r="CQ25" s="538">
        <v>0.54970310617198725</v>
      </c>
      <c r="CR25" s="245">
        <f t="shared" si="40"/>
        <v>1.4408609904487171</v>
      </c>
      <c r="CS25" s="246">
        <f t="shared" si="41"/>
        <v>1.4408609904487171</v>
      </c>
      <c r="CT25" s="246">
        <f t="shared" si="41"/>
        <v>1.4408609904487171</v>
      </c>
      <c r="CU25" s="246">
        <f t="shared" si="41"/>
        <v>1.4408609904487171</v>
      </c>
      <c r="CV25" s="246">
        <f t="shared" si="41"/>
        <v>1.4408609904487171</v>
      </c>
      <c r="CW25" s="246">
        <f t="shared" si="41"/>
        <v>1.4408609904487171</v>
      </c>
      <c r="CX25" s="246">
        <f t="shared" si="41"/>
        <v>1.4408609904487171</v>
      </c>
      <c r="CY25" s="246">
        <f t="shared" si="41"/>
        <v>1.4408609904487171</v>
      </c>
      <c r="CZ25" s="246">
        <f t="shared" si="41"/>
        <v>1.4408609904487171</v>
      </c>
      <c r="DA25" s="246">
        <f t="shared" si="41"/>
        <v>1.4408609904487171</v>
      </c>
      <c r="DB25" s="246">
        <f t="shared" si="41"/>
        <v>1.4408609904487171</v>
      </c>
      <c r="DC25" s="246">
        <f t="shared" si="41"/>
        <v>1.4408609904487171</v>
      </c>
      <c r="DD25" s="245">
        <f t="shared" si="42"/>
        <v>0.57780059044871712</v>
      </c>
      <c r="DE25" s="246">
        <f t="shared" si="13"/>
        <v>0.57780059044871712</v>
      </c>
      <c r="DF25" s="246">
        <f t="shared" si="13"/>
        <v>0.57780059044871712</v>
      </c>
      <c r="DG25" s="246">
        <f t="shared" si="13"/>
        <v>0.57780059044871712</v>
      </c>
      <c r="DH25" s="183">
        <f t="shared" si="43"/>
        <v>3.4833333333333272E-2</v>
      </c>
      <c r="DI25" s="246">
        <f t="shared" si="44"/>
        <v>3.4833333333333272E-2</v>
      </c>
      <c r="DJ25" s="246">
        <f t="shared" si="44"/>
        <v>3.4833333333333272E-2</v>
      </c>
      <c r="DK25" s="246">
        <f t="shared" si="44"/>
        <v>3.4833333333333272E-2</v>
      </c>
      <c r="DL25" s="246">
        <f t="shared" si="44"/>
        <v>3.4833333333333272E-2</v>
      </c>
      <c r="DM25" s="246">
        <f t="shared" si="44"/>
        <v>3.4833333333333272E-2</v>
      </c>
      <c r="DN25" s="246">
        <f t="shared" si="44"/>
        <v>3.4833333333333272E-2</v>
      </c>
      <c r="DO25" s="246">
        <f t="shared" si="45"/>
        <v>3.4833333333333272E-2</v>
      </c>
      <c r="DP25" s="246">
        <f t="shared" si="46"/>
        <v>3.4833333333333272E-2</v>
      </c>
      <c r="DQ25" s="246">
        <f t="shared" si="46"/>
        <v>3.4833333333333272E-2</v>
      </c>
      <c r="DR25" s="246">
        <f t="shared" si="46"/>
        <v>3.4833333333333272E-2</v>
      </c>
      <c r="DS25" s="246">
        <f t="shared" si="46"/>
        <v>3.4833333333333272E-2</v>
      </c>
      <c r="DT25" s="246">
        <f t="shared" si="46"/>
        <v>3.4833333333333272E-2</v>
      </c>
      <c r="DU25" s="246">
        <f t="shared" si="46"/>
        <v>3.4833333333333272E-2</v>
      </c>
      <c r="DV25" s="246">
        <f t="shared" si="46"/>
        <v>3.4833333333333272E-2</v>
      </c>
      <c r="DW25" s="246">
        <f t="shared" si="47"/>
        <v>3.4833333333333272E-2</v>
      </c>
      <c r="DX25" s="246">
        <f t="shared" si="16"/>
        <v>3.4833333333333272E-2</v>
      </c>
      <c r="DY25" s="246">
        <f t="shared" si="48"/>
        <v>3.4833333333333272E-2</v>
      </c>
      <c r="DZ25" s="246">
        <f t="shared" si="49"/>
        <v>3.4833333333333272E-2</v>
      </c>
      <c r="EA25" s="246">
        <f t="shared" si="49"/>
        <v>3.4833333333333272E-2</v>
      </c>
      <c r="EB25" s="246">
        <f t="shared" si="49"/>
        <v>3.4833333333333272E-2</v>
      </c>
      <c r="EC25" s="246">
        <f t="shared" si="49"/>
        <v>3.4833333333333272E-2</v>
      </c>
      <c r="ED25" s="246">
        <f t="shared" si="49"/>
        <v>3.4833333333333272E-2</v>
      </c>
      <c r="EE25" s="246">
        <f t="shared" si="49"/>
        <v>3.4833333333333272E-2</v>
      </c>
      <c r="EF25" s="246">
        <f t="shared" si="49"/>
        <v>3.4833333333333272E-2</v>
      </c>
      <c r="EG25" s="246">
        <f t="shared" si="49"/>
        <v>3.4833333333333272E-2</v>
      </c>
      <c r="EH25" s="246">
        <f t="shared" si="49"/>
        <v>3.4833333333333272E-2</v>
      </c>
      <c r="EI25" s="246">
        <f t="shared" si="49"/>
        <v>3.4833333333333272E-2</v>
      </c>
      <c r="EJ25" s="246">
        <f t="shared" si="49"/>
        <v>3.4833333333333272E-2</v>
      </c>
      <c r="EK25" s="246">
        <f t="shared" si="49"/>
        <v>3.4833333333333272E-2</v>
      </c>
      <c r="EL25" s="245">
        <f t="shared" si="50"/>
        <v>0.85954610890980021</v>
      </c>
      <c r="EM25" s="60"/>
      <c r="EN25" s="60"/>
      <c r="EO25" s="60"/>
    </row>
    <row r="26" spans="1:145" outlineLevel="1" x14ac:dyDescent="0.25">
      <c r="B26" s="12" t="s">
        <v>25</v>
      </c>
      <c r="C26" s="21">
        <v>0.9</v>
      </c>
      <c r="D26" s="183">
        <v>1.3261152711034943</v>
      </c>
      <c r="E26" s="48">
        <f t="shared" ref="E26:L27" si="51">$D26*E$6</f>
        <v>1.3261152711034943</v>
      </c>
      <c r="F26" s="48">
        <f t="shared" si="51"/>
        <v>1.3261152711034943</v>
      </c>
      <c r="G26" s="48">
        <f t="shared" si="51"/>
        <v>1.3261152711034943</v>
      </c>
      <c r="H26" s="48">
        <f t="shared" si="51"/>
        <v>1.3261152711034943</v>
      </c>
      <c r="I26" s="48">
        <f t="shared" si="51"/>
        <v>1.3261152711034943</v>
      </c>
      <c r="J26" s="48">
        <f t="shared" si="51"/>
        <v>1.3261152711034943</v>
      </c>
      <c r="K26" s="48">
        <f t="shared" si="51"/>
        <v>1.3261152711034943</v>
      </c>
      <c r="L26" s="48">
        <f t="shared" si="51"/>
        <v>1.3261152711034943</v>
      </c>
      <c r="M26" s="183">
        <v>0.24106666666666654</v>
      </c>
      <c r="N26" s="48">
        <f t="shared" si="19"/>
        <v>0.24106666666666654</v>
      </c>
      <c r="O26" s="48">
        <f t="shared" si="1"/>
        <v>0.24106666666666654</v>
      </c>
      <c r="P26" s="48">
        <f t="shared" si="1"/>
        <v>0.24106666666666654</v>
      </c>
      <c r="Q26" s="183">
        <v>1.2478326035391003</v>
      </c>
      <c r="R26" s="48">
        <f t="shared" si="20"/>
        <v>1.2478326035391003</v>
      </c>
      <c r="S26" s="48">
        <f t="shared" si="2"/>
        <v>1.2478326035391003</v>
      </c>
      <c r="T26" s="183">
        <v>1.2478326035391003</v>
      </c>
      <c r="U26" s="48">
        <f t="shared" ref="U26:AA27" si="52">$T26*U$6</f>
        <v>1.2478326035391003</v>
      </c>
      <c r="V26" s="183">
        <v>1.1679009796074755</v>
      </c>
      <c r="W26" s="48">
        <f t="shared" si="52"/>
        <v>1.2478326035391003</v>
      </c>
      <c r="X26" s="48">
        <f t="shared" si="52"/>
        <v>1.2478326035391003</v>
      </c>
      <c r="Y26" s="48">
        <f t="shared" si="52"/>
        <v>1.2478326035391003</v>
      </c>
      <c r="Z26" s="48">
        <f t="shared" si="52"/>
        <v>1.2478326035391003</v>
      </c>
      <c r="AA26" s="48">
        <f t="shared" si="52"/>
        <v>1.2478326035391003</v>
      </c>
      <c r="AB26" s="48">
        <f t="shared" si="22"/>
        <v>2.1918326035390998</v>
      </c>
      <c r="AC26" s="48">
        <f t="shared" si="23"/>
        <v>2.1918326035390998</v>
      </c>
      <c r="AD26" s="183">
        <v>0.24106666666666654</v>
      </c>
      <c r="AE26" s="48">
        <f t="shared" si="24"/>
        <v>0.24106666666666654</v>
      </c>
      <c r="AF26" s="48">
        <f t="shared" si="4"/>
        <v>0.24106666666666654</v>
      </c>
      <c r="AG26" s="48">
        <f t="shared" si="4"/>
        <v>0.24106666666666654</v>
      </c>
      <c r="AH26" s="180">
        <v>0.98307689553909938</v>
      </c>
      <c r="AI26" s="566">
        <v>2.1918326035390998</v>
      </c>
      <c r="AJ26" s="565">
        <f t="shared" si="25"/>
        <v>2.1918326035390998</v>
      </c>
      <c r="AK26" s="535">
        <f t="shared" si="26"/>
        <v>1.5874547495390996</v>
      </c>
      <c r="AL26" s="527">
        <v>0.98307689553909938</v>
      </c>
      <c r="AM26" s="48">
        <f t="shared" si="27"/>
        <v>2.1918326035390998</v>
      </c>
      <c r="AN26" s="48">
        <f t="shared" si="5"/>
        <v>2.1918326035390998</v>
      </c>
      <c r="AO26" s="48">
        <f t="shared" si="28"/>
        <v>1.2478326035391003</v>
      </c>
      <c r="AP26" s="199">
        <f t="shared" si="29"/>
        <v>1.1679009796074755</v>
      </c>
      <c r="AQ26" s="183">
        <v>0.24106666666666654</v>
      </c>
      <c r="AR26" s="183">
        <v>0.24106666666666654</v>
      </c>
      <c r="AS26" s="48">
        <f t="shared" si="30"/>
        <v>0.69983260353910004</v>
      </c>
      <c r="AT26" s="183">
        <v>0.69983260353910004</v>
      </c>
      <c r="AU26" s="48">
        <f t="shared" ref="AU26:BA27" si="53">$AT26*AU$6</f>
        <v>0.62984934318519004</v>
      </c>
      <c r="AV26" s="48">
        <f t="shared" si="53"/>
        <v>0.62984934318519004</v>
      </c>
      <c r="AW26" s="48">
        <f t="shared" si="53"/>
        <v>0.62984934318519004</v>
      </c>
      <c r="AX26" s="48">
        <f t="shared" si="53"/>
        <v>0.69983260353910004</v>
      </c>
      <c r="AY26" s="48">
        <f t="shared" si="53"/>
        <v>0.83979912424692005</v>
      </c>
      <c r="AZ26" s="48">
        <f t="shared" si="53"/>
        <v>0.69983260353910004</v>
      </c>
      <c r="BA26" s="48">
        <f t="shared" si="53"/>
        <v>0.83979912424692005</v>
      </c>
      <c r="BB26" s="48">
        <f t="shared" si="32"/>
        <v>1.0218326035390994</v>
      </c>
      <c r="BC26" s="190">
        <v>1.0218326035390994</v>
      </c>
      <c r="BD26" s="183">
        <v>1.4912802085108927</v>
      </c>
      <c r="BE26" s="48">
        <f t="shared" si="33"/>
        <v>0.69983260353910004</v>
      </c>
      <c r="BF26" s="48">
        <f t="shared" si="33"/>
        <v>0.69983260353910004</v>
      </c>
      <c r="BG26" s="48">
        <f t="shared" si="33"/>
        <v>0.83979912424692005</v>
      </c>
      <c r="BH26" s="48">
        <f t="shared" si="33"/>
        <v>0.83979912424692005</v>
      </c>
      <c r="BI26" s="183">
        <v>1.3125209776744455</v>
      </c>
      <c r="BJ26" s="193">
        <v>1.1978326035391005</v>
      </c>
      <c r="BK26" s="180">
        <v>1.1978326035391005</v>
      </c>
      <c r="BL26" s="183">
        <v>0.75396101873996724</v>
      </c>
      <c r="BM26" s="48">
        <f t="shared" si="34"/>
        <v>0.69983260353910004</v>
      </c>
      <c r="BN26" s="183">
        <v>0.7121910954847398</v>
      </c>
      <c r="BO26" s="183">
        <v>0.43279260353909965</v>
      </c>
      <c r="BP26" s="48">
        <f t="shared" si="35"/>
        <v>0.43279260353909965</v>
      </c>
      <c r="BQ26" s="48">
        <f t="shared" si="35"/>
        <v>0.43279260353909965</v>
      </c>
      <c r="BR26" s="48">
        <f t="shared" si="35"/>
        <v>0.43279260353909965</v>
      </c>
      <c r="BS26" s="48">
        <f t="shared" si="35"/>
        <v>0.43279260353909965</v>
      </c>
      <c r="BT26" s="48">
        <f t="shared" si="35"/>
        <v>0.43279260353909965</v>
      </c>
      <c r="BU26" s="183">
        <v>0.95563310680209934</v>
      </c>
      <c r="BV26" s="48">
        <f t="shared" si="36"/>
        <v>0.95563310680209934</v>
      </c>
      <c r="BW26" s="48">
        <f t="shared" si="36"/>
        <v>0.95563310680209934</v>
      </c>
      <c r="BX26" s="48">
        <f t="shared" si="36"/>
        <v>0.95563310680209934</v>
      </c>
      <c r="BY26" s="48">
        <f t="shared" si="36"/>
        <v>0.95563310680209934</v>
      </c>
      <c r="BZ26" s="48">
        <f t="shared" si="36"/>
        <v>0.95563310680209934</v>
      </c>
      <c r="CA26" s="48">
        <f t="shared" si="36"/>
        <v>0.95563310680209934</v>
      </c>
      <c r="CB26" s="183">
        <v>0.74814757611301985</v>
      </c>
      <c r="CC26" s="48">
        <f t="shared" si="37"/>
        <v>0.74814757611301985</v>
      </c>
      <c r="CD26" s="48">
        <f t="shared" si="37"/>
        <v>0.74814757611301985</v>
      </c>
      <c r="CE26" s="48">
        <f t="shared" si="37"/>
        <v>0.74814757611301985</v>
      </c>
      <c r="CF26" s="48">
        <f t="shared" si="37"/>
        <v>0.74814757611301985</v>
      </c>
      <c r="CG26" s="48">
        <f t="shared" si="37"/>
        <v>0.74814757611301985</v>
      </c>
      <c r="CH26" s="48">
        <f t="shared" si="37"/>
        <v>0.74814757611301985</v>
      </c>
      <c r="CI26" s="48">
        <f t="shared" si="38"/>
        <v>0.7121910954847398</v>
      </c>
      <c r="CJ26" s="48">
        <f t="shared" si="38"/>
        <v>0.7121910954847398</v>
      </c>
      <c r="CK26" s="48">
        <f t="shared" si="38"/>
        <v>0.7121910954847398</v>
      </c>
      <c r="CL26" s="183">
        <v>0.73729994114867647</v>
      </c>
      <c r="CM26" s="48">
        <f t="shared" si="39"/>
        <v>0.73729994114867647</v>
      </c>
      <c r="CN26" s="48">
        <f t="shared" si="39"/>
        <v>0.73729994114867647</v>
      </c>
      <c r="CO26" s="48">
        <f t="shared" si="39"/>
        <v>0.73729994114867647</v>
      </c>
      <c r="CP26" s="48">
        <f t="shared" si="39"/>
        <v>0.73729994114867647</v>
      </c>
      <c r="CQ26" s="535">
        <v>0.75396101873996724</v>
      </c>
      <c r="CR26" s="183">
        <f t="shared" si="40"/>
        <v>2.1918326035390998</v>
      </c>
      <c r="CS26" s="48">
        <f t="shared" si="41"/>
        <v>2.1918326035390998</v>
      </c>
      <c r="CT26" s="48">
        <f t="shared" si="41"/>
        <v>2.1918326035390998</v>
      </c>
      <c r="CU26" s="48">
        <f t="shared" si="41"/>
        <v>2.1918326035390998</v>
      </c>
      <c r="CV26" s="48">
        <f t="shared" si="41"/>
        <v>2.1918326035390998</v>
      </c>
      <c r="CW26" s="48">
        <f t="shared" si="41"/>
        <v>2.1918326035390998</v>
      </c>
      <c r="CX26" s="48">
        <f t="shared" si="41"/>
        <v>2.1918326035390998</v>
      </c>
      <c r="CY26" s="48">
        <f t="shared" si="41"/>
        <v>2.1918326035390998</v>
      </c>
      <c r="CZ26" s="48">
        <f t="shared" si="41"/>
        <v>2.1918326035390998</v>
      </c>
      <c r="DA26" s="48">
        <f t="shared" si="41"/>
        <v>2.1918326035390998</v>
      </c>
      <c r="DB26" s="48">
        <f t="shared" si="41"/>
        <v>2.1918326035390998</v>
      </c>
      <c r="DC26" s="48">
        <f t="shared" si="41"/>
        <v>2.1918326035390998</v>
      </c>
      <c r="DD26" s="183">
        <f t="shared" si="42"/>
        <v>0.69983260353910004</v>
      </c>
      <c r="DE26" s="48">
        <f t="shared" si="13"/>
        <v>0.69983260353910004</v>
      </c>
      <c r="DF26" s="48">
        <f t="shared" si="13"/>
        <v>0.69983260353910004</v>
      </c>
      <c r="DG26" s="48">
        <f t="shared" si="13"/>
        <v>0.69983260353910004</v>
      </c>
      <c r="DH26" s="183">
        <f t="shared" si="43"/>
        <v>0.24106666666666654</v>
      </c>
      <c r="DI26" s="48">
        <f t="shared" ref="DI26:DN27" si="54">$DH26*DI$6</f>
        <v>0.24106666666666654</v>
      </c>
      <c r="DJ26" s="48">
        <f t="shared" si="54"/>
        <v>0.24106666666666654</v>
      </c>
      <c r="DK26" s="48">
        <f t="shared" si="54"/>
        <v>0.24106666666666654</v>
      </c>
      <c r="DL26" s="48">
        <f t="shared" si="54"/>
        <v>0.24106666666666654</v>
      </c>
      <c r="DM26" s="48">
        <f t="shared" si="54"/>
        <v>0.24106666666666654</v>
      </c>
      <c r="DN26" s="48">
        <f t="shared" si="54"/>
        <v>0.24106666666666654</v>
      </c>
      <c r="DO26" s="48">
        <f t="shared" si="45"/>
        <v>0.24106666666666654</v>
      </c>
      <c r="DP26" s="48">
        <f t="shared" ref="DP26:DV27" si="55">$DO26*DP$6</f>
        <v>0.24106666666666654</v>
      </c>
      <c r="DQ26" s="48">
        <f t="shared" si="55"/>
        <v>0.24106666666666654</v>
      </c>
      <c r="DR26" s="48">
        <f t="shared" si="55"/>
        <v>0.24106666666666654</v>
      </c>
      <c r="DS26" s="48">
        <f t="shared" si="55"/>
        <v>0.24106666666666654</v>
      </c>
      <c r="DT26" s="48">
        <f t="shared" si="55"/>
        <v>0.24106666666666654</v>
      </c>
      <c r="DU26" s="48">
        <f t="shared" si="55"/>
        <v>0.24106666666666654</v>
      </c>
      <c r="DV26" s="48">
        <f t="shared" si="55"/>
        <v>0.24106666666666654</v>
      </c>
      <c r="DW26" s="48">
        <f t="shared" si="47"/>
        <v>0.24106666666666654</v>
      </c>
      <c r="DX26" s="48">
        <f t="shared" si="16"/>
        <v>0.24106666666666654</v>
      </c>
      <c r="DY26" s="48">
        <f t="shared" si="48"/>
        <v>0.24106666666666654</v>
      </c>
      <c r="DZ26" s="48">
        <f t="shared" si="49"/>
        <v>0.24106666666666654</v>
      </c>
      <c r="EA26" s="48">
        <f t="shared" si="49"/>
        <v>0.24106666666666654</v>
      </c>
      <c r="EB26" s="48">
        <f t="shared" si="49"/>
        <v>0.24106666666666654</v>
      </c>
      <c r="EC26" s="48">
        <f t="shared" si="49"/>
        <v>0.24106666666666654</v>
      </c>
      <c r="ED26" s="48">
        <f t="shared" si="49"/>
        <v>0.24106666666666654</v>
      </c>
      <c r="EE26" s="48">
        <f t="shared" si="49"/>
        <v>0.24106666666666654</v>
      </c>
      <c r="EF26" s="48">
        <f t="shared" si="49"/>
        <v>0.24106666666666654</v>
      </c>
      <c r="EG26" s="48">
        <f t="shared" si="49"/>
        <v>0.24106666666666654</v>
      </c>
      <c r="EH26" s="48">
        <f t="shared" si="49"/>
        <v>0.24106666666666654</v>
      </c>
      <c r="EI26" s="48">
        <f t="shared" si="49"/>
        <v>0.24106666666666654</v>
      </c>
      <c r="EJ26" s="48">
        <f t="shared" si="49"/>
        <v>0.24106666666666654</v>
      </c>
      <c r="EK26" s="48">
        <f t="shared" si="49"/>
        <v>0.24106666666666654</v>
      </c>
      <c r="EL26" s="183">
        <f t="shared" si="50"/>
        <v>1.3726158638930104</v>
      </c>
      <c r="EM26" s="60"/>
      <c r="EN26" s="60"/>
      <c r="EO26" s="60"/>
    </row>
    <row r="27" spans="1:145" ht="15.75" outlineLevel="1" thickBot="1" x14ac:dyDescent="0.3">
      <c r="B27" s="12" t="s">
        <v>27</v>
      </c>
      <c r="C27" s="21">
        <v>0.95</v>
      </c>
      <c r="D27" s="183">
        <v>1.7462587717160485</v>
      </c>
      <c r="E27" s="48">
        <f t="shared" si="51"/>
        <v>1.7462587717160485</v>
      </c>
      <c r="F27" s="48">
        <f t="shared" si="51"/>
        <v>1.7462587717160485</v>
      </c>
      <c r="G27" s="48">
        <f t="shared" si="51"/>
        <v>1.7462587717160485</v>
      </c>
      <c r="H27" s="48">
        <f t="shared" si="51"/>
        <v>1.7462587717160485</v>
      </c>
      <c r="I27" s="48">
        <f t="shared" si="51"/>
        <v>1.7462587717160485</v>
      </c>
      <c r="J27" s="48">
        <f t="shared" si="51"/>
        <v>1.7462587717160485</v>
      </c>
      <c r="K27" s="48">
        <f t="shared" si="51"/>
        <v>1.7462587717160485</v>
      </c>
      <c r="L27" s="48">
        <f t="shared" si="51"/>
        <v>1.7462587717160485</v>
      </c>
      <c r="M27" s="183">
        <v>0.47953333333333292</v>
      </c>
      <c r="N27" s="48">
        <f t="shared" si="19"/>
        <v>0.47953333333333292</v>
      </c>
      <c r="O27" s="48">
        <f t="shared" si="1"/>
        <v>0.47953333333333292</v>
      </c>
      <c r="P27" s="48">
        <f t="shared" si="1"/>
        <v>0.47953333333333292</v>
      </c>
      <c r="Q27" s="183">
        <v>2.2745387505173604</v>
      </c>
      <c r="R27" s="48">
        <f t="shared" si="20"/>
        <v>2.2745387505173604</v>
      </c>
      <c r="S27" s="48">
        <f t="shared" si="2"/>
        <v>2.2745387505173604</v>
      </c>
      <c r="T27" s="183">
        <v>2.2745387505173604</v>
      </c>
      <c r="U27" s="48">
        <f t="shared" si="52"/>
        <v>2.2745387505173604</v>
      </c>
      <c r="V27" s="183">
        <v>1.6708454916468893</v>
      </c>
      <c r="W27" s="48">
        <f t="shared" si="52"/>
        <v>2.2745387505173604</v>
      </c>
      <c r="X27" s="48">
        <f t="shared" si="52"/>
        <v>2.2745387505173604</v>
      </c>
      <c r="Y27" s="48">
        <f t="shared" si="52"/>
        <v>2.2745387505173604</v>
      </c>
      <c r="Z27" s="48">
        <f t="shared" si="52"/>
        <v>2.2745387505173604</v>
      </c>
      <c r="AA27" s="48">
        <f t="shared" si="52"/>
        <v>2.2745387505173604</v>
      </c>
      <c r="AB27" s="48">
        <f t="shared" si="22"/>
        <v>2.9035972035390984</v>
      </c>
      <c r="AC27" s="48">
        <f t="shared" si="23"/>
        <v>2.9035972035390984</v>
      </c>
      <c r="AD27" s="183">
        <v>0.47953333333333292</v>
      </c>
      <c r="AE27" s="48">
        <f t="shared" si="24"/>
        <v>0.47953333333333292</v>
      </c>
      <c r="AF27" s="48">
        <f t="shared" si="4"/>
        <v>0.47953333333333292</v>
      </c>
      <c r="AG27" s="48">
        <f t="shared" si="4"/>
        <v>0.47953333333333292</v>
      </c>
      <c r="AH27" s="181">
        <v>1.2518326035390999</v>
      </c>
      <c r="AI27" s="567">
        <v>2.9035972035390984</v>
      </c>
      <c r="AJ27" s="565">
        <f t="shared" si="25"/>
        <v>2.9035972035390984</v>
      </c>
      <c r="AK27" s="535">
        <f t="shared" si="26"/>
        <v>2.0777149035390989</v>
      </c>
      <c r="AL27" s="527">
        <v>1.2518326035390999</v>
      </c>
      <c r="AM27" s="48">
        <f t="shared" si="27"/>
        <v>2.9035972035390984</v>
      </c>
      <c r="AN27" s="48">
        <f t="shared" si="5"/>
        <v>2.9035972035390984</v>
      </c>
      <c r="AO27" s="48">
        <f t="shared" si="28"/>
        <v>2.2745387505173604</v>
      </c>
      <c r="AP27" s="199">
        <f t="shared" si="29"/>
        <v>1.6708454916468893</v>
      </c>
      <c r="AQ27" s="183">
        <v>0.47953333333333292</v>
      </c>
      <c r="AR27" s="183">
        <v>0.47953333333333292</v>
      </c>
      <c r="AS27" s="48">
        <f t="shared" si="30"/>
        <v>0.86103310353909923</v>
      </c>
      <c r="AT27" s="183">
        <v>0.86103310353909923</v>
      </c>
      <c r="AU27" s="48">
        <f t="shared" si="53"/>
        <v>0.77492979318518929</v>
      </c>
      <c r="AV27" s="48">
        <f t="shared" si="53"/>
        <v>0.77492979318518929</v>
      </c>
      <c r="AW27" s="48">
        <f t="shared" si="53"/>
        <v>0.77492979318518929</v>
      </c>
      <c r="AX27" s="48">
        <f t="shared" si="53"/>
        <v>0.86103310353909923</v>
      </c>
      <c r="AY27" s="48">
        <f t="shared" si="53"/>
        <v>1.0332397242469191</v>
      </c>
      <c r="AZ27" s="48">
        <f t="shared" si="53"/>
        <v>0.86103310353909923</v>
      </c>
      <c r="BA27" s="48">
        <f t="shared" si="53"/>
        <v>1.0332397242469191</v>
      </c>
      <c r="BB27" s="48">
        <f t="shared" si="32"/>
        <v>1.3428061237883195</v>
      </c>
      <c r="BC27" s="191">
        <v>1.3428061237883195</v>
      </c>
      <c r="BD27" s="192">
        <v>2.0454157387861356</v>
      </c>
      <c r="BE27" s="48">
        <f t="shared" si="33"/>
        <v>0.86103310353909923</v>
      </c>
      <c r="BF27" s="48">
        <f t="shared" si="33"/>
        <v>0.86103310353909923</v>
      </c>
      <c r="BG27" s="48">
        <f t="shared" si="33"/>
        <v>1.0332397242469191</v>
      </c>
      <c r="BH27" s="48">
        <f t="shared" si="33"/>
        <v>1.0332397242469191</v>
      </c>
      <c r="BI27" s="183">
        <v>2.6763244444444432</v>
      </c>
      <c r="BJ27" s="194">
        <v>1.6381804035390992</v>
      </c>
      <c r="BK27" s="181">
        <v>1.6381804035390992</v>
      </c>
      <c r="BL27" s="183">
        <v>1.017832603539099</v>
      </c>
      <c r="BM27" s="48">
        <f t="shared" si="34"/>
        <v>0.86103310353909923</v>
      </c>
      <c r="BN27" s="183">
        <v>0.97508915200494961</v>
      </c>
      <c r="BO27" s="183">
        <v>0.5219376035390999</v>
      </c>
      <c r="BP27" s="48">
        <f t="shared" si="35"/>
        <v>0.5219376035390999</v>
      </c>
      <c r="BQ27" s="48">
        <f t="shared" si="35"/>
        <v>0.5219376035390999</v>
      </c>
      <c r="BR27" s="48">
        <f t="shared" si="35"/>
        <v>0.5219376035390999</v>
      </c>
      <c r="BS27" s="48">
        <f t="shared" si="35"/>
        <v>0.5219376035390999</v>
      </c>
      <c r="BT27" s="48">
        <f t="shared" si="35"/>
        <v>0.5219376035390999</v>
      </c>
      <c r="BU27" s="183">
        <v>1.4280820530258498</v>
      </c>
      <c r="BV27" s="48">
        <f t="shared" si="36"/>
        <v>1.4280820530258498</v>
      </c>
      <c r="BW27" s="48">
        <f t="shared" si="36"/>
        <v>1.4280820530258498</v>
      </c>
      <c r="BX27" s="48">
        <f t="shared" si="36"/>
        <v>1.4280820530258498</v>
      </c>
      <c r="BY27" s="48">
        <f t="shared" si="36"/>
        <v>1.4280820530258498</v>
      </c>
      <c r="BZ27" s="48">
        <f t="shared" si="36"/>
        <v>1.4280820530258498</v>
      </c>
      <c r="CA27" s="48">
        <f t="shared" si="36"/>
        <v>1.4280820530258498</v>
      </c>
      <c r="CB27" s="183">
        <v>0.97524779944989959</v>
      </c>
      <c r="CC27" s="48">
        <f t="shared" si="37"/>
        <v>0.97524779944989959</v>
      </c>
      <c r="CD27" s="48">
        <f t="shared" si="37"/>
        <v>0.97524779944989959</v>
      </c>
      <c r="CE27" s="48">
        <f t="shared" si="37"/>
        <v>0.97524779944989959</v>
      </c>
      <c r="CF27" s="48">
        <f t="shared" si="37"/>
        <v>0.97524779944989959</v>
      </c>
      <c r="CG27" s="48">
        <f t="shared" si="37"/>
        <v>0.97524779944989959</v>
      </c>
      <c r="CH27" s="48">
        <f t="shared" si="37"/>
        <v>0.97524779944989959</v>
      </c>
      <c r="CI27" s="48">
        <f t="shared" si="38"/>
        <v>0.97508915200494961</v>
      </c>
      <c r="CJ27" s="48">
        <f t="shared" si="38"/>
        <v>0.97508915200494961</v>
      </c>
      <c r="CK27" s="48">
        <f t="shared" si="38"/>
        <v>0.97508915200494961</v>
      </c>
      <c r="CL27" s="183">
        <v>0.89006714033891443</v>
      </c>
      <c r="CM27" s="48">
        <f t="shared" si="39"/>
        <v>0.89006714033891443</v>
      </c>
      <c r="CN27" s="48">
        <f t="shared" si="39"/>
        <v>0.89006714033891443</v>
      </c>
      <c r="CO27" s="48">
        <f t="shared" si="39"/>
        <v>0.89006714033891443</v>
      </c>
      <c r="CP27" s="48">
        <f t="shared" si="39"/>
        <v>0.89006714033891443</v>
      </c>
      <c r="CQ27" s="535">
        <v>1.017832603539099</v>
      </c>
      <c r="CR27" s="183">
        <f t="shared" si="40"/>
        <v>2.9035972035390984</v>
      </c>
      <c r="CS27" s="48">
        <f t="shared" si="41"/>
        <v>2.9035972035390984</v>
      </c>
      <c r="CT27" s="48">
        <f t="shared" si="41"/>
        <v>2.9035972035390984</v>
      </c>
      <c r="CU27" s="48">
        <f t="shared" si="41"/>
        <v>2.9035972035390984</v>
      </c>
      <c r="CV27" s="48">
        <f t="shared" si="41"/>
        <v>2.9035972035390984</v>
      </c>
      <c r="CW27" s="48">
        <f t="shared" si="41"/>
        <v>2.9035972035390984</v>
      </c>
      <c r="CX27" s="48">
        <f t="shared" si="41"/>
        <v>2.9035972035390984</v>
      </c>
      <c r="CY27" s="48">
        <f t="shared" si="41"/>
        <v>2.9035972035390984</v>
      </c>
      <c r="CZ27" s="48">
        <f t="shared" si="41"/>
        <v>2.9035972035390984</v>
      </c>
      <c r="DA27" s="48">
        <f t="shared" si="41"/>
        <v>2.9035972035390984</v>
      </c>
      <c r="DB27" s="48">
        <f t="shared" si="41"/>
        <v>2.9035972035390984</v>
      </c>
      <c r="DC27" s="48">
        <f t="shared" si="41"/>
        <v>2.9035972035390984</v>
      </c>
      <c r="DD27" s="183">
        <f t="shared" si="42"/>
        <v>0.86103310353909923</v>
      </c>
      <c r="DE27" s="48">
        <f t="shared" si="13"/>
        <v>0.86103310353909923</v>
      </c>
      <c r="DF27" s="48">
        <f t="shared" si="13"/>
        <v>0.86103310353909923</v>
      </c>
      <c r="DG27" s="48">
        <f t="shared" si="13"/>
        <v>0.86103310353909923</v>
      </c>
      <c r="DH27" s="183">
        <f t="shared" si="43"/>
        <v>0.47953333333333292</v>
      </c>
      <c r="DI27" s="48">
        <f t="shared" si="54"/>
        <v>0.47953333333333292</v>
      </c>
      <c r="DJ27" s="48">
        <f t="shared" si="54"/>
        <v>0.47953333333333292</v>
      </c>
      <c r="DK27" s="48">
        <f t="shared" si="54"/>
        <v>0.47953333333333292</v>
      </c>
      <c r="DL27" s="48">
        <f t="shared" si="54"/>
        <v>0.47953333333333292</v>
      </c>
      <c r="DM27" s="48">
        <f t="shared" si="54"/>
        <v>0.47953333333333292</v>
      </c>
      <c r="DN27" s="48">
        <f t="shared" si="54"/>
        <v>0.47953333333333292</v>
      </c>
      <c r="DO27" s="48">
        <f t="shared" si="45"/>
        <v>0.47953333333333292</v>
      </c>
      <c r="DP27" s="48">
        <f t="shared" si="55"/>
        <v>0.47953333333333292</v>
      </c>
      <c r="DQ27" s="48">
        <f t="shared" si="55"/>
        <v>0.47953333333333292</v>
      </c>
      <c r="DR27" s="48">
        <f t="shared" si="55"/>
        <v>0.47953333333333292</v>
      </c>
      <c r="DS27" s="48">
        <f t="shared" si="55"/>
        <v>0.47953333333333292</v>
      </c>
      <c r="DT27" s="48">
        <f t="shared" si="55"/>
        <v>0.47953333333333292</v>
      </c>
      <c r="DU27" s="48">
        <f t="shared" si="55"/>
        <v>0.47953333333333292</v>
      </c>
      <c r="DV27" s="48">
        <f t="shared" si="55"/>
        <v>0.47953333333333292</v>
      </c>
      <c r="DW27" s="48">
        <f t="shared" si="47"/>
        <v>0.47953333333333292</v>
      </c>
      <c r="DX27" s="48">
        <f t="shared" si="16"/>
        <v>0.47953333333333292</v>
      </c>
      <c r="DY27" s="48">
        <f t="shared" si="48"/>
        <v>0.47953333333333292</v>
      </c>
      <c r="DZ27" s="48">
        <f t="shared" si="49"/>
        <v>0.47953333333333292</v>
      </c>
      <c r="EA27" s="48">
        <f t="shared" si="49"/>
        <v>0.47953333333333292</v>
      </c>
      <c r="EB27" s="48">
        <f t="shared" si="49"/>
        <v>0.47953333333333292</v>
      </c>
      <c r="EC27" s="48">
        <f t="shared" si="49"/>
        <v>0.47953333333333292</v>
      </c>
      <c r="ED27" s="48">
        <f t="shared" si="49"/>
        <v>0.47953333333333292</v>
      </c>
      <c r="EE27" s="48">
        <f t="shared" si="49"/>
        <v>0.47953333333333292</v>
      </c>
      <c r="EF27" s="48">
        <f t="shared" si="49"/>
        <v>0.47953333333333292</v>
      </c>
      <c r="EG27" s="48">
        <f t="shared" si="49"/>
        <v>0.47953333333333292</v>
      </c>
      <c r="EH27" s="48">
        <f t="shared" si="49"/>
        <v>0.47953333333333292</v>
      </c>
      <c r="EI27" s="48">
        <f t="shared" si="49"/>
        <v>0.47953333333333292</v>
      </c>
      <c r="EJ27" s="48">
        <f t="shared" si="49"/>
        <v>0.47953333333333292</v>
      </c>
      <c r="EK27" s="48">
        <f t="shared" si="49"/>
        <v>0.47953333333333292</v>
      </c>
      <c r="EL27" s="183">
        <f t="shared" si="50"/>
        <v>2.5019926255690965</v>
      </c>
      <c r="EM27" s="60"/>
      <c r="EN27" s="60"/>
      <c r="EO27" s="60"/>
    </row>
    <row r="28" spans="1:145" ht="15.75" outlineLevel="1" thickBot="1" x14ac:dyDescent="0.3">
      <c r="B28" s="12" t="s">
        <v>28</v>
      </c>
      <c r="C28" s="21">
        <v>1</v>
      </c>
      <c r="D28" s="25"/>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60"/>
      <c r="EN28" s="60"/>
      <c r="EO28" s="60"/>
    </row>
    <row r="29" spans="1:145" ht="15.75" outlineLevel="1" thickTop="1" x14ac:dyDescent="0.25">
      <c r="EM29" s="60"/>
      <c r="EN29" s="60"/>
      <c r="EO29" s="60"/>
    </row>
    <row r="30" spans="1:145" outlineLevel="1" x14ac:dyDescent="0.25">
      <c r="EM30" s="60"/>
      <c r="EN30" s="60"/>
      <c r="EO30" s="60"/>
    </row>
    <row r="31" spans="1:145" outlineLevel="1" x14ac:dyDescent="0.25">
      <c r="EM31" s="60"/>
      <c r="EN31" s="60"/>
      <c r="EO31" s="60"/>
    </row>
    <row r="32" spans="1:145" ht="21" customHeight="1" x14ac:dyDescent="0.35">
      <c r="A32" s="45" t="s">
        <v>50</v>
      </c>
      <c r="B32" s="47"/>
      <c r="C32" s="47"/>
      <c r="EM32" s="60"/>
      <c r="EN32" s="60"/>
      <c r="EO32" s="60"/>
    </row>
    <row r="33" spans="1:145" ht="48" x14ac:dyDescent="0.25">
      <c r="B33" s="741" t="s">
        <v>35</v>
      </c>
      <c r="C33" s="742"/>
      <c r="D33" s="23" t="str">
        <f t="shared" ref="D33:L33" si="56">D5</f>
        <v>L&amp;P</v>
      </c>
      <c r="E33" s="23" t="str">
        <f t="shared" si="56"/>
        <v>As Gen L&amp;P</v>
      </c>
      <c r="F33" s="23" t="str">
        <f t="shared" si="56"/>
        <v>As Gen L&amp;P</v>
      </c>
      <c r="G33" s="23" t="str">
        <f t="shared" si="56"/>
        <v>As Gen L&amp;P</v>
      </c>
      <c r="H33" s="23" t="str">
        <f t="shared" si="56"/>
        <v>As Gen L&amp;P</v>
      </c>
      <c r="I33" s="23" t="str">
        <f t="shared" si="56"/>
        <v>As Gen L&amp;P</v>
      </c>
      <c r="J33" s="23" t="str">
        <f t="shared" si="56"/>
        <v>As Gen L&amp;P</v>
      </c>
      <c r="K33" s="23" t="str">
        <f t="shared" si="56"/>
        <v>As Gen L&amp;P</v>
      </c>
      <c r="L33" s="23" t="str">
        <f t="shared" si="56"/>
        <v>As Gen L&amp;P</v>
      </c>
      <c r="M33" s="770" t="s">
        <v>524</v>
      </c>
      <c r="N33" s="23" t="str">
        <f t="shared" ref="N33:AC33" si="57">N5</f>
        <v>Same</v>
      </c>
      <c r="O33" s="23" t="str">
        <f t="shared" si="57"/>
        <v>Same</v>
      </c>
      <c r="P33" s="23" t="str">
        <f t="shared" si="57"/>
        <v>Same</v>
      </c>
      <c r="Q33" s="23" t="str">
        <f t="shared" si="57"/>
        <v>Bldg</v>
      </c>
      <c r="R33" s="23" t="str">
        <f t="shared" si="57"/>
        <v>Same</v>
      </c>
      <c r="S33" s="23" t="str">
        <f t="shared" si="57"/>
        <v>Same</v>
      </c>
      <c r="T33" s="23" t="str">
        <f t="shared" si="57"/>
        <v>Bldg</v>
      </c>
      <c r="U33" s="23" t="str">
        <f t="shared" si="57"/>
        <v>Same</v>
      </c>
      <c r="V33" s="23" t="s">
        <v>562</v>
      </c>
      <c r="W33" s="23" t="str">
        <f t="shared" si="57"/>
        <v>Same</v>
      </c>
      <c r="X33" s="23" t="str">
        <f t="shared" si="57"/>
        <v>Same</v>
      </c>
      <c r="Y33" s="23" t="str">
        <f t="shared" si="57"/>
        <v>Same</v>
      </c>
      <c r="Z33" s="23" t="str">
        <f t="shared" si="57"/>
        <v>Same</v>
      </c>
      <c r="AA33" s="23" t="str">
        <f t="shared" si="57"/>
        <v>Same</v>
      </c>
      <c r="AB33" s="23" t="str">
        <f t="shared" si="57"/>
        <v>EW</v>
      </c>
      <c r="AC33" s="23" t="str">
        <f t="shared" si="57"/>
        <v>EW</v>
      </c>
      <c r="AD33" s="770" t="s">
        <v>524</v>
      </c>
      <c r="AE33" s="23" t="str">
        <f t="shared" ref="AE33:BJ33" si="58">AE5</f>
        <v>Same</v>
      </c>
      <c r="AF33" s="23" t="str">
        <f t="shared" si="58"/>
        <v>Same</v>
      </c>
      <c r="AG33" s="23" t="str">
        <f t="shared" si="58"/>
        <v>Same</v>
      </c>
      <c r="AH33" s="23" t="str">
        <f t="shared" si="58"/>
        <v xml:space="preserve">Demolition </v>
      </c>
      <c r="AI33" s="23" t="str">
        <f t="shared" si="58"/>
        <v>EW</v>
      </c>
      <c r="AJ33" s="23" t="str">
        <f t="shared" si="58"/>
        <v>EW</v>
      </c>
      <c r="AK33" s="573" t="str">
        <f t="shared" si="58"/>
        <v>(EW+Facil W)/2</v>
      </c>
      <c r="AL33" s="23" t="str">
        <f t="shared" si="58"/>
        <v>Facil Works</v>
      </c>
      <c r="AM33" s="23" t="str">
        <f t="shared" si="58"/>
        <v>EW x</v>
      </c>
      <c r="AN33" s="23" t="str">
        <f t="shared" si="58"/>
        <v>EW x</v>
      </c>
      <c r="AO33" s="23" t="str">
        <f>T33</f>
        <v>Bldg</v>
      </c>
      <c r="AP33" s="23" t="str">
        <f>V33</f>
        <v>Bld 0-5y</v>
      </c>
      <c r="AQ33" s="23" t="str">
        <f t="shared" si="58"/>
        <v>Design</v>
      </c>
      <c r="AR33" s="23" t="str">
        <f t="shared" si="58"/>
        <v>Design</v>
      </c>
      <c r="AS33" s="23" t="s">
        <v>564</v>
      </c>
      <c r="AT33" s="23" t="str">
        <f t="shared" si="58"/>
        <v>Roads</v>
      </c>
      <c r="AU33" s="23" t="str">
        <f t="shared" si="58"/>
        <v>Roads x</v>
      </c>
      <c r="AV33" s="23" t="str">
        <f t="shared" si="58"/>
        <v>Roads x</v>
      </c>
      <c r="AW33" s="23" t="str">
        <f t="shared" si="58"/>
        <v>Roads x</v>
      </c>
      <c r="AX33" s="23" t="str">
        <f t="shared" si="58"/>
        <v>Urban roads std</v>
      </c>
      <c r="AY33" s="23" t="str">
        <f t="shared" si="58"/>
        <v>Urban roads cx</v>
      </c>
      <c r="AZ33" s="23" t="str">
        <f t="shared" si="58"/>
        <v>Rural std</v>
      </c>
      <c r="BA33" s="23" t="str">
        <f t="shared" si="58"/>
        <v>Rural cx</v>
      </c>
      <c r="BB33" s="23" t="str">
        <f t="shared" si="58"/>
        <v>As Rail</v>
      </c>
      <c r="BC33" s="23">
        <f t="shared" si="58"/>
        <v>0</v>
      </c>
      <c r="BD33" s="23">
        <f t="shared" si="58"/>
        <v>0</v>
      </c>
      <c r="BE33" s="23" t="str">
        <f t="shared" si="58"/>
        <v>Roads</v>
      </c>
      <c r="BF33" s="23" t="str">
        <f t="shared" si="58"/>
        <v>Spine roads</v>
      </c>
      <c r="BG33" s="23" t="str">
        <f t="shared" si="58"/>
        <v>Roads</v>
      </c>
      <c r="BH33" s="23" t="str">
        <f t="shared" si="58"/>
        <v>Junctions</v>
      </c>
      <c r="BI33" s="23" t="str">
        <f t="shared" si="58"/>
        <v>Civils</v>
      </c>
      <c r="BJ33" s="23" t="str">
        <f t="shared" si="58"/>
        <v>Bridges</v>
      </c>
      <c r="BK33" s="23" t="str">
        <f t="shared" ref="BK33:CP33" si="59">BK5</f>
        <v>Tunnels</v>
      </c>
      <c r="BL33" s="177" t="s">
        <v>200</v>
      </c>
      <c r="BM33" s="23" t="str">
        <f t="shared" si="59"/>
        <v>Roads</v>
      </c>
      <c r="BN33" s="23" t="str">
        <f t="shared" si="59"/>
        <v>Gen Utilities</v>
      </c>
      <c r="BO33" s="23" t="str">
        <f t="shared" si="59"/>
        <v>Elec</v>
      </c>
      <c r="BP33" s="23" t="str">
        <f t="shared" si="59"/>
        <v>Elec x</v>
      </c>
      <c r="BQ33" s="23" t="str">
        <f t="shared" si="59"/>
        <v>Elec x</v>
      </c>
      <c r="BR33" s="23" t="str">
        <f t="shared" si="59"/>
        <v>Elec x</v>
      </c>
      <c r="BS33" s="23" t="str">
        <f t="shared" si="59"/>
        <v>Elec x</v>
      </c>
      <c r="BT33" s="23" t="str">
        <f t="shared" si="59"/>
        <v>Elec x</v>
      </c>
      <c r="BU33" s="23" t="str">
        <f t="shared" si="59"/>
        <v>Gas</v>
      </c>
      <c r="BV33" s="23" t="str">
        <f t="shared" si="59"/>
        <v>Gas x</v>
      </c>
      <c r="BW33" s="23" t="str">
        <f t="shared" si="59"/>
        <v>Gas x</v>
      </c>
      <c r="BX33" s="23" t="str">
        <f t="shared" si="59"/>
        <v>Gas x</v>
      </c>
      <c r="BY33" s="23" t="str">
        <f t="shared" si="59"/>
        <v>Gas x</v>
      </c>
      <c r="BZ33" s="23" t="str">
        <f t="shared" si="59"/>
        <v>Gas x</v>
      </c>
      <c r="CA33" s="23" t="str">
        <f t="shared" si="59"/>
        <v>Gas x</v>
      </c>
      <c r="CB33" s="23" t="str">
        <f t="shared" si="59"/>
        <v>Water</v>
      </c>
      <c r="CC33" s="23" t="str">
        <f t="shared" si="59"/>
        <v>Water x</v>
      </c>
      <c r="CD33" s="23" t="str">
        <f t="shared" si="59"/>
        <v>Water x</v>
      </c>
      <c r="CE33" s="23" t="str">
        <f t="shared" si="59"/>
        <v>Water x</v>
      </c>
      <c r="CF33" s="23" t="str">
        <f t="shared" si="59"/>
        <v>Water x</v>
      </c>
      <c r="CG33" s="23" t="str">
        <f t="shared" si="59"/>
        <v>Water x</v>
      </c>
      <c r="CH33" s="23" t="str">
        <f t="shared" si="59"/>
        <v>Water x</v>
      </c>
      <c r="CI33" s="23" t="str">
        <f t="shared" si="59"/>
        <v>Gen x</v>
      </c>
      <c r="CJ33" s="23" t="str">
        <f t="shared" si="59"/>
        <v>Gen x</v>
      </c>
      <c r="CK33" s="23" t="str">
        <f t="shared" si="59"/>
        <v>Gen x</v>
      </c>
      <c r="CL33" s="23" t="str">
        <f t="shared" si="59"/>
        <v xml:space="preserve">Drng </v>
      </c>
      <c r="CM33" s="23" t="str">
        <f t="shared" si="59"/>
        <v>Drng x</v>
      </c>
      <c r="CN33" s="23" t="str">
        <f t="shared" si="59"/>
        <v>Drng x</v>
      </c>
      <c r="CO33" s="23" t="str">
        <f t="shared" si="59"/>
        <v>Drng x</v>
      </c>
      <c r="CP33" s="23" t="str">
        <f t="shared" si="59"/>
        <v>Drng x</v>
      </c>
      <c r="CQ33" s="23" t="str">
        <f t="shared" ref="CQ33:DV33" si="60">CQ5</f>
        <v>Landraising</v>
      </c>
      <c r="CR33" s="23" t="str">
        <f t="shared" si="60"/>
        <v>Enab W x</v>
      </c>
      <c r="CS33" s="23" t="str">
        <f t="shared" si="60"/>
        <v xml:space="preserve">Eco x </v>
      </c>
      <c r="CT33" s="23" t="str">
        <f t="shared" si="60"/>
        <v xml:space="preserve">Eco x </v>
      </c>
      <c r="CU33" s="23" t="str">
        <f t="shared" si="60"/>
        <v xml:space="preserve">Eco x </v>
      </c>
      <c r="CV33" s="23" t="str">
        <f t="shared" si="60"/>
        <v xml:space="preserve">Eco x </v>
      </c>
      <c r="CW33" s="23" t="str">
        <f t="shared" si="60"/>
        <v xml:space="preserve">Eco x </v>
      </c>
      <c r="CX33" s="23" t="str">
        <f t="shared" si="60"/>
        <v xml:space="preserve">Eco x </v>
      </c>
      <c r="CY33" s="23" t="str">
        <f t="shared" si="60"/>
        <v xml:space="preserve">Eco x </v>
      </c>
      <c r="CZ33" s="23" t="str">
        <f t="shared" si="60"/>
        <v xml:space="preserve">Eco x </v>
      </c>
      <c r="DA33" s="23" t="str">
        <f t="shared" si="60"/>
        <v xml:space="preserve">Eco x </v>
      </c>
      <c r="DB33" s="23" t="str">
        <f t="shared" si="60"/>
        <v xml:space="preserve">Eco x </v>
      </c>
      <c r="DC33" s="23" t="str">
        <f t="shared" si="60"/>
        <v xml:space="preserve">Eco x </v>
      </c>
      <c r="DD33" s="23" t="str">
        <f t="shared" si="60"/>
        <v>Roads x</v>
      </c>
      <c r="DE33" s="23" t="str">
        <f t="shared" si="60"/>
        <v>Roads x</v>
      </c>
      <c r="DF33" s="23" t="str">
        <f t="shared" si="60"/>
        <v>Roads x</v>
      </c>
      <c r="DG33" s="23" t="str">
        <f t="shared" si="60"/>
        <v>Roads x</v>
      </c>
      <c r="DH33" s="23" t="str">
        <f t="shared" si="60"/>
        <v>Mngt</v>
      </c>
      <c r="DI33" s="23" t="str">
        <f t="shared" si="60"/>
        <v>Fees x</v>
      </c>
      <c r="DJ33" s="23" t="str">
        <f t="shared" si="60"/>
        <v>Fees x</v>
      </c>
      <c r="DK33" s="23" t="str">
        <f t="shared" si="60"/>
        <v>Fees x</v>
      </c>
      <c r="DL33" s="23" t="str">
        <f t="shared" si="60"/>
        <v>Fees x</v>
      </c>
      <c r="DM33" s="23" t="str">
        <f t="shared" si="60"/>
        <v>Fees x</v>
      </c>
      <c r="DN33" s="23" t="str">
        <f t="shared" si="60"/>
        <v>Fees x</v>
      </c>
      <c r="DO33" s="23" t="str">
        <f t="shared" si="60"/>
        <v>As mngt</v>
      </c>
      <c r="DP33" s="23" t="str">
        <f t="shared" si="60"/>
        <v>Margin x</v>
      </c>
      <c r="DQ33" s="23" t="str">
        <f t="shared" si="60"/>
        <v>Margin x</v>
      </c>
      <c r="DR33" s="23" t="str">
        <f t="shared" si="60"/>
        <v>Margin x</v>
      </c>
      <c r="DS33" s="23" t="str">
        <f t="shared" si="60"/>
        <v>Margin x</v>
      </c>
      <c r="DT33" s="23" t="str">
        <f t="shared" si="60"/>
        <v>Margin x</v>
      </c>
      <c r="DU33" s="23" t="str">
        <f t="shared" si="60"/>
        <v>Margin x</v>
      </c>
      <c r="DV33" s="23" t="str">
        <f t="shared" si="60"/>
        <v>Margin x</v>
      </c>
      <c r="DW33" s="23" t="str">
        <f t="shared" ref="DW33:EL33" si="61">DW5</f>
        <v>Mngt x</v>
      </c>
      <c r="DX33" s="23" t="str">
        <f t="shared" si="61"/>
        <v>Mngt x</v>
      </c>
      <c r="DY33" s="23" t="str">
        <f t="shared" si="61"/>
        <v>Mngt</v>
      </c>
      <c r="DZ33" s="23" t="str">
        <f t="shared" si="61"/>
        <v>106 x</v>
      </c>
      <c r="EA33" s="23" t="str">
        <f t="shared" si="61"/>
        <v>106 x</v>
      </c>
      <c r="EB33" s="23" t="str">
        <f t="shared" si="61"/>
        <v>106 x</v>
      </c>
      <c r="EC33" s="23" t="str">
        <f t="shared" si="61"/>
        <v>106 x</v>
      </c>
      <c r="ED33" s="23" t="str">
        <f t="shared" si="61"/>
        <v>106 x</v>
      </c>
      <c r="EE33" s="23" t="str">
        <f t="shared" si="61"/>
        <v>106 x</v>
      </c>
      <c r="EF33" s="23" t="str">
        <f t="shared" si="61"/>
        <v>106 x</v>
      </c>
      <c r="EG33" s="23" t="str">
        <f t="shared" si="61"/>
        <v>106 x</v>
      </c>
      <c r="EH33" s="23" t="str">
        <f t="shared" si="61"/>
        <v>106 x</v>
      </c>
      <c r="EI33" s="23" t="str">
        <f t="shared" si="61"/>
        <v>106 x</v>
      </c>
      <c r="EJ33" s="23" t="str">
        <f t="shared" si="61"/>
        <v>106 x</v>
      </c>
      <c r="EK33" s="23" t="str">
        <f t="shared" si="61"/>
        <v>106 x</v>
      </c>
      <c r="EL33" s="23" t="str">
        <f t="shared" si="61"/>
        <v>Bldg</v>
      </c>
      <c r="EM33" s="60"/>
      <c r="EN33" s="60"/>
      <c r="EO33" s="60"/>
    </row>
    <row r="34" spans="1:145" x14ac:dyDescent="0.25">
      <c r="B34" s="264"/>
      <c r="C34" s="265"/>
      <c r="D34" s="23">
        <f t="shared" ref="D34:L34" si="62">D6</f>
        <v>0</v>
      </c>
      <c r="E34" s="23">
        <f t="shared" si="62"/>
        <v>1</v>
      </c>
      <c r="F34" s="23">
        <f t="shared" si="62"/>
        <v>1</v>
      </c>
      <c r="G34" s="23">
        <f t="shared" si="62"/>
        <v>1</v>
      </c>
      <c r="H34" s="23">
        <f t="shared" si="62"/>
        <v>1</v>
      </c>
      <c r="I34" s="23">
        <f t="shared" si="62"/>
        <v>1</v>
      </c>
      <c r="J34" s="23">
        <f t="shared" si="62"/>
        <v>1</v>
      </c>
      <c r="K34" s="23">
        <f t="shared" si="62"/>
        <v>1</v>
      </c>
      <c r="L34" s="23">
        <f t="shared" si="62"/>
        <v>1</v>
      </c>
      <c r="M34" s="771"/>
      <c r="N34" s="23">
        <f t="shared" ref="N34:AC34" si="63">N6</f>
        <v>1</v>
      </c>
      <c r="O34" s="23">
        <f t="shared" si="63"/>
        <v>1</v>
      </c>
      <c r="P34" s="23">
        <f t="shared" si="63"/>
        <v>1</v>
      </c>
      <c r="Q34" s="23">
        <f t="shared" si="63"/>
        <v>0</v>
      </c>
      <c r="R34" s="23">
        <f t="shared" si="63"/>
        <v>1</v>
      </c>
      <c r="S34" s="23">
        <f t="shared" si="63"/>
        <v>1</v>
      </c>
      <c r="T34" s="23">
        <f t="shared" si="63"/>
        <v>0</v>
      </c>
      <c r="U34" s="23">
        <f t="shared" si="63"/>
        <v>1</v>
      </c>
      <c r="V34" s="23">
        <f t="shared" si="63"/>
        <v>0</v>
      </c>
      <c r="W34" s="23">
        <f t="shared" si="63"/>
        <v>1</v>
      </c>
      <c r="X34" s="23">
        <f t="shared" si="63"/>
        <v>1</v>
      </c>
      <c r="Y34" s="23">
        <f t="shared" si="63"/>
        <v>1</v>
      </c>
      <c r="Z34" s="23">
        <f t="shared" si="63"/>
        <v>1</v>
      </c>
      <c r="AA34" s="23">
        <f t="shared" si="63"/>
        <v>1</v>
      </c>
      <c r="AB34" s="23">
        <f t="shared" si="63"/>
        <v>1</v>
      </c>
      <c r="AC34" s="23">
        <f t="shared" si="63"/>
        <v>1</v>
      </c>
      <c r="AD34" s="771"/>
      <c r="AE34" s="23">
        <f t="shared" ref="AE34:BJ34" si="64">AE6</f>
        <v>1</v>
      </c>
      <c r="AF34" s="23">
        <f t="shared" si="64"/>
        <v>1</v>
      </c>
      <c r="AG34" s="23">
        <f t="shared" si="64"/>
        <v>1</v>
      </c>
      <c r="AH34" s="23">
        <f t="shared" si="64"/>
        <v>0</v>
      </c>
      <c r="AI34" s="23">
        <f t="shared" si="64"/>
        <v>0</v>
      </c>
      <c r="AJ34" s="23">
        <f t="shared" si="64"/>
        <v>0</v>
      </c>
      <c r="AK34" s="573"/>
      <c r="AL34" s="23"/>
      <c r="AM34" s="23">
        <f t="shared" si="64"/>
        <v>1</v>
      </c>
      <c r="AN34" s="23">
        <f t="shared" si="64"/>
        <v>1</v>
      </c>
      <c r="AO34" s="23">
        <f t="shared" si="64"/>
        <v>0</v>
      </c>
      <c r="AP34" s="23">
        <f t="shared" si="64"/>
        <v>0</v>
      </c>
      <c r="AQ34" s="23">
        <f t="shared" si="64"/>
        <v>0</v>
      </c>
      <c r="AR34" s="23">
        <f t="shared" si="64"/>
        <v>0</v>
      </c>
      <c r="AS34" s="23">
        <f t="shared" si="64"/>
        <v>1</v>
      </c>
      <c r="AT34" s="23">
        <f t="shared" si="64"/>
        <v>0</v>
      </c>
      <c r="AU34" s="23">
        <f t="shared" si="64"/>
        <v>0.9</v>
      </c>
      <c r="AV34" s="23">
        <f t="shared" si="64"/>
        <v>0.9</v>
      </c>
      <c r="AW34" s="23">
        <f t="shared" si="64"/>
        <v>0.9</v>
      </c>
      <c r="AX34" s="23">
        <f t="shared" si="64"/>
        <v>1</v>
      </c>
      <c r="AY34" s="23">
        <f t="shared" si="64"/>
        <v>1.2</v>
      </c>
      <c r="AZ34" s="23">
        <f t="shared" si="64"/>
        <v>1</v>
      </c>
      <c r="BA34" s="23">
        <f t="shared" si="64"/>
        <v>1.2</v>
      </c>
      <c r="BB34" s="23">
        <f t="shared" si="64"/>
        <v>1</v>
      </c>
      <c r="BC34" s="23">
        <f t="shared" si="64"/>
        <v>0</v>
      </c>
      <c r="BD34" s="23">
        <f t="shared" si="64"/>
        <v>0</v>
      </c>
      <c r="BE34" s="23">
        <f t="shared" si="64"/>
        <v>1</v>
      </c>
      <c r="BF34" s="23">
        <f t="shared" si="64"/>
        <v>1</v>
      </c>
      <c r="BG34" s="23">
        <f t="shared" si="64"/>
        <v>1.2</v>
      </c>
      <c r="BH34" s="23">
        <f t="shared" si="64"/>
        <v>1.2</v>
      </c>
      <c r="BI34" s="23">
        <f t="shared" si="64"/>
        <v>0</v>
      </c>
      <c r="BJ34" s="23">
        <f t="shared" si="64"/>
        <v>0</v>
      </c>
      <c r="BK34" s="23">
        <f t="shared" ref="BK34:CP34" si="65">BK6</f>
        <v>0</v>
      </c>
      <c r="BL34" s="23">
        <f t="shared" si="65"/>
        <v>0</v>
      </c>
      <c r="BM34" s="23">
        <f t="shared" si="65"/>
        <v>1</v>
      </c>
      <c r="BN34" s="23">
        <f t="shared" si="65"/>
        <v>0</v>
      </c>
      <c r="BO34" s="23">
        <f t="shared" si="65"/>
        <v>0</v>
      </c>
      <c r="BP34" s="23">
        <f t="shared" si="65"/>
        <v>1</v>
      </c>
      <c r="BQ34" s="23">
        <f t="shared" si="65"/>
        <v>1</v>
      </c>
      <c r="BR34" s="23">
        <f t="shared" si="65"/>
        <v>1</v>
      </c>
      <c r="BS34" s="23">
        <f t="shared" si="65"/>
        <v>1</v>
      </c>
      <c r="BT34" s="23">
        <f t="shared" si="65"/>
        <v>1</v>
      </c>
      <c r="BU34" s="23">
        <f t="shared" si="65"/>
        <v>0</v>
      </c>
      <c r="BV34" s="23">
        <f t="shared" si="65"/>
        <v>1</v>
      </c>
      <c r="BW34" s="23">
        <f t="shared" si="65"/>
        <v>1</v>
      </c>
      <c r="BX34" s="23">
        <f t="shared" si="65"/>
        <v>1</v>
      </c>
      <c r="BY34" s="23">
        <f t="shared" si="65"/>
        <v>1</v>
      </c>
      <c r="BZ34" s="23">
        <f t="shared" si="65"/>
        <v>1</v>
      </c>
      <c r="CA34" s="23">
        <f t="shared" si="65"/>
        <v>1</v>
      </c>
      <c r="CB34" s="23">
        <f t="shared" si="65"/>
        <v>0</v>
      </c>
      <c r="CC34" s="23">
        <f t="shared" si="65"/>
        <v>1</v>
      </c>
      <c r="CD34" s="23">
        <f t="shared" si="65"/>
        <v>1</v>
      </c>
      <c r="CE34" s="23">
        <f t="shared" si="65"/>
        <v>1</v>
      </c>
      <c r="CF34" s="23">
        <f t="shared" si="65"/>
        <v>1</v>
      </c>
      <c r="CG34" s="23">
        <f t="shared" si="65"/>
        <v>1</v>
      </c>
      <c r="CH34" s="23">
        <f t="shared" si="65"/>
        <v>1</v>
      </c>
      <c r="CI34" s="23">
        <f t="shared" si="65"/>
        <v>1</v>
      </c>
      <c r="CJ34" s="23">
        <f t="shared" si="65"/>
        <v>1</v>
      </c>
      <c r="CK34" s="23">
        <f t="shared" si="65"/>
        <v>1</v>
      </c>
      <c r="CL34" s="23">
        <f t="shared" si="65"/>
        <v>0</v>
      </c>
      <c r="CM34" s="23">
        <f t="shared" si="65"/>
        <v>1</v>
      </c>
      <c r="CN34" s="23">
        <f t="shared" si="65"/>
        <v>1</v>
      </c>
      <c r="CO34" s="23">
        <f t="shared" si="65"/>
        <v>1</v>
      </c>
      <c r="CP34" s="23">
        <f t="shared" si="65"/>
        <v>1</v>
      </c>
      <c r="CQ34" s="23">
        <f t="shared" ref="CQ34:DV34" si="66">CQ6</f>
        <v>1</v>
      </c>
      <c r="CR34" s="23">
        <f t="shared" si="66"/>
        <v>1</v>
      </c>
      <c r="CS34" s="23">
        <f t="shared" si="66"/>
        <v>1</v>
      </c>
      <c r="CT34" s="23">
        <f t="shared" si="66"/>
        <v>1</v>
      </c>
      <c r="CU34" s="23">
        <f t="shared" si="66"/>
        <v>1</v>
      </c>
      <c r="CV34" s="23">
        <f t="shared" si="66"/>
        <v>1</v>
      </c>
      <c r="CW34" s="23">
        <f t="shared" si="66"/>
        <v>1</v>
      </c>
      <c r="CX34" s="23">
        <f t="shared" si="66"/>
        <v>1</v>
      </c>
      <c r="CY34" s="23">
        <f t="shared" si="66"/>
        <v>1</v>
      </c>
      <c r="CZ34" s="23">
        <f t="shared" si="66"/>
        <v>1</v>
      </c>
      <c r="DA34" s="23">
        <f t="shared" si="66"/>
        <v>1</v>
      </c>
      <c r="DB34" s="23">
        <f t="shared" si="66"/>
        <v>1</v>
      </c>
      <c r="DC34" s="23">
        <f t="shared" si="66"/>
        <v>1</v>
      </c>
      <c r="DD34" s="23">
        <f t="shared" si="66"/>
        <v>1</v>
      </c>
      <c r="DE34" s="23">
        <f t="shared" si="66"/>
        <v>1</v>
      </c>
      <c r="DF34" s="23">
        <f t="shared" si="66"/>
        <v>1</v>
      </c>
      <c r="DG34" s="23">
        <f t="shared" si="66"/>
        <v>1</v>
      </c>
      <c r="DH34" s="23">
        <f t="shared" si="66"/>
        <v>0</v>
      </c>
      <c r="DI34" s="23">
        <f t="shared" si="66"/>
        <v>1</v>
      </c>
      <c r="DJ34" s="23">
        <f t="shared" si="66"/>
        <v>1</v>
      </c>
      <c r="DK34" s="23">
        <f t="shared" si="66"/>
        <v>1</v>
      </c>
      <c r="DL34" s="23">
        <f t="shared" si="66"/>
        <v>1</v>
      </c>
      <c r="DM34" s="23">
        <f t="shared" si="66"/>
        <v>1</v>
      </c>
      <c r="DN34" s="23">
        <f t="shared" si="66"/>
        <v>1</v>
      </c>
      <c r="DO34" s="23">
        <f t="shared" si="66"/>
        <v>1</v>
      </c>
      <c r="DP34" s="23">
        <f t="shared" si="66"/>
        <v>1</v>
      </c>
      <c r="DQ34" s="23">
        <f t="shared" si="66"/>
        <v>1</v>
      </c>
      <c r="DR34" s="23">
        <f t="shared" si="66"/>
        <v>1</v>
      </c>
      <c r="DS34" s="23">
        <f t="shared" si="66"/>
        <v>1</v>
      </c>
      <c r="DT34" s="23">
        <f t="shared" si="66"/>
        <v>1</v>
      </c>
      <c r="DU34" s="23">
        <f t="shared" si="66"/>
        <v>1</v>
      </c>
      <c r="DV34" s="23">
        <f t="shared" si="66"/>
        <v>1</v>
      </c>
      <c r="DW34" s="23">
        <f t="shared" ref="DW34:EL34" si="67">DW6</f>
        <v>1</v>
      </c>
      <c r="DX34" s="23">
        <f t="shared" si="67"/>
        <v>1</v>
      </c>
      <c r="DY34" s="23">
        <f t="shared" si="67"/>
        <v>1</v>
      </c>
      <c r="DZ34" s="23">
        <f t="shared" si="67"/>
        <v>1</v>
      </c>
      <c r="EA34" s="23">
        <f t="shared" si="67"/>
        <v>1</v>
      </c>
      <c r="EB34" s="23">
        <f t="shared" si="67"/>
        <v>1</v>
      </c>
      <c r="EC34" s="23">
        <f t="shared" si="67"/>
        <v>1</v>
      </c>
      <c r="ED34" s="23">
        <f t="shared" si="67"/>
        <v>1</v>
      </c>
      <c r="EE34" s="23">
        <f t="shared" si="67"/>
        <v>1</v>
      </c>
      <c r="EF34" s="23">
        <f t="shared" si="67"/>
        <v>1</v>
      </c>
      <c r="EG34" s="23">
        <f t="shared" si="67"/>
        <v>1</v>
      </c>
      <c r="EH34" s="23">
        <f t="shared" si="67"/>
        <v>1</v>
      </c>
      <c r="EI34" s="23">
        <f t="shared" si="67"/>
        <v>1</v>
      </c>
      <c r="EJ34" s="23">
        <f t="shared" si="67"/>
        <v>1</v>
      </c>
      <c r="EK34" s="23">
        <f t="shared" si="67"/>
        <v>1</v>
      </c>
      <c r="EL34" s="23">
        <f t="shared" si="67"/>
        <v>1.1000000000000001</v>
      </c>
      <c r="EM34" s="60"/>
      <c r="EN34" s="60"/>
      <c r="EO34" s="60"/>
    </row>
    <row r="35" spans="1:145" x14ac:dyDescent="0.25">
      <c r="B35" s="12" t="s">
        <v>2</v>
      </c>
      <c r="C35" s="21">
        <v>0</v>
      </c>
      <c r="D35" s="24"/>
      <c r="E35" s="22"/>
      <c r="F35" s="22"/>
      <c r="G35" s="22"/>
      <c r="H35" s="22"/>
      <c r="I35" s="22"/>
      <c r="J35" s="22"/>
      <c r="K35" s="22"/>
      <c r="L35" s="22"/>
      <c r="M35" s="179"/>
      <c r="N35" s="22"/>
      <c r="O35" s="22"/>
      <c r="P35" s="22"/>
      <c r="Q35" s="22"/>
      <c r="R35" s="22"/>
      <c r="S35" s="22"/>
      <c r="T35" s="22"/>
      <c r="U35" s="22"/>
      <c r="V35" s="22"/>
      <c r="W35" s="22"/>
      <c r="X35" s="22"/>
      <c r="Y35" s="22"/>
      <c r="Z35" s="22"/>
      <c r="AA35" s="22"/>
      <c r="AB35" s="22"/>
      <c r="AC35" s="22"/>
      <c r="AD35" s="179"/>
      <c r="AE35" s="22"/>
      <c r="AF35" s="22"/>
      <c r="AG35" s="22"/>
      <c r="AH35" s="22"/>
      <c r="AI35" s="22"/>
      <c r="AJ35" s="22"/>
      <c r="AK35" s="54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60"/>
      <c r="EN35" s="60"/>
      <c r="EO35" s="60"/>
    </row>
    <row r="36" spans="1:145" x14ac:dyDescent="0.25">
      <c r="B36" s="12" t="s">
        <v>3</v>
      </c>
      <c r="C36" s="21">
        <v>0.05</v>
      </c>
      <c r="D36" s="183">
        <v>-7.3968253968253891E-2</v>
      </c>
      <c r="E36" s="199">
        <v>-7.3968253968253905E-2</v>
      </c>
      <c r="F36" s="199">
        <v>-7.3968253968253891E-2</v>
      </c>
      <c r="G36" s="199">
        <v>-7.3968253968253891E-2</v>
      </c>
      <c r="H36" s="199">
        <v>-7.3968253968253891E-2</v>
      </c>
      <c r="I36" s="199">
        <v>-7.3968253968253891E-2</v>
      </c>
      <c r="J36" s="199">
        <v>-7.3968253968253891E-2</v>
      </c>
      <c r="K36" s="199">
        <v>-7.3968253968253891E-2</v>
      </c>
      <c r="L36" s="199">
        <v>-7.3968253968253891E-2</v>
      </c>
      <c r="M36" s="569">
        <v>-0.3</v>
      </c>
      <c r="N36" s="199">
        <f>M36</f>
        <v>-0.3</v>
      </c>
      <c r="O36" s="199">
        <f>M36</f>
        <v>-0.3</v>
      </c>
      <c r="P36" s="199">
        <f>M36</f>
        <v>-0.3</v>
      </c>
      <c r="Q36" s="183">
        <v>-8.0436570370859994E-2</v>
      </c>
      <c r="R36" s="199">
        <v>-8.0436570370859994E-2</v>
      </c>
      <c r="S36" s="199">
        <v>-8.0436570370859994E-2</v>
      </c>
      <c r="T36" s="520">
        <v>-8.0436570370859994E-2</v>
      </c>
      <c r="U36" s="48">
        <f>$T36*U$6</f>
        <v>-8.0436570370859994E-2</v>
      </c>
      <c r="V36" s="520">
        <v>-1.9999999999999976E-2</v>
      </c>
      <c r="W36" s="48">
        <f>$T36*W$6</f>
        <v>-8.0436570370859994E-2</v>
      </c>
      <c r="X36" s="48">
        <f t="shared" ref="X36:AA51" si="68">$T36*X$6</f>
        <v>-8.0436570370859994E-2</v>
      </c>
      <c r="Y36" s="48">
        <f t="shared" si="68"/>
        <v>-8.0436570370859994E-2</v>
      </c>
      <c r="Z36" s="48">
        <f t="shared" si="68"/>
        <v>-8.0436570370859994E-2</v>
      </c>
      <c r="AA36" s="48">
        <f t="shared" si="68"/>
        <v>-8.0436570370859994E-2</v>
      </c>
      <c r="AB36" s="199">
        <f>AI36</f>
        <v>-1.9999999999999962E-2</v>
      </c>
      <c r="AC36" s="199">
        <f>AB36</f>
        <v>-1.9999999999999962E-2</v>
      </c>
      <c r="AD36" s="183">
        <v>-0.3</v>
      </c>
      <c r="AE36" s="48">
        <f>AD36</f>
        <v>-0.3</v>
      </c>
      <c r="AF36" s="48">
        <f>AD36</f>
        <v>-0.3</v>
      </c>
      <c r="AG36" s="48">
        <f>AD36</f>
        <v>-0.3</v>
      </c>
      <c r="AH36" s="183">
        <v>-1.1999999999999955E-2</v>
      </c>
      <c r="AI36" s="566">
        <v>-1.9999999999999962E-2</v>
      </c>
      <c r="AJ36" s="199">
        <f>AI36</f>
        <v>-1.9999999999999962E-2</v>
      </c>
      <c r="AK36" s="535">
        <f t="shared" ref="AK36:AK53" si="69">(AJ36+AL36)/2</f>
        <v>-1.5999999999999959E-2</v>
      </c>
      <c r="AL36" s="527">
        <v>-1.1999999999999955E-2</v>
      </c>
      <c r="AM36" s="48">
        <f>$AI36*AM$6</f>
        <v>-1.9999999999999962E-2</v>
      </c>
      <c r="AN36" s="48">
        <f t="shared" ref="AN36:AN54" si="70">$AI36*AN$6</f>
        <v>-1.9999999999999962E-2</v>
      </c>
      <c r="AO36" s="48">
        <f>T36</f>
        <v>-8.0436570370859994E-2</v>
      </c>
      <c r="AP36" s="48">
        <f>V36</f>
        <v>-1.9999999999999976E-2</v>
      </c>
      <c r="AQ36" s="48">
        <f>AD36</f>
        <v>-0.3</v>
      </c>
      <c r="AR36" s="48">
        <f>AQ36</f>
        <v>-0.3</v>
      </c>
      <c r="AS36" s="48">
        <f>AT36</f>
        <v>-0.31116689999999997</v>
      </c>
      <c r="AT36" s="183">
        <v>-0.31116689999999997</v>
      </c>
      <c r="AU36" s="48">
        <f>$AT36*AU$6</f>
        <v>-0.28005020999999997</v>
      </c>
      <c r="AV36" s="48">
        <f t="shared" ref="AV36:BA51" si="71">$AT36*AV$6</f>
        <v>-0.28005020999999997</v>
      </c>
      <c r="AW36" s="48">
        <f t="shared" si="71"/>
        <v>-0.28005020999999997</v>
      </c>
      <c r="AX36" s="48">
        <f t="shared" si="71"/>
        <v>-0.31116689999999997</v>
      </c>
      <c r="AY36" s="48">
        <f t="shared" si="71"/>
        <v>-0.37340027999999997</v>
      </c>
      <c r="AZ36" s="48">
        <f t="shared" si="71"/>
        <v>-0.31116689999999997</v>
      </c>
      <c r="BA36" s="48">
        <f t="shared" si="71"/>
        <v>-0.37340027999999997</v>
      </c>
      <c r="BB36" s="48">
        <f>BC36*$BB$6</f>
        <v>-0.30588186810910406</v>
      </c>
      <c r="BC36" s="183">
        <v>-0.30588186810910406</v>
      </c>
      <c r="BD36" s="183">
        <v>-0.13860021905805037</v>
      </c>
      <c r="BE36" s="48">
        <f>$AT36*BE$6</f>
        <v>-0.31116689999999997</v>
      </c>
      <c r="BF36" s="48">
        <f t="shared" ref="BF36:BH51" si="72">$AT36*BF$6</f>
        <v>-0.31116689999999997</v>
      </c>
      <c r="BG36" s="48">
        <f t="shared" si="72"/>
        <v>-0.37340027999999997</v>
      </c>
      <c r="BH36" s="48">
        <f t="shared" si="72"/>
        <v>-0.37340027999999997</v>
      </c>
      <c r="BI36" s="183">
        <v>-7.1876294165485327E-2</v>
      </c>
      <c r="BJ36" s="183">
        <v>-0.14999999999999997</v>
      </c>
      <c r="BK36" s="183">
        <v>-0.14999999999999997</v>
      </c>
      <c r="BL36" s="527">
        <v>-0.30184615384615382</v>
      </c>
      <c r="BM36" s="48">
        <f>$AT36*BM$6</f>
        <v>-0.31116689999999997</v>
      </c>
      <c r="BN36" s="183">
        <v>-4.8538771637080452E-2</v>
      </c>
      <c r="BO36" s="183">
        <v>-1.9999999999999962E-2</v>
      </c>
      <c r="BP36" s="48">
        <f>$BO36*BP$6</f>
        <v>-1.9999999999999962E-2</v>
      </c>
      <c r="BQ36" s="48">
        <f t="shared" ref="BQ36:BT51" si="73">$BO36*BQ$6</f>
        <v>-1.9999999999999962E-2</v>
      </c>
      <c r="BR36" s="48">
        <f t="shared" si="73"/>
        <v>-1.9999999999999962E-2</v>
      </c>
      <c r="BS36" s="48">
        <f t="shared" si="73"/>
        <v>-1.9999999999999962E-2</v>
      </c>
      <c r="BT36" s="48">
        <f t="shared" si="73"/>
        <v>-1.9999999999999962E-2</v>
      </c>
      <c r="BU36" s="183">
        <v>-2.2765957446808371E-2</v>
      </c>
      <c r="BV36" s="48">
        <f>$BU36*BV$6</f>
        <v>-2.2765957446808371E-2</v>
      </c>
      <c r="BW36" s="48">
        <f t="shared" ref="BW36:CA51" si="74">$BU36*BW$6</f>
        <v>-2.2765957446808371E-2</v>
      </c>
      <c r="BX36" s="48">
        <f t="shared" si="74"/>
        <v>-2.2765957446808371E-2</v>
      </c>
      <c r="BY36" s="48">
        <f t="shared" si="74"/>
        <v>-2.2765957446808371E-2</v>
      </c>
      <c r="BZ36" s="48">
        <f t="shared" si="74"/>
        <v>-2.2765957446808371E-2</v>
      </c>
      <c r="CA36" s="48">
        <f t="shared" si="74"/>
        <v>-2.2765957446808371E-2</v>
      </c>
      <c r="CB36" s="183">
        <v>-0.102850357464433</v>
      </c>
      <c r="CC36" s="48">
        <f>$CB36*CC$6</f>
        <v>-0.102850357464433</v>
      </c>
      <c r="CD36" s="48">
        <v>-0.102850357464433</v>
      </c>
      <c r="CE36" s="48">
        <f t="shared" ref="CE36:CH51" si="75">$CB36*CE$6</f>
        <v>-0.102850357464433</v>
      </c>
      <c r="CF36" s="48">
        <f t="shared" si="75"/>
        <v>-0.102850357464433</v>
      </c>
      <c r="CG36" s="48">
        <f t="shared" si="75"/>
        <v>-0.102850357464433</v>
      </c>
      <c r="CH36" s="48">
        <f t="shared" si="75"/>
        <v>-0.102850357464433</v>
      </c>
      <c r="CI36" s="48">
        <f>$BN36</f>
        <v>-4.8538771637080452E-2</v>
      </c>
      <c r="CJ36" s="48">
        <f>$BN36</f>
        <v>-4.8538771637080452E-2</v>
      </c>
      <c r="CK36" s="48">
        <f>$BN36</f>
        <v>-4.8538771637080452E-2</v>
      </c>
      <c r="CL36" s="183">
        <v>-0.102850357464433</v>
      </c>
      <c r="CM36" s="48">
        <f>$CL36*CM$6</f>
        <v>-0.102850357464433</v>
      </c>
      <c r="CN36" s="48">
        <f t="shared" ref="CN36:CP51" si="76">$CL36*CN$6</f>
        <v>-0.102850357464433</v>
      </c>
      <c r="CO36" s="48">
        <f t="shared" si="76"/>
        <v>-0.102850357464433</v>
      </c>
      <c r="CP36" s="48">
        <f t="shared" si="76"/>
        <v>-0.102850357464433</v>
      </c>
      <c r="CQ36" s="535">
        <v>-0.30184615384615382</v>
      </c>
      <c r="CR36" s="183">
        <f>AI36</f>
        <v>-1.9999999999999962E-2</v>
      </c>
      <c r="CS36" s="48">
        <f>$CR36*CS$6</f>
        <v>-1.9999999999999962E-2</v>
      </c>
      <c r="CT36" s="48">
        <f t="shared" ref="CT36:DC51" si="77">$CR36*CT$6</f>
        <v>-1.9999999999999962E-2</v>
      </c>
      <c r="CU36" s="48">
        <f t="shared" si="77"/>
        <v>-1.9999999999999962E-2</v>
      </c>
      <c r="CV36" s="48">
        <f t="shared" si="77"/>
        <v>-1.9999999999999962E-2</v>
      </c>
      <c r="CW36" s="48">
        <f t="shared" si="77"/>
        <v>-1.9999999999999962E-2</v>
      </c>
      <c r="CX36" s="48">
        <f t="shared" si="77"/>
        <v>-1.9999999999999962E-2</v>
      </c>
      <c r="CY36" s="48">
        <f t="shared" si="77"/>
        <v>-1.9999999999999962E-2</v>
      </c>
      <c r="CZ36" s="48">
        <f t="shared" si="77"/>
        <v>-1.9999999999999962E-2</v>
      </c>
      <c r="DA36" s="48">
        <f t="shared" si="77"/>
        <v>-1.9999999999999962E-2</v>
      </c>
      <c r="DB36" s="48">
        <f t="shared" si="77"/>
        <v>-1.9999999999999962E-2</v>
      </c>
      <c r="DC36" s="48">
        <f t="shared" si="77"/>
        <v>-1.9999999999999962E-2</v>
      </c>
      <c r="DD36" s="183">
        <f>$AT36*DD$6</f>
        <v>-0.31116689999999997</v>
      </c>
      <c r="DE36" s="48">
        <f t="shared" ref="DE36:DG54" si="78">$AT36*DE$6</f>
        <v>-0.31116689999999997</v>
      </c>
      <c r="DF36" s="48">
        <f t="shared" si="78"/>
        <v>-0.31116689999999997</v>
      </c>
      <c r="DG36" s="48">
        <f t="shared" si="78"/>
        <v>-0.31116689999999997</v>
      </c>
      <c r="DH36" s="183">
        <f>AD36</f>
        <v>-0.3</v>
      </c>
      <c r="DI36" s="48">
        <f>DH36</f>
        <v>-0.3</v>
      </c>
      <c r="DJ36" s="48">
        <f>DI36</f>
        <v>-0.3</v>
      </c>
      <c r="DK36" s="48">
        <f>DH36</f>
        <v>-0.3</v>
      </c>
      <c r="DL36" s="48">
        <f>DH36</f>
        <v>-0.3</v>
      </c>
      <c r="DM36" s="48">
        <f>DH36</f>
        <v>-0.3</v>
      </c>
      <c r="DN36" s="48">
        <f>DH36</f>
        <v>-0.3</v>
      </c>
      <c r="DO36" s="48">
        <f>AD36</f>
        <v>-0.3</v>
      </c>
      <c r="DP36" s="48">
        <f>DO36</f>
        <v>-0.3</v>
      </c>
      <c r="DQ36" s="48">
        <f>DO36</f>
        <v>-0.3</v>
      </c>
      <c r="DR36" s="48">
        <f>DO36</f>
        <v>-0.3</v>
      </c>
      <c r="DS36" s="48">
        <f>DO36</f>
        <v>-0.3</v>
      </c>
      <c r="DT36" s="48">
        <f>DO36</f>
        <v>-0.3</v>
      </c>
      <c r="DU36" s="48">
        <f>DO36</f>
        <v>-0.3</v>
      </c>
      <c r="DV36" s="48">
        <f>DO36</f>
        <v>-0.3</v>
      </c>
      <c r="DW36" s="48">
        <f>AD36</f>
        <v>-0.3</v>
      </c>
      <c r="DX36" s="48">
        <f>DW36</f>
        <v>-0.3</v>
      </c>
      <c r="DY36" s="48">
        <f>AD36</f>
        <v>-0.3</v>
      </c>
      <c r="DZ36" s="48">
        <f t="shared" ref="DZ36:EE36" si="79">DY36</f>
        <v>-0.3</v>
      </c>
      <c r="EA36" s="48">
        <f t="shared" si="79"/>
        <v>-0.3</v>
      </c>
      <c r="EB36" s="48">
        <f t="shared" si="79"/>
        <v>-0.3</v>
      </c>
      <c r="EC36" s="48">
        <f t="shared" si="79"/>
        <v>-0.3</v>
      </c>
      <c r="ED36" s="48">
        <f t="shared" si="79"/>
        <v>-0.3</v>
      </c>
      <c r="EE36" s="48">
        <f t="shared" si="79"/>
        <v>-0.3</v>
      </c>
      <c r="EF36" s="48">
        <f>DY36</f>
        <v>-0.3</v>
      </c>
      <c r="EG36" s="48">
        <f>DY36</f>
        <v>-0.3</v>
      </c>
      <c r="EH36" s="48">
        <f>DY36</f>
        <v>-0.3</v>
      </c>
      <c r="EI36" s="48">
        <f>DY36</f>
        <v>-0.3</v>
      </c>
      <c r="EJ36" s="48">
        <f>DY36</f>
        <v>-0.3</v>
      </c>
      <c r="EK36" s="48">
        <f>DY36</f>
        <v>-0.3</v>
      </c>
      <c r="EL36" s="183">
        <f>$T36*EL$6</f>
        <v>-8.8480227407946005E-2</v>
      </c>
      <c r="EM36" s="60"/>
      <c r="EN36" s="60"/>
      <c r="EO36" s="60"/>
    </row>
    <row r="37" spans="1:145" x14ac:dyDescent="0.25">
      <c r="B37" s="12" t="s">
        <v>5</v>
      </c>
      <c r="C37" s="21">
        <v>0.1</v>
      </c>
      <c r="D37" s="183">
        <v>0</v>
      </c>
      <c r="E37" s="199">
        <v>0</v>
      </c>
      <c r="F37" s="199">
        <v>0</v>
      </c>
      <c r="G37" s="199">
        <v>0</v>
      </c>
      <c r="H37" s="199">
        <v>0</v>
      </c>
      <c r="I37" s="199">
        <v>0</v>
      </c>
      <c r="J37" s="199">
        <v>0</v>
      </c>
      <c r="K37" s="199">
        <v>0</v>
      </c>
      <c r="L37" s="199">
        <v>0</v>
      </c>
      <c r="M37" s="569">
        <v>-0.18999999999999995</v>
      </c>
      <c r="N37" s="199">
        <f t="shared" ref="N37:N54" si="80">M37</f>
        <v>-0.18999999999999995</v>
      </c>
      <c r="O37" s="199">
        <f t="shared" ref="O37:O54" si="81">M37</f>
        <v>-0.18999999999999995</v>
      </c>
      <c r="P37" s="199">
        <f t="shared" ref="P37:P54" si="82">M37</f>
        <v>-0.18999999999999995</v>
      </c>
      <c r="Q37" s="183">
        <v>-7.9381509980156667E-2</v>
      </c>
      <c r="R37" s="199">
        <v>-7.9381509980156695E-2</v>
      </c>
      <c r="S37" s="199">
        <v>-7.9381509980156667E-2</v>
      </c>
      <c r="T37" s="520">
        <v>-7.9381509980156667E-2</v>
      </c>
      <c r="U37" s="48">
        <f t="shared" ref="U37:U53" si="83">$T37*U$6</f>
        <v>-7.9381509980156667E-2</v>
      </c>
      <c r="V37" s="520">
        <v>0</v>
      </c>
      <c r="W37" s="48">
        <f t="shared" ref="W37:AA53" si="84">$T37*W$6</f>
        <v>-7.9381509980156667E-2</v>
      </c>
      <c r="X37" s="48">
        <f t="shared" si="68"/>
        <v>-7.9381509980156667E-2</v>
      </c>
      <c r="Y37" s="48">
        <f t="shared" si="68"/>
        <v>-7.9381509980156667E-2</v>
      </c>
      <c r="Z37" s="48">
        <f t="shared" si="68"/>
        <v>-7.9381509980156667E-2</v>
      </c>
      <c r="AA37" s="48">
        <f t="shared" si="68"/>
        <v>-7.9381509980156667E-2</v>
      </c>
      <c r="AB37" s="199">
        <f t="shared" ref="AB37:AB54" si="85">AI37</f>
        <v>0</v>
      </c>
      <c r="AC37" s="199">
        <f t="shared" ref="AC37:AC54" si="86">AB37</f>
        <v>0</v>
      </c>
      <c r="AD37" s="183">
        <v>-0.18999999999999995</v>
      </c>
      <c r="AE37" s="48">
        <f t="shared" ref="AE37:AE54" si="87">AD37</f>
        <v>-0.18999999999999995</v>
      </c>
      <c r="AF37" s="48">
        <f t="shared" ref="AF37:AF54" si="88">AD37</f>
        <v>-0.18999999999999995</v>
      </c>
      <c r="AG37" s="48">
        <f t="shared" ref="AG37:AG54" si="89">AD37</f>
        <v>-0.18999999999999995</v>
      </c>
      <c r="AH37" s="183">
        <v>-1.3999999999999985E-2</v>
      </c>
      <c r="AI37" s="566">
        <v>0</v>
      </c>
      <c r="AJ37" s="199">
        <f t="shared" ref="AJ37:AJ54" si="90">AI37</f>
        <v>0</v>
      </c>
      <c r="AK37" s="535">
        <f t="shared" si="69"/>
        <v>-6.9999999999999923E-3</v>
      </c>
      <c r="AL37" s="527">
        <v>-1.3999999999999985E-2</v>
      </c>
      <c r="AM37" s="48">
        <f t="shared" ref="AM37:AM54" si="91">$AI37*AM$6</f>
        <v>0</v>
      </c>
      <c r="AN37" s="48">
        <f t="shared" si="70"/>
        <v>0</v>
      </c>
      <c r="AO37" s="48">
        <f t="shared" ref="AO37:AO53" si="92">T37</f>
        <v>-7.9381509980156667E-2</v>
      </c>
      <c r="AP37" s="48">
        <f t="shared" ref="AP37:AP53" si="93">V37</f>
        <v>0</v>
      </c>
      <c r="AQ37" s="48">
        <f t="shared" ref="AQ37:AQ54" si="94">AD37</f>
        <v>-0.18999999999999995</v>
      </c>
      <c r="AR37" s="48">
        <f t="shared" ref="AR37:AR54" si="95">AQ37</f>
        <v>-0.18999999999999995</v>
      </c>
      <c r="AS37" s="48">
        <f t="shared" ref="AS37:AS54" si="96">AT37</f>
        <v>-0.22999999999999995</v>
      </c>
      <c r="AT37" s="183">
        <v>-0.22999999999999995</v>
      </c>
      <c r="AU37" s="48">
        <f t="shared" ref="AU37:BA54" si="97">$AT37*AU$6</f>
        <v>-0.20699999999999996</v>
      </c>
      <c r="AV37" s="48">
        <f t="shared" si="71"/>
        <v>-0.20699999999999996</v>
      </c>
      <c r="AW37" s="48">
        <f t="shared" si="71"/>
        <v>-0.20699999999999996</v>
      </c>
      <c r="AX37" s="48">
        <f t="shared" si="71"/>
        <v>-0.22999999999999995</v>
      </c>
      <c r="AY37" s="48">
        <f t="shared" si="71"/>
        <v>-0.27599999999999991</v>
      </c>
      <c r="AZ37" s="48">
        <f t="shared" si="71"/>
        <v>-0.22999999999999995</v>
      </c>
      <c r="BA37" s="48">
        <f t="shared" si="71"/>
        <v>-0.27599999999999991</v>
      </c>
      <c r="BB37" s="48">
        <f t="shared" ref="BB37:BB54" si="98">BC37*$BB$6</f>
        <v>-0.22901460564751694</v>
      </c>
      <c r="BC37" s="183">
        <v>-0.22901460564751694</v>
      </c>
      <c r="BD37" s="183">
        <v>-0.11099999999999996</v>
      </c>
      <c r="BE37" s="48">
        <f t="shared" ref="BE37:BH54" si="99">$AT37*BE$6</f>
        <v>-0.22999999999999995</v>
      </c>
      <c r="BF37" s="48">
        <f t="shared" si="72"/>
        <v>-0.22999999999999995</v>
      </c>
      <c r="BG37" s="48">
        <f t="shared" si="72"/>
        <v>-0.27599999999999991</v>
      </c>
      <c r="BH37" s="48">
        <f t="shared" si="72"/>
        <v>-0.27599999999999991</v>
      </c>
      <c r="BI37" s="183">
        <v>-2.8177835450391653E-2</v>
      </c>
      <c r="BJ37" s="183">
        <v>-0.14111821086261986</v>
      </c>
      <c r="BK37" s="183">
        <v>-0.14111821086261986</v>
      </c>
      <c r="BL37" s="527">
        <v>-0.21999999999999995</v>
      </c>
      <c r="BM37" s="48">
        <f t="shared" ref="BM37:BM54" si="100">$AT37*BM$6</f>
        <v>-0.22999999999999995</v>
      </c>
      <c r="BN37" s="183">
        <v>-1.4608819759990658E-2</v>
      </c>
      <c r="BO37" s="183">
        <v>-0.03</v>
      </c>
      <c r="BP37" s="48">
        <f t="shared" ref="BP37:BT54" si="101">$BO37*BP$6</f>
        <v>-0.03</v>
      </c>
      <c r="BQ37" s="48">
        <f t="shared" si="73"/>
        <v>-0.03</v>
      </c>
      <c r="BR37" s="48">
        <f t="shared" si="73"/>
        <v>-0.03</v>
      </c>
      <c r="BS37" s="48">
        <f t="shared" si="73"/>
        <v>-0.03</v>
      </c>
      <c r="BT37" s="48">
        <f t="shared" si="73"/>
        <v>-0.03</v>
      </c>
      <c r="BU37" s="183">
        <v>-0.03</v>
      </c>
      <c r="BV37" s="48">
        <f t="shared" ref="BV37:CA54" si="102">$BU37*BV$6</f>
        <v>-0.03</v>
      </c>
      <c r="BW37" s="48">
        <f t="shared" si="74"/>
        <v>-0.03</v>
      </c>
      <c r="BX37" s="48">
        <f t="shared" si="74"/>
        <v>-0.03</v>
      </c>
      <c r="BY37" s="48">
        <f t="shared" si="74"/>
        <v>-0.03</v>
      </c>
      <c r="BZ37" s="48">
        <f t="shared" si="74"/>
        <v>-0.03</v>
      </c>
      <c r="CA37" s="48">
        <f t="shared" si="74"/>
        <v>-0.03</v>
      </c>
      <c r="CB37" s="183">
        <v>-7.3826459279971973E-2</v>
      </c>
      <c r="CC37" s="48">
        <f t="shared" ref="CC37:CH54" si="103">$CB37*CC$6</f>
        <v>-7.3826459279971973E-2</v>
      </c>
      <c r="CD37" s="48">
        <v>-7.3826459279971973E-2</v>
      </c>
      <c r="CE37" s="48">
        <f t="shared" si="75"/>
        <v>-7.3826459279971973E-2</v>
      </c>
      <c r="CF37" s="48">
        <f t="shared" si="75"/>
        <v>-7.3826459279971973E-2</v>
      </c>
      <c r="CG37" s="48">
        <f t="shared" si="75"/>
        <v>-7.3826459279971973E-2</v>
      </c>
      <c r="CH37" s="48">
        <f t="shared" si="75"/>
        <v>-7.3826459279971973E-2</v>
      </c>
      <c r="CI37" s="48">
        <f t="shared" ref="CI37:CK54" si="104">$BN37</f>
        <v>-1.4608819759990658E-2</v>
      </c>
      <c r="CJ37" s="48">
        <f t="shared" si="104"/>
        <v>-1.4608819759990658E-2</v>
      </c>
      <c r="CK37" s="48">
        <f t="shared" si="104"/>
        <v>-1.4608819759990658E-2</v>
      </c>
      <c r="CL37" s="183">
        <v>-7.3826459279971973E-2</v>
      </c>
      <c r="CM37" s="48">
        <f t="shared" ref="CM37:CP54" si="105">$CL37*CM$6</f>
        <v>-7.3826459279971973E-2</v>
      </c>
      <c r="CN37" s="48">
        <f t="shared" si="76"/>
        <v>-7.3826459279971973E-2</v>
      </c>
      <c r="CO37" s="48">
        <f t="shared" si="76"/>
        <v>-7.3826459279971973E-2</v>
      </c>
      <c r="CP37" s="48">
        <f t="shared" si="76"/>
        <v>-7.3826459279971973E-2</v>
      </c>
      <c r="CQ37" s="535">
        <v>-0.21999999999999995</v>
      </c>
      <c r="CR37" s="183">
        <f t="shared" ref="CR37:CR54" si="106">AI37</f>
        <v>0</v>
      </c>
      <c r="CS37" s="48">
        <f t="shared" ref="CS37:DC54" si="107">$CR37*CS$6</f>
        <v>0</v>
      </c>
      <c r="CT37" s="48">
        <f t="shared" si="77"/>
        <v>0</v>
      </c>
      <c r="CU37" s="48">
        <f t="shared" si="77"/>
        <v>0</v>
      </c>
      <c r="CV37" s="48">
        <f t="shared" si="77"/>
        <v>0</v>
      </c>
      <c r="CW37" s="48">
        <f t="shared" si="77"/>
        <v>0</v>
      </c>
      <c r="CX37" s="48">
        <f t="shared" si="77"/>
        <v>0</v>
      </c>
      <c r="CY37" s="48">
        <f t="shared" si="77"/>
        <v>0</v>
      </c>
      <c r="CZ37" s="48">
        <f t="shared" si="77"/>
        <v>0</v>
      </c>
      <c r="DA37" s="48">
        <f t="shared" si="77"/>
        <v>0</v>
      </c>
      <c r="DB37" s="48">
        <f t="shared" si="77"/>
        <v>0</v>
      </c>
      <c r="DC37" s="48">
        <f t="shared" si="77"/>
        <v>0</v>
      </c>
      <c r="DD37" s="183">
        <f t="shared" ref="DD37:DD54" si="108">$AT37*DD$6</f>
        <v>-0.22999999999999995</v>
      </c>
      <c r="DE37" s="48">
        <f t="shared" si="78"/>
        <v>-0.22999999999999995</v>
      </c>
      <c r="DF37" s="48">
        <f t="shared" si="78"/>
        <v>-0.22999999999999995</v>
      </c>
      <c r="DG37" s="48">
        <f t="shared" si="78"/>
        <v>-0.22999999999999995</v>
      </c>
      <c r="DH37" s="183">
        <f t="shared" ref="DH37:DH54" si="109">AD37</f>
        <v>-0.18999999999999995</v>
      </c>
      <c r="DI37" s="48">
        <f t="shared" ref="DI37:DJ52" si="110">DH37</f>
        <v>-0.18999999999999995</v>
      </c>
      <c r="DJ37" s="48">
        <f t="shared" si="110"/>
        <v>-0.18999999999999995</v>
      </c>
      <c r="DK37" s="48">
        <f t="shared" ref="DK37:DK54" si="111">DH37</f>
        <v>-0.18999999999999995</v>
      </c>
      <c r="DL37" s="48">
        <f t="shared" ref="DL37:DL54" si="112">DH37</f>
        <v>-0.18999999999999995</v>
      </c>
      <c r="DM37" s="48">
        <f t="shared" ref="DM37:DM54" si="113">DH37</f>
        <v>-0.18999999999999995</v>
      </c>
      <c r="DN37" s="48">
        <f t="shared" ref="DN37:DN54" si="114">DH37</f>
        <v>-0.18999999999999995</v>
      </c>
      <c r="DO37" s="48">
        <f t="shared" ref="DO37:DO54" si="115">AD37</f>
        <v>-0.18999999999999995</v>
      </c>
      <c r="DP37" s="48">
        <f t="shared" ref="DP37:DP54" si="116">DO37</f>
        <v>-0.18999999999999995</v>
      </c>
      <c r="DQ37" s="48">
        <f t="shared" ref="DQ37:DQ54" si="117">DO37</f>
        <v>-0.18999999999999995</v>
      </c>
      <c r="DR37" s="48">
        <f t="shared" ref="DR37:DR54" si="118">DO37</f>
        <v>-0.18999999999999995</v>
      </c>
      <c r="DS37" s="48">
        <f t="shared" ref="DS37:DS54" si="119">DO37</f>
        <v>-0.18999999999999995</v>
      </c>
      <c r="DT37" s="48">
        <f t="shared" ref="DT37:DT54" si="120">DO37</f>
        <v>-0.18999999999999995</v>
      </c>
      <c r="DU37" s="48">
        <f t="shared" ref="DU37:DU54" si="121">DO37</f>
        <v>-0.18999999999999995</v>
      </c>
      <c r="DV37" s="48">
        <f t="shared" ref="DV37:DV54" si="122">DO37</f>
        <v>-0.18999999999999995</v>
      </c>
      <c r="DW37" s="48">
        <f t="shared" ref="DW37:DW54" si="123">AD37</f>
        <v>-0.18999999999999995</v>
      </c>
      <c r="DX37" s="48">
        <f t="shared" ref="DX37:DX54" si="124">DW37</f>
        <v>-0.18999999999999995</v>
      </c>
      <c r="DY37" s="48">
        <f t="shared" ref="DY37:DY54" si="125">AD37</f>
        <v>-0.18999999999999995</v>
      </c>
      <c r="DZ37" s="48">
        <f t="shared" ref="DZ37:EE52" si="126">DY37</f>
        <v>-0.18999999999999995</v>
      </c>
      <c r="EA37" s="48">
        <f t="shared" si="126"/>
        <v>-0.18999999999999995</v>
      </c>
      <c r="EB37" s="48">
        <f t="shared" si="126"/>
        <v>-0.18999999999999995</v>
      </c>
      <c r="EC37" s="48">
        <f t="shared" si="126"/>
        <v>-0.18999999999999995</v>
      </c>
      <c r="ED37" s="48">
        <f t="shared" si="126"/>
        <v>-0.18999999999999995</v>
      </c>
      <c r="EE37" s="48">
        <f t="shared" si="126"/>
        <v>-0.18999999999999995</v>
      </c>
      <c r="EF37" s="48">
        <f t="shared" ref="EF37:EF54" si="127">DY37</f>
        <v>-0.18999999999999995</v>
      </c>
      <c r="EG37" s="48">
        <f t="shared" ref="EG37:EG54" si="128">DY37</f>
        <v>-0.18999999999999995</v>
      </c>
      <c r="EH37" s="48">
        <f t="shared" ref="EH37:EH54" si="129">DY37</f>
        <v>-0.18999999999999995</v>
      </c>
      <c r="EI37" s="48">
        <f t="shared" ref="EI37:EI54" si="130">DY37</f>
        <v>-0.18999999999999995</v>
      </c>
      <c r="EJ37" s="48">
        <f t="shared" ref="EJ37:EJ54" si="131">DY37</f>
        <v>-0.18999999999999995</v>
      </c>
      <c r="EK37" s="48">
        <f t="shared" ref="EK37:EK54" si="132">DY37</f>
        <v>-0.18999999999999995</v>
      </c>
      <c r="EL37" s="183">
        <f t="shared" ref="EL37:EL54" si="133">$T37*EL$6</f>
        <v>-8.7319660978172342E-2</v>
      </c>
      <c r="EM37" s="60"/>
      <c r="EN37" s="60"/>
      <c r="EO37" s="60"/>
    </row>
    <row r="38" spans="1:145" x14ac:dyDescent="0.25">
      <c r="B38" s="12" t="s">
        <v>6</v>
      </c>
      <c r="C38" s="21">
        <v>0.15</v>
      </c>
      <c r="D38" s="183">
        <v>0</v>
      </c>
      <c r="E38" s="199">
        <v>0</v>
      </c>
      <c r="F38" s="199">
        <v>0</v>
      </c>
      <c r="G38" s="199">
        <v>0</v>
      </c>
      <c r="H38" s="199">
        <v>0</v>
      </c>
      <c r="I38" s="199">
        <v>0</v>
      </c>
      <c r="J38" s="199">
        <v>0</v>
      </c>
      <c r="K38" s="199">
        <v>0</v>
      </c>
      <c r="L38" s="199">
        <v>0</v>
      </c>
      <c r="M38" s="569">
        <v>-0.11910405721881123</v>
      </c>
      <c r="N38" s="199">
        <f t="shared" si="80"/>
        <v>-0.11910405721881123</v>
      </c>
      <c r="O38" s="199">
        <f t="shared" si="81"/>
        <v>-0.11910405721881123</v>
      </c>
      <c r="P38" s="199">
        <f t="shared" si="82"/>
        <v>-0.11910405721881123</v>
      </c>
      <c r="Q38" s="183">
        <v>-7.7808629380885508E-3</v>
      </c>
      <c r="R38" s="199">
        <v>-7.7808629380885508E-3</v>
      </c>
      <c r="S38" s="199">
        <v>-7.7808629380885508E-3</v>
      </c>
      <c r="T38" s="520">
        <v>-7.7808629380885508E-3</v>
      </c>
      <c r="U38" s="48">
        <f t="shared" si="83"/>
        <v>-7.7808629380885508E-3</v>
      </c>
      <c r="V38" s="520">
        <v>0</v>
      </c>
      <c r="W38" s="48">
        <f t="shared" si="84"/>
        <v>-7.7808629380885508E-3</v>
      </c>
      <c r="X38" s="48">
        <f t="shared" si="68"/>
        <v>-7.7808629380885508E-3</v>
      </c>
      <c r="Y38" s="48">
        <f t="shared" si="68"/>
        <v>-7.7808629380885508E-3</v>
      </c>
      <c r="Z38" s="48">
        <f t="shared" si="68"/>
        <v>-7.7808629380885508E-3</v>
      </c>
      <c r="AA38" s="48">
        <f t="shared" si="68"/>
        <v>-7.7808629380885508E-3</v>
      </c>
      <c r="AB38" s="199">
        <f t="shared" si="85"/>
        <v>0</v>
      </c>
      <c r="AC38" s="199">
        <f t="shared" si="86"/>
        <v>0</v>
      </c>
      <c r="AD38" s="183">
        <v>-0.11910405721881123</v>
      </c>
      <c r="AE38" s="48">
        <f t="shared" si="87"/>
        <v>-0.11910405721881123</v>
      </c>
      <c r="AF38" s="48">
        <f t="shared" si="88"/>
        <v>-0.11910405721881123</v>
      </c>
      <c r="AG38" s="48">
        <f t="shared" si="89"/>
        <v>-0.11910405721881123</v>
      </c>
      <c r="AH38" s="183">
        <v>3.4589894242068153E-2</v>
      </c>
      <c r="AI38" s="566">
        <v>0</v>
      </c>
      <c r="AJ38" s="199">
        <f t="shared" si="90"/>
        <v>0</v>
      </c>
      <c r="AK38" s="535">
        <f t="shared" si="69"/>
        <v>1.7294947121034077E-2</v>
      </c>
      <c r="AL38" s="527">
        <v>3.4589894242068153E-2</v>
      </c>
      <c r="AM38" s="48">
        <f t="shared" si="91"/>
        <v>0</v>
      </c>
      <c r="AN38" s="48">
        <f t="shared" si="70"/>
        <v>0</v>
      </c>
      <c r="AO38" s="48">
        <f t="shared" si="92"/>
        <v>-7.7808629380885508E-3</v>
      </c>
      <c r="AP38" s="48">
        <f t="shared" si="93"/>
        <v>0</v>
      </c>
      <c r="AQ38" s="48">
        <f t="shared" si="94"/>
        <v>-0.11910405721881123</v>
      </c>
      <c r="AR38" s="48">
        <f t="shared" si="95"/>
        <v>-0.11910405721881123</v>
      </c>
      <c r="AS38" s="48">
        <f t="shared" si="96"/>
        <v>-0.14719504682945239</v>
      </c>
      <c r="AT38" s="183">
        <v>-0.14719504682945239</v>
      </c>
      <c r="AU38" s="48">
        <f t="shared" si="97"/>
        <v>-0.13247554214650717</v>
      </c>
      <c r="AV38" s="48">
        <f t="shared" si="71"/>
        <v>-0.13247554214650717</v>
      </c>
      <c r="AW38" s="48">
        <f t="shared" si="71"/>
        <v>-0.13247554214650717</v>
      </c>
      <c r="AX38" s="48">
        <f t="shared" si="71"/>
        <v>-0.14719504682945239</v>
      </c>
      <c r="AY38" s="48">
        <f t="shared" si="71"/>
        <v>-0.17663405619534286</v>
      </c>
      <c r="AZ38" s="48">
        <f t="shared" si="71"/>
        <v>-0.14719504682945239</v>
      </c>
      <c r="BA38" s="48">
        <f t="shared" si="71"/>
        <v>-0.17663405619534286</v>
      </c>
      <c r="BB38" s="48">
        <f t="shared" si="98"/>
        <v>-0.12038914139734491</v>
      </c>
      <c r="BC38" s="183">
        <v>-0.12038914139734491</v>
      </c>
      <c r="BD38" s="183">
        <v>1.3089894242068079E-2</v>
      </c>
      <c r="BE38" s="48">
        <f t="shared" si="99"/>
        <v>-0.14719504682945239</v>
      </c>
      <c r="BF38" s="48">
        <f t="shared" si="72"/>
        <v>-0.14719504682945239</v>
      </c>
      <c r="BG38" s="48">
        <f t="shared" si="72"/>
        <v>-0.17663405619534286</v>
      </c>
      <c r="BH38" s="48">
        <f t="shared" si="72"/>
        <v>-0.17663405619534286</v>
      </c>
      <c r="BI38" s="183">
        <v>0</v>
      </c>
      <c r="BJ38" s="183">
        <v>-4.6825226104056483E-2</v>
      </c>
      <c r="BK38" s="183">
        <v>-4.6825226104056483E-2</v>
      </c>
      <c r="BL38" s="527">
        <v>-0.13484555433561241</v>
      </c>
      <c r="BM38" s="48">
        <f t="shared" si="100"/>
        <v>-0.14719504682945239</v>
      </c>
      <c r="BN38" s="183">
        <v>-4.8037716615698294E-3</v>
      </c>
      <c r="BO38" s="183">
        <v>-1.4101057579318788E-3</v>
      </c>
      <c r="BP38" s="48">
        <f t="shared" si="101"/>
        <v>-1.4101057579318788E-3</v>
      </c>
      <c r="BQ38" s="48">
        <f t="shared" si="73"/>
        <v>-1.4101057579318788E-3</v>
      </c>
      <c r="BR38" s="48">
        <f t="shared" si="73"/>
        <v>-1.4101057579318788E-3</v>
      </c>
      <c r="BS38" s="48">
        <f t="shared" si="73"/>
        <v>-1.4101057579318788E-3</v>
      </c>
      <c r="BT38" s="48">
        <f t="shared" si="73"/>
        <v>-1.4101057579318788E-3</v>
      </c>
      <c r="BU38" s="183">
        <v>-1.4101057579318788E-3</v>
      </c>
      <c r="BV38" s="48">
        <f t="shared" si="102"/>
        <v>-1.4101057579318788E-3</v>
      </c>
      <c r="BW38" s="48">
        <f t="shared" si="74"/>
        <v>-1.4101057579318788E-3</v>
      </c>
      <c r="BX38" s="48">
        <f t="shared" si="74"/>
        <v>-1.4101057579318788E-3</v>
      </c>
      <c r="BY38" s="48">
        <f t="shared" si="74"/>
        <v>-1.4101057579318788E-3</v>
      </c>
      <c r="BZ38" s="48">
        <f t="shared" si="74"/>
        <v>-1.4101057579318788E-3</v>
      </c>
      <c r="CA38" s="48">
        <f t="shared" si="74"/>
        <v>-1.4101057579318788E-3</v>
      </c>
      <c r="CB38" s="183">
        <v>-1.5821420742641368E-2</v>
      </c>
      <c r="CC38" s="48">
        <f t="shared" si="103"/>
        <v>-1.5821420742641368E-2</v>
      </c>
      <c r="CD38" s="48">
        <v>-1.5821420742641368E-2</v>
      </c>
      <c r="CE38" s="48">
        <f t="shared" si="75"/>
        <v>-1.5821420742641368E-2</v>
      </c>
      <c r="CF38" s="48">
        <f t="shared" si="75"/>
        <v>-1.5821420742641368E-2</v>
      </c>
      <c r="CG38" s="48">
        <f t="shared" si="75"/>
        <v>-1.5821420742641368E-2</v>
      </c>
      <c r="CH38" s="48">
        <f t="shared" si="75"/>
        <v>-1.5821420742641368E-2</v>
      </c>
      <c r="CI38" s="48">
        <f t="shared" si="104"/>
        <v>-4.8037716615698294E-3</v>
      </c>
      <c r="CJ38" s="48">
        <f t="shared" si="104"/>
        <v>-4.8037716615698294E-3</v>
      </c>
      <c r="CK38" s="48">
        <f t="shared" si="104"/>
        <v>-4.8037716615698294E-3</v>
      </c>
      <c r="CL38" s="183">
        <v>-1.5821420742641368E-2</v>
      </c>
      <c r="CM38" s="48">
        <f t="shared" si="105"/>
        <v>-1.5821420742641368E-2</v>
      </c>
      <c r="CN38" s="48">
        <f t="shared" si="76"/>
        <v>-1.5821420742641368E-2</v>
      </c>
      <c r="CO38" s="48">
        <f t="shared" si="76"/>
        <v>-1.5821420742641368E-2</v>
      </c>
      <c r="CP38" s="48">
        <f t="shared" si="76"/>
        <v>-1.5821420742641368E-2</v>
      </c>
      <c r="CQ38" s="535">
        <v>-0.13484555433561241</v>
      </c>
      <c r="CR38" s="183">
        <f t="shared" si="106"/>
        <v>0</v>
      </c>
      <c r="CS38" s="48">
        <f t="shared" si="107"/>
        <v>0</v>
      </c>
      <c r="CT38" s="48">
        <f t="shared" si="77"/>
        <v>0</v>
      </c>
      <c r="CU38" s="48">
        <f t="shared" si="77"/>
        <v>0</v>
      </c>
      <c r="CV38" s="48">
        <f t="shared" si="77"/>
        <v>0</v>
      </c>
      <c r="CW38" s="48">
        <f t="shared" si="77"/>
        <v>0</v>
      </c>
      <c r="CX38" s="48">
        <f t="shared" si="77"/>
        <v>0</v>
      </c>
      <c r="CY38" s="48">
        <f t="shared" si="77"/>
        <v>0</v>
      </c>
      <c r="CZ38" s="48">
        <f t="shared" si="77"/>
        <v>0</v>
      </c>
      <c r="DA38" s="48">
        <f t="shared" si="77"/>
        <v>0</v>
      </c>
      <c r="DB38" s="48">
        <f t="shared" si="77"/>
        <v>0</v>
      </c>
      <c r="DC38" s="48">
        <f t="shared" si="77"/>
        <v>0</v>
      </c>
      <c r="DD38" s="183">
        <f t="shared" si="108"/>
        <v>-0.14719504682945239</v>
      </c>
      <c r="DE38" s="48">
        <f t="shared" si="78"/>
        <v>-0.14719504682945239</v>
      </c>
      <c r="DF38" s="48">
        <f t="shared" si="78"/>
        <v>-0.14719504682945239</v>
      </c>
      <c r="DG38" s="48">
        <f t="shared" si="78"/>
        <v>-0.14719504682945239</v>
      </c>
      <c r="DH38" s="183">
        <f t="shared" si="109"/>
        <v>-0.11910405721881123</v>
      </c>
      <c r="DI38" s="48">
        <f t="shared" si="110"/>
        <v>-0.11910405721881123</v>
      </c>
      <c r="DJ38" s="48">
        <f t="shared" si="110"/>
        <v>-0.11910405721881123</v>
      </c>
      <c r="DK38" s="48">
        <f t="shared" si="111"/>
        <v>-0.11910405721881123</v>
      </c>
      <c r="DL38" s="48">
        <f t="shared" si="112"/>
        <v>-0.11910405721881123</v>
      </c>
      <c r="DM38" s="48">
        <f t="shared" si="113"/>
        <v>-0.11910405721881123</v>
      </c>
      <c r="DN38" s="48">
        <f t="shared" si="114"/>
        <v>-0.11910405721881123</v>
      </c>
      <c r="DO38" s="48">
        <f t="shared" si="115"/>
        <v>-0.11910405721881123</v>
      </c>
      <c r="DP38" s="48">
        <f t="shared" si="116"/>
        <v>-0.11910405721881123</v>
      </c>
      <c r="DQ38" s="48">
        <f t="shared" si="117"/>
        <v>-0.11910405721881123</v>
      </c>
      <c r="DR38" s="48">
        <f t="shared" si="118"/>
        <v>-0.11910405721881123</v>
      </c>
      <c r="DS38" s="48">
        <f t="shared" si="119"/>
        <v>-0.11910405721881123</v>
      </c>
      <c r="DT38" s="48">
        <f t="shared" si="120"/>
        <v>-0.11910405721881123</v>
      </c>
      <c r="DU38" s="48">
        <f t="shared" si="121"/>
        <v>-0.11910405721881123</v>
      </c>
      <c r="DV38" s="48">
        <f t="shared" si="122"/>
        <v>-0.11910405721881123</v>
      </c>
      <c r="DW38" s="48">
        <f t="shared" si="123"/>
        <v>-0.11910405721881123</v>
      </c>
      <c r="DX38" s="48">
        <f t="shared" si="124"/>
        <v>-0.11910405721881123</v>
      </c>
      <c r="DY38" s="48">
        <f t="shared" si="125"/>
        <v>-0.11910405721881123</v>
      </c>
      <c r="DZ38" s="48">
        <f t="shared" si="126"/>
        <v>-0.11910405721881123</v>
      </c>
      <c r="EA38" s="48">
        <f t="shared" si="126"/>
        <v>-0.11910405721881123</v>
      </c>
      <c r="EB38" s="48">
        <f t="shared" si="126"/>
        <v>-0.11910405721881123</v>
      </c>
      <c r="EC38" s="48">
        <f t="shared" si="126"/>
        <v>-0.11910405721881123</v>
      </c>
      <c r="ED38" s="48">
        <f t="shared" si="126"/>
        <v>-0.11910405721881123</v>
      </c>
      <c r="EE38" s="48">
        <f t="shared" si="126"/>
        <v>-0.11910405721881123</v>
      </c>
      <c r="EF38" s="48">
        <f t="shared" si="127"/>
        <v>-0.11910405721881123</v>
      </c>
      <c r="EG38" s="48">
        <f t="shared" si="128"/>
        <v>-0.11910405721881123</v>
      </c>
      <c r="EH38" s="48">
        <f t="shared" si="129"/>
        <v>-0.11910405721881123</v>
      </c>
      <c r="EI38" s="48">
        <f t="shared" si="130"/>
        <v>-0.11910405721881123</v>
      </c>
      <c r="EJ38" s="48">
        <f t="shared" si="131"/>
        <v>-0.11910405721881123</v>
      </c>
      <c r="EK38" s="48">
        <f t="shared" si="132"/>
        <v>-0.11910405721881123</v>
      </c>
      <c r="EL38" s="183">
        <f t="shared" si="133"/>
        <v>-8.5589492318974073E-3</v>
      </c>
      <c r="EM38" s="60"/>
      <c r="EN38" s="60"/>
      <c r="EO38" s="60"/>
    </row>
    <row r="39" spans="1:145" x14ac:dyDescent="0.25">
      <c r="B39" s="12" t="s">
        <v>7</v>
      </c>
      <c r="C39" s="21">
        <v>0.2</v>
      </c>
      <c r="D39" s="183">
        <v>0</v>
      </c>
      <c r="E39" s="199">
        <v>0</v>
      </c>
      <c r="F39" s="199">
        <v>0</v>
      </c>
      <c r="G39" s="199">
        <v>0</v>
      </c>
      <c r="H39" s="199">
        <v>0</v>
      </c>
      <c r="I39" s="199">
        <v>0</v>
      </c>
      <c r="J39" s="199">
        <v>0</v>
      </c>
      <c r="K39" s="199">
        <v>0</v>
      </c>
      <c r="L39" s="199">
        <v>0</v>
      </c>
      <c r="M39" s="569">
        <v>-6.0000000000000053E-2</v>
      </c>
      <c r="N39" s="199">
        <f t="shared" si="80"/>
        <v>-6.0000000000000053E-2</v>
      </c>
      <c r="O39" s="199">
        <f t="shared" si="81"/>
        <v>-6.0000000000000053E-2</v>
      </c>
      <c r="P39" s="199">
        <f t="shared" si="82"/>
        <v>-6.0000000000000053E-2</v>
      </c>
      <c r="Q39" s="183">
        <v>0</v>
      </c>
      <c r="R39" s="199">
        <v>0</v>
      </c>
      <c r="S39" s="199">
        <v>0</v>
      </c>
      <c r="T39" s="520">
        <v>0</v>
      </c>
      <c r="U39" s="48">
        <f t="shared" si="83"/>
        <v>0</v>
      </c>
      <c r="V39" s="520">
        <v>0</v>
      </c>
      <c r="W39" s="48">
        <f t="shared" si="84"/>
        <v>0</v>
      </c>
      <c r="X39" s="48">
        <f t="shared" si="68"/>
        <v>0</v>
      </c>
      <c r="Y39" s="48">
        <f t="shared" si="68"/>
        <v>0</v>
      </c>
      <c r="Z39" s="48">
        <f t="shared" si="68"/>
        <v>0</v>
      </c>
      <c r="AA39" s="48">
        <f t="shared" si="68"/>
        <v>0</v>
      </c>
      <c r="AB39" s="199">
        <f t="shared" si="85"/>
        <v>0</v>
      </c>
      <c r="AC39" s="199">
        <f t="shared" si="86"/>
        <v>0</v>
      </c>
      <c r="AD39" s="183">
        <v>-6.0000000000000053E-2</v>
      </c>
      <c r="AE39" s="48">
        <f t="shared" si="87"/>
        <v>-6.0000000000000053E-2</v>
      </c>
      <c r="AF39" s="48">
        <f t="shared" si="88"/>
        <v>-6.0000000000000053E-2</v>
      </c>
      <c r="AG39" s="48">
        <f t="shared" si="89"/>
        <v>-6.0000000000000053E-2</v>
      </c>
      <c r="AH39" s="183">
        <v>6.800000000000006E-2</v>
      </c>
      <c r="AI39" s="566">
        <v>0</v>
      </c>
      <c r="AJ39" s="199">
        <f t="shared" si="90"/>
        <v>0</v>
      </c>
      <c r="AK39" s="535">
        <f t="shared" si="69"/>
        <v>3.400000000000003E-2</v>
      </c>
      <c r="AL39" s="527">
        <v>6.800000000000006E-2</v>
      </c>
      <c r="AM39" s="48">
        <f t="shared" si="91"/>
        <v>0</v>
      </c>
      <c r="AN39" s="48">
        <f t="shared" si="70"/>
        <v>0</v>
      </c>
      <c r="AO39" s="48">
        <f t="shared" si="92"/>
        <v>0</v>
      </c>
      <c r="AP39" s="48">
        <f t="shared" si="93"/>
        <v>0</v>
      </c>
      <c r="AQ39" s="48">
        <f t="shared" si="94"/>
        <v>-6.0000000000000053E-2</v>
      </c>
      <c r="AR39" s="48">
        <f t="shared" si="95"/>
        <v>-6.0000000000000053E-2</v>
      </c>
      <c r="AS39" s="48">
        <f t="shared" si="96"/>
        <v>-0.10180242634315428</v>
      </c>
      <c r="AT39" s="183">
        <v>-0.10180242634315428</v>
      </c>
      <c r="AU39" s="48">
        <f t="shared" si="97"/>
        <v>-9.1622183708838859E-2</v>
      </c>
      <c r="AV39" s="48">
        <f t="shared" si="71"/>
        <v>-9.1622183708838859E-2</v>
      </c>
      <c r="AW39" s="48">
        <f t="shared" si="71"/>
        <v>-9.1622183708838859E-2</v>
      </c>
      <c r="AX39" s="48">
        <f t="shared" si="71"/>
        <v>-0.10180242634315428</v>
      </c>
      <c r="AY39" s="48">
        <f t="shared" si="71"/>
        <v>-0.12216291161178514</v>
      </c>
      <c r="AZ39" s="48">
        <f t="shared" si="71"/>
        <v>-0.10180242634315428</v>
      </c>
      <c r="BA39" s="48">
        <f t="shared" si="71"/>
        <v>-0.12216291161178514</v>
      </c>
      <c r="BB39" s="48">
        <f t="shared" si="98"/>
        <v>-6.7999999999999949E-2</v>
      </c>
      <c r="BC39" s="183">
        <v>-6.7999999999999949E-2</v>
      </c>
      <c r="BD39" s="183">
        <v>7.2000000000000064E-2</v>
      </c>
      <c r="BE39" s="48">
        <f t="shared" si="99"/>
        <v>-0.10180242634315428</v>
      </c>
      <c r="BF39" s="48">
        <f t="shared" si="72"/>
        <v>-0.10180242634315428</v>
      </c>
      <c r="BG39" s="48">
        <f t="shared" si="72"/>
        <v>-0.12216291161178514</v>
      </c>
      <c r="BH39" s="48">
        <f t="shared" si="72"/>
        <v>-0.12216291161178514</v>
      </c>
      <c r="BI39" s="183">
        <v>0</v>
      </c>
      <c r="BJ39" s="183">
        <v>-2.3709902370990243E-2</v>
      </c>
      <c r="BK39" s="183">
        <v>-2.3709902370990243E-2</v>
      </c>
      <c r="BL39" s="527">
        <v>-9.2603773440623649E-2</v>
      </c>
      <c r="BM39" s="48">
        <f t="shared" si="100"/>
        <v>-0.10180242634315428</v>
      </c>
      <c r="BN39" s="183">
        <v>1.409401498312346E-2</v>
      </c>
      <c r="BO39" s="183">
        <v>0</v>
      </c>
      <c r="BP39" s="48">
        <f t="shared" si="101"/>
        <v>0</v>
      </c>
      <c r="BQ39" s="48">
        <f t="shared" si="73"/>
        <v>0</v>
      </c>
      <c r="BR39" s="48">
        <f t="shared" si="73"/>
        <v>0</v>
      </c>
      <c r="BS39" s="48">
        <f t="shared" si="73"/>
        <v>0</v>
      </c>
      <c r="BT39" s="48">
        <f t="shared" si="73"/>
        <v>0</v>
      </c>
      <c r="BU39" s="183">
        <v>0</v>
      </c>
      <c r="BV39" s="48">
        <f t="shared" si="102"/>
        <v>0</v>
      </c>
      <c r="BW39" s="48">
        <f t="shared" si="74"/>
        <v>0</v>
      </c>
      <c r="BX39" s="48">
        <f t="shared" si="74"/>
        <v>0</v>
      </c>
      <c r="BY39" s="48">
        <f t="shared" si="74"/>
        <v>0</v>
      </c>
      <c r="BZ39" s="48">
        <f t="shared" si="74"/>
        <v>0</v>
      </c>
      <c r="CA39" s="48">
        <f t="shared" si="74"/>
        <v>0</v>
      </c>
      <c r="CB39" s="183">
        <v>4.2282044949370379E-2</v>
      </c>
      <c r="CC39" s="48">
        <f t="shared" si="103"/>
        <v>4.2282044949370379E-2</v>
      </c>
      <c r="CD39" s="48">
        <v>4.2282044949370379E-2</v>
      </c>
      <c r="CE39" s="48">
        <f t="shared" si="75"/>
        <v>4.2282044949370379E-2</v>
      </c>
      <c r="CF39" s="48">
        <f t="shared" si="75"/>
        <v>4.2282044949370379E-2</v>
      </c>
      <c r="CG39" s="48">
        <f t="shared" si="75"/>
        <v>4.2282044949370379E-2</v>
      </c>
      <c r="CH39" s="48">
        <f t="shared" si="75"/>
        <v>4.2282044949370379E-2</v>
      </c>
      <c r="CI39" s="48">
        <f t="shared" si="104"/>
        <v>1.409401498312346E-2</v>
      </c>
      <c r="CJ39" s="48">
        <f t="shared" si="104"/>
        <v>1.409401498312346E-2</v>
      </c>
      <c r="CK39" s="48">
        <f t="shared" si="104"/>
        <v>1.409401498312346E-2</v>
      </c>
      <c r="CL39" s="183">
        <v>4.2282044949370379E-2</v>
      </c>
      <c r="CM39" s="48">
        <f t="shared" si="105"/>
        <v>4.2282044949370379E-2</v>
      </c>
      <c r="CN39" s="48">
        <f t="shared" si="76"/>
        <v>4.2282044949370379E-2</v>
      </c>
      <c r="CO39" s="48">
        <f t="shared" si="76"/>
        <v>4.2282044949370379E-2</v>
      </c>
      <c r="CP39" s="48">
        <f t="shared" si="76"/>
        <v>4.2282044949370379E-2</v>
      </c>
      <c r="CQ39" s="535">
        <v>-9.2603773440623649E-2</v>
      </c>
      <c r="CR39" s="183">
        <f t="shared" si="106"/>
        <v>0</v>
      </c>
      <c r="CS39" s="48">
        <f t="shared" si="107"/>
        <v>0</v>
      </c>
      <c r="CT39" s="48">
        <f t="shared" si="77"/>
        <v>0</v>
      </c>
      <c r="CU39" s="48">
        <f t="shared" si="77"/>
        <v>0</v>
      </c>
      <c r="CV39" s="48">
        <f t="shared" si="77"/>
        <v>0</v>
      </c>
      <c r="CW39" s="48">
        <f t="shared" si="77"/>
        <v>0</v>
      </c>
      <c r="CX39" s="48">
        <f t="shared" si="77"/>
        <v>0</v>
      </c>
      <c r="CY39" s="48">
        <f t="shared" si="77"/>
        <v>0</v>
      </c>
      <c r="CZ39" s="48">
        <f t="shared" si="77"/>
        <v>0</v>
      </c>
      <c r="DA39" s="48">
        <f t="shared" si="77"/>
        <v>0</v>
      </c>
      <c r="DB39" s="48">
        <f t="shared" si="77"/>
        <v>0</v>
      </c>
      <c r="DC39" s="48">
        <f t="shared" si="77"/>
        <v>0</v>
      </c>
      <c r="DD39" s="183">
        <f t="shared" si="108"/>
        <v>-0.10180242634315428</v>
      </c>
      <c r="DE39" s="48">
        <f t="shared" si="78"/>
        <v>-0.10180242634315428</v>
      </c>
      <c r="DF39" s="48">
        <f t="shared" si="78"/>
        <v>-0.10180242634315428</v>
      </c>
      <c r="DG39" s="48">
        <f t="shared" si="78"/>
        <v>-0.10180242634315428</v>
      </c>
      <c r="DH39" s="183">
        <f t="shared" si="109"/>
        <v>-6.0000000000000053E-2</v>
      </c>
      <c r="DI39" s="48">
        <f t="shared" si="110"/>
        <v>-6.0000000000000053E-2</v>
      </c>
      <c r="DJ39" s="48">
        <f t="shared" si="110"/>
        <v>-6.0000000000000053E-2</v>
      </c>
      <c r="DK39" s="48">
        <f t="shared" si="111"/>
        <v>-6.0000000000000053E-2</v>
      </c>
      <c r="DL39" s="48">
        <f t="shared" si="112"/>
        <v>-6.0000000000000053E-2</v>
      </c>
      <c r="DM39" s="48">
        <f t="shared" si="113"/>
        <v>-6.0000000000000053E-2</v>
      </c>
      <c r="DN39" s="48">
        <f t="shared" si="114"/>
        <v>-6.0000000000000053E-2</v>
      </c>
      <c r="DO39" s="48">
        <f t="shared" si="115"/>
        <v>-6.0000000000000053E-2</v>
      </c>
      <c r="DP39" s="48">
        <f t="shared" si="116"/>
        <v>-6.0000000000000053E-2</v>
      </c>
      <c r="DQ39" s="48">
        <f t="shared" si="117"/>
        <v>-6.0000000000000053E-2</v>
      </c>
      <c r="DR39" s="48">
        <f t="shared" si="118"/>
        <v>-6.0000000000000053E-2</v>
      </c>
      <c r="DS39" s="48">
        <f t="shared" si="119"/>
        <v>-6.0000000000000053E-2</v>
      </c>
      <c r="DT39" s="48">
        <f t="shared" si="120"/>
        <v>-6.0000000000000053E-2</v>
      </c>
      <c r="DU39" s="48">
        <f t="shared" si="121"/>
        <v>-6.0000000000000053E-2</v>
      </c>
      <c r="DV39" s="48">
        <f t="shared" si="122"/>
        <v>-6.0000000000000053E-2</v>
      </c>
      <c r="DW39" s="48">
        <f t="shared" si="123"/>
        <v>-6.0000000000000053E-2</v>
      </c>
      <c r="DX39" s="48">
        <f t="shared" si="124"/>
        <v>-6.0000000000000053E-2</v>
      </c>
      <c r="DY39" s="48">
        <f t="shared" si="125"/>
        <v>-6.0000000000000053E-2</v>
      </c>
      <c r="DZ39" s="48">
        <f t="shared" si="126"/>
        <v>-6.0000000000000053E-2</v>
      </c>
      <c r="EA39" s="48">
        <f t="shared" si="126"/>
        <v>-6.0000000000000053E-2</v>
      </c>
      <c r="EB39" s="48">
        <f t="shared" si="126"/>
        <v>-6.0000000000000053E-2</v>
      </c>
      <c r="EC39" s="48">
        <f t="shared" si="126"/>
        <v>-6.0000000000000053E-2</v>
      </c>
      <c r="ED39" s="48">
        <f t="shared" si="126"/>
        <v>-6.0000000000000053E-2</v>
      </c>
      <c r="EE39" s="48">
        <f t="shared" si="126"/>
        <v>-6.0000000000000053E-2</v>
      </c>
      <c r="EF39" s="48">
        <f t="shared" si="127"/>
        <v>-6.0000000000000053E-2</v>
      </c>
      <c r="EG39" s="48">
        <f t="shared" si="128"/>
        <v>-6.0000000000000053E-2</v>
      </c>
      <c r="EH39" s="48">
        <f t="shared" si="129"/>
        <v>-6.0000000000000053E-2</v>
      </c>
      <c r="EI39" s="48">
        <f t="shared" si="130"/>
        <v>-6.0000000000000053E-2</v>
      </c>
      <c r="EJ39" s="48">
        <f t="shared" si="131"/>
        <v>-6.0000000000000053E-2</v>
      </c>
      <c r="EK39" s="48">
        <f t="shared" si="132"/>
        <v>-6.0000000000000053E-2</v>
      </c>
      <c r="EL39" s="183">
        <f t="shared" si="133"/>
        <v>0</v>
      </c>
      <c r="EM39" s="60"/>
      <c r="EN39" s="60"/>
      <c r="EO39" s="60"/>
    </row>
    <row r="40" spans="1:145" x14ac:dyDescent="0.25">
      <c r="B40" s="12" t="s">
        <v>8</v>
      </c>
      <c r="C40" s="21">
        <v>0.25</v>
      </c>
      <c r="D40" s="183">
        <v>-0.03</v>
      </c>
      <c r="E40" s="199">
        <v>-0.03</v>
      </c>
      <c r="F40" s="199">
        <v>-0.03</v>
      </c>
      <c r="G40" s="199">
        <v>-0.03</v>
      </c>
      <c r="H40" s="199">
        <v>-0.03</v>
      </c>
      <c r="I40" s="199">
        <v>-0.03</v>
      </c>
      <c r="J40" s="199">
        <v>-0.03</v>
      </c>
      <c r="K40" s="199">
        <v>-0.03</v>
      </c>
      <c r="L40" s="199">
        <v>-0.03</v>
      </c>
      <c r="M40" s="569">
        <v>-4.4431024369434108E-2</v>
      </c>
      <c r="N40" s="199">
        <f t="shared" si="80"/>
        <v>-4.4431024369434108E-2</v>
      </c>
      <c r="O40" s="199">
        <f t="shared" si="81"/>
        <v>-4.4431024369434108E-2</v>
      </c>
      <c r="P40" s="199">
        <f t="shared" si="82"/>
        <v>-4.4431024369434108E-2</v>
      </c>
      <c r="Q40" s="183">
        <v>0</v>
      </c>
      <c r="R40" s="199">
        <v>0</v>
      </c>
      <c r="S40" s="199">
        <v>0</v>
      </c>
      <c r="T40" s="520">
        <v>0</v>
      </c>
      <c r="U40" s="48">
        <f t="shared" si="83"/>
        <v>0</v>
      </c>
      <c r="V40" s="520">
        <v>-0.03</v>
      </c>
      <c r="W40" s="48">
        <f t="shared" si="84"/>
        <v>0</v>
      </c>
      <c r="X40" s="48">
        <f t="shared" si="68"/>
        <v>0</v>
      </c>
      <c r="Y40" s="48">
        <f t="shared" si="68"/>
        <v>0</v>
      </c>
      <c r="Z40" s="48">
        <f t="shared" si="68"/>
        <v>0</v>
      </c>
      <c r="AA40" s="48">
        <f t="shared" si="68"/>
        <v>0</v>
      </c>
      <c r="AB40" s="199">
        <f t="shared" si="85"/>
        <v>0</v>
      </c>
      <c r="AC40" s="199">
        <f t="shared" si="86"/>
        <v>0</v>
      </c>
      <c r="AD40" s="183">
        <v>-4.4431024369434108E-2</v>
      </c>
      <c r="AE40" s="48">
        <f t="shared" si="87"/>
        <v>-4.4431024369434108E-2</v>
      </c>
      <c r="AF40" s="48">
        <f t="shared" si="88"/>
        <v>-4.4431024369434108E-2</v>
      </c>
      <c r="AG40" s="48">
        <f t="shared" si="89"/>
        <v>-4.4431024369434108E-2</v>
      </c>
      <c r="AH40" s="183">
        <v>0.10000000000000009</v>
      </c>
      <c r="AI40" s="566">
        <v>0</v>
      </c>
      <c r="AJ40" s="199">
        <f t="shared" si="90"/>
        <v>0</v>
      </c>
      <c r="AK40" s="535">
        <f t="shared" si="69"/>
        <v>5.0000000000000044E-2</v>
      </c>
      <c r="AL40" s="527">
        <v>0.10000000000000009</v>
      </c>
      <c r="AM40" s="48">
        <f t="shared" si="91"/>
        <v>0</v>
      </c>
      <c r="AN40" s="48">
        <f t="shared" si="70"/>
        <v>0</v>
      </c>
      <c r="AO40" s="48">
        <f t="shared" si="92"/>
        <v>0</v>
      </c>
      <c r="AP40" s="48">
        <f t="shared" si="93"/>
        <v>-0.03</v>
      </c>
      <c r="AQ40" s="48">
        <f t="shared" si="94"/>
        <v>-4.4431024369434108E-2</v>
      </c>
      <c r="AR40" s="48">
        <f t="shared" si="95"/>
        <v>-4.4431024369434108E-2</v>
      </c>
      <c r="AS40" s="48">
        <f t="shared" si="96"/>
        <v>-3.5406164426188713E-2</v>
      </c>
      <c r="AT40" s="183">
        <v>-3.5406164426188713E-2</v>
      </c>
      <c r="AU40" s="48">
        <f t="shared" si="97"/>
        <v>-3.1865547983569845E-2</v>
      </c>
      <c r="AV40" s="48">
        <f t="shared" si="71"/>
        <v>-3.1865547983569845E-2</v>
      </c>
      <c r="AW40" s="48">
        <f t="shared" si="71"/>
        <v>-3.1865547983569845E-2</v>
      </c>
      <c r="AX40" s="48">
        <f t="shared" si="71"/>
        <v>-3.5406164426188713E-2</v>
      </c>
      <c r="AY40" s="48">
        <f t="shared" si="71"/>
        <v>-4.2487397311426457E-2</v>
      </c>
      <c r="AZ40" s="48">
        <f t="shared" si="71"/>
        <v>-3.5406164426188713E-2</v>
      </c>
      <c r="BA40" s="48">
        <f t="shared" si="71"/>
        <v>-4.2487397311426457E-2</v>
      </c>
      <c r="BB40" s="48">
        <f t="shared" si="98"/>
        <v>-9.4242655267242625E-3</v>
      </c>
      <c r="BC40" s="183">
        <v>-9.4242655267242625E-3</v>
      </c>
      <c r="BD40" s="183">
        <v>9.2893835616437048E-2</v>
      </c>
      <c r="BE40" s="48">
        <f t="shared" si="99"/>
        <v>-3.5406164426188713E-2</v>
      </c>
      <c r="BF40" s="48">
        <f t="shared" si="72"/>
        <v>-3.5406164426188713E-2</v>
      </c>
      <c r="BG40" s="48">
        <f t="shared" si="72"/>
        <v>-4.2487397311426457E-2</v>
      </c>
      <c r="BH40" s="48">
        <f t="shared" si="72"/>
        <v>-4.2487397311426457E-2</v>
      </c>
      <c r="BI40" s="183">
        <v>0</v>
      </c>
      <c r="BJ40" s="183">
        <v>0</v>
      </c>
      <c r="BK40" s="183">
        <v>0</v>
      </c>
      <c r="BL40" s="527">
        <v>-3.0607886089813796E-2</v>
      </c>
      <c r="BM40" s="48">
        <f t="shared" si="100"/>
        <v>-3.5406164426188713E-2</v>
      </c>
      <c r="BN40" s="183">
        <v>2.9225305044988173E-3</v>
      </c>
      <c r="BO40" s="183">
        <v>0</v>
      </c>
      <c r="BP40" s="48">
        <f t="shared" si="101"/>
        <v>0</v>
      </c>
      <c r="BQ40" s="48">
        <f t="shared" si="73"/>
        <v>0</v>
      </c>
      <c r="BR40" s="48">
        <f t="shared" si="73"/>
        <v>0</v>
      </c>
      <c r="BS40" s="48">
        <f t="shared" si="73"/>
        <v>0</v>
      </c>
      <c r="BT40" s="48">
        <f t="shared" si="73"/>
        <v>0</v>
      </c>
      <c r="BU40" s="183">
        <v>0</v>
      </c>
      <c r="BV40" s="48">
        <f t="shared" si="102"/>
        <v>0</v>
      </c>
      <c r="BW40" s="48">
        <f t="shared" si="74"/>
        <v>0</v>
      </c>
      <c r="BX40" s="48">
        <f t="shared" si="74"/>
        <v>0</v>
      </c>
      <c r="BY40" s="48">
        <f t="shared" si="74"/>
        <v>0</v>
      </c>
      <c r="BZ40" s="48">
        <f t="shared" si="74"/>
        <v>0</v>
      </c>
      <c r="CA40" s="48">
        <f t="shared" si="74"/>
        <v>0</v>
      </c>
      <c r="CB40" s="183">
        <v>9.8767591513496455E-2</v>
      </c>
      <c r="CC40" s="48">
        <f t="shared" si="103"/>
        <v>9.8767591513496455E-2</v>
      </c>
      <c r="CD40" s="48">
        <v>9.8767591513496455E-2</v>
      </c>
      <c r="CE40" s="48">
        <f t="shared" si="75"/>
        <v>9.8767591513496455E-2</v>
      </c>
      <c r="CF40" s="48">
        <f t="shared" si="75"/>
        <v>9.8767591513496455E-2</v>
      </c>
      <c r="CG40" s="48">
        <f t="shared" si="75"/>
        <v>9.8767591513496455E-2</v>
      </c>
      <c r="CH40" s="48">
        <f t="shared" si="75"/>
        <v>9.8767591513496455E-2</v>
      </c>
      <c r="CI40" s="48">
        <f t="shared" si="104"/>
        <v>2.9225305044988173E-3</v>
      </c>
      <c r="CJ40" s="48">
        <f t="shared" si="104"/>
        <v>2.9225305044988173E-3</v>
      </c>
      <c r="CK40" s="48">
        <f t="shared" si="104"/>
        <v>2.9225305044988173E-3</v>
      </c>
      <c r="CL40" s="183">
        <v>9.8767591513496455E-2</v>
      </c>
      <c r="CM40" s="48">
        <f t="shared" si="105"/>
        <v>9.8767591513496455E-2</v>
      </c>
      <c r="CN40" s="48">
        <f t="shared" si="76"/>
        <v>9.8767591513496455E-2</v>
      </c>
      <c r="CO40" s="48">
        <f t="shared" si="76"/>
        <v>9.8767591513496455E-2</v>
      </c>
      <c r="CP40" s="48">
        <f t="shared" si="76"/>
        <v>9.8767591513496455E-2</v>
      </c>
      <c r="CQ40" s="535">
        <v>-3.0607886089813796E-2</v>
      </c>
      <c r="CR40" s="183">
        <f t="shared" si="106"/>
        <v>0</v>
      </c>
      <c r="CS40" s="48">
        <f t="shared" si="107"/>
        <v>0</v>
      </c>
      <c r="CT40" s="48">
        <f t="shared" si="77"/>
        <v>0</v>
      </c>
      <c r="CU40" s="48">
        <f t="shared" si="77"/>
        <v>0</v>
      </c>
      <c r="CV40" s="48">
        <f t="shared" si="77"/>
        <v>0</v>
      </c>
      <c r="CW40" s="48">
        <f t="shared" si="77"/>
        <v>0</v>
      </c>
      <c r="CX40" s="48">
        <f t="shared" si="77"/>
        <v>0</v>
      </c>
      <c r="CY40" s="48">
        <f t="shared" si="77"/>
        <v>0</v>
      </c>
      <c r="CZ40" s="48">
        <f t="shared" si="77"/>
        <v>0</v>
      </c>
      <c r="DA40" s="48">
        <f t="shared" si="77"/>
        <v>0</v>
      </c>
      <c r="DB40" s="48">
        <f t="shared" si="77"/>
        <v>0</v>
      </c>
      <c r="DC40" s="48">
        <f t="shared" si="77"/>
        <v>0</v>
      </c>
      <c r="DD40" s="183">
        <f t="shared" si="108"/>
        <v>-3.5406164426188713E-2</v>
      </c>
      <c r="DE40" s="48">
        <f t="shared" si="78"/>
        <v>-3.5406164426188713E-2</v>
      </c>
      <c r="DF40" s="48">
        <f t="shared" si="78"/>
        <v>-3.5406164426188713E-2</v>
      </c>
      <c r="DG40" s="48">
        <f t="shared" si="78"/>
        <v>-3.5406164426188713E-2</v>
      </c>
      <c r="DH40" s="183">
        <f t="shared" si="109"/>
        <v>-4.4431024369434108E-2</v>
      </c>
      <c r="DI40" s="48">
        <f t="shared" si="110"/>
        <v>-4.4431024369434108E-2</v>
      </c>
      <c r="DJ40" s="48">
        <f t="shared" si="110"/>
        <v>-4.4431024369434108E-2</v>
      </c>
      <c r="DK40" s="48">
        <f t="shared" si="111"/>
        <v>-4.4431024369434108E-2</v>
      </c>
      <c r="DL40" s="48">
        <f t="shared" si="112"/>
        <v>-4.4431024369434108E-2</v>
      </c>
      <c r="DM40" s="48">
        <f t="shared" si="113"/>
        <v>-4.4431024369434108E-2</v>
      </c>
      <c r="DN40" s="48">
        <f t="shared" si="114"/>
        <v>-4.4431024369434108E-2</v>
      </c>
      <c r="DO40" s="48">
        <f t="shared" si="115"/>
        <v>-4.4431024369434108E-2</v>
      </c>
      <c r="DP40" s="48">
        <f t="shared" si="116"/>
        <v>-4.4431024369434108E-2</v>
      </c>
      <c r="DQ40" s="48">
        <f t="shared" si="117"/>
        <v>-4.4431024369434108E-2</v>
      </c>
      <c r="DR40" s="48">
        <f t="shared" si="118"/>
        <v>-4.4431024369434108E-2</v>
      </c>
      <c r="DS40" s="48">
        <f t="shared" si="119"/>
        <v>-4.4431024369434108E-2</v>
      </c>
      <c r="DT40" s="48">
        <f t="shared" si="120"/>
        <v>-4.4431024369434108E-2</v>
      </c>
      <c r="DU40" s="48">
        <f t="shared" si="121"/>
        <v>-4.4431024369434108E-2</v>
      </c>
      <c r="DV40" s="48">
        <f t="shared" si="122"/>
        <v>-4.4431024369434108E-2</v>
      </c>
      <c r="DW40" s="48">
        <f t="shared" si="123"/>
        <v>-4.4431024369434108E-2</v>
      </c>
      <c r="DX40" s="48">
        <f t="shared" si="124"/>
        <v>-4.4431024369434108E-2</v>
      </c>
      <c r="DY40" s="48">
        <f t="shared" si="125"/>
        <v>-4.4431024369434108E-2</v>
      </c>
      <c r="DZ40" s="48">
        <f t="shared" si="126"/>
        <v>-4.4431024369434108E-2</v>
      </c>
      <c r="EA40" s="48">
        <f t="shared" si="126"/>
        <v>-4.4431024369434108E-2</v>
      </c>
      <c r="EB40" s="48">
        <f t="shared" si="126"/>
        <v>-4.4431024369434108E-2</v>
      </c>
      <c r="EC40" s="48">
        <f t="shared" si="126"/>
        <v>-4.4431024369434108E-2</v>
      </c>
      <c r="ED40" s="48">
        <f t="shared" si="126"/>
        <v>-4.4431024369434108E-2</v>
      </c>
      <c r="EE40" s="48">
        <f t="shared" si="126"/>
        <v>-4.4431024369434108E-2</v>
      </c>
      <c r="EF40" s="48">
        <f t="shared" si="127"/>
        <v>-4.4431024369434108E-2</v>
      </c>
      <c r="EG40" s="48">
        <f t="shared" si="128"/>
        <v>-4.4431024369434108E-2</v>
      </c>
      <c r="EH40" s="48">
        <f t="shared" si="129"/>
        <v>-4.4431024369434108E-2</v>
      </c>
      <c r="EI40" s="48">
        <f t="shared" si="130"/>
        <v>-4.4431024369434108E-2</v>
      </c>
      <c r="EJ40" s="48">
        <f t="shared" si="131"/>
        <v>-4.4431024369434108E-2</v>
      </c>
      <c r="EK40" s="48">
        <f t="shared" si="132"/>
        <v>-4.4431024369434108E-2</v>
      </c>
      <c r="EL40" s="183">
        <f t="shared" si="133"/>
        <v>0</v>
      </c>
      <c r="EM40" s="60"/>
      <c r="EN40" s="60"/>
      <c r="EO40" s="60"/>
    </row>
    <row r="41" spans="1:145" x14ac:dyDescent="0.25">
      <c r="B41" s="12" t="s">
        <v>11</v>
      </c>
      <c r="C41" s="21">
        <v>0.3</v>
      </c>
      <c r="D41" s="183">
        <v>0</v>
      </c>
      <c r="E41" s="199">
        <v>0</v>
      </c>
      <c r="F41" s="199">
        <v>0</v>
      </c>
      <c r="G41" s="199">
        <v>0</v>
      </c>
      <c r="H41" s="199">
        <v>0</v>
      </c>
      <c r="I41" s="199">
        <v>0</v>
      </c>
      <c r="J41" s="199">
        <v>0</v>
      </c>
      <c r="K41" s="199">
        <v>0</v>
      </c>
      <c r="L41" s="199">
        <v>0</v>
      </c>
      <c r="M41" s="569">
        <v>0</v>
      </c>
      <c r="N41" s="199">
        <f t="shared" si="80"/>
        <v>0</v>
      </c>
      <c r="O41" s="199">
        <f t="shared" si="81"/>
        <v>0</v>
      </c>
      <c r="P41" s="199">
        <f t="shared" si="82"/>
        <v>0</v>
      </c>
      <c r="Q41" s="183">
        <v>0</v>
      </c>
      <c r="R41" s="199">
        <v>0</v>
      </c>
      <c r="S41" s="199">
        <v>0</v>
      </c>
      <c r="T41" s="520">
        <v>0</v>
      </c>
      <c r="U41" s="48">
        <f t="shared" si="83"/>
        <v>0</v>
      </c>
      <c r="V41" s="520">
        <v>0</v>
      </c>
      <c r="W41" s="48">
        <f t="shared" si="84"/>
        <v>0</v>
      </c>
      <c r="X41" s="48">
        <f t="shared" si="68"/>
        <v>0</v>
      </c>
      <c r="Y41" s="48">
        <f t="shared" si="68"/>
        <v>0</v>
      </c>
      <c r="Z41" s="48">
        <f t="shared" si="68"/>
        <v>0</v>
      </c>
      <c r="AA41" s="48">
        <f t="shared" si="68"/>
        <v>0</v>
      </c>
      <c r="AB41" s="199">
        <f t="shared" si="85"/>
        <v>0</v>
      </c>
      <c r="AC41" s="199">
        <f t="shared" si="86"/>
        <v>0</v>
      </c>
      <c r="AD41" s="183">
        <v>0</v>
      </c>
      <c r="AE41" s="48">
        <f t="shared" si="87"/>
        <v>0</v>
      </c>
      <c r="AF41" s="48">
        <f t="shared" si="88"/>
        <v>0</v>
      </c>
      <c r="AG41" s="48">
        <f t="shared" si="89"/>
        <v>0</v>
      </c>
      <c r="AH41" s="183">
        <v>0.12666666666666671</v>
      </c>
      <c r="AI41" s="566">
        <v>0</v>
      </c>
      <c r="AJ41" s="199">
        <f t="shared" si="90"/>
        <v>0</v>
      </c>
      <c r="AK41" s="535">
        <f t="shared" si="69"/>
        <v>6.3333333333333353E-2</v>
      </c>
      <c r="AL41" s="527">
        <v>0.12666666666666671</v>
      </c>
      <c r="AM41" s="48">
        <f t="shared" si="91"/>
        <v>0</v>
      </c>
      <c r="AN41" s="48">
        <f t="shared" si="70"/>
        <v>0</v>
      </c>
      <c r="AO41" s="48">
        <f t="shared" si="92"/>
        <v>0</v>
      </c>
      <c r="AP41" s="48">
        <f t="shared" si="93"/>
        <v>0</v>
      </c>
      <c r="AQ41" s="48">
        <f t="shared" si="94"/>
        <v>0</v>
      </c>
      <c r="AR41" s="48">
        <f t="shared" si="95"/>
        <v>0</v>
      </c>
      <c r="AS41" s="48">
        <f t="shared" si="96"/>
        <v>0</v>
      </c>
      <c r="AT41" s="183">
        <v>0</v>
      </c>
      <c r="AU41" s="48">
        <f t="shared" si="97"/>
        <v>0</v>
      </c>
      <c r="AV41" s="48">
        <f t="shared" si="71"/>
        <v>0</v>
      </c>
      <c r="AW41" s="48">
        <f t="shared" si="71"/>
        <v>0</v>
      </c>
      <c r="AX41" s="48">
        <f t="shared" si="71"/>
        <v>0</v>
      </c>
      <c r="AY41" s="48">
        <f t="shared" si="71"/>
        <v>0</v>
      </c>
      <c r="AZ41" s="48">
        <f t="shared" si="71"/>
        <v>0</v>
      </c>
      <c r="BA41" s="48">
        <f t="shared" si="71"/>
        <v>0</v>
      </c>
      <c r="BB41" s="48">
        <f t="shared" si="98"/>
        <v>0</v>
      </c>
      <c r="BC41" s="183">
        <v>0</v>
      </c>
      <c r="BD41" s="183">
        <v>0.12650000000000006</v>
      </c>
      <c r="BE41" s="48">
        <f t="shared" si="99"/>
        <v>0</v>
      </c>
      <c r="BF41" s="48">
        <f t="shared" si="72"/>
        <v>0</v>
      </c>
      <c r="BG41" s="48">
        <f t="shared" si="72"/>
        <v>0</v>
      </c>
      <c r="BH41" s="48">
        <f t="shared" si="72"/>
        <v>0</v>
      </c>
      <c r="BI41" s="183">
        <v>0</v>
      </c>
      <c r="BJ41" s="183">
        <v>0</v>
      </c>
      <c r="BK41" s="183">
        <v>0</v>
      </c>
      <c r="BL41" s="527">
        <v>0</v>
      </c>
      <c r="BM41" s="48">
        <f t="shared" si="100"/>
        <v>0</v>
      </c>
      <c r="BN41" s="183">
        <v>6.1387948451261463E-2</v>
      </c>
      <c r="BO41" s="183">
        <v>0</v>
      </c>
      <c r="BP41" s="48">
        <f t="shared" si="101"/>
        <v>0</v>
      </c>
      <c r="BQ41" s="48">
        <f t="shared" si="73"/>
        <v>0</v>
      </c>
      <c r="BR41" s="48">
        <f t="shared" si="73"/>
        <v>0</v>
      </c>
      <c r="BS41" s="48">
        <f t="shared" si="73"/>
        <v>0</v>
      </c>
      <c r="BT41" s="48">
        <f t="shared" si="73"/>
        <v>0</v>
      </c>
      <c r="BU41" s="183">
        <v>0</v>
      </c>
      <c r="BV41" s="48">
        <f t="shared" si="102"/>
        <v>0</v>
      </c>
      <c r="BW41" s="48">
        <f t="shared" si="74"/>
        <v>0</v>
      </c>
      <c r="BX41" s="48">
        <f t="shared" si="74"/>
        <v>0</v>
      </c>
      <c r="BY41" s="48">
        <f t="shared" si="74"/>
        <v>0</v>
      </c>
      <c r="BZ41" s="48">
        <f t="shared" si="74"/>
        <v>0</v>
      </c>
      <c r="CA41" s="48">
        <f t="shared" si="74"/>
        <v>0</v>
      </c>
      <c r="CB41" s="183">
        <v>0.18416384535378438</v>
      </c>
      <c r="CC41" s="48">
        <f t="shared" si="103"/>
        <v>0.18416384535378438</v>
      </c>
      <c r="CD41" s="48">
        <v>0.18416384535378438</v>
      </c>
      <c r="CE41" s="48">
        <f t="shared" si="75"/>
        <v>0.18416384535378438</v>
      </c>
      <c r="CF41" s="48">
        <f t="shared" si="75"/>
        <v>0.18416384535378438</v>
      </c>
      <c r="CG41" s="48">
        <f t="shared" si="75"/>
        <v>0.18416384535378438</v>
      </c>
      <c r="CH41" s="48">
        <f t="shared" si="75"/>
        <v>0.18416384535378438</v>
      </c>
      <c r="CI41" s="48">
        <f t="shared" si="104"/>
        <v>6.1387948451261463E-2</v>
      </c>
      <c r="CJ41" s="48">
        <f t="shared" si="104"/>
        <v>6.1387948451261463E-2</v>
      </c>
      <c r="CK41" s="48">
        <f t="shared" si="104"/>
        <v>6.1387948451261463E-2</v>
      </c>
      <c r="CL41" s="183">
        <v>0.18416384535378438</v>
      </c>
      <c r="CM41" s="48">
        <f t="shared" si="105"/>
        <v>0.18416384535378438</v>
      </c>
      <c r="CN41" s="48">
        <f t="shared" si="76"/>
        <v>0.18416384535378438</v>
      </c>
      <c r="CO41" s="48">
        <f t="shared" si="76"/>
        <v>0.18416384535378438</v>
      </c>
      <c r="CP41" s="48">
        <f t="shared" si="76"/>
        <v>0.18416384535378438</v>
      </c>
      <c r="CQ41" s="535">
        <v>0</v>
      </c>
      <c r="CR41" s="183">
        <f t="shared" si="106"/>
        <v>0</v>
      </c>
      <c r="CS41" s="48">
        <f t="shared" si="107"/>
        <v>0</v>
      </c>
      <c r="CT41" s="48">
        <f t="shared" si="77"/>
        <v>0</v>
      </c>
      <c r="CU41" s="48">
        <f t="shared" si="77"/>
        <v>0</v>
      </c>
      <c r="CV41" s="48">
        <f t="shared" si="77"/>
        <v>0</v>
      </c>
      <c r="CW41" s="48">
        <f t="shared" si="77"/>
        <v>0</v>
      </c>
      <c r="CX41" s="48">
        <f t="shared" si="77"/>
        <v>0</v>
      </c>
      <c r="CY41" s="48">
        <f t="shared" si="77"/>
        <v>0</v>
      </c>
      <c r="CZ41" s="48">
        <f t="shared" si="77"/>
        <v>0</v>
      </c>
      <c r="DA41" s="48">
        <f t="shared" si="77"/>
        <v>0</v>
      </c>
      <c r="DB41" s="48">
        <f t="shared" si="77"/>
        <v>0</v>
      </c>
      <c r="DC41" s="48">
        <f t="shared" si="77"/>
        <v>0</v>
      </c>
      <c r="DD41" s="183">
        <f t="shared" si="108"/>
        <v>0</v>
      </c>
      <c r="DE41" s="48">
        <f t="shared" si="78"/>
        <v>0</v>
      </c>
      <c r="DF41" s="48">
        <f t="shared" si="78"/>
        <v>0</v>
      </c>
      <c r="DG41" s="48">
        <f t="shared" si="78"/>
        <v>0</v>
      </c>
      <c r="DH41" s="183">
        <f t="shared" si="109"/>
        <v>0</v>
      </c>
      <c r="DI41" s="48">
        <f t="shared" si="110"/>
        <v>0</v>
      </c>
      <c r="DJ41" s="48">
        <f t="shared" si="110"/>
        <v>0</v>
      </c>
      <c r="DK41" s="48">
        <f t="shared" si="111"/>
        <v>0</v>
      </c>
      <c r="DL41" s="48">
        <f t="shared" si="112"/>
        <v>0</v>
      </c>
      <c r="DM41" s="48">
        <f t="shared" si="113"/>
        <v>0</v>
      </c>
      <c r="DN41" s="48">
        <f t="shared" si="114"/>
        <v>0</v>
      </c>
      <c r="DO41" s="48">
        <f t="shared" si="115"/>
        <v>0</v>
      </c>
      <c r="DP41" s="48">
        <f t="shared" si="116"/>
        <v>0</v>
      </c>
      <c r="DQ41" s="48">
        <f t="shared" si="117"/>
        <v>0</v>
      </c>
      <c r="DR41" s="48">
        <f t="shared" si="118"/>
        <v>0</v>
      </c>
      <c r="DS41" s="48">
        <f t="shared" si="119"/>
        <v>0</v>
      </c>
      <c r="DT41" s="48">
        <f t="shared" si="120"/>
        <v>0</v>
      </c>
      <c r="DU41" s="48">
        <f t="shared" si="121"/>
        <v>0</v>
      </c>
      <c r="DV41" s="48">
        <f t="shared" si="122"/>
        <v>0</v>
      </c>
      <c r="DW41" s="48">
        <f t="shared" si="123"/>
        <v>0</v>
      </c>
      <c r="DX41" s="48">
        <f t="shared" si="124"/>
        <v>0</v>
      </c>
      <c r="DY41" s="48">
        <f t="shared" si="125"/>
        <v>0</v>
      </c>
      <c r="DZ41" s="48">
        <f t="shared" si="126"/>
        <v>0</v>
      </c>
      <c r="EA41" s="48">
        <f t="shared" si="126"/>
        <v>0</v>
      </c>
      <c r="EB41" s="48">
        <f t="shared" si="126"/>
        <v>0</v>
      </c>
      <c r="EC41" s="48">
        <f t="shared" si="126"/>
        <v>0</v>
      </c>
      <c r="ED41" s="48">
        <f t="shared" si="126"/>
        <v>0</v>
      </c>
      <c r="EE41" s="48">
        <f t="shared" si="126"/>
        <v>0</v>
      </c>
      <c r="EF41" s="48">
        <f t="shared" si="127"/>
        <v>0</v>
      </c>
      <c r="EG41" s="48">
        <f t="shared" si="128"/>
        <v>0</v>
      </c>
      <c r="EH41" s="48">
        <f t="shared" si="129"/>
        <v>0</v>
      </c>
      <c r="EI41" s="48">
        <f t="shared" si="130"/>
        <v>0</v>
      </c>
      <c r="EJ41" s="48">
        <f t="shared" si="131"/>
        <v>0</v>
      </c>
      <c r="EK41" s="48">
        <f t="shared" si="132"/>
        <v>0</v>
      </c>
      <c r="EL41" s="183">
        <f t="shared" si="133"/>
        <v>0</v>
      </c>
      <c r="EM41" s="60"/>
      <c r="EN41" s="60"/>
      <c r="EO41" s="60"/>
    </row>
    <row r="42" spans="1:145" x14ac:dyDescent="0.25">
      <c r="B42" s="12" t="s">
        <v>12</v>
      </c>
      <c r="C42" s="21">
        <v>0.35</v>
      </c>
      <c r="D42" s="183">
        <v>1.1690045461952313E-2</v>
      </c>
      <c r="E42" s="199">
        <v>1.1690045461952313E-2</v>
      </c>
      <c r="F42" s="199">
        <v>1.1690045461952313E-2</v>
      </c>
      <c r="G42" s="199">
        <v>1.1690045461952313E-2</v>
      </c>
      <c r="H42" s="199">
        <v>1.1690045461952313E-2</v>
      </c>
      <c r="I42" s="199">
        <v>1.1690045461952313E-2</v>
      </c>
      <c r="J42" s="199">
        <v>1.1690045461952313E-2</v>
      </c>
      <c r="K42" s="199">
        <v>1.1690045461952313E-2</v>
      </c>
      <c r="L42" s="199">
        <v>1.1690045461952313E-2</v>
      </c>
      <c r="M42" s="569">
        <v>0</v>
      </c>
      <c r="N42" s="199">
        <f t="shared" si="80"/>
        <v>0</v>
      </c>
      <c r="O42" s="199">
        <f t="shared" si="81"/>
        <v>0</v>
      </c>
      <c r="P42" s="199">
        <f t="shared" si="82"/>
        <v>0</v>
      </c>
      <c r="Q42" s="183">
        <v>0</v>
      </c>
      <c r="R42" s="199">
        <v>0</v>
      </c>
      <c r="S42" s="199">
        <v>0</v>
      </c>
      <c r="T42" s="520">
        <v>0</v>
      </c>
      <c r="U42" s="48">
        <f t="shared" si="83"/>
        <v>0</v>
      </c>
      <c r="V42" s="520">
        <v>0</v>
      </c>
      <c r="W42" s="48">
        <f t="shared" si="84"/>
        <v>0</v>
      </c>
      <c r="X42" s="48">
        <f t="shared" si="68"/>
        <v>0</v>
      </c>
      <c r="Y42" s="48">
        <f t="shared" si="68"/>
        <v>0</v>
      </c>
      <c r="Z42" s="48">
        <f t="shared" si="68"/>
        <v>0</v>
      </c>
      <c r="AA42" s="48">
        <f t="shared" si="68"/>
        <v>0</v>
      </c>
      <c r="AB42" s="199">
        <f t="shared" si="85"/>
        <v>0</v>
      </c>
      <c r="AC42" s="199">
        <f t="shared" si="86"/>
        <v>0</v>
      </c>
      <c r="AD42" s="183">
        <v>0</v>
      </c>
      <c r="AE42" s="48">
        <f t="shared" si="87"/>
        <v>0</v>
      </c>
      <c r="AF42" s="48">
        <f t="shared" si="88"/>
        <v>0</v>
      </c>
      <c r="AG42" s="48">
        <f t="shared" si="89"/>
        <v>0</v>
      </c>
      <c r="AH42" s="183">
        <v>0.15333333333333332</v>
      </c>
      <c r="AI42" s="566">
        <v>0</v>
      </c>
      <c r="AJ42" s="199">
        <f t="shared" si="90"/>
        <v>0</v>
      </c>
      <c r="AK42" s="535">
        <f t="shared" si="69"/>
        <v>7.6666666666666661E-2</v>
      </c>
      <c r="AL42" s="527">
        <v>0.15333333333333332</v>
      </c>
      <c r="AM42" s="48">
        <f t="shared" si="91"/>
        <v>0</v>
      </c>
      <c r="AN42" s="48">
        <f t="shared" si="70"/>
        <v>0</v>
      </c>
      <c r="AO42" s="48">
        <f t="shared" si="92"/>
        <v>0</v>
      </c>
      <c r="AP42" s="48">
        <f t="shared" si="93"/>
        <v>0</v>
      </c>
      <c r="AQ42" s="48">
        <f t="shared" si="94"/>
        <v>0</v>
      </c>
      <c r="AR42" s="48">
        <f t="shared" si="95"/>
        <v>0</v>
      </c>
      <c r="AS42" s="48">
        <f t="shared" si="96"/>
        <v>0</v>
      </c>
      <c r="AT42" s="183">
        <v>0</v>
      </c>
      <c r="AU42" s="48">
        <f t="shared" si="97"/>
        <v>0</v>
      </c>
      <c r="AV42" s="48">
        <f t="shared" si="71"/>
        <v>0</v>
      </c>
      <c r="AW42" s="48">
        <f t="shared" si="71"/>
        <v>0</v>
      </c>
      <c r="AX42" s="48">
        <f t="shared" si="71"/>
        <v>0</v>
      </c>
      <c r="AY42" s="48">
        <f t="shared" si="71"/>
        <v>0</v>
      </c>
      <c r="AZ42" s="48">
        <f t="shared" si="71"/>
        <v>0</v>
      </c>
      <c r="BA42" s="48">
        <f t="shared" si="71"/>
        <v>0</v>
      </c>
      <c r="BB42" s="48">
        <f t="shared" si="98"/>
        <v>0</v>
      </c>
      <c r="BC42" s="183">
        <v>0</v>
      </c>
      <c r="BD42" s="183">
        <v>0.14000000000000012</v>
      </c>
      <c r="BE42" s="48">
        <f t="shared" si="99"/>
        <v>0</v>
      </c>
      <c r="BF42" s="48">
        <f t="shared" si="72"/>
        <v>0</v>
      </c>
      <c r="BG42" s="48">
        <f t="shared" si="72"/>
        <v>0</v>
      </c>
      <c r="BH42" s="48">
        <f t="shared" si="72"/>
        <v>0</v>
      </c>
      <c r="BI42" s="183">
        <v>0</v>
      </c>
      <c r="BJ42" s="183">
        <v>0</v>
      </c>
      <c r="BK42" s="183">
        <v>0</v>
      </c>
      <c r="BL42" s="527">
        <v>0</v>
      </c>
      <c r="BM42" s="48">
        <f t="shared" si="100"/>
        <v>0</v>
      </c>
      <c r="BN42" s="183">
        <v>7.0887214202756413E-2</v>
      </c>
      <c r="BO42" s="183">
        <v>0</v>
      </c>
      <c r="BP42" s="48">
        <f t="shared" si="101"/>
        <v>0</v>
      </c>
      <c r="BQ42" s="48">
        <f t="shared" si="73"/>
        <v>0</v>
      </c>
      <c r="BR42" s="48">
        <f t="shared" si="73"/>
        <v>0</v>
      </c>
      <c r="BS42" s="48">
        <f t="shared" si="73"/>
        <v>0</v>
      </c>
      <c r="BT42" s="48">
        <f t="shared" si="73"/>
        <v>0</v>
      </c>
      <c r="BU42" s="183">
        <v>0</v>
      </c>
      <c r="BV42" s="48">
        <f t="shared" si="102"/>
        <v>0</v>
      </c>
      <c r="BW42" s="48">
        <f t="shared" si="74"/>
        <v>0</v>
      </c>
      <c r="BX42" s="48">
        <f t="shared" si="74"/>
        <v>0</v>
      </c>
      <c r="BY42" s="48">
        <f t="shared" si="74"/>
        <v>0</v>
      </c>
      <c r="BZ42" s="48">
        <f t="shared" si="74"/>
        <v>0</v>
      </c>
      <c r="CA42" s="48">
        <f t="shared" si="74"/>
        <v>0</v>
      </c>
      <c r="CB42" s="183">
        <v>0.21266164260826925</v>
      </c>
      <c r="CC42" s="48">
        <f t="shared" si="103"/>
        <v>0.21266164260826925</v>
      </c>
      <c r="CD42" s="48">
        <v>0.21266164260826925</v>
      </c>
      <c r="CE42" s="48">
        <f t="shared" si="75"/>
        <v>0.21266164260826925</v>
      </c>
      <c r="CF42" s="48">
        <f t="shared" si="75"/>
        <v>0.21266164260826925</v>
      </c>
      <c r="CG42" s="48">
        <f t="shared" si="75"/>
        <v>0.21266164260826925</v>
      </c>
      <c r="CH42" s="48">
        <f t="shared" si="75"/>
        <v>0.21266164260826925</v>
      </c>
      <c r="CI42" s="48">
        <f t="shared" si="104"/>
        <v>7.0887214202756413E-2</v>
      </c>
      <c r="CJ42" s="48">
        <f t="shared" si="104"/>
        <v>7.0887214202756413E-2</v>
      </c>
      <c r="CK42" s="48">
        <f t="shared" si="104"/>
        <v>7.0887214202756413E-2</v>
      </c>
      <c r="CL42" s="183">
        <v>0.21266164260826925</v>
      </c>
      <c r="CM42" s="48">
        <f t="shared" si="105"/>
        <v>0.21266164260826925</v>
      </c>
      <c r="CN42" s="48">
        <f t="shared" si="76"/>
        <v>0.21266164260826925</v>
      </c>
      <c r="CO42" s="48">
        <f t="shared" si="76"/>
        <v>0.21266164260826925</v>
      </c>
      <c r="CP42" s="48">
        <f t="shared" si="76"/>
        <v>0.21266164260826925</v>
      </c>
      <c r="CQ42" s="535">
        <v>0</v>
      </c>
      <c r="CR42" s="183">
        <f t="shared" si="106"/>
        <v>0</v>
      </c>
      <c r="CS42" s="48">
        <f t="shared" si="107"/>
        <v>0</v>
      </c>
      <c r="CT42" s="48">
        <f t="shared" si="77"/>
        <v>0</v>
      </c>
      <c r="CU42" s="48">
        <f t="shared" si="77"/>
        <v>0</v>
      </c>
      <c r="CV42" s="48">
        <f t="shared" si="77"/>
        <v>0</v>
      </c>
      <c r="CW42" s="48">
        <f t="shared" si="77"/>
        <v>0</v>
      </c>
      <c r="CX42" s="48">
        <f t="shared" si="77"/>
        <v>0</v>
      </c>
      <c r="CY42" s="48">
        <f t="shared" si="77"/>
        <v>0</v>
      </c>
      <c r="CZ42" s="48">
        <f t="shared" si="77"/>
        <v>0</v>
      </c>
      <c r="DA42" s="48">
        <f t="shared" si="77"/>
        <v>0</v>
      </c>
      <c r="DB42" s="48">
        <f t="shared" si="77"/>
        <v>0</v>
      </c>
      <c r="DC42" s="48">
        <f t="shared" si="77"/>
        <v>0</v>
      </c>
      <c r="DD42" s="183">
        <f t="shared" si="108"/>
        <v>0</v>
      </c>
      <c r="DE42" s="48">
        <f t="shared" si="78"/>
        <v>0</v>
      </c>
      <c r="DF42" s="48">
        <f t="shared" si="78"/>
        <v>0</v>
      </c>
      <c r="DG42" s="48">
        <f t="shared" si="78"/>
        <v>0</v>
      </c>
      <c r="DH42" s="183">
        <f t="shared" si="109"/>
        <v>0</v>
      </c>
      <c r="DI42" s="48">
        <f t="shared" si="110"/>
        <v>0</v>
      </c>
      <c r="DJ42" s="48">
        <f t="shared" si="110"/>
        <v>0</v>
      </c>
      <c r="DK42" s="48">
        <f t="shared" si="111"/>
        <v>0</v>
      </c>
      <c r="DL42" s="48">
        <f t="shared" si="112"/>
        <v>0</v>
      </c>
      <c r="DM42" s="48">
        <f t="shared" si="113"/>
        <v>0</v>
      </c>
      <c r="DN42" s="48">
        <f t="shared" si="114"/>
        <v>0</v>
      </c>
      <c r="DO42" s="48">
        <f t="shared" si="115"/>
        <v>0</v>
      </c>
      <c r="DP42" s="48">
        <f t="shared" si="116"/>
        <v>0</v>
      </c>
      <c r="DQ42" s="48">
        <f t="shared" si="117"/>
        <v>0</v>
      </c>
      <c r="DR42" s="48">
        <f t="shared" si="118"/>
        <v>0</v>
      </c>
      <c r="DS42" s="48">
        <f t="shared" si="119"/>
        <v>0</v>
      </c>
      <c r="DT42" s="48">
        <f t="shared" si="120"/>
        <v>0</v>
      </c>
      <c r="DU42" s="48">
        <f t="shared" si="121"/>
        <v>0</v>
      </c>
      <c r="DV42" s="48">
        <f t="shared" si="122"/>
        <v>0</v>
      </c>
      <c r="DW42" s="48">
        <f t="shared" si="123"/>
        <v>0</v>
      </c>
      <c r="DX42" s="48">
        <f t="shared" si="124"/>
        <v>0</v>
      </c>
      <c r="DY42" s="48">
        <f t="shared" si="125"/>
        <v>0</v>
      </c>
      <c r="DZ42" s="48">
        <f t="shared" si="126"/>
        <v>0</v>
      </c>
      <c r="EA42" s="48">
        <f t="shared" si="126"/>
        <v>0</v>
      </c>
      <c r="EB42" s="48">
        <f t="shared" si="126"/>
        <v>0</v>
      </c>
      <c r="EC42" s="48">
        <f t="shared" si="126"/>
        <v>0</v>
      </c>
      <c r="ED42" s="48">
        <f t="shared" si="126"/>
        <v>0</v>
      </c>
      <c r="EE42" s="48">
        <f t="shared" si="126"/>
        <v>0</v>
      </c>
      <c r="EF42" s="48">
        <f t="shared" si="127"/>
        <v>0</v>
      </c>
      <c r="EG42" s="48">
        <f t="shared" si="128"/>
        <v>0</v>
      </c>
      <c r="EH42" s="48">
        <f t="shared" si="129"/>
        <v>0</v>
      </c>
      <c r="EI42" s="48">
        <f t="shared" si="130"/>
        <v>0</v>
      </c>
      <c r="EJ42" s="48">
        <f t="shared" si="131"/>
        <v>0</v>
      </c>
      <c r="EK42" s="48">
        <f t="shared" si="132"/>
        <v>0</v>
      </c>
      <c r="EL42" s="183">
        <f t="shared" si="133"/>
        <v>0</v>
      </c>
      <c r="EM42" s="60"/>
      <c r="EN42" s="60"/>
      <c r="EO42" s="60"/>
    </row>
    <row r="43" spans="1:145" x14ac:dyDescent="0.25">
      <c r="B43" s="12" t="s">
        <v>15</v>
      </c>
      <c r="C43" s="21">
        <v>0.4</v>
      </c>
      <c r="D43" s="183">
        <v>1.5568134703652925E-2</v>
      </c>
      <c r="E43" s="199">
        <v>1.5568134703652925E-2</v>
      </c>
      <c r="F43" s="199">
        <v>1.5568134703652925E-2</v>
      </c>
      <c r="G43" s="199">
        <v>1.5568134703652925E-2</v>
      </c>
      <c r="H43" s="199">
        <v>1.5568134703652925E-2</v>
      </c>
      <c r="I43" s="199">
        <v>1.5568134703652925E-2</v>
      </c>
      <c r="J43" s="199">
        <v>1.5568134703652925E-2</v>
      </c>
      <c r="K43" s="199">
        <v>1.5568134703652925E-2</v>
      </c>
      <c r="L43" s="199">
        <v>1.5568134703652925E-2</v>
      </c>
      <c r="M43" s="569">
        <v>-6.4267616441528938E-3</v>
      </c>
      <c r="N43" s="199">
        <f t="shared" si="80"/>
        <v>-6.4267616441528938E-3</v>
      </c>
      <c r="O43" s="199">
        <f t="shared" si="81"/>
        <v>-6.4267616441528938E-3</v>
      </c>
      <c r="P43" s="199">
        <f t="shared" si="82"/>
        <v>-6.4267616441528938E-3</v>
      </c>
      <c r="Q43" s="183">
        <v>0</v>
      </c>
      <c r="R43" s="199">
        <v>0</v>
      </c>
      <c r="S43" s="199">
        <v>0</v>
      </c>
      <c r="T43" s="520">
        <v>0</v>
      </c>
      <c r="U43" s="48">
        <f t="shared" si="83"/>
        <v>0</v>
      </c>
      <c r="V43" s="520">
        <v>-3.760768896565736E-4</v>
      </c>
      <c r="W43" s="48">
        <f t="shared" si="84"/>
        <v>0</v>
      </c>
      <c r="X43" s="48">
        <f t="shared" si="68"/>
        <v>0</v>
      </c>
      <c r="Y43" s="48">
        <f t="shared" si="68"/>
        <v>0</v>
      </c>
      <c r="Z43" s="48">
        <f t="shared" si="68"/>
        <v>0</v>
      </c>
      <c r="AA43" s="48">
        <f t="shared" si="68"/>
        <v>0</v>
      </c>
      <c r="AB43" s="199">
        <f t="shared" si="85"/>
        <v>-1.0000000000000002E-2</v>
      </c>
      <c r="AC43" s="199">
        <f t="shared" si="86"/>
        <v>-1.0000000000000002E-2</v>
      </c>
      <c r="AD43" s="183">
        <v>-6.4267616441528938E-3</v>
      </c>
      <c r="AE43" s="48">
        <f t="shared" si="87"/>
        <v>-6.4267616441528938E-3</v>
      </c>
      <c r="AF43" s="48">
        <f t="shared" si="88"/>
        <v>-6.4267616441528938E-3</v>
      </c>
      <c r="AG43" s="48">
        <f t="shared" si="89"/>
        <v>-6.4267616441528938E-3</v>
      </c>
      <c r="AH43" s="183">
        <v>0.18933333333333335</v>
      </c>
      <c r="AI43" s="566">
        <v>-1.0000000000000002E-2</v>
      </c>
      <c r="AJ43" s="199">
        <f t="shared" si="90"/>
        <v>-1.0000000000000002E-2</v>
      </c>
      <c r="AK43" s="535">
        <f t="shared" si="69"/>
        <v>8.9666666666666672E-2</v>
      </c>
      <c r="AL43" s="527">
        <v>0.18933333333333335</v>
      </c>
      <c r="AM43" s="48">
        <f t="shared" si="91"/>
        <v>-1.0000000000000002E-2</v>
      </c>
      <c r="AN43" s="48">
        <f t="shared" si="70"/>
        <v>-1.0000000000000002E-2</v>
      </c>
      <c r="AO43" s="48">
        <f t="shared" si="92"/>
        <v>0</v>
      </c>
      <c r="AP43" s="48">
        <f t="shared" si="93"/>
        <v>-3.760768896565736E-4</v>
      </c>
      <c r="AQ43" s="48">
        <f t="shared" si="94"/>
        <v>-6.4267616441528938E-3</v>
      </c>
      <c r="AR43" s="48">
        <f t="shared" si="95"/>
        <v>-6.4267616441528938E-3</v>
      </c>
      <c r="AS43" s="48">
        <f t="shared" si="96"/>
        <v>3.2592622618565104E-2</v>
      </c>
      <c r="AT43" s="183">
        <v>3.2592622618565104E-2</v>
      </c>
      <c r="AU43" s="48">
        <f t="shared" si="97"/>
        <v>2.9333360356708593E-2</v>
      </c>
      <c r="AV43" s="48">
        <f t="shared" si="71"/>
        <v>2.9333360356708593E-2</v>
      </c>
      <c r="AW43" s="48">
        <f t="shared" si="71"/>
        <v>2.9333360356708593E-2</v>
      </c>
      <c r="AX43" s="48">
        <f t="shared" si="71"/>
        <v>3.2592622618565104E-2</v>
      </c>
      <c r="AY43" s="48">
        <f t="shared" si="71"/>
        <v>3.9111147142278126E-2</v>
      </c>
      <c r="AZ43" s="48">
        <f t="shared" si="71"/>
        <v>3.2592622618565104E-2</v>
      </c>
      <c r="BA43" s="48">
        <f t="shared" si="71"/>
        <v>3.9111147142278126E-2</v>
      </c>
      <c r="BB43" s="48">
        <f t="shared" si="98"/>
        <v>7.3968124968037952E-2</v>
      </c>
      <c r="BC43" s="183">
        <v>7.3968124968037952E-2</v>
      </c>
      <c r="BD43" s="183">
        <v>0.14999999999999991</v>
      </c>
      <c r="BE43" s="48">
        <f t="shared" si="99"/>
        <v>3.2592622618565104E-2</v>
      </c>
      <c r="BF43" s="48">
        <f t="shared" si="72"/>
        <v>3.2592622618565104E-2</v>
      </c>
      <c r="BG43" s="48">
        <f t="shared" si="72"/>
        <v>3.9111147142278126E-2</v>
      </c>
      <c r="BH43" s="48">
        <f t="shared" si="72"/>
        <v>3.9111147142278126E-2</v>
      </c>
      <c r="BI43" s="183">
        <v>0</v>
      </c>
      <c r="BJ43" s="183">
        <v>0</v>
      </c>
      <c r="BK43" s="183">
        <v>0</v>
      </c>
      <c r="BL43" s="527">
        <v>2.0000000000000018E-2</v>
      </c>
      <c r="BM43" s="48">
        <f t="shared" si="100"/>
        <v>3.2592622618565104E-2</v>
      </c>
      <c r="BN43" s="183">
        <v>6.8215874229561616E-2</v>
      </c>
      <c r="BO43" s="183">
        <v>0</v>
      </c>
      <c r="BP43" s="48">
        <f t="shared" si="101"/>
        <v>0</v>
      </c>
      <c r="BQ43" s="48">
        <f t="shared" si="73"/>
        <v>0</v>
      </c>
      <c r="BR43" s="48">
        <f t="shared" si="73"/>
        <v>0</v>
      </c>
      <c r="BS43" s="48">
        <f t="shared" si="73"/>
        <v>0</v>
      </c>
      <c r="BT43" s="48">
        <f t="shared" si="73"/>
        <v>0</v>
      </c>
      <c r="BU43" s="183">
        <v>0</v>
      </c>
      <c r="BV43" s="48">
        <f t="shared" si="102"/>
        <v>0</v>
      </c>
      <c r="BW43" s="48">
        <f t="shared" si="74"/>
        <v>0</v>
      </c>
      <c r="BX43" s="48">
        <f t="shared" si="74"/>
        <v>0</v>
      </c>
      <c r="BY43" s="48">
        <f t="shared" si="74"/>
        <v>0</v>
      </c>
      <c r="BZ43" s="48">
        <f t="shared" si="74"/>
        <v>0</v>
      </c>
      <c r="CA43" s="48">
        <f t="shared" si="74"/>
        <v>0</v>
      </c>
      <c r="CB43" s="183">
        <v>0.23464762268868489</v>
      </c>
      <c r="CC43" s="48">
        <f t="shared" si="103"/>
        <v>0.23464762268868489</v>
      </c>
      <c r="CD43" s="48">
        <v>0.23464762268868489</v>
      </c>
      <c r="CE43" s="48">
        <f t="shared" si="75"/>
        <v>0.23464762268868489</v>
      </c>
      <c r="CF43" s="48">
        <f t="shared" si="75"/>
        <v>0.23464762268868489</v>
      </c>
      <c r="CG43" s="48">
        <f t="shared" si="75"/>
        <v>0.23464762268868489</v>
      </c>
      <c r="CH43" s="48">
        <f t="shared" si="75"/>
        <v>0.23464762268868489</v>
      </c>
      <c r="CI43" s="48">
        <f t="shared" si="104"/>
        <v>6.8215874229561616E-2</v>
      </c>
      <c r="CJ43" s="48">
        <f t="shared" si="104"/>
        <v>6.8215874229561616E-2</v>
      </c>
      <c r="CK43" s="48">
        <f t="shared" si="104"/>
        <v>6.8215874229561616E-2</v>
      </c>
      <c r="CL43" s="183">
        <v>0.23464762268868489</v>
      </c>
      <c r="CM43" s="48">
        <f t="shared" si="105"/>
        <v>0.23464762268868489</v>
      </c>
      <c r="CN43" s="48">
        <f t="shared" si="76"/>
        <v>0.23464762268868489</v>
      </c>
      <c r="CO43" s="48">
        <f t="shared" si="76"/>
        <v>0.23464762268868489</v>
      </c>
      <c r="CP43" s="48">
        <f t="shared" si="76"/>
        <v>0.23464762268868489</v>
      </c>
      <c r="CQ43" s="535">
        <v>2.0000000000000018E-2</v>
      </c>
      <c r="CR43" s="183">
        <f t="shared" si="106"/>
        <v>-1.0000000000000002E-2</v>
      </c>
      <c r="CS43" s="48">
        <f t="shared" si="107"/>
        <v>-1.0000000000000002E-2</v>
      </c>
      <c r="CT43" s="48">
        <f t="shared" si="77"/>
        <v>-1.0000000000000002E-2</v>
      </c>
      <c r="CU43" s="48">
        <f t="shared" si="77"/>
        <v>-1.0000000000000002E-2</v>
      </c>
      <c r="CV43" s="48">
        <f t="shared" si="77"/>
        <v>-1.0000000000000002E-2</v>
      </c>
      <c r="CW43" s="48">
        <f t="shared" si="77"/>
        <v>-1.0000000000000002E-2</v>
      </c>
      <c r="CX43" s="48">
        <f t="shared" si="77"/>
        <v>-1.0000000000000002E-2</v>
      </c>
      <c r="CY43" s="48">
        <f t="shared" si="77"/>
        <v>-1.0000000000000002E-2</v>
      </c>
      <c r="CZ43" s="48">
        <f t="shared" si="77"/>
        <v>-1.0000000000000002E-2</v>
      </c>
      <c r="DA43" s="48">
        <f t="shared" si="77"/>
        <v>-1.0000000000000002E-2</v>
      </c>
      <c r="DB43" s="48">
        <f t="shared" si="77"/>
        <v>-1.0000000000000002E-2</v>
      </c>
      <c r="DC43" s="48">
        <f t="shared" si="77"/>
        <v>-1.0000000000000002E-2</v>
      </c>
      <c r="DD43" s="183">
        <f t="shared" si="108"/>
        <v>3.2592622618565104E-2</v>
      </c>
      <c r="DE43" s="48">
        <f t="shared" si="78"/>
        <v>3.2592622618565104E-2</v>
      </c>
      <c r="DF43" s="48">
        <f t="shared" si="78"/>
        <v>3.2592622618565104E-2</v>
      </c>
      <c r="DG43" s="48">
        <f t="shared" si="78"/>
        <v>3.2592622618565104E-2</v>
      </c>
      <c r="DH43" s="183">
        <f t="shared" si="109"/>
        <v>-6.4267616441528938E-3</v>
      </c>
      <c r="DI43" s="48">
        <f t="shared" si="110"/>
        <v>-6.4267616441528938E-3</v>
      </c>
      <c r="DJ43" s="48">
        <f t="shared" si="110"/>
        <v>-6.4267616441528938E-3</v>
      </c>
      <c r="DK43" s="48">
        <f t="shared" si="111"/>
        <v>-6.4267616441528938E-3</v>
      </c>
      <c r="DL43" s="48">
        <f t="shared" si="112"/>
        <v>-6.4267616441528938E-3</v>
      </c>
      <c r="DM43" s="48">
        <f t="shared" si="113"/>
        <v>-6.4267616441528938E-3</v>
      </c>
      <c r="DN43" s="48">
        <f t="shared" si="114"/>
        <v>-6.4267616441528938E-3</v>
      </c>
      <c r="DO43" s="48">
        <f t="shared" si="115"/>
        <v>-6.4267616441528938E-3</v>
      </c>
      <c r="DP43" s="48">
        <f t="shared" si="116"/>
        <v>-6.4267616441528938E-3</v>
      </c>
      <c r="DQ43" s="48">
        <f t="shared" si="117"/>
        <v>-6.4267616441528938E-3</v>
      </c>
      <c r="DR43" s="48">
        <f t="shared" si="118"/>
        <v>-6.4267616441528938E-3</v>
      </c>
      <c r="DS43" s="48">
        <f t="shared" si="119"/>
        <v>-6.4267616441528938E-3</v>
      </c>
      <c r="DT43" s="48">
        <f t="shared" si="120"/>
        <v>-6.4267616441528938E-3</v>
      </c>
      <c r="DU43" s="48">
        <f t="shared" si="121"/>
        <v>-6.4267616441528938E-3</v>
      </c>
      <c r="DV43" s="48">
        <f t="shared" si="122"/>
        <v>-6.4267616441528938E-3</v>
      </c>
      <c r="DW43" s="48">
        <f t="shared" si="123"/>
        <v>-6.4267616441528938E-3</v>
      </c>
      <c r="DX43" s="48">
        <f t="shared" si="124"/>
        <v>-6.4267616441528938E-3</v>
      </c>
      <c r="DY43" s="48">
        <f t="shared" si="125"/>
        <v>-6.4267616441528938E-3</v>
      </c>
      <c r="DZ43" s="48">
        <f t="shared" si="126"/>
        <v>-6.4267616441528938E-3</v>
      </c>
      <c r="EA43" s="48">
        <f t="shared" si="126"/>
        <v>-6.4267616441528938E-3</v>
      </c>
      <c r="EB43" s="48">
        <f t="shared" si="126"/>
        <v>-6.4267616441528938E-3</v>
      </c>
      <c r="EC43" s="48">
        <f t="shared" si="126"/>
        <v>-6.4267616441528938E-3</v>
      </c>
      <c r="ED43" s="48">
        <f t="shared" si="126"/>
        <v>-6.4267616441528938E-3</v>
      </c>
      <c r="EE43" s="48">
        <f t="shared" si="126"/>
        <v>-6.4267616441528938E-3</v>
      </c>
      <c r="EF43" s="48">
        <f t="shared" si="127"/>
        <v>-6.4267616441528938E-3</v>
      </c>
      <c r="EG43" s="48">
        <f t="shared" si="128"/>
        <v>-6.4267616441528938E-3</v>
      </c>
      <c r="EH43" s="48">
        <f t="shared" si="129"/>
        <v>-6.4267616441528938E-3</v>
      </c>
      <c r="EI43" s="48">
        <f t="shared" si="130"/>
        <v>-6.4267616441528938E-3</v>
      </c>
      <c r="EJ43" s="48">
        <f t="shared" si="131"/>
        <v>-6.4267616441528938E-3</v>
      </c>
      <c r="EK43" s="48">
        <f t="shared" si="132"/>
        <v>-6.4267616441528938E-3</v>
      </c>
      <c r="EL43" s="183">
        <f t="shared" si="133"/>
        <v>0</v>
      </c>
      <c r="EM43" s="60"/>
      <c r="EN43" s="60"/>
      <c r="EO43" s="60"/>
    </row>
    <row r="44" spans="1:145" ht="15.75" thickBot="1" x14ac:dyDescent="0.3">
      <c r="B44" s="239" t="s">
        <v>16</v>
      </c>
      <c r="C44" s="240">
        <v>0.45</v>
      </c>
      <c r="D44" s="192">
        <v>4.6454885009768646E-2</v>
      </c>
      <c r="E44" s="295">
        <v>4.6454885009768646E-2</v>
      </c>
      <c r="F44" s="295">
        <v>4.6454885009768646E-2</v>
      </c>
      <c r="G44" s="295">
        <v>4.6454885009768646E-2</v>
      </c>
      <c r="H44" s="295">
        <v>4.6454885009768646E-2</v>
      </c>
      <c r="I44" s="295">
        <v>4.6454885009768646E-2</v>
      </c>
      <c r="J44" s="295">
        <v>4.6454885009768646E-2</v>
      </c>
      <c r="K44" s="295">
        <v>4.6454885009768646E-2</v>
      </c>
      <c r="L44" s="295">
        <v>4.6454885009768646E-2</v>
      </c>
      <c r="M44" s="568">
        <v>6.0134600000000038E-2</v>
      </c>
      <c r="N44" s="295">
        <f t="shared" si="80"/>
        <v>6.0134600000000038E-2</v>
      </c>
      <c r="O44" s="295">
        <f t="shared" si="81"/>
        <v>6.0134600000000038E-2</v>
      </c>
      <c r="P44" s="295">
        <f t="shared" si="82"/>
        <v>6.0134600000000038E-2</v>
      </c>
      <c r="Q44" s="192">
        <v>0</v>
      </c>
      <c r="R44" s="295">
        <v>0</v>
      </c>
      <c r="S44" s="295">
        <v>0</v>
      </c>
      <c r="T44" s="521">
        <v>0</v>
      </c>
      <c r="U44" s="48">
        <f t="shared" si="83"/>
        <v>0</v>
      </c>
      <c r="V44" s="521">
        <v>3.0800821355236208E-2</v>
      </c>
      <c r="W44" s="48">
        <f t="shared" si="84"/>
        <v>0</v>
      </c>
      <c r="X44" s="48">
        <f t="shared" si="68"/>
        <v>0</v>
      </c>
      <c r="Y44" s="48">
        <f t="shared" si="68"/>
        <v>0</v>
      </c>
      <c r="Z44" s="48">
        <f t="shared" si="68"/>
        <v>0</v>
      </c>
      <c r="AA44" s="48">
        <f t="shared" si="68"/>
        <v>0</v>
      </c>
      <c r="AB44" s="295">
        <f t="shared" si="85"/>
        <v>9.6317523056652643E-3</v>
      </c>
      <c r="AC44" s="295">
        <f t="shared" si="86"/>
        <v>9.6317523056652643E-3</v>
      </c>
      <c r="AD44" s="192">
        <v>6.0134600000000038E-2</v>
      </c>
      <c r="AE44" s="241">
        <f t="shared" si="87"/>
        <v>6.0134600000000038E-2</v>
      </c>
      <c r="AF44" s="241">
        <f t="shared" si="88"/>
        <v>6.0134600000000038E-2</v>
      </c>
      <c r="AG44" s="241">
        <f t="shared" si="89"/>
        <v>6.0134600000000038E-2</v>
      </c>
      <c r="AH44" s="192">
        <v>0.23466666666666658</v>
      </c>
      <c r="AI44" s="566">
        <v>9.6317523056652643E-3</v>
      </c>
      <c r="AJ44" s="199">
        <f t="shared" si="90"/>
        <v>9.6317523056652643E-3</v>
      </c>
      <c r="AK44" s="535">
        <f t="shared" si="69"/>
        <v>0.12214920948616592</v>
      </c>
      <c r="AL44" s="528">
        <v>0.23466666666666658</v>
      </c>
      <c r="AM44" s="241">
        <f t="shared" si="91"/>
        <v>9.6317523056652643E-3</v>
      </c>
      <c r="AN44" s="241">
        <f t="shared" si="70"/>
        <v>9.6317523056652643E-3</v>
      </c>
      <c r="AO44" s="48">
        <f t="shared" si="92"/>
        <v>0</v>
      </c>
      <c r="AP44" s="48">
        <f t="shared" si="93"/>
        <v>3.0800821355236208E-2</v>
      </c>
      <c r="AQ44" s="241">
        <f t="shared" si="94"/>
        <v>6.0134600000000038E-2</v>
      </c>
      <c r="AR44" s="241">
        <f t="shared" si="95"/>
        <v>6.0134600000000038E-2</v>
      </c>
      <c r="AS44" s="48">
        <f t="shared" si="96"/>
        <v>8.063129973474803E-2</v>
      </c>
      <c r="AT44" s="192">
        <v>8.063129973474803E-2</v>
      </c>
      <c r="AU44" s="48">
        <f t="shared" si="97"/>
        <v>7.2568169761273227E-2</v>
      </c>
      <c r="AV44" s="48">
        <f t="shared" si="71"/>
        <v>7.2568169761273227E-2</v>
      </c>
      <c r="AW44" s="48">
        <f t="shared" si="71"/>
        <v>7.2568169761273227E-2</v>
      </c>
      <c r="AX44" s="48">
        <f t="shared" si="71"/>
        <v>8.063129973474803E-2</v>
      </c>
      <c r="AY44" s="48">
        <f t="shared" si="71"/>
        <v>9.6757559681697636E-2</v>
      </c>
      <c r="AZ44" s="48">
        <f t="shared" si="71"/>
        <v>8.063129973474803E-2</v>
      </c>
      <c r="BA44" s="48">
        <f t="shared" si="71"/>
        <v>9.6757559681697636E-2</v>
      </c>
      <c r="BB44" s="48">
        <f t="shared" si="98"/>
        <v>0.14100000000000001</v>
      </c>
      <c r="BC44" s="192">
        <v>0.14100000000000001</v>
      </c>
      <c r="BD44" s="192">
        <v>0.18899999999999983</v>
      </c>
      <c r="BE44" s="48">
        <f t="shared" si="99"/>
        <v>8.063129973474803E-2</v>
      </c>
      <c r="BF44" s="48">
        <f t="shared" si="72"/>
        <v>8.063129973474803E-2</v>
      </c>
      <c r="BG44" s="48">
        <f t="shared" si="72"/>
        <v>9.6757559681697636E-2</v>
      </c>
      <c r="BH44" s="48">
        <f t="shared" si="72"/>
        <v>9.6757559681697636E-2</v>
      </c>
      <c r="BI44" s="192">
        <v>0</v>
      </c>
      <c r="BJ44" s="192">
        <v>1.8289473684210522E-2</v>
      </c>
      <c r="BK44" s="192">
        <v>1.8289473684210522E-2</v>
      </c>
      <c r="BL44" s="528">
        <v>7.1830985915492862E-2</v>
      </c>
      <c r="BM44" s="241">
        <f t="shared" si="100"/>
        <v>8.063129973474803E-2</v>
      </c>
      <c r="BN44" s="192">
        <v>0.10019968366943455</v>
      </c>
      <c r="BO44" s="192">
        <v>0</v>
      </c>
      <c r="BP44" s="241">
        <f t="shared" si="101"/>
        <v>0</v>
      </c>
      <c r="BQ44" s="241">
        <f t="shared" si="73"/>
        <v>0</v>
      </c>
      <c r="BR44" s="241">
        <f t="shared" si="73"/>
        <v>0</v>
      </c>
      <c r="BS44" s="241">
        <f t="shared" si="73"/>
        <v>0</v>
      </c>
      <c r="BT44" s="241">
        <f t="shared" si="73"/>
        <v>0</v>
      </c>
      <c r="BU44" s="192">
        <v>0</v>
      </c>
      <c r="BV44" s="241">
        <f t="shared" si="102"/>
        <v>0</v>
      </c>
      <c r="BW44" s="241">
        <f t="shared" si="74"/>
        <v>0</v>
      </c>
      <c r="BX44" s="241">
        <f t="shared" si="74"/>
        <v>0</v>
      </c>
      <c r="BY44" s="241">
        <f t="shared" si="74"/>
        <v>0</v>
      </c>
      <c r="BZ44" s="241">
        <f t="shared" si="74"/>
        <v>0</v>
      </c>
      <c r="CA44" s="241">
        <f t="shared" si="74"/>
        <v>0</v>
      </c>
      <c r="CB44" s="192">
        <v>0.30059905100830364</v>
      </c>
      <c r="CC44" s="241">
        <f t="shared" si="103"/>
        <v>0.30059905100830364</v>
      </c>
      <c r="CD44" s="241">
        <v>0.30059905100830364</v>
      </c>
      <c r="CE44" s="241">
        <f t="shared" si="75"/>
        <v>0.30059905100830364</v>
      </c>
      <c r="CF44" s="241">
        <f t="shared" si="75"/>
        <v>0.30059905100830364</v>
      </c>
      <c r="CG44" s="241">
        <f t="shared" si="75"/>
        <v>0.30059905100830364</v>
      </c>
      <c r="CH44" s="241">
        <f t="shared" si="75"/>
        <v>0.30059905100830364</v>
      </c>
      <c r="CI44" s="241">
        <f t="shared" si="104"/>
        <v>0.10019968366943455</v>
      </c>
      <c r="CJ44" s="241">
        <f t="shared" si="104"/>
        <v>0.10019968366943455</v>
      </c>
      <c r="CK44" s="241">
        <f t="shared" si="104"/>
        <v>0.10019968366943455</v>
      </c>
      <c r="CL44" s="192">
        <v>0.30059905100830364</v>
      </c>
      <c r="CM44" s="241">
        <f t="shared" si="105"/>
        <v>0.30059905100830364</v>
      </c>
      <c r="CN44" s="241">
        <f t="shared" si="76"/>
        <v>0.30059905100830364</v>
      </c>
      <c r="CO44" s="241">
        <f t="shared" si="76"/>
        <v>0.30059905100830364</v>
      </c>
      <c r="CP44" s="241">
        <f t="shared" si="76"/>
        <v>0.30059905100830364</v>
      </c>
      <c r="CQ44" s="536">
        <v>7.1830985915492862E-2</v>
      </c>
      <c r="CR44" s="192">
        <f t="shared" si="106"/>
        <v>9.6317523056652643E-3</v>
      </c>
      <c r="CS44" s="241">
        <f t="shared" si="107"/>
        <v>9.6317523056652643E-3</v>
      </c>
      <c r="CT44" s="241">
        <f t="shared" si="77"/>
        <v>9.6317523056652643E-3</v>
      </c>
      <c r="CU44" s="241">
        <f t="shared" si="77"/>
        <v>9.6317523056652643E-3</v>
      </c>
      <c r="CV44" s="241">
        <f t="shared" si="77"/>
        <v>9.6317523056652643E-3</v>
      </c>
      <c r="CW44" s="241">
        <f t="shared" si="77"/>
        <v>9.6317523056652643E-3</v>
      </c>
      <c r="CX44" s="241">
        <f t="shared" si="77"/>
        <v>9.6317523056652643E-3</v>
      </c>
      <c r="CY44" s="241">
        <f t="shared" si="77"/>
        <v>9.6317523056652643E-3</v>
      </c>
      <c r="CZ44" s="241">
        <f t="shared" si="77"/>
        <v>9.6317523056652643E-3</v>
      </c>
      <c r="DA44" s="241">
        <f t="shared" si="77"/>
        <v>9.6317523056652643E-3</v>
      </c>
      <c r="DB44" s="241">
        <f t="shared" si="77"/>
        <v>9.6317523056652643E-3</v>
      </c>
      <c r="DC44" s="241">
        <f t="shared" si="77"/>
        <v>9.6317523056652643E-3</v>
      </c>
      <c r="DD44" s="192">
        <f t="shared" si="108"/>
        <v>8.063129973474803E-2</v>
      </c>
      <c r="DE44" s="241">
        <f t="shared" si="78"/>
        <v>8.063129973474803E-2</v>
      </c>
      <c r="DF44" s="241">
        <f t="shared" si="78"/>
        <v>8.063129973474803E-2</v>
      </c>
      <c r="DG44" s="241">
        <f t="shared" si="78"/>
        <v>8.063129973474803E-2</v>
      </c>
      <c r="DH44" s="192">
        <f t="shared" si="109"/>
        <v>6.0134600000000038E-2</v>
      </c>
      <c r="DI44" s="241">
        <f t="shared" si="110"/>
        <v>6.0134600000000038E-2</v>
      </c>
      <c r="DJ44" s="241">
        <f t="shared" si="110"/>
        <v>6.0134600000000038E-2</v>
      </c>
      <c r="DK44" s="241">
        <f t="shared" si="111"/>
        <v>6.0134600000000038E-2</v>
      </c>
      <c r="DL44" s="241">
        <f t="shared" si="112"/>
        <v>6.0134600000000038E-2</v>
      </c>
      <c r="DM44" s="241">
        <f t="shared" si="113"/>
        <v>6.0134600000000038E-2</v>
      </c>
      <c r="DN44" s="241">
        <f t="shared" si="114"/>
        <v>6.0134600000000038E-2</v>
      </c>
      <c r="DO44" s="241">
        <f t="shared" si="115"/>
        <v>6.0134600000000038E-2</v>
      </c>
      <c r="DP44" s="241">
        <f t="shared" si="116"/>
        <v>6.0134600000000038E-2</v>
      </c>
      <c r="DQ44" s="241">
        <f t="shared" si="117"/>
        <v>6.0134600000000038E-2</v>
      </c>
      <c r="DR44" s="241">
        <f t="shared" si="118"/>
        <v>6.0134600000000038E-2</v>
      </c>
      <c r="DS44" s="241">
        <f t="shared" si="119"/>
        <v>6.0134600000000038E-2</v>
      </c>
      <c r="DT44" s="241">
        <f t="shared" si="120"/>
        <v>6.0134600000000038E-2</v>
      </c>
      <c r="DU44" s="241">
        <f t="shared" si="121"/>
        <v>6.0134600000000038E-2</v>
      </c>
      <c r="DV44" s="241">
        <f t="shared" si="122"/>
        <v>6.0134600000000038E-2</v>
      </c>
      <c r="DW44" s="241">
        <f t="shared" si="123"/>
        <v>6.0134600000000038E-2</v>
      </c>
      <c r="DX44" s="241">
        <f t="shared" si="124"/>
        <v>6.0134600000000038E-2</v>
      </c>
      <c r="DY44" s="241">
        <f t="shared" si="125"/>
        <v>6.0134600000000038E-2</v>
      </c>
      <c r="DZ44" s="241">
        <f t="shared" si="126"/>
        <v>6.0134600000000038E-2</v>
      </c>
      <c r="EA44" s="241">
        <f t="shared" si="126"/>
        <v>6.0134600000000038E-2</v>
      </c>
      <c r="EB44" s="241">
        <f t="shared" si="126"/>
        <v>6.0134600000000038E-2</v>
      </c>
      <c r="EC44" s="241">
        <f t="shared" si="126"/>
        <v>6.0134600000000038E-2</v>
      </c>
      <c r="ED44" s="241">
        <f t="shared" si="126"/>
        <v>6.0134600000000038E-2</v>
      </c>
      <c r="EE44" s="241">
        <f t="shared" si="126"/>
        <v>6.0134600000000038E-2</v>
      </c>
      <c r="EF44" s="241">
        <f t="shared" si="127"/>
        <v>6.0134600000000038E-2</v>
      </c>
      <c r="EG44" s="241">
        <f t="shared" si="128"/>
        <v>6.0134600000000038E-2</v>
      </c>
      <c r="EH44" s="241">
        <f t="shared" si="129"/>
        <v>6.0134600000000038E-2</v>
      </c>
      <c r="EI44" s="241">
        <f t="shared" si="130"/>
        <v>6.0134600000000038E-2</v>
      </c>
      <c r="EJ44" s="241">
        <f t="shared" si="131"/>
        <v>6.0134600000000038E-2</v>
      </c>
      <c r="EK44" s="241">
        <f t="shared" si="132"/>
        <v>6.0134600000000038E-2</v>
      </c>
      <c r="EL44" s="192">
        <f t="shared" si="133"/>
        <v>0</v>
      </c>
      <c r="EM44" s="60"/>
      <c r="EN44" s="60"/>
      <c r="EO44" s="60"/>
    </row>
    <row r="45" spans="1:145" s="290" customFormat="1" ht="15.75" thickBot="1" x14ac:dyDescent="0.3">
      <c r="A45" s="280"/>
      <c r="B45" s="281" t="s">
        <v>17</v>
      </c>
      <c r="C45" s="282">
        <v>0.5</v>
      </c>
      <c r="D45" s="283">
        <v>7.2876697778780808E-2</v>
      </c>
      <c r="E45" s="297">
        <v>7.2876697778780808E-2</v>
      </c>
      <c r="F45" s="297">
        <v>7.2876697778780808E-2</v>
      </c>
      <c r="G45" s="297">
        <v>7.2876697778780808E-2</v>
      </c>
      <c r="H45" s="297">
        <v>7.2876697778780808E-2</v>
      </c>
      <c r="I45" s="297">
        <v>7.2876697778780808E-2</v>
      </c>
      <c r="J45" s="297">
        <v>7.2876697778780808E-2</v>
      </c>
      <c r="K45" s="297">
        <v>7.2876697778780808E-2</v>
      </c>
      <c r="L45" s="297">
        <v>7.2876697778780808E-2</v>
      </c>
      <c r="M45" s="570">
        <v>0.12267657992565062</v>
      </c>
      <c r="N45" s="297">
        <f t="shared" si="80"/>
        <v>0.12267657992565062</v>
      </c>
      <c r="O45" s="297">
        <f t="shared" si="81"/>
        <v>0.12267657992565062</v>
      </c>
      <c r="P45" s="297">
        <f t="shared" si="82"/>
        <v>0.12267657992565062</v>
      </c>
      <c r="Q45" s="283">
        <v>2.6350461133068936E-3</v>
      </c>
      <c r="R45" s="297">
        <v>2.6350461133068936E-3</v>
      </c>
      <c r="S45" s="297">
        <v>2.6350461133068936E-3</v>
      </c>
      <c r="T45" s="522">
        <v>2.6350461133068936E-3</v>
      </c>
      <c r="U45" s="48">
        <f t="shared" si="83"/>
        <v>2.6350461133068936E-3</v>
      </c>
      <c r="V45" s="522">
        <v>0.17499999999999982</v>
      </c>
      <c r="W45" s="48">
        <f t="shared" si="84"/>
        <v>2.6350461133068936E-3</v>
      </c>
      <c r="X45" s="48">
        <f t="shared" si="68"/>
        <v>2.6350461133068936E-3</v>
      </c>
      <c r="Y45" s="48">
        <f t="shared" si="68"/>
        <v>2.6350461133068936E-3</v>
      </c>
      <c r="Z45" s="48">
        <f t="shared" si="68"/>
        <v>2.6350461133068936E-3</v>
      </c>
      <c r="AA45" s="48">
        <f t="shared" si="68"/>
        <v>2.6350461133068936E-3</v>
      </c>
      <c r="AB45" s="297">
        <f t="shared" si="85"/>
        <v>4.6916058394160576E-2</v>
      </c>
      <c r="AC45" s="297">
        <f t="shared" si="86"/>
        <v>4.6916058394160576E-2</v>
      </c>
      <c r="AD45" s="283">
        <v>0.12267657992565062</v>
      </c>
      <c r="AE45" s="284">
        <f t="shared" si="87"/>
        <v>0.12267657992565062</v>
      </c>
      <c r="AF45" s="284">
        <f t="shared" si="88"/>
        <v>0.12267657992565062</v>
      </c>
      <c r="AG45" s="284">
        <f t="shared" si="89"/>
        <v>0.12267657992565062</v>
      </c>
      <c r="AH45" s="283">
        <v>0.28000000000000003</v>
      </c>
      <c r="AI45" s="566">
        <v>4.6916058394160576E-2</v>
      </c>
      <c r="AJ45" s="199">
        <f t="shared" si="90"/>
        <v>4.6916058394160576E-2</v>
      </c>
      <c r="AK45" s="535">
        <f t="shared" si="69"/>
        <v>0.1634580291970803</v>
      </c>
      <c r="AL45" s="529">
        <v>0.28000000000000003</v>
      </c>
      <c r="AM45" s="284">
        <f t="shared" si="91"/>
        <v>4.6916058394160576E-2</v>
      </c>
      <c r="AN45" s="284">
        <f t="shared" si="70"/>
        <v>4.6916058394160576E-2</v>
      </c>
      <c r="AO45" s="48">
        <f t="shared" si="92"/>
        <v>2.6350461133068936E-3</v>
      </c>
      <c r="AP45" s="48">
        <f t="shared" si="93"/>
        <v>0.17499999999999982</v>
      </c>
      <c r="AQ45" s="284">
        <f t="shared" si="94"/>
        <v>0.12267657992565062</v>
      </c>
      <c r="AR45" s="284">
        <f t="shared" si="95"/>
        <v>0.12267657992565062</v>
      </c>
      <c r="AS45" s="48">
        <f t="shared" si="96"/>
        <v>0.12999999999999989</v>
      </c>
      <c r="AT45" s="283">
        <v>0.12999999999999989</v>
      </c>
      <c r="AU45" s="48">
        <f t="shared" si="97"/>
        <v>0.11699999999999991</v>
      </c>
      <c r="AV45" s="48">
        <f t="shared" si="71"/>
        <v>0.11699999999999991</v>
      </c>
      <c r="AW45" s="48">
        <f t="shared" si="71"/>
        <v>0.11699999999999991</v>
      </c>
      <c r="AX45" s="48">
        <f t="shared" si="71"/>
        <v>0.12999999999999989</v>
      </c>
      <c r="AY45" s="48">
        <f t="shared" si="71"/>
        <v>0.15599999999999986</v>
      </c>
      <c r="AZ45" s="48">
        <f t="shared" si="71"/>
        <v>0.12999999999999989</v>
      </c>
      <c r="BA45" s="48">
        <f t="shared" si="71"/>
        <v>0.15599999999999986</v>
      </c>
      <c r="BB45" s="48">
        <f t="shared" si="98"/>
        <v>0.19087032856784547</v>
      </c>
      <c r="BC45" s="283">
        <v>0.19087032856784547</v>
      </c>
      <c r="BD45" s="283">
        <v>0.26</v>
      </c>
      <c r="BE45" s="48">
        <f t="shared" si="99"/>
        <v>0.12999999999999989</v>
      </c>
      <c r="BF45" s="48">
        <f t="shared" si="72"/>
        <v>0.12999999999999989</v>
      </c>
      <c r="BG45" s="48">
        <f t="shared" si="72"/>
        <v>0.15599999999999986</v>
      </c>
      <c r="BH45" s="48">
        <f t="shared" si="72"/>
        <v>0.15599999999999986</v>
      </c>
      <c r="BI45" s="283">
        <v>1.6578947368421026E-2</v>
      </c>
      <c r="BJ45" s="283">
        <v>3.4492753623188488E-2</v>
      </c>
      <c r="BK45" s="283">
        <v>3.4492753623188488E-2</v>
      </c>
      <c r="BL45" s="529">
        <v>0.11654566297286961</v>
      </c>
      <c r="BM45" s="284">
        <f t="shared" si="100"/>
        <v>0.12999999999999989</v>
      </c>
      <c r="BN45" s="283">
        <v>0.10974571713973313</v>
      </c>
      <c r="BO45" s="283">
        <v>0</v>
      </c>
      <c r="BP45" s="284">
        <f t="shared" si="101"/>
        <v>0</v>
      </c>
      <c r="BQ45" s="284">
        <f t="shared" si="73"/>
        <v>0</v>
      </c>
      <c r="BR45" s="284">
        <f t="shared" si="73"/>
        <v>0</v>
      </c>
      <c r="BS45" s="284">
        <f t="shared" si="73"/>
        <v>0</v>
      </c>
      <c r="BT45" s="284">
        <f t="shared" si="73"/>
        <v>0</v>
      </c>
      <c r="BU45" s="283">
        <v>7.7736850506600064E-3</v>
      </c>
      <c r="BV45" s="284">
        <f t="shared" si="102"/>
        <v>7.7736850506600064E-3</v>
      </c>
      <c r="BW45" s="284">
        <f t="shared" si="74"/>
        <v>7.7736850506600064E-3</v>
      </c>
      <c r="BX45" s="284">
        <f t="shared" si="74"/>
        <v>7.7736850506600064E-3</v>
      </c>
      <c r="BY45" s="284">
        <f t="shared" si="74"/>
        <v>7.7736850506600064E-3</v>
      </c>
      <c r="BZ45" s="284">
        <f t="shared" si="74"/>
        <v>7.7736850506600064E-3</v>
      </c>
      <c r="CA45" s="284">
        <f t="shared" si="74"/>
        <v>7.7736850506600064E-3</v>
      </c>
      <c r="CB45" s="283">
        <v>0.3214634663685394</v>
      </c>
      <c r="CC45" s="284">
        <f t="shared" si="103"/>
        <v>0.3214634663685394</v>
      </c>
      <c r="CD45" s="284">
        <v>0.3214634663685394</v>
      </c>
      <c r="CE45" s="284">
        <f t="shared" si="75"/>
        <v>0.3214634663685394</v>
      </c>
      <c r="CF45" s="284">
        <f t="shared" si="75"/>
        <v>0.3214634663685394</v>
      </c>
      <c r="CG45" s="284">
        <f t="shared" si="75"/>
        <v>0.3214634663685394</v>
      </c>
      <c r="CH45" s="284">
        <f t="shared" si="75"/>
        <v>0.3214634663685394</v>
      </c>
      <c r="CI45" s="284">
        <f t="shared" si="104"/>
        <v>0.10974571713973313</v>
      </c>
      <c r="CJ45" s="284">
        <f t="shared" si="104"/>
        <v>0.10974571713973313</v>
      </c>
      <c r="CK45" s="284">
        <f t="shared" si="104"/>
        <v>0.10974571713973313</v>
      </c>
      <c r="CL45" s="283">
        <v>0.3214634663685394</v>
      </c>
      <c r="CM45" s="284">
        <f t="shared" si="105"/>
        <v>0.3214634663685394</v>
      </c>
      <c r="CN45" s="284">
        <f t="shared" si="76"/>
        <v>0.3214634663685394</v>
      </c>
      <c r="CO45" s="284">
        <f t="shared" si="76"/>
        <v>0.3214634663685394</v>
      </c>
      <c r="CP45" s="284">
        <f t="shared" si="76"/>
        <v>0.3214634663685394</v>
      </c>
      <c r="CQ45" s="537">
        <v>0.11654566297286961</v>
      </c>
      <c r="CR45" s="283">
        <f t="shared" si="106"/>
        <v>4.6916058394160576E-2</v>
      </c>
      <c r="CS45" s="284">
        <f t="shared" si="107"/>
        <v>4.6916058394160576E-2</v>
      </c>
      <c r="CT45" s="284">
        <f t="shared" si="77"/>
        <v>4.6916058394160576E-2</v>
      </c>
      <c r="CU45" s="284">
        <f t="shared" si="77"/>
        <v>4.6916058394160576E-2</v>
      </c>
      <c r="CV45" s="284">
        <f t="shared" si="77"/>
        <v>4.6916058394160576E-2</v>
      </c>
      <c r="CW45" s="284">
        <f t="shared" si="77"/>
        <v>4.6916058394160576E-2</v>
      </c>
      <c r="CX45" s="284">
        <f t="shared" si="77"/>
        <v>4.6916058394160576E-2</v>
      </c>
      <c r="CY45" s="284">
        <f t="shared" si="77"/>
        <v>4.6916058394160576E-2</v>
      </c>
      <c r="CZ45" s="284">
        <f t="shared" si="77"/>
        <v>4.6916058394160576E-2</v>
      </c>
      <c r="DA45" s="284">
        <f t="shared" si="77"/>
        <v>4.6916058394160576E-2</v>
      </c>
      <c r="DB45" s="284">
        <f t="shared" si="77"/>
        <v>4.6916058394160576E-2</v>
      </c>
      <c r="DC45" s="284">
        <f t="shared" si="77"/>
        <v>4.6916058394160576E-2</v>
      </c>
      <c r="DD45" s="283">
        <f t="shared" si="108"/>
        <v>0.12999999999999989</v>
      </c>
      <c r="DE45" s="284">
        <f t="shared" si="78"/>
        <v>0.12999999999999989</v>
      </c>
      <c r="DF45" s="284">
        <f t="shared" si="78"/>
        <v>0.12999999999999989</v>
      </c>
      <c r="DG45" s="284">
        <f t="shared" si="78"/>
        <v>0.12999999999999989</v>
      </c>
      <c r="DH45" s="283">
        <f t="shared" si="109"/>
        <v>0.12267657992565062</v>
      </c>
      <c r="DI45" s="284">
        <f t="shared" si="110"/>
        <v>0.12267657992565062</v>
      </c>
      <c r="DJ45" s="284">
        <f t="shared" si="110"/>
        <v>0.12267657992565062</v>
      </c>
      <c r="DK45" s="284">
        <f t="shared" si="111"/>
        <v>0.12267657992565062</v>
      </c>
      <c r="DL45" s="284">
        <f t="shared" si="112"/>
        <v>0.12267657992565062</v>
      </c>
      <c r="DM45" s="284">
        <f t="shared" si="113"/>
        <v>0.12267657992565062</v>
      </c>
      <c r="DN45" s="284">
        <f t="shared" si="114"/>
        <v>0.12267657992565062</v>
      </c>
      <c r="DO45" s="284">
        <f t="shared" si="115"/>
        <v>0.12267657992565062</v>
      </c>
      <c r="DP45" s="284">
        <f t="shared" si="116"/>
        <v>0.12267657992565062</v>
      </c>
      <c r="DQ45" s="284">
        <f t="shared" si="117"/>
        <v>0.12267657992565062</v>
      </c>
      <c r="DR45" s="284">
        <f t="shared" si="118"/>
        <v>0.12267657992565062</v>
      </c>
      <c r="DS45" s="284">
        <f t="shared" si="119"/>
        <v>0.12267657992565062</v>
      </c>
      <c r="DT45" s="284">
        <f t="shared" si="120"/>
        <v>0.12267657992565062</v>
      </c>
      <c r="DU45" s="284">
        <f t="shared" si="121"/>
        <v>0.12267657992565062</v>
      </c>
      <c r="DV45" s="284">
        <f t="shared" si="122"/>
        <v>0.12267657992565062</v>
      </c>
      <c r="DW45" s="284">
        <f t="shared" si="123"/>
        <v>0.12267657992565062</v>
      </c>
      <c r="DX45" s="284">
        <f t="shared" si="124"/>
        <v>0.12267657992565062</v>
      </c>
      <c r="DY45" s="284">
        <f t="shared" si="125"/>
        <v>0.12267657992565062</v>
      </c>
      <c r="DZ45" s="284">
        <f t="shared" si="126"/>
        <v>0.12267657992565062</v>
      </c>
      <c r="EA45" s="284">
        <f t="shared" si="126"/>
        <v>0.12267657992565062</v>
      </c>
      <c r="EB45" s="284">
        <f t="shared" si="126"/>
        <v>0.12267657992565062</v>
      </c>
      <c r="EC45" s="284">
        <f t="shared" si="126"/>
        <v>0.12267657992565062</v>
      </c>
      <c r="ED45" s="284">
        <f t="shared" si="126"/>
        <v>0.12267657992565062</v>
      </c>
      <c r="EE45" s="284">
        <f t="shared" si="126"/>
        <v>0.12267657992565062</v>
      </c>
      <c r="EF45" s="284">
        <f t="shared" si="127"/>
        <v>0.12267657992565062</v>
      </c>
      <c r="EG45" s="284">
        <f t="shared" si="128"/>
        <v>0.12267657992565062</v>
      </c>
      <c r="EH45" s="284">
        <f t="shared" si="129"/>
        <v>0.12267657992565062</v>
      </c>
      <c r="EI45" s="284">
        <f t="shared" si="130"/>
        <v>0.12267657992565062</v>
      </c>
      <c r="EJ45" s="284">
        <f t="shared" si="131"/>
        <v>0.12267657992565062</v>
      </c>
      <c r="EK45" s="284">
        <f t="shared" si="132"/>
        <v>0.12267657992565062</v>
      </c>
      <c r="EL45" s="283">
        <f t="shared" si="133"/>
        <v>2.8985507246375832E-3</v>
      </c>
      <c r="EM45" s="289"/>
      <c r="EN45" s="289"/>
      <c r="EO45" s="289"/>
    </row>
    <row r="46" spans="1:145" x14ac:dyDescent="0.25">
      <c r="B46" s="243" t="s">
        <v>18</v>
      </c>
      <c r="C46" s="244">
        <v>0.55000000000000004</v>
      </c>
      <c r="D46" s="245">
        <v>0.10053185620020748</v>
      </c>
      <c r="E46" s="296">
        <v>0.10053185620020748</v>
      </c>
      <c r="F46" s="296">
        <v>0.10053185620020748</v>
      </c>
      <c r="G46" s="296">
        <v>0.10053185620020748</v>
      </c>
      <c r="H46" s="296">
        <v>0.10053185620020748</v>
      </c>
      <c r="I46" s="296">
        <v>0.10053185620020748</v>
      </c>
      <c r="J46" s="296">
        <v>0.10053185620020748</v>
      </c>
      <c r="K46" s="296">
        <v>0.10053185620020748</v>
      </c>
      <c r="L46" s="296">
        <v>0.10053185620020748</v>
      </c>
      <c r="M46" s="571">
        <v>0.15999999999999992</v>
      </c>
      <c r="N46" s="296">
        <f t="shared" si="80"/>
        <v>0.15999999999999992</v>
      </c>
      <c r="O46" s="296">
        <f t="shared" si="81"/>
        <v>0.15999999999999992</v>
      </c>
      <c r="P46" s="296">
        <f t="shared" si="82"/>
        <v>0.15999999999999992</v>
      </c>
      <c r="Q46" s="245">
        <v>2.6523388255500935E-2</v>
      </c>
      <c r="R46" s="296">
        <v>2.6523388255500935E-2</v>
      </c>
      <c r="S46" s="296">
        <v>2.6523388255500935E-2</v>
      </c>
      <c r="T46" s="523">
        <v>2.6523388255500935E-2</v>
      </c>
      <c r="U46" s="48">
        <f t="shared" si="83"/>
        <v>2.6523388255500935E-2</v>
      </c>
      <c r="V46" s="523">
        <v>0.25998636728147551</v>
      </c>
      <c r="W46" s="48">
        <f t="shared" si="84"/>
        <v>2.6523388255500935E-2</v>
      </c>
      <c r="X46" s="48">
        <f t="shared" si="68"/>
        <v>2.6523388255500935E-2</v>
      </c>
      <c r="Y46" s="48">
        <f t="shared" si="68"/>
        <v>2.6523388255500935E-2</v>
      </c>
      <c r="Z46" s="48">
        <f t="shared" si="68"/>
        <v>2.6523388255500935E-2</v>
      </c>
      <c r="AA46" s="48">
        <f t="shared" si="68"/>
        <v>2.6523388255500935E-2</v>
      </c>
      <c r="AB46" s="296">
        <f t="shared" si="85"/>
        <v>0.14049999999999985</v>
      </c>
      <c r="AC46" s="296">
        <f t="shared" si="86"/>
        <v>0.14049999999999985</v>
      </c>
      <c r="AD46" s="245">
        <v>0.15999999999999992</v>
      </c>
      <c r="AE46" s="246">
        <f t="shared" si="87"/>
        <v>0.15999999999999992</v>
      </c>
      <c r="AF46" s="246">
        <f t="shared" si="88"/>
        <v>0.15999999999999992</v>
      </c>
      <c r="AG46" s="246">
        <f t="shared" si="89"/>
        <v>0.15999999999999992</v>
      </c>
      <c r="AH46" s="245">
        <v>0.28800000000000003</v>
      </c>
      <c r="AI46" s="566">
        <v>0.14049999999999985</v>
      </c>
      <c r="AJ46" s="199">
        <f t="shared" si="90"/>
        <v>0.14049999999999985</v>
      </c>
      <c r="AK46" s="535">
        <f t="shared" si="69"/>
        <v>0.21424999999999994</v>
      </c>
      <c r="AL46" s="530">
        <v>0.28800000000000003</v>
      </c>
      <c r="AM46" s="246">
        <f t="shared" si="91"/>
        <v>0.14049999999999985</v>
      </c>
      <c r="AN46" s="246">
        <f t="shared" si="70"/>
        <v>0.14049999999999985</v>
      </c>
      <c r="AO46" s="48">
        <f t="shared" si="92"/>
        <v>2.6523388255500935E-2</v>
      </c>
      <c r="AP46" s="48">
        <f t="shared" si="93"/>
        <v>0.25998636728147551</v>
      </c>
      <c r="AQ46" s="246">
        <f t="shared" si="94"/>
        <v>0.15999999999999992</v>
      </c>
      <c r="AR46" s="246">
        <f t="shared" si="95"/>
        <v>0.15999999999999992</v>
      </c>
      <c r="AS46" s="48">
        <f t="shared" si="96"/>
        <v>0.16666666666666674</v>
      </c>
      <c r="AT46" s="245">
        <v>0.16666666666666674</v>
      </c>
      <c r="AU46" s="48">
        <f t="shared" si="97"/>
        <v>0.15000000000000008</v>
      </c>
      <c r="AV46" s="48">
        <f t="shared" si="71"/>
        <v>0.15000000000000008</v>
      </c>
      <c r="AW46" s="48">
        <f t="shared" si="71"/>
        <v>0.15000000000000008</v>
      </c>
      <c r="AX46" s="48">
        <f t="shared" si="71"/>
        <v>0.16666666666666674</v>
      </c>
      <c r="AY46" s="48">
        <f t="shared" si="71"/>
        <v>0.20000000000000009</v>
      </c>
      <c r="AZ46" s="48">
        <f t="shared" si="71"/>
        <v>0.16666666666666674</v>
      </c>
      <c r="BA46" s="48">
        <f t="shared" si="71"/>
        <v>0.20000000000000009</v>
      </c>
      <c r="BB46" s="48">
        <f t="shared" si="98"/>
        <v>0.26274577407809674</v>
      </c>
      <c r="BC46" s="245">
        <v>0.26274577407809674</v>
      </c>
      <c r="BD46" s="245">
        <v>0.29722469299701304</v>
      </c>
      <c r="BE46" s="48">
        <f t="shared" si="99"/>
        <v>0.16666666666666674</v>
      </c>
      <c r="BF46" s="48">
        <f t="shared" si="72"/>
        <v>0.16666666666666674</v>
      </c>
      <c r="BG46" s="48">
        <f t="shared" si="72"/>
        <v>0.20000000000000009</v>
      </c>
      <c r="BH46" s="48">
        <f t="shared" si="72"/>
        <v>0.20000000000000009</v>
      </c>
      <c r="BI46" s="245">
        <v>4.0000000000000036E-2</v>
      </c>
      <c r="BJ46" s="245">
        <v>7.1691435275714088E-2</v>
      </c>
      <c r="BK46" s="245">
        <v>7.1691435275714088E-2</v>
      </c>
      <c r="BL46" s="530">
        <v>0.15762436548223357</v>
      </c>
      <c r="BM46" s="246">
        <f t="shared" si="100"/>
        <v>0.16666666666666674</v>
      </c>
      <c r="BN46" s="245">
        <v>0.17235302339149391</v>
      </c>
      <c r="BO46" s="245">
        <v>0</v>
      </c>
      <c r="BP46" s="246">
        <f t="shared" si="101"/>
        <v>0</v>
      </c>
      <c r="BQ46" s="246">
        <f t="shared" si="73"/>
        <v>0</v>
      </c>
      <c r="BR46" s="246">
        <f t="shared" si="73"/>
        <v>0</v>
      </c>
      <c r="BS46" s="246">
        <f t="shared" si="73"/>
        <v>0</v>
      </c>
      <c r="BT46" s="246">
        <f t="shared" si="73"/>
        <v>0</v>
      </c>
      <c r="BU46" s="245">
        <v>7.8289552323709044E-2</v>
      </c>
      <c r="BV46" s="246">
        <f t="shared" si="102"/>
        <v>7.8289552323709044E-2</v>
      </c>
      <c r="BW46" s="246">
        <f t="shared" si="74"/>
        <v>7.8289552323709044E-2</v>
      </c>
      <c r="BX46" s="246">
        <f t="shared" si="74"/>
        <v>7.8289552323709044E-2</v>
      </c>
      <c r="BY46" s="246">
        <f t="shared" si="74"/>
        <v>7.8289552323709044E-2</v>
      </c>
      <c r="BZ46" s="246">
        <f t="shared" si="74"/>
        <v>7.8289552323709044E-2</v>
      </c>
      <c r="CA46" s="246">
        <f t="shared" si="74"/>
        <v>7.8289552323709044E-2</v>
      </c>
      <c r="CB46" s="245">
        <v>0.43876951785077267</v>
      </c>
      <c r="CC46" s="246">
        <f t="shared" si="103"/>
        <v>0.43876951785077267</v>
      </c>
      <c r="CD46" s="246">
        <v>0.43876951785077267</v>
      </c>
      <c r="CE46" s="246">
        <f t="shared" si="75"/>
        <v>0.43876951785077267</v>
      </c>
      <c r="CF46" s="246">
        <f t="shared" si="75"/>
        <v>0.43876951785077267</v>
      </c>
      <c r="CG46" s="246">
        <f t="shared" si="75"/>
        <v>0.43876951785077267</v>
      </c>
      <c r="CH46" s="246">
        <f t="shared" si="75"/>
        <v>0.43876951785077267</v>
      </c>
      <c r="CI46" s="246">
        <f t="shared" si="104"/>
        <v>0.17235302339149391</v>
      </c>
      <c r="CJ46" s="246">
        <f t="shared" si="104"/>
        <v>0.17235302339149391</v>
      </c>
      <c r="CK46" s="246">
        <f t="shared" si="104"/>
        <v>0.17235302339149391</v>
      </c>
      <c r="CL46" s="245">
        <v>0.43876951785077267</v>
      </c>
      <c r="CM46" s="246">
        <f t="shared" si="105"/>
        <v>0.43876951785077267</v>
      </c>
      <c r="CN46" s="246">
        <f t="shared" si="76"/>
        <v>0.43876951785077267</v>
      </c>
      <c r="CO46" s="246">
        <f t="shared" si="76"/>
        <v>0.43876951785077267</v>
      </c>
      <c r="CP46" s="246">
        <f t="shared" si="76"/>
        <v>0.43876951785077267</v>
      </c>
      <c r="CQ46" s="538">
        <v>0.15762436548223357</v>
      </c>
      <c r="CR46" s="245">
        <f t="shared" si="106"/>
        <v>0.14049999999999985</v>
      </c>
      <c r="CS46" s="246">
        <f t="shared" si="107"/>
        <v>0.14049999999999985</v>
      </c>
      <c r="CT46" s="246">
        <f t="shared" si="77"/>
        <v>0.14049999999999985</v>
      </c>
      <c r="CU46" s="246">
        <f t="shared" si="77"/>
        <v>0.14049999999999985</v>
      </c>
      <c r="CV46" s="246">
        <f t="shared" si="77"/>
        <v>0.14049999999999985</v>
      </c>
      <c r="CW46" s="246">
        <f t="shared" si="77"/>
        <v>0.14049999999999985</v>
      </c>
      <c r="CX46" s="246">
        <f t="shared" si="77"/>
        <v>0.14049999999999985</v>
      </c>
      <c r="CY46" s="246">
        <f t="shared" si="77"/>
        <v>0.14049999999999985</v>
      </c>
      <c r="CZ46" s="246">
        <f t="shared" si="77"/>
        <v>0.14049999999999985</v>
      </c>
      <c r="DA46" s="246">
        <f t="shared" si="77"/>
        <v>0.14049999999999985</v>
      </c>
      <c r="DB46" s="246">
        <f t="shared" si="77"/>
        <v>0.14049999999999985</v>
      </c>
      <c r="DC46" s="246">
        <f t="shared" si="77"/>
        <v>0.14049999999999985</v>
      </c>
      <c r="DD46" s="245">
        <f t="shared" si="108"/>
        <v>0.16666666666666674</v>
      </c>
      <c r="DE46" s="246">
        <f t="shared" si="78"/>
        <v>0.16666666666666674</v>
      </c>
      <c r="DF46" s="246">
        <f t="shared" si="78"/>
        <v>0.16666666666666674</v>
      </c>
      <c r="DG46" s="246">
        <f t="shared" si="78"/>
        <v>0.16666666666666674</v>
      </c>
      <c r="DH46" s="245">
        <f t="shared" si="109"/>
        <v>0.15999999999999992</v>
      </c>
      <c r="DI46" s="246">
        <f t="shared" si="110"/>
        <v>0.15999999999999992</v>
      </c>
      <c r="DJ46" s="246">
        <f t="shared" si="110"/>
        <v>0.15999999999999992</v>
      </c>
      <c r="DK46" s="246">
        <f t="shared" si="111"/>
        <v>0.15999999999999992</v>
      </c>
      <c r="DL46" s="246">
        <f t="shared" si="112"/>
        <v>0.15999999999999992</v>
      </c>
      <c r="DM46" s="246">
        <f t="shared" si="113"/>
        <v>0.15999999999999992</v>
      </c>
      <c r="DN46" s="246">
        <f t="shared" si="114"/>
        <v>0.15999999999999992</v>
      </c>
      <c r="DO46" s="246">
        <f t="shared" si="115"/>
        <v>0.15999999999999992</v>
      </c>
      <c r="DP46" s="246">
        <f t="shared" si="116"/>
        <v>0.15999999999999992</v>
      </c>
      <c r="DQ46" s="246">
        <f t="shared" si="117"/>
        <v>0.15999999999999992</v>
      </c>
      <c r="DR46" s="246">
        <f t="shared" si="118"/>
        <v>0.15999999999999992</v>
      </c>
      <c r="DS46" s="246">
        <f t="shared" si="119"/>
        <v>0.15999999999999992</v>
      </c>
      <c r="DT46" s="246">
        <f t="shared" si="120"/>
        <v>0.15999999999999992</v>
      </c>
      <c r="DU46" s="246">
        <f t="shared" si="121"/>
        <v>0.15999999999999992</v>
      </c>
      <c r="DV46" s="246">
        <f t="shared" si="122"/>
        <v>0.15999999999999992</v>
      </c>
      <c r="DW46" s="246">
        <f t="shared" si="123"/>
        <v>0.15999999999999992</v>
      </c>
      <c r="DX46" s="246">
        <f t="shared" si="124"/>
        <v>0.15999999999999992</v>
      </c>
      <c r="DY46" s="246">
        <f t="shared" si="125"/>
        <v>0.15999999999999992</v>
      </c>
      <c r="DZ46" s="246">
        <f t="shared" si="126"/>
        <v>0.15999999999999992</v>
      </c>
      <c r="EA46" s="246">
        <f t="shared" si="126"/>
        <v>0.15999999999999992</v>
      </c>
      <c r="EB46" s="246">
        <f t="shared" si="126"/>
        <v>0.15999999999999992</v>
      </c>
      <c r="EC46" s="246">
        <f t="shared" si="126"/>
        <v>0.15999999999999992</v>
      </c>
      <c r="ED46" s="246">
        <f t="shared" si="126"/>
        <v>0.15999999999999992</v>
      </c>
      <c r="EE46" s="246">
        <f t="shared" si="126"/>
        <v>0.15999999999999992</v>
      </c>
      <c r="EF46" s="246">
        <f t="shared" si="127"/>
        <v>0.15999999999999992</v>
      </c>
      <c r="EG46" s="246">
        <f t="shared" si="128"/>
        <v>0.15999999999999992</v>
      </c>
      <c r="EH46" s="246">
        <f t="shared" si="129"/>
        <v>0.15999999999999992</v>
      </c>
      <c r="EI46" s="246">
        <f t="shared" si="130"/>
        <v>0.15999999999999992</v>
      </c>
      <c r="EJ46" s="246">
        <f t="shared" si="131"/>
        <v>0.15999999999999992</v>
      </c>
      <c r="EK46" s="246">
        <f t="shared" si="132"/>
        <v>0.15999999999999992</v>
      </c>
      <c r="EL46" s="245">
        <f t="shared" si="133"/>
        <v>2.9175727081051029E-2</v>
      </c>
      <c r="EM46" s="60"/>
      <c r="EN46" s="60"/>
      <c r="EO46" s="60"/>
    </row>
    <row r="47" spans="1:145" x14ac:dyDescent="0.25">
      <c r="B47" s="12" t="s">
        <v>19</v>
      </c>
      <c r="C47" s="21">
        <v>0.6</v>
      </c>
      <c r="D47" s="183">
        <v>0.14500000000000002</v>
      </c>
      <c r="E47" s="199">
        <v>0.14500000000000002</v>
      </c>
      <c r="F47" s="199">
        <v>0.14500000000000002</v>
      </c>
      <c r="G47" s="199">
        <v>0.14500000000000002</v>
      </c>
      <c r="H47" s="199">
        <v>0.14500000000000002</v>
      </c>
      <c r="I47" s="199">
        <v>0.14500000000000002</v>
      </c>
      <c r="J47" s="199">
        <v>0.14500000000000002</v>
      </c>
      <c r="K47" s="199">
        <v>0.14500000000000002</v>
      </c>
      <c r="L47" s="199">
        <v>0.14500000000000002</v>
      </c>
      <c r="M47" s="569">
        <v>0.2186629160806377</v>
      </c>
      <c r="N47" s="199">
        <f t="shared" si="80"/>
        <v>0.2186629160806377</v>
      </c>
      <c r="O47" s="199">
        <f t="shared" si="81"/>
        <v>0.2186629160806377</v>
      </c>
      <c r="P47" s="199">
        <f t="shared" si="82"/>
        <v>0.2186629160806377</v>
      </c>
      <c r="Q47" s="183">
        <v>3.262840191403904E-2</v>
      </c>
      <c r="R47" s="199">
        <v>3.262840191403904E-2</v>
      </c>
      <c r="S47" s="199">
        <v>3.262840191403904E-2</v>
      </c>
      <c r="T47" s="520">
        <v>3.262840191403904E-2</v>
      </c>
      <c r="U47" s="48">
        <f t="shared" si="83"/>
        <v>3.262840191403904E-2</v>
      </c>
      <c r="V47" s="520">
        <v>0.32950684931506857</v>
      </c>
      <c r="W47" s="48">
        <f t="shared" si="84"/>
        <v>3.262840191403904E-2</v>
      </c>
      <c r="X47" s="48">
        <f t="shared" si="68"/>
        <v>3.262840191403904E-2</v>
      </c>
      <c r="Y47" s="48">
        <f t="shared" si="68"/>
        <v>3.262840191403904E-2</v>
      </c>
      <c r="Z47" s="48">
        <f t="shared" si="68"/>
        <v>3.262840191403904E-2</v>
      </c>
      <c r="AA47" s="48">
        <f t="shared" si="68"/>
        <v>3.262840191403904E-2</v>
      </c>
      <c r="AB47" s="199">
        <f t="shared" si="85"/>
        <v>0.18569736133548709</v>
      </c>
      <c r="AC47" s="199">
        <f t="shared" si="86"/>
        <v>0.18569736133548709</v>
      </c>
      <c r="AD47" s="183">
        <v>0.2186629160806377</v>
      </c>
      <c r="AE47" s="48">
        <f t="shared" si="87"/>
        <v>0.2186629160806377</v>
      </c>
      <c r="AF47" s="48">
        <f t="shared" si="88"/>
        <v>0.2186629160806377</v>
      </c>
      <c r="AG47" s="48">
        <f t="shared" si="89"/>
        <v>0.2186629160806377</v>
      </c>
      <c r="AH47" s="183">
        <v>0.29600000000000004</v>
      </c>
      <c r="AI47" s="566">
        <v>0.18569736133548709</v>
      </c>
      <c r="AJ47" s="199">
        <f t="shared" si="90"/>
        <v>0.18569736133548709</v>
      </c>
      <c r="AK47" s="535">
        <f t="shared" si="69"/>
        <v>0.24084868066774356</v>
      </c>
      <c r="AL47" s="527">
        <v>0.29600000000000004</v>
      </c>
      <c r="AM47" s="48">
        <f t="shared" si="91"/>
        <v>0.18569736133548709</v>
      </c>
      <c r="AN47" s="48">
        <f t="shared" si="70"/>
        <v>0.18569736133548709</v>
      </c>
      <c r="AO47" s="48">
        <f t="shared" si="92"/>
        <v>3.262840191403904E-2</v>
      </c>
      <c r="AP47" s="48">
        <f t="shared" si="93"/>
        <v>0.32950684931506857</v>
      </c>
      <c r="AQ47" s="48">
        <f t="shared" si="94"/>
        <v>0.2186629160806377</v>
      </c>
      <c r="AR47" s="48">
        <f t="shared" si="95"/>
        <v>0.2186629160806377</v>
      </c>
      <c r="AS47" s="48">
        <f t="shared" si="96"/>
        <v>0.226304906313435</v>
      </c>
      <c r="AT47" s="183">
        <v>0.226304906313435</v>
      </c>
      <c r="AU47" s="48">
        <f t="shared" si="97"/>
        <v>0.20367441568209149</v>
      </c>
      <c r="AV47" s="48">
        <f t="shared" si="71"/>
        <v>0.20367441568209149</v>
      </c>
      <c r="AW47" s="48">
        <f t="shared" si="71"/>
        <v>0.20367441568209149</v>
      </c>
      <c r="AX47" s="48">
        <f t="shared" si="71"/>
        <v>0.226304906313435</v>
      </c>
      <c r="AY47" s="48">
        <f t="shared" si="71"/>
        <v>0.27156588757612199</v>
      </c>
      <c r="AZ47" s="48">
        <f t="shared" si="71"/>
        <v>0.226304906313435</v>
      </c>
      <c r="BA47" s="48">
        <f t="shared" si="71"/>
        <v>0.27156588757612199</v>
      </c>
      <c r="BB47" s="48">
        <f t="shared" si="98"/>
        <v>0.30600000000000005</v>
      </c>
      <c r="BC47" s="183">
        <v>0.30600000000000005</v>
      </c>
      <c r="BD47" s="183">
        <v>0.44299999999999984</v>
      </c>
      <c r="BE47" s="48">
        <f t="shared" si="99"/>
        <v>0.226304906313435</v>
      </c>
      <c r="BF47" s="48">
        <f t="shared" si="72"/>
        <v>0.226304906313435</v>
      </c>
      <c r="BG47" s="48">
        <f t="shared" si="72"/>
        <v>0.27156588757612199</v>
      </c>
      <c r="BH47" s="48">
        <f t="shared" si="72"/>
        <v>0.27156588757612199</v>
      </c>
      <c r="BI47" s="183">
        <v>0.1399999999999999</v>
      </c>
      <c r="BJ47" s="183">
        <v>0.12000000000000011</v>
      </c>
      <c r="BK47" s="183">
        <v>0.12000000000000011</v>
      </c>
      <c r="BL47" s="527">
        <v>0.21465166432255023</v>
      </c>
      <c r="BM47" s="48">
        <f t="shared" si="100"/>
        <v>0.226304906313435</v>
      </c>
      <c r="BN47" s="183">
        <v>0.21440321272682991</v>
      </c>
      <c r="BO47" s="183">
        <v>0</v>
      </c>
      <c r="BP47" s="48">
        <f t="shared" si="101"/>
        <v>0</v>
      </c>
      <c r="BQ47" s="48">
        <f t="shared" si="73"/>
        <v>0</v>
      </c>
      <c r="BR47" s="48">
        <f t="shared" si="73"/>
        <v>0</v>
      </c>
      <c r="BS47" s="48">
        <f t="shared" si="73"/>
        <v>0</v>
      </c>
      <c r="BT47" s="48">
        <f t="shared" si="73"/>
        <v>0</v>
      </c>
      <c r="BU47" s="183">
        <v>0.18492197128282006</v>
      </c>
      <c r="BV47" s="48">
        <f t="shared" si="102"/>
        <v>0.18492197128282006</v>
      </c>
      <c r="BW47" s="48">
        <f t="shared" si="74"/>
        <v>0.18492197128282006</v>
      </c>
      <c r="BX47" s="48">
        <f t="shared" si="74"/>
        <v>0.18492197128282006</v>
      </c>
      <c r="BY47" s="48">
        <f t="shared" si="74"/>
        <v>0.18492197128282006</v>
      </c>
      <c r="BZ47" s="48">
        <f t="shared" si="74"/>
        <v>0.18492197128282006</v>
      </c>
      <c r="CA47" s="48">
        <f t="shared" si="74"/>
        <v>0.18492197128282006</v>
      </c>
      <c r="CB47" s="183">
        <v>0.45828766689766964</v>
      </c>
      <c r="CC47" s="48">
        <f t="shared" si="103"/>
        <v>0.45828766689766964</v>
      </c>
      <c r="CD47" s="48">
        <v>0.45828766689766964</v>
      </c>
      <c r="CE47" s="48">
        <f t="shared" si="75"/>
        <v>0.45828766689766964</v>
      </c>
      <c r="CF47" s="48">
        <f t="shared" si="75"/>
        <v>0.45828766689766964</v>
      </c>
      <c r="CG47" s="48">
        <f t="shared" si="75"/>
        <v>0.45828766689766964</v>
      </c>
      <c r="CH47" s="48">
        <f t="shared" si="75"/>
        <v>0.45828766689766964</v>
      </c>
      <c r="CI47" s="48">
        <f t="shared" si="104"/>
        <v>0.21440321272682991</v>
      </c>
      <c r="CJ47" s="48">
        <f t="shared" si="104"/>
        <v>0.21440321272682991</v>
      </c>
      <c r="CK47" s="48">
        <f t="shared" si="104"/>
        <v>0.21440321272682991</v>
      </c>
      <c r="CL47" s="183">
        <v>0.45828766689766964</v>
      </c>
      <c r="CM47" s="48">
        <f t="shared" si="105"/>
        <v>0.45828766689766964</v>
      </c>
      <c r="CN47" s="48">
        <f t="shared" si="76"/>
        <v>0.45828766689766964</v>
      </c>
      <c r="CO47" s="48">
        <f t="shared" si="76"/>
        <v>0.45828766689766964</v>
      </c>
      <c r="CP47" s="48">
        <f t="shared" si="76"/>
        <v>0.45828766689766964</v>
      </c>
      <c r="CQ47" s="535">
        <v>0.21465166432255023</v>
      </c>
      <c r="CR47" s="183">
        <f t="shared" si="106"/>
        <v>0.18569736133548709</v>
      </c>
      <c r="CS47" s="48">
        <f t="shared" si="107"/>
        <v>0.18569736133548709</v>
      </c>
      <c r="CT47" s="48">
        <f t="shared" si="77"/>
        <v>0.18569736133548709</v>
      </c>
      <c r="CU47" s="48">
        <f t="shared" si="77"/>
        <v>0.18569736133548709</v>
      </c>
      <c r="CV47" s="48">
        <f t="shared" si="77"/>
        <v>0.18569736133548709</v>
      </c>
      <c r="CW47" s="48">
        <f t="shared" si="77"/>
        <v>0.18569736133548709</v>
      </c>
      <c r="CX47" s="48">
        <f t="shared" si="77"/>
        <v>0.18569736133548709</v>
      </c>
      <c r="CY47" s="48">
        <f t="shared" si="77"/>
        <v>0.18569736133548709</v>
      </c>
      <c r="CZ47" s="48">
        <f t="shared" si="77"/>
        <v>0.18569736133548709</v>
      </c>
      <c r="DA47" s="48">
        <f t="shared" si="77"/>
        <v>0.18569736133548709</v>
      </c>
      <c r="DB47" s="48">
        <f t="shared" si="77"/>
        <v>0.18569736133548709</v>
      </c>
      <c r="DC47" s="48">
        <f t="shared" si="77"/>
        <v>0.18569736133548709</v>
      </c>
      <c r="DD47" s="183">
        <f t="shared" si="108"/>
        <v>0.226304906313435</v>
      </c>
      <c r="DE47" s="48">
        <f t="shared" si="78"/>
        <v>0.226304906313435</v>
      </c>
      <c r="DF47" s="48">
        <f t="shared" si="78"/>
        <v>0.226304906313435</v>
      </c>
      <c r="DG47" s="48">
        <f t="shared" si="78"/>
        <v>0.226304906313435</v>
      </c>
      <c r="DH47" s="183">
        <f t="shared" si="109"/>
        <v>0.2186629160806377</v>
      </c>
      <c r="DI47" s="48">
        <f t="shared" si="110"/>
        <v>0.2186629160806377</v>
      </c>
      <c r="DJ47" s="48">
        <f t="shared" si="110"/>
        <v>0.2186629160806377</v>
      </c>
      <c r="DK47" s="48">
        <f t="shared" si="111"/>
        <v>0.2186629160806377</v>
      </c>
      <c r="DL47" s="48">
        <f t="shared" si="112"/>
        <v>0.2186629160806377</v>
      </c>
      <c r="DM47" s="48">
        <f t="shared" si="113"/>
        <v>0.2186629160806377</v>
      </c>
      <c r="DN47" s="48">
        <f t="shared" si="114"/>
        <v>0.2186629160806377</v>
      </c>
      <c r="DO47" s="48">
        <f t="shared" si="115"/>
        <v>0.2186629160806377</v>
      </c>
      <c r="DP47" s="48">
        <f t="shared" si="116"/>
        <v>0.2186629160806377</v>
      </c>
      <c r="DQ47" s="48">
        <f t="shared" si="117"/>
        <v>0.2186629160806377</v>
      </c>
      <c r="DR47" s="48">
        <f t="shared" si="118"/>
        <v>0.2186629160806377</v>
      </c>
      <c r="DS47" s="48">
        <f t="shared" si="119"/>
        <v>0.2186629160806377</v>
      </c>
      <c r="DT47" s="48">
        <f t="shared" si="120"/>
        <v>0.2186629160806377</v>
      </c>
      <c r="DU47" s="48">
        <f t="shared" si="121"/>
        <v>0.2186629160806377</v>
      </c>
      <c r="DV47" s="48">
        <f t="shared" si="122"/>
        <v>0.2186629160806377</v>
      </c>
      <c r="DW47" s="48">
        <f t="shared" si="123"/>
        <v>0.2186629160806377</v>
      </c>
      <c r="DX47" s="48">
        <f t="shared" si="124"/>
        <v>0.2186629160806377</v>
      </c>
      <c r="DY47" s="48">
        <f t="shared" si="125"/>
        <v>0.2186629160806377</v>
      </c>
      <c r="DZ47" s="48">
        <f t="shared" si="126"/>
        <v>0.2186629160806377</v>
      </c>
      <c r="EA47" s="48">
        <f t="shared" si="126"/>
        <v>0.2186629160806377</v>
      </c>
      <c r="EB47" s="48">
        <f t="shared" si="126"/>
        <v>0.2186629160806377</v>
      </c>
      <c r="EC47" s="48">
        <f t="shared" si="126"/>
        <v>0.2186629160806377</v>
      </c>
      <c r="ED47" s="48">
        <f t="shared" si="126"/>
        <v>0.2186629160806377</v>
      </c>
      <c r="EE47" s="48">
        <f t="shared" si="126"/>
        <v>0.2186629160806377</v>
      </c>
      <c r="EF47" s="48">
        <f t="shared" si="127"/>
        <v>0.2186629160806377</v>
      </c>
      <c r="EG47" s="48">
        <f t="shared" si="128"/>
        <v>0.2186629160806377</v>
      </c>
      <c r="EH47" s="48">
        <f t="shared" si="129"/>
        <v>0.2186629160806377</v>
      </c>
      <c r="EI47" s="48">
        <f t="shared" si="130"/>
        <v>0.2186629160806377</v>
      </c>
      <c r="EJ47" s="48">
        <f t="shared" si="131"/>
        <v>0.2186629160806377</v>
      </c>
      <c r="EK47" s="48">
        <f t="shared" si="132"/>
        <v>0.2186629160806377</v>
      </c>
      <c r="EL47" s="183">
        <f t="shared" si="133"/>
        <v>3.589124210544295E-2</v>
      </c>
      <c r="EM47" s="60"/>
      <c r="EN47" s="60"/>
      <c r="EO47" s="60"/>
    </row>
    <row r="48" spans="1:145" x14ac:dyDescent="0.25">
      <c r="B48" s="12" t="s">
        <v>20</v>
      </c>
      <c r="C48" s="21">
        <v>0.65</v>
      </c>
      <c r="D48" s="183">
        <v>0.16990217391304355</v>
      </c>
      <c r="E48" s="199">
        <v>0.16990217391304355</v>
      </c>
      <c r="F48" s="199">
        <v>0.16990217391304355</v>
      </c>
      <c r="G48" s="199">
        <v>0.16990217391304355</v>
      </c>
      <c r="H48" s="199">
        <v>0.16990217391304355</v>
      </c>
      <c r="I48" s="199">
        <v>0.16990217391304355</v>
      </c>
      <c r="J48" s="199">
        <v>0.16990217391304355</v>
      </c>
      <c r="K48" s="199">
        <v>0.16990217391304355</v>
      </c>
      <c r="L48" s="199">
        <v>0.16990217391304355</v>
      </c>
      <c r="M48" s="569">
        <v>0.27</v>
      </c>
      <c r="N48" s="199">
        <f t="shared" si="80"/>
        <v>0.27</v>
      </c>
      <c r="O48" s="199">
        <f t="shared" si="81"/>
        <v>0.27</v>
      </c>
      <c r="P48" s="199">
        <f t="shared" si="82"/>
        <v>0.27</v>
      </c>
      <c r="Q48" s="183">
        <v>4.3240672513056744E-2</v>
      </c>
      <c r="R48" s="199">
        <v>4.3240672513056744E-2</v>
      </c>
      <c r="S48" s="199">
        <v>4.3240672513056744E-2</v>
      </c>
      <c r="T48" s="520">
        <v>4.3240672513056744E-2</v>
      </c>
      <c r="U48" s="48">
        <f t="shared" si="83"/>
        <v>4.3240672513056744E-2</v>
      </c>
      <c r="V48" s="520">
        <v>0.48710998813365647</v>
      </c>
      <c r="W48" s="48">
        <f t="shared" si="84"/>
        <v>4.3240672513056744E-2</v>
      </c>
      <c r="X48" s="48">
        <f t="shared" si="68"/>
        <v>4.3240672513056744E-2</v>
      </c>
      <c r="Y48" s="48">
        <f t="shared" si="68"/>
        <v>4.3240672513056744E-2</v>
      </c>
      <c r="Z48" s="48">
        <f t="shared" si="68"/>
        <v>4.3240672513056744E-2</v>
      </c>
      <c r="AA48" s="48">
        <f t="shared" si="68"/>
        <v>4.3240672513056744E-2</v>
      </c>
      <c r="AB48" s="199">
        <f t="shared" si="85"/>
        <v>0.29811218156452224</v>
      </c>
      <c r="AC48" s="199">
        <f t="shared" si="86"/>
        <v>0.29811218156452224</v>
      </c>
      <c r="AD48" s="183">
        <v>0.27</v>
      </c>
      <c r="AE48" s="48">
        <f t="shared" si="87"/>
        <v>0.27</v>
      </c>
      <c r="AF48" s="48">
        <f t="shared" si="88"/>
        <v>0.27</v>
      </c>
      <c r="AG48" s="48">
        <f t="shared" si="89"/>
        <v>0.27</v>
      </c>
      <c r="AH48" s="183">
        <v>0.39200000000000013</v>
      </c>
      <c r="AI48" s="566">
        <v>0.29811218156452224</v>
      </c>
      <c r="AJ48" s="199">
        <f t="shared" si="90"/>
        <v>0.29811218156452224</v>
      </c>
      <c r="AK48" s="535">
        <f t="shared" si="69"/>
        <v>0.34505609078226118</v>
      </c>
      <c r="AL48" s="527">
        <v>0.39200000000000013</v>
      </c>
      <c r="AM48" s="48">
        <f t="shared" si="91"/>
        <v>0.29811218156452224</v>
      </c>
      <c r="AN48" s="48">
        <f t="shared" si="70"/>
        <v>0.29811218156452224</v>
      </c>
      <c r="AO48" s="48">
        <f t="shared" si="92"/>
        <v>4.3240672513056744E-2</v>
      </c>
      <c r="AP48" s="48">
        <f t="shared" si="93"/>
        <v>0.48710998813365647</v>
      </c>
      <c r="AQ48" s="48">
        <f t="shared" si="94"/>
        <v>0.27</v>
      </c>
      <c r="AR48" s="48">
        <f t="shared" si="95"/>
        <v>0.27</v>
      </c>
      <c r="AS48" s="48">
        <f t="shared" si="96"/>
        <v>0.27357534246575366</v>
      </c>
      <c r="AT48" s="183">
        <v>0.27357534246575366</v>
      </c>
      <c r="AU48" s="48">
        <f t="shared" si="97"/>
        <v>0.2462178082191783</v>
      </c>
      <c r="AV48" s="48">
        <f t="shared" si="71"/>
        <v>0.2462178082191783</v>
      </c>
      <c r="AW48" s="48">
        <f t="shared" si="71"/>
        <v>0.2462178082191783</v>
      </c>
      <c r="AX48" s="48">
        <f t="shared" si="71"/>
        <v>0.27357534246575366</v>
      </c>
      <c r="AY48" s="48">
        <f t="shared" si="71"/>
        <v>0.32829041095890438</v>
      </c>
      <c r="AZ48" s="48">
        <f t="shared" si="71"/>
        <v>0.27357534246575366</v>
      </c>
      <c r="BA48" s="48">
        <f t="shared" si="71"/>
        <v>0.32829041095890438</v>
      </c>
      <c r="BB48" s="48">
        <f t="shared" si="98"/>
        <v>0.36700000000000021</v>
      </c>
      <c r="BC48" s="183">
        <v>0.36700000000000021</v>
      </c>
      <c r="BD48" s="183">
        <v>0.49649999999999994</v>
      </c>
      <c r="BE48" s="48">
        <f t="shared" si="99"/>
        <v>0.27357534246575366</v>
      </c>
      <c r="BF48" s="48">
        <f t="shared" si="72"/>
        <v>0.27357534246575366</v>
      </c>
      <c r="BG48" s="48">
        <f t="shared" si="72"/>
        <v>0.32829041095890438</v>
      </c>
      <c r="BH48" s="48">
        <f t="shared" si="72"/>
        <v>0.32829041095890438</v>
      </c>
      <c r="BI48" s="183">
        <v>0.19874104250000002</v>
      </c>
      <c r="BJ48" s="183">
        <v>0.15999999999999992</v>
      </c>
      <c r="BK48" s="183">
        <v>0.15999999999999992</v>
      </c>
      <c r="BL48" s="527">
        <v>0.27</v>
      </c>
      <c r="BM48" s="48">
        <f t="shared" si="100"/>
        <v>0.27357534246575366</v>
      </c>
      <c r="BN48" s="183">
        <v>0.24408737313551901</v>
      </c>
      <c r="BO48" s="183">
        <v>0</v>
      </c>
      <c r="BP48" s="48">
        <f t="shared" si="101"/>
        <v>0</v>
      </c>
      <c r="BQ48" s="48">
        <f t="shared" si="73"/>
        <v>0</v>
      </c>
      <c r="BR48" s="48">
        <f t="shared" si="73"/>
        <v>0</v>
      </c>
      <c r="BS48" s="48">
        <f t="shared" si="73"/>
        <v>0</v>
      </c>
      <c r="BT48" s="48">
        <f t="shared" si="73"/>
        <v>0</v>
      </c>
      <c r="BU48" s="183">
        <v>0.23932223762960492</v>
      </c>
      <c r="BV48" s="48">
        <f t="shared" si="102"/>
        <v>0.23932223762960492</v>
      </c>
      <c r="BW48" s="48">
        <f t="shared" si="74"/>
        <v>0.23932223762960492</v>
      </c>
      <c r="BX48" s="48">
        <f t="shared" si="74"/>
        <v>0.23932223762960492</v>
      </c>
      <c r="BY48" s="48">
        <f t="shared" si="74"/>
        <v>0.23932223762960492</v>
      </c>
      <c r="BZ48" s="48">
        <f t="shared" si="74"/>
        <v>0.23932223762960492</v>
      </c>
      <c r="CA48" s="48">
        <f t="shared" si="74"/>
        <v>0.23932223762960492</v>
      </c>
      <c r="CB48" s="183">
        <v>0.49293988177695214</v>
      </c>
      <c r="CC48" s="48">
        <f t="shared" si="103"/>
        <v>0.49293988177695214</v>
      </c>
      <c r="CD48" s="48">
        <v>0.49293988177695214</v>
      </c>
      <c r="CE48" s="48">
        <f t="shared" si="75"/>
        <v>0.49293988177695214</v>
      </c>
      <c r="CF48" s="48">
        <f t="shared" si="75"/>
        <v>0.49293988177695214</v>
      </c>
      <c r="CG48" s="48">
        <f t="shared" si="75"/>
        <v>0.49293988177695214</v>
      </c>
      <c r="CH48" s="48">
        <f t="shared" si="75"/>
        <v>0.49293988177695214</v>
      </c>
      <c r="CI48" s="48">
        <f t="shared" si="104"/>
        <v>0.24408737313551901</v>
      </c>
      <c r="CJ48" s="48">
        <f t="shared" si="104"/>
        <v>0.24408737313551901</v>
      </c>
      <c r="CK48" s="48">
        <f t="shared" si="104"/>
        <v>0.24408737313551901</v>
      </c>
      <c r="CL48" s="183">
        <v>0.49293988177695214</v>
      </c>
      <c r="CM48" s="48">
        <f t="shared" si="105"/>
        <v>0.49293988177695214</v>
      </c>
      <c r="CN48" s="48">
        <f t="shared" si="76"/>
        <v>0.49293988177695214</v>
      </c>
      <c r="CO48" s="48">
        <f t="shared" si="76"/>
        <v>0.49293988177695214</v>
      </c>
      <c r="CP48" s="48">
        <f t="shared" si="76"/>
        <v>0.49293988177695214</v>
      </c>
      <c r="CQ48" s="535">
        <v>0.27</v>
      </c>
      <c r="CR48" s="183">
        <f t="shared" si="106"/>
        <v>0.29811218156452224</v>
      </c>
      <c r="CS48" s="48">
        <f t="shared" si="107"/>
        <v>0.29811218156452224</v>
      </c>
      <c r="CT48" s="48">
        <f t="shared" si="77"/>
        <v>0.29811218156452224</v>
      </c>
      <c r="CU48" s="48">
        <f t="shared" si="77"/>
        <v>0.29811218156452224</v>
      </c>
      <c r="CV48" s="48">
        <f t="shared" si="77"/>
        <v>0.29811218156452224</v>
      </c>
      <c r="CW48" s="48">
        <f t="shared" si="77"/>
        <v>0.29811218156452224</v>
      </c>
      <c r="CX48" s="48">
        <f t="shared" si="77"/>
        <v>0.29811218156452224</v>
      </c>
      <c r="CY48" s="48">
        <f t="shared" si="77"/>
        <v>0.29811218156452224</v>
      </c>
      <c r="CZ48" s="48">
        <f t="shared" si="77"/>
        <v>0.29811218156452224</v>
      </c>
      <c r="DA48" s="48">
        <f t="shared" si="77"/>
        <v>0.29811218156452224</v>
      </c>
      <c r="DB48" s="48">
        <f t="shared" si="77"/>
        <v>0.29811218156452224</v>
      </c>
      <c r="DC48" s="48">
        <f t="shared" si="77"/>
        <v>0.29811218156452224</v>
      </c>
      <c r="DD48" s="183">
        <f t="shared" si="108"/>
        <v>0.27357534246575366</v>
      </c>
      <c r="DE48" s="48">
        <f t="shared" si="78"/>
        <v>0.27357534246575366</v>
      </c>
      <c r="DF48" s="48">
        <f t="shared" si="78"/>
        <v>0.27357534246575366</v>
      </c>
      <c r="DG48" s="48">
        <f t="shared" si="78"/>
        <v>0.27357534246575366</v>
      </c>
      <c r="DH48" s="183">
        <f t="shared" si="109"/>
        <v>0.27</v>
      </c>
      <c r="DI48" s="48">
        <f t="shared" si="110"/>
        <v>0.27</v>
      </c>
      <c r="DJ48" s="48">
        <f t="shared" si="110"/>
        <v>0.27</v>
      </c>
      <c r="DK48" s="48">
        <f t="shared" si="111"/>
        <v>0.27</v>
      </c>
      <c r="DL48" s="48">
        <f t="shared" si="112"/>
        <v>0.27</v>
      </c>
      <c r="DM48" s="48">
        <f t="shared" si="113"/>
        <v>0.27</v>
      </c>
      <c r="DN48" s="48">
        <f t="shared" si="114"/>
        <v>0.27</v>
      </c>
      <c r="DO48" s="48">
        <f t="shared" si="115"/>
        <v>0.27</v>
      </c>
      <c r="DP48" s="48">
        <f t="shared" si="116"/>
        <v>0.27</v>
      </c>
      <c r="DQ48" s="48">
        <f t="shared" si="117"/>
        <v>0.27</v>
      </c>
      <c r="DR48" s="48">
        <f t="shared" si="118"/>
        <v>0.27</v>
      </c>
      <c r="DS48" s="48">
        <f t="shared" si="119"/>
        <v>0.27</v>
      </c>
      <c r="DT48" s="48">
        <f t="shared" si="120"/>
        <v>0.27</v>
      </c>
      <c r="DU48" s="48">
        <f t="shared" si="121"/>
        <v>0.27</v>
      </c>
      <c r="DV48" s="48">
        <f t="shared" si="122"/>
        <v>0.27</v>
      </c>
      <c r="DW48" s="48">
        <f t="shared" si="123"/>
        <v>0.27</v>
      </c>
      <c r="DX48" s="48">
        <f t="shared" si="124"/>
        <v>0.27</v>
      </c>
      <c r="DY48" s="48">
        <f t="shared" si="125"/>
        <v>0.27</v>
      </c>
      <c r="DZ48" s="48">
        <f t="shared" si="126"/>
        <v>0.27</v>
      </c>
      <c r="EA48" s="48">
        <f t="shared" si="126"/>
        <v>0.27</v>
      </c>
      <c r="EB48" s="48">
        <f t="shared" si="126"/>
        <v>0.27</v>
      </c>
      <c r="EC48" s="48">
        <f t="shared" si="126"/>
        <v>0.27</v>
      </c>
      <c r="ED48" s="48">
        <f t="shared" si="126"/>
        <v>0.27</v>
      </c>
      <c r="EE48" s="48">
        <f t="shared" si="126"/>
        <v>0.27</v>
      </c>
      <c r="EF48" s="48">
        <f t="shared" si="127"/>
        <v>0.27</v>
      </c>
      <c r="EG48" s="48">
        <f t="shared" si="128"/>
        <v>0.27</v>
      </c>
      <c r="EH48" s="48">
        <f t="shared" si="129"/>
        <v>0.27</v>
      </c>
      <c r="EI48" s="48">
        <f t="shared" si="130"/>
        <v>0.27</v>
      </c>
      <c r="EJ48" s="48">
        <f t="shared" si="131"/>
        <v>0.27</v>
      </c>
      <c r="EK48" s="48">
        <f t="shared" si="132"/>
        <v>0.27</v>
      </c>
      <c r="EL48" s="183">
        <f t="shared" si="133"/>
        <v>4.7564739764362422E-2</v>
      </c>
      <c r="EM48" s="60"/>
      <c r="EN48" s="60"/>
      <c r="EO48" s="60"/>
    </row>
    <row r="49" spans="1:145" x14ac:dyDescent="0.25">
      <c r="B49" s="12" t="s">
        <v>21</v>
      </c>
      <c r="C49" s="21">
        <v>0.7</v>
      </c>
      <c r="D49" s="183">
        <v>0.31751443414435548</v>
      </c>
      <c r="E49" s="199">
        <v>0.31751443414435548</v>
      </c>
      <c r="F49" s="199">
        <v>0.31751443414435548</v>
      </c>
      <c r="G49" s="199">
        <v>0.31751443414435548</v>
      </c>
      <c r="H49" s="199">
        <v>0.31751443414435548</v>
      </c>
      <c r="I49" s="199">
        <v>0.31751443414435548</v>
      </c>
      <c r="J49" s="199">
        <v>0.31751443414435548</v>
      </c>
      <c r="K49" s="199">
        <v>0.31751443414435548</v>
      </c>
      <c r="L49" s="199">
        <v>0.31751443414435548</v>
      </c>
      <c r="M49" s="569">
        <v>0.43966197183098593</v>
      </c>
      <c r="N49" s="199">
        <f t="shared" si="80"/>
        <v>0.43966197183098593</v>
      </c>
      <c r="O49" s="199">
        <f t="shared" si="81"/>
        <v>0.43966197183098593</v>
      </c>
      <c r="P49" s="199">
        <f t="shared" si="82"/>
        <v>0.43966197183098593</v>
      </c>
      <c r="Q49" s="183">
        <v>0.12799663140847989</v>
      </c>
      <c r="R49" s="199">
        <v>0.12799663140847989</v>
      </c>
      <c r="S49" s="199">
        <v>0.12799663140847989</v>
      </c>
      <c r="T49" s="520">
        <v>0.12799663140847989</v>
      </c>
      <c r="U49" s="48">
        <f t="shared" si="83"/>
        <v>0.12799663140847989</v>
      </c>
      <c r="V49" s="520">
        <v>0.58000000000000007</v>
      </c>
      <c r="W49" s="48">
        <f t="shared" si="84"/>
        <v>0.12799663140847989</v>
      </c>
      <c r="X49" s="48">
        <f t="shared" si="68"/>
        <v>0.12799663140847989</v>
      </c>
      <c r="Y49" s="48">
        <f t="shared" si="68"/>
        <v>0.12799663140847989</v>
      </c>
      <c r="Z49" s="48">
        <f t="shared" si="68"/>
        <v>0.12799663140847989</v>
      </c>
      <c r="AA49" s="48">
        <f t="shared" si="68"/>
        <v>0.12799663140847989</v>
      </c>
      <c r="AB49" s="199">
        <f t="shared" si="85"/>
        <v>0.55605756283261898</v>
      </c>
      <c r="AC49" s="199">
        <f t="shared" si="86"/>
        <v>0.55605756283261898</v>
      </c>
      <c r="AD49" s="183">
        <v>0.43966197183098593</v>
      </c>
      <c r="AE49" s="48">
        <f t="shared" si="87"/>
        <v>0.43966197183098593</v>
      </c>
      <c r="AF49" s="48">
        <f t="shared" si="88"/>
        <v>0.43966197183098593</v>
      </c>
      <c r="AG49" s="48">
        <f t="shared" si="89"/>
        <v>0.43966197183098593</v>
      </c>
      <c r="AH49" s="183">
        <v>0.60600000000000009</v>
      </c>
      <c r="AI49" s="566">
        <v>0.55605756283261898</v>
      </c>
      <c r="AJ49" s="199">
        <f t="shared" si="90"/>
        <v>0.55605756283261898</v>
      </c>
      <c r="AK49" s="535">
        <f t="shared" si="69"/>
        <v>0.58102878141630954</v>
      </c>
      <c r="AL49" s="527">
        <v>0.60600000000000009</v>
      </c>
      <c r="AM49" s="48">
        <f t="shared" si="91"/>
        <v>0.55605756283261898</v>
      </c>
      <c r="AN49" s="48">
        <f t="shared" si="70"/>
        <v>0.55605756283261898</v>
      </c>
      <c r="AO49" s="48">
        <f t="shared" si="92"/>
        <v>0.12799663140847989</v>
      </c>
      <c r="AP49" s="48">
        <f t="shared" si="93"/>
        <v>0.58000000000000007</v>
      </c>
      <c r="AQ49" s="48">
        <f t="shared" si="94"/>
        <v>0.43966197183098593</v>
      </c>
      <c r="AR49" s="48">
        <f t="shared" si="95"/>
        <v>0.43966197183098593</v>
      </c>
      <c r="AS49" s="48">
        <f t="shared" si="96"/>
        <v>0.38932394366197171</v>
      </c>
      <c r="AT49" s="183">
        <v>0.38932394366197171</v>
      </c>
      <c r="AU49" s="48">
        <f t="shared" si="97"/>
        <v>0.35039154929577454</v>
      </c>
      <c r="AV49" s="48">
        <f t="shared" si="71"/>
        <v>0.35039154929577454</v>
      </c>
      <c r="AW49" s="48">
        <f t="shared" si="71"/>
        <v>0.35039154929577454</v>
      </c>
      <c r="AX49" s="48">
        <f t="shared" si="71"/>
        <v>0.38932394366197171</v>
      </c>
      <c r="AY49" s="48">
        <f t="shared" si="71"/>
        <v>0.46718873239436604</v>
      </c>
      <c r="AZ49" s="48">
        <f t="shared" si="71"/>
        <v>0.38932394366197171</v>
      </c>
      <c r="BA49" s="48">
        <f t="shared" si="71"/>
        <v>0.46718873239436604</v>
      </c>
      <c r="BB49" s="48">
        <f t="shared" si="98"/>
        <v>0.42999999999999988</v>
      </c>
      <c r="BC49" s="183">
        <v>0.42999999999999988</v>
      </c>
      <c r="BD49" s="183">
        <v>0.53</v>
      </c>
      <c r="BE49" s="48">
        <f t="shared" si="99"/>
        <v>0.38932394366197171</v>
      </c>
      <c r="BF49" s="48">
        <f t="shared" si="72"/>
        <v>0.38932394366197171</v>
      </c>
      <c r="BG49" s="48">
        <f t="shared" si="72"/>
        <v>0.46718873239436604</v>
      </c>
      <c r="BH49" s="48">
        <f t="shared" si="72"/>
        <v>0.46718873239436604</v>
      </c>
      <c r="BI49" s="183">
        <v>0.33562754137932377</v>
      </c>
      <c r="BJ49" s="183">
        <v>0.24999999999999994</v>
      </c>
      <c r="BK49" s="183">
        <v>0.24999999999999994</v>
      </c>
      <c r="BL49" s="527">
        <v>0.3809523808000001</v>
      </c>
      <c r="BM49" s="48">
        <f t="shared" si="100"/>
        <v>0.38932394366197171</v>
      </c>
      <c r="BN49" s="183">
        <v>0.35389374267363</v>
      </c>
      <c r="BO49" s="183">
        <v>2.9999999999999971E-2</v>
      </c>
      <c r="BP49" s="48">
        <f t="shared" si="101"/>
        <v>2.9999999999999971E-2</v>
      </c>
      <c r="BQ49" s="48">
        <f t="shared" si="73"/>
        <v>2.9999999999999971E-2</v>
      </c>
      <c r="BR49" s="48">
        <f t="shared" si="73"/>
        <v>2.9999999999999971E-2</v>
      </c>
      <c r="BS49" s="48">
        <f t="shared" si="73"/>
        <v>2.9999999999999971E-2</v>
      </c>
      <c r="BT49" s="48">
        <f t="shared" si="73"/>
        <v>2.9999999999999971E-2</v>
      </c>
      <c r="BU49" s="183">
        <v>0.3516812280208898</v>
      </c>
      <c r="BV49" s="48">
        <f t="shared" si="102"/>
        <v>0.3516812280208898</v>
      </c>
      <c r="BW49" s="48">
        <f t="shared" si="74"/>
        <v>0.3516812280208898</v>
      </c>
      <c r="BX49" s="48">
        <f t="shared" si="74"/>
        <v>0.3516812280208898</v>
      </c>
      <c r="BY49" s="48">
        <f t="shared" si="74"/>
        <v>0.3516812280208898</v>
      </c>
      <c r="BZ49" s="48">
        <f t="shared" si="74"/>
        <v>0.3516812280208898</v>
      </c>
      <c r="CA49" s="48">
        <f t="shared" si="74"/>
        <v>0.3516812280208898</v>
      </c>
      <c r="CB49" s="183">
        <v>0.53</v>
      </c>
      <c r="CC49" s="48">
        <f t="shared" si="103"/>
        <v>0.53</v>
      </c>
      <c r="CD49" s="48">
        <v>0.53</v>
      </c>
      <c r="CE49" s="48">
        <f t="shared" si="75"/>
        <v>0.53</v>
      </c>
      <c r="CF49" s="48">
        <f t="shared" si="75"/>
        <v>0.53</v>
      </c>
      <c r="CG49" s="48">
        <f t="shared" si="75"/>
        <v>0.53</v>
      </c>
      <c r="CH49" s="48">
        <f t="shared" si="75"/>
        <v>0.53</v>
      </c>
      <c r="CI49" s="48">
        <f t="shared" si="104"/>
        <v>0.35389374267363</v>
      </c>
      <c r="CJ49" s="48">
        <f t="shared" si="104"/>
        <v>0.35389374267363</v>
      </c>
      <c r="CK49" s="48">
        <f t="shared" si="104"/>
        <v>0.35389374267363</v>
      </c>
      <c r="CL49" s="183">
        <v>0.53</v>
      </c>
      <c r="CM49" s="48">
        <f t="shared" si="105"/>
        <v>0.53</v>
      </c>
      <c r="CN49" s="48">
        <f t="shared" si="76"/>
        <v>0.53</v>
      </c>
      <c r="CO49" s="48">
        <f t="shared" si="76"/>
        <v>0.53</v>
      </c>
      <c r="CP49" s="48">
        <f t="shared" si="76"/>
        <v>0.53</v>
      </c>
      <c r="CQ49" s="535">
        <v>0.3809523808000001</v>
      </c>
      <c r="CR49" s="183">
        <f t="shared" si="106"/>
        <v>0.55605756283261898</v>
      </c>
      <c r="CS49" s="48">
        <f t="shared" si="107"/>
        <v>0.55605756283261898</v>
      </c>
      <c r="CT49" s="48">
        <f t="shared" si="77"/>
        <v>0.55605756283261898</v>
      </c>
      <c r="CU49" s="48">
        <f t="shared" si="77"/>
        <v>0.55605756283261898</v>
      </c>
      <c r="CV49" s="48">
        <f t="shared" si="77"/>
        <v>0.55605756283261898</v>
      </c>
      <c r="CW49" s="48">
        <f t="shared" si="77"/>
        <v>0.55605756283261898</v>
      </c>
      <c r="CX49" s="48">
        <f t="shared" si="77"/>
        <v>0.55605756283261898</v>
      </c>
      <c r="CY49" s="48">
        <f t="shared" si="77"/>
        <v>0.55605756283261898</v>
      </c>
      <c r="CZ49" s="48">
        <f t="shared" si="77"/>
        <v>0.55605756283261898</v>
      </c>
      <c r="DA49" s="48">
        <f t="shared" si="77"/>
        <v>0.55605756283261898</v>
      </c>
      <c r="DB49" s="48">
        <f t="shared" si="77"/>
        <v>0.55605756283261898</v>
      </c>
      <c r="DC49" s="48">
        <f t="shared" si="77"/>
        <v>0.55605756283261898</v>
      </c>
      <c r="DD49" s="183">
        <f t="shared" si="108"/>
        <v>0.38932394366197171</v>
      </c>
      <c r="DE49" s="48">
        <f t="shared" si="78"/>
        <v>0.38932394366197171</v>
      </c>
      <c r="DF49" s="48">
        <f t="shared" si="78"/>
        <v>0.38932394366197171</v>
      </c>
      <c r="DG49" s="48">
        <f t="shared" si="78"/>
        <v>0.38932394366197171</v>
      </c>
      <c r="DH49" s="183">
        <f t="shared" si="109"/>
        <v>0.43966197183098593</v>
      </c>
      <c r="DI49" s="48">
        <f t="shared" si="110"/>
        <v>0.43966197183098593</v>
      </c>
      <c r="DJ49" s="48">
        <f t="shared" si="110"/>
        <v>0.43966197183098593</v>
      </c>
      <c r="DK49" s="48">
        <f t="shared" si="111"/>
        <v>0.43966197183098593</v>
      </c>
      <c r="DL49" s="48">
        <f t="shared" si="112"/>
        <v>0.43966197183098593</v>
      </c>
      <c r="DM49" s="48">
        <f t="shared" si="113"/>
        <v>0.43966197183098593</v>
      </c>
      <c r="DN49" s="48">
        <f t="shared" si="114"/>
        <v>0.43966197183098593</v>
      </c>
      <c r="DO49" s="48">
        <f t="shared" si="115"/>
        <v>0.43966197183098593</v>
      </c>
      <c r="DP49" s="48">
        <f t="shared" si="116"/>
        <v>0.43966197183098593</v>
      </c>
      <c r="DQ49" s="48">
        <f t="shared" si="117"/>
        <v>0.43966197183098593</v>
      </c>
      <c r="DR49" s="48">
        <f t="shared" si="118"/>
        <v>0.43966197183098593</v>
      </c>
      <c r="DS49" s="48">
        <f t="shared" si="119"/>
        <v>0.43966197183098593</v>
      </c>
      <c r="DT49" s="48">
        <f t="shared" si="120"/>
        <v>0.43966197183098593</v>
      </c>
      <c r="DU49" s="48">
        <f t="shared" si="121"/>
        <v>0.43966197183098593</v>
      </c>
      <c r="DV49" s="48">
        <f t="shared" si="122"/>
        <v>0.43966197183098593</v>
      </c>
      <c r="DW49" s="48">
        <f t="shared" si="123"/>
        <v>0.43966197183098593</v>
      </c>
      <c r="DX49" s="48">
        <f t="shared" si="124"/>
        <v>0.43966197183098593</v>
      </c>
      <c r="DY49" s="48">
        <f t="shared" si="125"/>
        <v>0.43966197183098593</v>
      </c>
      <c r="DZ49" s="48">
        <f t="shared" si="126"/>
        <v>0.43966197183098593</v>
      </c>
      <c r="EA49" s="48">
        <f t="shared" si="126"/>
        <v>0.43966197183098593</v>
      </c>
      <c r="EB49" s="48">
        <f t="shared" si="126"/>
        <v>0.43966197183098593</v>
      </c>
      <c r="EC49" s="48">
        <f t="shared" si="126"/>
        <v>0.43966197183098593</v>
      </c>
      <c r="ED49" s="48">
        <f t="shared" si="126"/>
        <v>0.43966197183098593</v>
      </c>
      <c r="EE49" s="48">
        <f t="shared" si="126"/>
        <v>0.43966197183098593</v>
      </c>
      <c r="EF49" s="48">
        <f t="shared" si="127"/>
        <v>0.43966197183098593</v>
      </c>
      <c r="EG49" s="48">
        <f t="shared" si="128"/>
        <v>0.43966197183098593</v>
      </c>
      <c r="EH49" s="48">
        <f t="shared" si="129"/>
        <v>0.43966197183098593</v>
      </c>
      <c r="EI49" s="48">
        <f t="shared" si="130"/>
        <v>0.43966197183098593</v>
      </c>
      <c r="EJ49" s="48">
        <f t="shared" si="131"/>
        <v>0.43966197183098593</v>
      </c>
      <c r="EK49" s="48">
        <f t="shared" si="132"/>
        <v>0.43966197183098593</v>
      </c>
      <c r="EL49" s="183">
        <f t="shared" si="133"/>
        <v>0.14079629454932788</v>
      </c>
      <c r="EM49" s="60"/>
      <c r="EN49" s="60"/>
      <c r="EO49" s="60"/>
    </row>
    <row r="50" spans="1:145" ht="15.75" thickBot="1" x14ac:dyDescent="0.3">
      <c r="B50" s="239" t="s">
        <v>22</v>
      </c>
      <c r="C50" s="240">
        <v>0.75</v>
      </c>
      <c r="D50" s="192">
        <v>0.40605748276601239</v>
      </c>
      <c r="E50" s="295">
        <v>0.40605748276601239</v>
      </c>
      <c r="F50" s="295">
        <v>0.40605748276601239</v>
      </c>
      <c r="G50" s="295">
        <v>0.40605748276601239</v>
      </c>
      <c r="H50" s="295">
        <v>0.40605748276601239</v>
      </c>
      <c r="I50" s="295">
        <v>0.40605748276601239</v>
      </c>
      <c r="J50" s="295">
        <v>0.40605748276601239</v>
      </c>
      <c r="K50" s="295">
        <v>0.40605748276601239</v>
      </c>
      <c r="L50" s="295">
        <v>0.40605748276601239</v>
      </c>
      <c r="M50" s="568">
        <v>0.58712192262602558</v>
      </c>
      <c r="N50" s="295">
        <f t="shared" si="80"/>
        <v>0.58712192262602558</v>
      </c>
      <c r="O50" s="295">
        <f t="shared" si="81"/>
        <v>0.58712192262602558</v>
      </c>
      <c r="P50" s="295">
        <f t="shared" si="82"/>
        <v>0.58712192262602558</v>
      </c>
      <c r="Q50" s="192">
        <v>0.35642679899999979</v>
      </c>
      <c r="R50" s="295">
        <v>0.35642679899999979</v>
      </c>
      <c r="S50" s="295">
        <v>0.35642679899999979</v>
      </c>
      <c r="T50" s="521">
        <v>0.35642679899999979</v>
      </c>
      <c r="U50" s="48">
        <f t="shared" si="83"/>
        <v>0.35642679899999979</v>
      </c>
      <c r="V50" s="521">
        <v>0.79999999999999982</v>
      </c>
      <c r="W50" s="48">
        <f t="shared" si="84"/>
        <v>0.35642679899999979</v>
      </c>
      <c r="X50" s="48">
        <f t="shared" si="68"/>
        <v>0.35642679899999979</v>
      </c>
      <c r="Y50" s="48">
        <f t="shared" si="68"/>
        <v>0.35642679899999979</v>
      </c>
      <c r="Z50" s="48">
        <f t="shared" si="68"/>
        <v>0.35642679899999979</v>
      </c>
      <c r="AA50" s="48">
        <f t="shared" si="68"/>
        <v>0.35642679899999979</v>
      </c>
      <c r="AB50" s="295">
        <f t="shared" si="85"/>
        <v>0.70500000000000007</v>
      </c>
      <c r="AC50" s="295">
        <f t="shared" si="86"/>
        <v>0.70500000000000007</v>
      </c>
      <c r="AD50" s="192">
        <v>0.58712192262602558</v>
      </c>
      <c r="AE50" s="241">
        <f t="shared" si="87"/>
        <v>0.58712192262602558</v>
      </c>
      <c r="AF50" s="241">
        <f t="shared" si="88"/>
        <v>0.58712192262602558</v>
      </c>
      <c r="AG50" s="241">
        <f t="shared" si="89"/>
        <v>0.58712192262602558</v>
      </c>
      <c r="AH50" s="192">
        <v>0.89000000000000012</v>
      </c>
      <c r="AI50" s="566">
        <v>0.70500000000000007</v>
      </c>
      <c r="AJ50" s="199">
        <f t="shared" si="90"/>
        <v>0.70500000000000007</v>
      </c>
      <c r="AK50" s="535">
        <f t="shared" si="69"/>
        <v>0.7975000000000001</v>
      </c>
      <c r="AL50" s="528">
        <v>0.89000000000000012</v>
      </c>
      <c r="AM50" s="241">
        <f t="shared" si="91"/>
        <v>0.70500000000000007</v>
      </c>
      <c r="AN50" s="241">
        <f t="shared" si="70"/>
        <v>0.70500000000000007</v>
      </c>
      <c r="AO50" s="48">
        <f t="shared" si="92"/>
        <v>0.35642679899999979</v>
      </c>
      <c r="AP50" s="48">
        <f t="shared" si="93"/>
        <v>0.79999999999999982</v>
      </c>
      <c r="AQ50" s="241">
        <f t="shared" si="94"/>
        <v>0.58712192262602558</v>
      </c>
      <c r="AR50" s="241">
        <f t="shared" si="95"/>
        <v>0.58712192262602558</v>
      </c>
      <c r="AS50" s="48">
        <f t="shared" si="96"/>
        <v>0.62999999999999989</v>
      </c>
      <c r="AT50" s="192">
        <v>0.62999999999999989</v>
      </c>
      <c r="AU50" s="48">
        <f t="shared" si="97"/>
        <v>0.56699999999999995</v>
      </c>
      <c r="AV50" s="48">
        <f t="shared" si="71"/>
        <v>0.56699999999999995</v>
      </c>
      <c r="AW50" s="48">
        <f t="shared" si="71"/>
        <v>0.56699999999999995</v>
      </c>
      <c r="AX50" s="48">
        <f t="shared" si="71"/>
        <v>0.62999999999999989</v>
      </c>
      <c r="AY50" s="48">
        <f t="shared" si="71"/>
        <v>0.75599999999999989</v>
      </c>
      <c r="AZ50" s="48">
        <f t="shared" si="71"/>
        <v>0.62999999999999989</v>
      </c>
      <c r="BA50" s="48">
        <f t="shared" si="71"/>
        <v>0.75599999999999989</v>
      </c>
      <c r="BB50" s="48">
        <f t="shared" si="98"/>
        <v>0.58999999999999986</v>
      </c>
      <c r="BC50" s="192">
        <v>0.58999999999999986</v>
      </c>
      <c r="BD50" s="192">
        <v>0.62999999999999989</v>
      </c>
      <c r="BE50" s="48">
        <f t="shared" si="99"/>
        <v>0.62999999999999989</v>
      </c>
      <c r="BF50" s="48">
        <f t="shared" si="72"/>
        <v>0.62999999999999989</v>
      </c>
      <c r="BG50" s="48">
        <f t="shared" si="72"/>
        <v>0.75599999999999989</v>
      </c>
      <c r="BH50" s="48">
        <f t="shared" si="72"/>
        <v>0.75599999999999989</v>
      </c>
      <c r="BI50" s="192">
        <v>0.47163031316684945</v>
      </c>
      <c r="BJ50" s="192">
        <v>0.47999999999999993</v>
      </c>
      <c r="BK50" s="192">
        <v>0.47999999999999993</v>
      </c>
      <c r="BL50" s="528">
        <v>0.60999999999999988</v>
      </c>
      <c r="BM50" s="241">
        <f t="shared" si="100"/>
        <v>0.62999999999999989</v>
      </c>
      <c r="BN50" s="192">
        <v>0.44305179005908918</v>
      </c>
      <c r="BO50" s="192">
        <v>0.12999999999999984</v>
      </c>
      <c r="BP50" s="241">
        <f t="shared" si="101"/>
        <v>0.12999999999999984</v>
      </c>
      <c r="BQ50" s="241">
        <f t="shared" si="73"/>
        <v>0.12999999999999984</v>
      </c>
      <c r="BR50" s="241">
        <f t="shared" si="73"/>
        <v>0.12999999999999984</v>
      </c>
      <c r="BS50" s="241">
        <f t="shared" si="73"/>
        <v>0.12999999999999984</v>
      </c>
      <c r="BT50" s="241">
        <f t="shared" si="73"/>
        <v>0.12999999999999984</v>
      </c>
      <c r="BU50" s="192">
        <v>0.4799999999999997</v>
      </c>
      <c r="BV50" s="241">
        <f t="shared" si="102"/>
        <v>0.4799999999999997</v>
      </c>
      <c r="BW50" s="241">
        <f t="shared" si="74"/>
        <v>0.4799999999999997</v>
      </c>
      <c r="BX50" s="241">
        <f t="shared" si="74"/>
        <v>0.4799999999999997</v>
      </c>
      <c r="BY50" s="241">
        <f t="shared" si="74"/>
        <v>0.4799999999999997</v>
      </c>
      <c r="BZ50" s="241">
        <f t="shared" si="74"/>
        <v>0.4799999999999997</v>
      </c>
      <c r="CA50" s="241">
        <f t="shared" si="74"/>
        <v>0.4799999999999997</v>
      </c>
      <c r="CB50" s="192">
        <v>0.71915537017726794</v>
      </c>
      <c r="CC50" s="241">
        <f t="shared" si="103"/>
        <v>0.71915537017726794</v>
      </c>
      <c r="CD50" s="241">
        <v>0.71915537017726794</v>
      </c>
      <c r="CE50" s="241">
        <f t="shared" si="75"/>
        <v>0.71915537017726794</v>
      </c>
      <c r="CF50" s="241">
        <f t="shared" si="75"/>
        <v>0.71915537017726794</v>
      </c>
      <c r="CG50" s="241">
        <f t="shared" si="75"/>
        <v>0.71915537017726794</v>
      </c>
      <c r="CH50" s="241">
        <f t="shared" si="75"/>
        <v>0.71915537017726794</v>
      </c>
      <c r="CI50" s="241">
        <f t="shared" si="104"/>
        <v>0.44305179005908918</v>
      </c>
      <c r="CJ50" s="241">
        <f t="shared" si="104"/>
        <v>0.44305179005908918</v>
      </c>
      <c r="CK50" s="241">
        <f t="shared" si="104"/>
        <v>0.44305179005908918</v>
      </c>
      <c r="CL50" s="192">
        <v>0.71915537017726794</v>
      </c>
      <c r="CM50" s="241">
        <f t="shared" si="105"/>
        <v>0.71915537017726794</v>
      </c>
      <c r="CN50" s="241">
        <f t="shared" si="76"/>
        <v>0.71915537017726794</v>
      </c>
      <c r="CO50" s="241">
        <f t="shared" si="76"/>
        <v>0.71915537017726794</v>
      </c>
      <c r="CP50" s="241">
        <f t="shared" si="76"/>
        <v>0.71915537017726794</v>
      </c>
      <c r="CQ50" s="536">
        <v>0.60999999999999988</v>
      </c>
      <c r="CR50" s="192">
        <f t="shared" si="106"/>
        <v>0.70500000000000007</v>
      </c>
      <c r="CS50" s="241">
        <f t="shared" si="107"/>
        <v>0.70500000000000007</v>
      </c>
      <c r="CT50" s="241">
        <f t="shared" si="77"/>
        <v>0.70500000000000007</v>
      </c>
      <c r="CU50" s="241">
        <f t="shared" si="77"/>
        <v>0.70500000000000007</v>
      </c>
      <c r="CV50" s="241">
        <f t="shared" si="77"/>
        <v>0.70500000000000007</v>
      </c>
      <c r="CW50" s="241">
        <f t="shared" si="77"/>
        <v>0.70500000000000007</v>
      </c>
      <c r="CX50" s="241">
        <f t="shared" si="77"/>
        <v>0.70500000000000007</v>
      </c>
      <c r="CY50" s="241">
        <f t="shared" si="77"/>
        <v>0.70500000000000007</v>
      </c>
      <c r="CZ50" s="241">
        <f t="shared" si="77"/>
        <v>0.70500000000000007</v>
      </c>
      <c r="DA50" s="241">
        <f t="shared" si="77"/>
        <v>0.70500000000000007</v>
      </c>
      <c r="DB50" s="241">
        <f t="shared" si="77"/>
        <v>0.70500000000000007</v>
      </c>
      <c r="DC50" s="241">
        <f t="shared" si="77"/>
        <v>0.70500000000000007</v>
      </c>
      <c r="DD50" s="192">
        <f t="shared" si="108"/>
        <v>0.62999999999999989</v>
      </c>
      <c r="DE50" s="241">
        <f t="shared" si="78"/>
        <v>0.62999999999999989</v>
      </c>
      <c r="DF50" s="241">
        <f t="shared" si="78"/>
        <v>0.62999999999999989</v>
      </c>
      <c r="DG50" s="241">
        <f t="shared" si="78"/>
        <v>0.62999999999999989</v>
      </c>
      <c r="DH50" s="192">
        <f t="shared" si="109"/>
        <v>0.58712192262602558</v>
      </c>
      <c r="DI50" s="241">
        <f t="shared" si="110"/>
        <v>0.58712192262602558</v>
      </c>
      <c r="DJ50" s="241">
        <f t="shared" si="110"/>
        <v>0.58712192262602558</v>
      </c>
      <c r="DK50" s="241">
        <f t="shared" si="111"/>
        <v>0.58712192262602558</v>
      </c>
      <c r="DL50" s="241">
        <f t="shared" si="112"/>
        <v>0.58712192262602558</v>
      </c>
      <c r="DM50" s="241">
        <f t="shared" si="113"/>
        <v>0.58712192262602558</v>
      </c>
      <c r="DN50" s="241">
        <f t="shared" si="114"/>
        <v>0.58712192262602558</v>
      </c>
      <c r="DO50" s="241">
        <f t="shared" si="115"/>
        <v>0.58712192262602558</v>
      </c>
      <c r="DP50" s="241">
        <f t="shared" si="116"/>
        <v>0.58712192262602558</v>
      </c>
      <c r="DQ50" s="241">
        <f t="shared" si="117"/>
        <v>0.58712192262602558</v>
      </c>
      <c r="DR50" s="241">
        <f t="shared" si="118"/>
        <v>0.58712192262602558</v>
      </c>
      <c r="DS50" s="241">
        <f t="shared" si="119"/>
        <v>0.58712192262602558</v>
      </c>
      <c r="DT50" s="241">
        <f t="shared" si="120"/>
        <v>0.58712192262602558</v>
      </c>
      <c r="DU50" s="241">
        <f t="shared" si="121"/>
        <v>0.58712192262602558</v>
      </c>
      <c r="DV50" s="241">
        <f t="shared" si="122"/>
        <v>0.58712192262602558</v>
      </c>
      <c r="DW50" s="241">
        <f t="shared" si="123"/>
        <v>0.58712192262602558</v>
      </c>
      <c r="DX50" s="241">
        <f t="shared" si="124"/>
        <v>0.58712192262602558</v>
      </c>
      <c r="DY50" s="241">
        <f t="shared" si="125"/>
        <v>0.58712192262602558</v>
      </c>
      <c r="DZ50" s="241">
        <f t="shared" si="126"/>
        <v>0.58712192262602558</v>
      </c>
      <c r="EA50" s="241">
        <f t="shared" si="126"/>
        <v>0.58712192262602558</v>
      </c>
      <c r="EB50" s="241">
        <f t="shared" si="126"/>
        <v>0.58712192262602558</v>
      </c>
      <c r="EC50" s="241">
        <f t="shared" si="126"/>
        <v>0.58712192262602558</v>
      </c>
      <c r="ED50" s="241">
        <f t="shared" si="126"/>
        <v>0.58712192262602558</v>
      </c>
      <c r="EE50" s="241">
        <f t="shared" si="126"/>
        <v>0.58712192262602558</v>
      </c>
      <c r="EF50" s="241">
        <f t="shared" si="127"/>
        <v>0.58712192262602558</v>
      </c>
      <c r="EG50" s="241">
        <f t="shared" si="128"/>
        <v>0.58712192262602558</v>
      </c>
      <c r="EH50" s="241">
        <f t="shared" si="129"/>
        <v>0.58712192262602558</v>
      </c>
      <c r="EI50" s="241">
        <f t="shared" si="130"/>
        <v>0.58712192262602558</v>
      </c>
      <c r="EJ50" s="241">
        <f t="shared" si="131"/>
        <v>0.58712192262602558</v>
      </c>
      <c r="EK50" s="241">
        <f t="shared" si="132"/>
        <v>0.58712192262602558</v>
      </c>
      <c r="EL50" s="192">
        <f t="shared" si="133"/>
        <v>0.39206947889999982</v>
      </c>
      <c r="EM50" s="60"/>
      <c r="EN50" s="60"/>
      <c r="EO50" s="60"/>
    </row>
    <row r="51" spans="1:145" s="290" customFormat="1" ht="15.75" thickBot="1" x14ac:dyDescent="0.3">
      <c r="A51" s="280"/>
      <c r="B51" s="281" t="s">
        <v>23</v>
      </c>
      <c r="C51" s="282">
        <v>0.8</v>
      </c>
      <c r="D51" s="283">
        <v>0.49220312248069337</v>
      </c>
      <c r="E51" s="297">
        <v>0.49220312248069337</v>
      </c>
      <c r="F51" s="297">
        <v>0.49220312248069337</v>
      </c>
      <c r="G51" s="297">
        <v>0.49220312248069337</v>
      </c>
      <c r="H51" s="297">
        <v>0.49220312248069337</v>
      </c>
      <c r="I51" s="297">
        <v>0.49220312248069337</v>
      </c>
      <c r="J51" s="297">
        <v>0.49220312248069337</v>
      </c>
      <c r="K51" s="297">
        <v>0.49220312248069337</v>
      </c>
      <c r="L51" s="297">
        <v>0.49220312248069337</v>
      </c>
      <c r="M51" s="570">
        <v>0.76400000000000057</v>
      </c>
      <c r="N51" s="297">
        <f t="shared" si="80"/>
        <v>0.76400000000000057</v>
      </c>
      <c r="O51" s="297">
        <f t="shared" si="81"/>
        <v>0.76400000000000057</v>
      </c>
      <c r="P51" s="297">
        <f t="shared" si="82"/>
        <v>0.76400000000000057</v>
      </c>
      <c r="Q51" s="283">
        <v>0.45990720586550571</v>
      </c>
      <c r="R51" s="297">
        <v>0.45990720586550571</v>
      </c>
      <c r="S51" s="297">
        <v>0.45990720586550571</v>
      </c>
      <c r="T51" s="522">
        <v>0.45990720586550571</v>
      </c>
      <c r="U51" s="48">
        <f t="shared" si="83"/>
        <v>0.45990720586550571</v>
      </c>
      <c r="V51" s="522">
        <v>1.0420000000000011</v>
      </c>
      <c r="W51" s="48">
        <f t="shared" si="84"/>
        <v>0.45990720586550571</v>
      </c>
      <c r="X51" s="48">
        <f t="shared" si="68"/>
        <v>0.45990720586550571</v>
      </c>
      <c r="Y51" s="48">
        <f t="shared" si="68"/>
        <v>0.45990720586550571</v>
      </c>
      <c r="Z51" s="48">
        <f t="shared" si="68"/>
        <v>0.45990720586550571</v>
      </c>
      <c r="AA51" s="48">
        <f t="shared" si="68"/>
        <v>0.45990720586550571</v>
      </c>
      <c r="AB51" s="297">
        <f t="shared" si="85"/>
        <v>0.8480000000000002</v>
      </c>
      <c r="AC51" s="297">
        <f t="shared" si="86"/>
        <v>0.8480000000000002</v>
      </c>
      <c r="AD51" s="283">
        <v>0.76400000000000057</v>
      </c>
      <c r="AE51" s="284">
        <f t="shared" si="87"/>
        <v>0.76400000000000057</v>
      </c>
      <c r="AF51" s="284">
        <f t="shared" si="88"/>
        <v>0.76400000000000057</v>
      </c>
      <c r="AG51" s="284">
        <f t="shared" si="89"/>
        <v>0.76400000000000057</v>
      </c>
      <c r="AH51" s="283">
        <v>0.97800000000000031</v>
      </c>
      <c r="AI51" s="566">
        <v>0.8480000000000002</v>
      </c>
      <c r="AJ51" s="199">
        <f t="shared" si="90"/>
        <v>0.8480000000000002</v>
      </c>
      <c r="AK51" s="535">
        <f t="shared" si="69"/>
        <v>0.91300000000000026</v>
      </c>
      <c r="AL51" s="529">
        <v>0.97800000000000031</v>
      </c>
      <c r="AM51" s="284">
        <f t="shared" si="91"/>
        <v>0.8480000000000002</v>
      </c>
      <c r="AN51" s="284">
        <f t="shared" si="70"/>
        <v>0.8480000000000002</v>
      </c>
      <c r="AO51" s="48">
        <f t="shared" si="92"/>
        <v>0.45990720586550571</v>
      </c>
      <c r="AP51" s="48">
        <f t="shared" si="93"/>
        <v>1.0420000000000011</v>
      </c>
      <c r="AQ51" s="284">
        <f t="shared" si="94"/>
        <v>0.76400000000000057</v>
      </c>
      <c r="AR51" s="284">
        <f t="shared" si="95"/>
        <v>0.76400000000000057</v>
      </c>
      <c r="AS51" s="48">
        <f t="shared" si="96"/>
        <v>0.80395847750865068</v>
      </c>
      <c r="AT51" s="283">
        <v>0.80395847750865068</v>
      </c>
      <c r="AU51" s="48">
        <f t="shared" si="97"/>
        <v>0.72356262975778562</v>
      </c>
      <c r="AV51" s="48">
        <f t="shared" si="71"/>
        <v>0.72356262975778562</v>
      </c>
      <c r="AW51" s="48">
        <f t="shared" si="71"/>
        <v>0.72356262975778562</v>
      </c>
      <c r="AX51" s="48">
        <f t="shared" si="71"/>
        <v>0.80395847750865068</v>
      </c>
      <c r="AY51" s="48">
        <f t="shared" si="71"/>
        <v>0.9647501730103808</v>
      </c>
      <c r="AZ51" s="48">
        <f t="shared" si="71"/>
        <v>0.80395847750865068</v>
      </c>
      <c r="BA51" s="48">
        <f t="shared" si="71"/>
        <v>0.9647501730103808</v>
      </c>
      <c r="BB51" s="48">
        <f t="shared" si="98"/>
        <v>0.67</v>
      </c>
      <c r="BC51" s="283">
        <v>0.67</v>
      </c>
      <c r="BD51" s="283">
        <v>0.8200000000000004</v>
      </c>
      <c r="BE51" s="48">
        <f t="shared" si="99"/>
        <v>0.80395847750865068</v>
      </c>
      <c r="BF51" s="48">
        <f t="shared" si="72"/>
        <v>0.80395847750865068</v>
      </c>
      <c r="BG51" s="48">
        <f t="shared" si="72"/>
        <v>0.9647501730103808</v>
      </c>
      <c r="BH51" s="48">
        <f t="shared" si="72"/>
        <v>0.9647501730103808</v>
      </c>
      <c r="BI51" s="283">
        <v>0.66282861391435266</v>
      </c>
      <c r="BJ51" s="283">
        <v>0.54999999999999993</v>
      </c>
      <c r="BK51" s="283">
        <v>0.54999999999999993</v>
      </c>
      <c r="BL51" s="529">
        <v>0.79201075692970468</v>
      </c>
      <c r="BM51" s="284">
        <f t="shared" si="100"/>
        <v>0.80395847750865068</v>
      </c>
      <c r="BN51" s="283">
        <v>0.5695607497492513</v>
      </c>
      <c r="BO51" s="283">
        <v>0.17000000000000004</v>
      </c>
      <c r="BP51" s="284">
        <f t="shared" si="101"/>
        <v>0.17000000000000004</v>
      </c>
      <c r="BQ51" s="284">
        <f t="shared" si="73"/>
        <v>0.17000000000000004</v>
      </c>
      <c r="BR51" s="284">
        <f t="shared" si="73"/>
        <v>0.17000000000000004</v>
      </c>
      <c r="BS51" s="284">
        <f t="shared" si="73"/>
        <v>0.17000000000000004</v>
      </c>
      <c r="BT51" s="284">
        <f t="shared" si="73"/>
        <v>0.17000000000000004</v>
      </c>
      <c r="BU51" s="283">
        <v>0.73000000000000054</v>
      </c>
      <c r="BV51" s="284">
        <f t="shared" si="102"/>
        <v>0.73000000000000054</v>
      </c>
      <c r="BW51" s="284">
        <f t="shared" si="74"/>
        <v>0.73000000000000054</v>
      </c>
      <c r="BX51" s="284">
        <f t="shared" si="74"/>
        <v>0.73000000000000054</v>
      </c>
      <c r="BY51" s="284">
        <f t="shared" si="74"/>
        <v>0.73000000000000054</v>
      </c>
      <c r="BZ51" s="284">
        <f t="shared" si="74"/>
        <v>0.73000000000000054</v>
      </c>
      <c r="CA51" s="284">
        <f t="shared" si="74"/>
        <v>0.73000000000000054</v>
      </c>
      <c r="CB51" s="283">
        <v>0.80868224924775334</v>
      </c>
      <c r="CC51" s="284">
        <f t="shared" si="103"/>
        <v>0.80868224924775334</v>
      </c>
      <c r="CD51" s="284">
        <v>0.80868224924775334</v>
      </c>
      <c r="CE51" s="284">
        <f t="shared" si="75"/>
        <v>0.80868224924775334</v>
      </c>
      <c r="CF51" s="284">
        <f t="shared" si="75"/>
        <v>0.80868224924775334</v>
      </c>
      <c r="CG51" s="284">
        <f t="shared" si="75"/>
        <v>0.80868224924775334</v>
      </c>
      <c r="CH51" s="284">
        <f t="shared" si="75"/>
        <v>0.80868224924775334</v>
      </c>
      <c r="CI51" s="284">
        <f t="shared" si="104"/>
        <v>0.5695607497492513</v>
      </c>
      <c r="CJ51" s="284">
        <f t="shared" si="104"/>
        <v>0.5695607497492513</v>
      </c>
      <c r="CK51" s="284">
        <f t="shared" si="104"/>
        <v>0.5695607497492513</v>
      </c>
      <c r="CL51" s="283">
        <v>0.80868224924775334</v>
      </c>
      <c r="CM51" s="284">
        <f t="shared" si="105"/>
        <v>0.80868224924775334</v>
      </c>
      <c r="CN51" s="284">
        <f t="shared" si="76"/>
        <v>0.80868224924775334</v>
      </c>
      <c r="CO51" s="284">
        <f t="shared" si="76"/>
        <v>0.80868224924775334</v>
      </c>
      <c r="CP51" s="284">
        <f t="shared" si="76"/>
        <v>0.80868224924775334</v>
      </c>
      <c r="CQ51" s="537">
        <v>0.79201075692970468</v>
      </c>
      <c r="CR51" s="283">
        <f t="shared" si="106"/>
        <v>0.8480000000000002</v>
      </c>
      <c r="CS51" s="284">
        <f t="shared" si="107"/>
        <v>0.8480000000000002</v>
      </c>
      <c r="CT51" s="284">
        <f t="shared" si="77"/>
        <v>0.8480000000000002</v>
      </c>
      <c r="CU51" s="284">
        <f t="shared" si="77"/>
        <v>0.8480000000000002</v>
      </c>
      <c r="CV51" s="284">
        <f t="shared" si="77"/>
        <v>0.8480000000000002</v>
      </c>
      <c r="CW51" s="284">
        <f t="shared" si="77"/>
        <v>0.8480000000000002</v>
      </c>
      <c r="CX51" s="284">
        <f t="shared" si="77"/>
        <v>0.8480000000000002</v>
      </c>
      <c r="CY51" s="284">
        <f t="shared" si="77"/>
        <v>0.8480000000000002</v>
      </c>
      <c r="CZ51" s="284">
        <f t="shared" si="77"/>
        <v>0.8480000000000002</v>
      </c>
      <c r="DA51" s="284">
        <f t="shared" si="77"/>
        <v>0.8480000000000002</v>
      </c>
      <c r="DB51" s="284">
        <f t="shared" si="77"/>
        <v>0.8480000000000002</v>
      </c>
      <c r="DC51" s="284">
        <f t="shared" si="77"/>
        <v>0.8480000000000002</v>
      </c>
      <c r="DD51" s="283">
        <f t="shared" si="108"/>
        <v>0.80395847750865068</v>
      </c>
      <c r="DE51" s="284">
        <f t="shared" si="78"/>
        <v>0.80395847750865068</v>
      </c>
      <c r="DF51" s="284">
        <f t="shared" si="78"/>
        <v>0.80395847750865068</v>
      </c>
      <c r="DG51" s="284">
        <f t="shared" si="78"/>
        <v>0.80395847750865068</v>
      </c>
      <c r="DH51" s="283">
        <f t="shared" si="109"/>
        <v>0.76400000000000057</v>
      </c>
      <c r="DI51" s="284">
        <f t="shared" si="110"/>
        <v>0.76400000000000057</v>
      </c>
      <c r="DJ51" s="284">
        <f t="shared" si="110"/>
        <v>0.76400000000000057</v>
      </c>
      <c r="DK51" s="284">
        <f t="shared" si="111"/>
        <v>0.76400000000000057</v>
      </c>
      <c r="DL51" s="284">
        <f t="shared" si="112"/>
        <v>0.76400000000000057</v>
      </c>
      <c r="DM51" s="284">
        <f t="shared" si="113"/>
        <v>0.76400000000000057</v>
      </c>
      <c r="DN51" s="284">
        <f t="shared" si="114"/>
        <v>0.76400000000000057</v>
      </c>
      <c r="DO51" s="284">
        <f t="shared" si="115"/>
        <v>0.76400000000000057</v>
      </c>
      <c r="DP51" s="284">
        <f t="shared" si="116"/>
        <v>0.76400000000000057</v>
      </c>
      <c r="DQ51" s="284">
        <f t="shared" si="117"/>
        <v>0.76400000000000057</v>
      </c>
      <c r="DR51" s="284">
        <f t="shared" si="118"/>
        <v>0.76400000000000057</v>
      </c>
      <c r="DS51" s="284">
        <f t="shared" si="119"/>
        <v>0.76400000000000057</v>
      </c>
      <c r="DT51" s="284">
        <f t="shared" si="120"/>
        <v>0.76400000000000057</v>
      </c>
      <c r="DU51" s="284">
        <f t="shared" si="121"/>
        <v>0.76400000000000057</v>
      </c>
      <c r="DV51" s="284">
        <f t="shared" si="122"/>
        <v>0.76400000000000057</v>
      </c>
      <c r="DW51" s="284">
        <f t="shared" si="123"/>
        <v>0.76400000000000057</v>
      </c>
      <c r="DX51" s="284">
        <f t="shared" si="124"/>
        <v>0.76400000000000057</v>
      </c>
      <c r="DY51" s="284">
        <f t="shared" si="125"/>
        <v>0.76400000000000057</v>
      </c>
      <c r="DZ51" s="284">
        <f t="shared" si="126"/>
        <v>0.76400000000000057</v>
      </c>
      <c r="EA51" s="284">
        <f t="shared" si="126"/>
        <v>0.76400000000000057</v>
      </c>
      <c r="EB51" s="284">
        <f t="shared" si="126"/>
        <v>0.76400000000000057</v>
      </c>
      <c r="EC51" s="284">
        <f t="shared" si="126"/>
        <v>0.76400000000000057</v>
      </c>
      <c r="ED51" s="284">
        <f t="shared" si="126"/>
        <v>0.76400000000000057</v>
      </c>
      <c r="EE51" s="284">
        <f t="shared" si="126"/>
        <v>0.76400000000000057</v>
      </c>
      <c r="EF51" s="284">
        <f t="shared" si="127"/>
        <v>0.76400000000000057</v>
      </c>
      <c r="EG51" s="284">
        <f t="shared" si="128"/>
        <v>0.76400000000000057</v>
      </c>
      <c r="EH51" s="284">
        <f t="shared" si="129"/>
        <v>0.76400000000000057</v>
      </c>
      <c r="EI51" s="284">
        <f t="shared" si="130"/>
        <v>0.76400000000000057</v>
      </c>
      <c r="EJ51" s="284">
        <f t="shared" si="131"/>
        <v>0.76400000000000057</v>
      </c>
      <c r="EK51" s="284">
        <f t="shared" si="132"/>
        <v>0.76400000000000057</v>
      </c>
      <c r="EL51" s="283">
        <f t="shared" si="133"/>
        <v>0.50589792645205633</v>
      </c>
      <c r="EM51" s="289"/>
      <c r="EN51" s="289"/>
      <c r="EO51" s="289"/>
    </row>
    <row r="52" spans="1:145" x14ac:dyDescent="0.25">
      <c r="B52" s="243" t="s">
        <v>24</v>
      </c>
      <c r="C52" s="244">
        <v>0.85</v>
      </c>
      <c r="D52" s="245">
        <v>0.59471917038326239</v>
      </c>
      <c r="E52" s="296">
        <v>0.59471917038326239</v>
      </c>
      <c r="F52" s="296">
        <v>0.59471917038326239</v>
      </c>
      <c r="G52" s="296">
        <v>0.59471917038326239</v>
      </c>
      <c r="H52" s="296">
        <v>0.59471917038326239</v>
      </c>
      <c r="I52" s="296">
        <v>0.59471917038326239</v>
      </c>
      <c r="J52" s="296">
        <v>0.59471917038326239</v>
      </c>
      <c r="K52" s="296">
        <v>0.59471917038326239</v>
      </c>
      <c r="L52" s="296">
        <v>0.59471917038326239</v>
      </c>
      <c r="M52" s="571">
        <v>0.89</v>
      </c>
      <c r="N52" s="296">
        <f t="shared" si="80"/>
        <v>0.89</v>
      </c>
      <c r="O52" s="296">
        <f t="shared" si="81"/>
        <v>0.89</v>
      </c>
      <c r="P52" s="296">
        <f t="shared" si="82"/>
        <v>0.89</v>
      </c>
      <c r="Q52" s="245">
        <v>0.56970678160665778</v>
      </c>
      <c r="R52" s="296">
        <v>0.56970678160665778</v>
      </c>
      <c r="S52" s="296">
        <v>0.56970678160665778</v>
      </c>
      <c r="T52" s="523">
        <v>0.56970678160665778</v>
      </c>
      <c r="U52" s="48">
        <f t="shared" si="83"/>
        <v>0.56970678160665778</v>
      </c>
      <c r="V52" s="523">
        <v>1.1400000000000001</v>
      </c>
      <c r="W52" s="48">
        <f t="shared" si="84"/>
        <v>0.56970678160665778</v>
      </c>
      <c r="X52" s="48">
        <f t="shared" si="84"/>
        <v>0.56970678160665778</v>
      </c>
      <c r="Y52" s="48">
        <f t="shared" si="84"/>
        <v>0.56970678160665778</v>
      </c>
      <c r="Z52" s="48">
        <f t="shared" si="84"/>
        <v>0.56970678160665778</v>
      </c>
      <c r="AA52" s="48">
        <f t="shared" si="84"/>
        <v>0.56970678160665778</v>
      </c>
      <c r="AB52" s="296">
        <f t="shared" si="85"/>
        <v>1.1401597444089457</v>
      </c>
      <c r="AC52" s="296">
        <f t="shared" si="86"/>
        <v>1.1401597444089457</v>
      </c>
      <c r="AD52" s="245">
        <v>0.89</v>
      </c>
      <c r="AE52" s="246">
        <f t="shared" si="87"/>
        <v>0.89</v>
      </c>
      <c r="AF52" s="246">
        <f t="shared" si="88"/>
        <v>0.89</v>
      </c>
      <c r="AG52" s="246">
        <f t="shared" si="89"/>
        <v>0.89</v>
      </c>
      <c r="AH52" s="245">
        <v>1.046</v>
      </c>
      <c r="AI52" s="566">
        <v>1.1401597444089457</v>
      </c>
      <c r="AJ52" s="199">
        <f t="shared" si="90"/>
        <v>1.1401597444089457</v>
      </c>
      <c r="AK52" s="535">
        <f t="shared" si="69"/>
        <v>1.093079872204473</v>
      </c>
      <c r="AL52" s="530">
        <v>1.046</v>
      </c>
      <c r="AM52" s="246">
        <f t="shared" si="91"/>
        <v>1.1401597444089457</v>
      </c>
      <c r="AN52" s="246">
        <f t="shared" si="70"/>
        <v>1.1401597444089457</v>
      </c>
      <c r="AO52" s="48">
        <f t="shared" si="92"/>
        <v>0.56970678160665778</v>
      </c>
      <c r="AP52" s="48">
        <f t="shared" si="93"/>
        <v>1.1400000000000001</v>
      </c>
      <c r="AQ52" s="246">
        <f t="shared" si="94"/>
        <v>0.89</v>
      </c>
      <c r="AR52" s="246">
        <f t="shared" si="95"/>
        <v>0.89</v>
      </c>
      <c r="AS52" s="48">
        <f t="shared" si="96"/>
        <v>0.99957117319999977</v>
      </c>
      <c r="AT52" s="245">
        <v>0.99957117319999977</v>
      </c>
      <c r="AU52" s="48">
        <f t="shared" si="97"/>
        <v>0.89961405587999987</v>
      </c>
      <c r="AV52" s="48">
        <f t="shared" si="97"/>
        <v>0.89961405587999987</v>
      </c>
      <c r="AW52" s="48">
        <f t="shared" si="97"/>
        <v>0.89961405587999987</v>
      </c>
      <c r="AX52" s="48">
        <f t="shared" si="97"/>
        <v>0.99957117319999977</v>
      </c>
      <c r="AY52" s="48">
        <f t="shared" si="97"/>
        <v>1.1994854078399997</v>
      </c>
      <c r="AZ52" s="48">
        <f t="shared" si="97"/>
        <v>0.99957117319999977</v>
      </c>
      <c r="BA52" s="48">
        <f t="shared" si="97"/>
        <v>1.1994854078399997</v>
      </c>
      <c r="BB52" s="48">
        <f t="shared" si="98"/>
        <v>0.84899999999999987</v>
      </c>
      <c r="BC52" s="245">
        <v>0.84899999999999987</v>
      </c>
      <c r="BD52" s="245">
        <v>1.0526984126984129</v>
      </c>
      <c r="BE52" s="48">
        <f t="shared" si="99"/>
        <v>0.99957117319999977</v>
      </c>
      <c r="BF52" s="48">
        <f t="shared" si="99"/>
        <v>0.99957117319999977</v>
      </c>
      <c r="BG52" s="48">
        <f t="shared" si="99"/>
        <v>1.1994854078399997</v>
      </c>
      <c r="BH52" s="48">
        <f t="shared" si="99"/>
        <v>1.1994854078399997</v>
      </c>
      <c r="BI52" s="245">
        <v>0.82688697879517681</v>
      </c>
      <c r="BJ52" s="245">
        <v>0.70500000000000018</v>
      </c>
      <c r="BK52" s="245">
        <v>0.70500000000000018</v>
      </c>
      <c r="BL52" s="530">
        <v>0.9486483516483516</v>
      </c>
      <c r="BM52" s="246">
        <f t="shared" si="100"/>
        <v>0.99957117319999977</v>
      </c>
      <c r="BN52" s="245">
        <v>0.57774787040530895</v>
      </c>
      <c r="BO52" s="245">
        <v>0.19</v>
      </c>
      <c r="BP52" s="246">
        <f t="shared" si="101"/>
        <v>0.19</v>
      </c>
      <c r="BQ52" s="246">
        <f t="shared" si="101"/>
        <v>0.19</v>
      </c>
      <c r="BR52" s="246">
        <f t="shared" si="101"/>
        <v>0.19</v>
      </c>
      <c r="BS52" s="246">
        <f t="shared" si="101"/>
        <v>0.19</v>
      </c>
      <c r="BT52" s="246">
        <f t="shared" si="101"/>
        <v>0.19</v>
      </c>
      <c r="BU52" s="245">
        <v>0.8566666666666668</v>
      </c>
      <c r="BV52" s="246">
        <f t="shared" si="102"/>
        <v>0.8566666666666668</v>
      </c>
      <c r="BW52" s="246">
        <f t="shared" si="102"/>
        <v>0.8566666666666668</v>
      </c>
      <c r="BX52" s="246">
        <f t="shared" si="102"/>
        <v>0.8566666666666668</v>
      </c>
      <c r="BY52" s="246">
        <f t="shared" si="102"/>
        <v>0.8566666666666668</v>
      </c>
      <c r="BZ52" s="246">
        <f t="shared" si="102"/>
        <v>0.8566666666666668</v>
      </c>
      <c r="CA52" s="246">
        <f t="shared" si="102"/>
        <v>0.8566666666666668</v>
      </c>
      <c r="CB52" s="245">
        <v>0.83657694454926002</v>
      </c>
      <c r="CC52" s="246">
        <f t="shared" si="103"/>
        <v>0.83657694454926002</v>
      </c>
      <c r="CD52" s="246">
        <v>0.83657694454926002</v>
      </c>
      <c r="CE52" s="246">
        <f t="shared" si="103"/>
        <v>0.83657694454926002</v>
      </c>
      <c r="CF52" s="246">
        <f t="shared" si="103"/>
        <v>0.83657694454926002</v>
      </c>
      <c r="CG52" s="246">
        <f t="shared" si="103"/>
        <v>0.83657694454926002</v>
      </c>
      <c r="CH52" s="246">
        <f t="shared" si="103"/>
        <v>0.83657694454926002</v>
      </c>
      <c r="CI52" s="246">
        <f t="shared" si="104"/>
        <v>0.57774787040530895</v>
      </c>
      <c r="CJ52" s="246">
        <f t="shared" si="104"/>
        <v>0.57774787040530895</v>
      </c>
      <c r="CK52" s="246">
        <f t="shared" si="104"/>
        <v>0.57774787040530895</v>
      </c>
      <c r="CL52" s="245">
        <v>0.83657694454926002</v>
      </c>
      <c r="CM52" s="246">
        <f t="shared" si="105"/>
        <v>0.83657694454926002</v>
      </c>
      <c r="CN52" s="246">
        <f t="shared" si="105"/>
        <v>0.83657694454926002</v>
      </c>
      <c r="CO52" s="246">
        <f t="shared" si="105"/>
        <v>0.83657694454926002</v>
      </c>
      <c r="CP52" s="246">
        <f t="shared" si="105"/>
        <v>0.83657694454926002</v>
      </c>
      <c r="CQ52" s="538">
        <v>0.9486483516483516</v>
      </c>
      <c r="CR52" s="245">
        <f t="shared" si="106"/>
        <v>1.1401597444089457</v>
      </c>
      <c r="CS52" s="246">
        <f t="shared" si="107"/>
        <v>1.1401597444089457</v>
      </c>
      <c r="CT52" s="246">
        <f t="shared" si="107"/>
        <v>1.1401597444089457</v>
      </c>
      <c r="CU52" s="246">
        <f t="shared" si="107"/>
        <v>1.1401597444089457</v>
      </c>
      <c r="CV52" s="246">
        <f t="shared" si="107"/>
        <v>1.1401597444089457</v>
      </c>
      <c r="CW52" s="246">
        <f t="shared" si="107"/>
        <v>1.1401597444089457</v>
      </c>
      <c r="CX52" s="246">
        <f t="shared" si="107"/>
        <v>1.1401597444089457</v>
      </c>
      <c r="CY52" s="246">
        <f t="shared" si="107"/>
        <v>1.1401597444089457</v>
      </c>
      <c r="CZ52" s="246">
        <f t="shared" si="107"/>
        <v>1.1401597444089457</v>
      </c>
      <c r="DA52" s="246">
        <f t="shared" si="107"/>
        <v>1.1401597444089457</v>
      </c>
      <c r="DB52" s="246">
        <f t="shared" si="107"/>
        <v>1.1401597444089457</v>
      </c>
      <c r="DC52" s="246">
        <f t="shared" si="107"/>
        <v>1.1401597444089457</v>
      </c>
      <c r="DD52" s="245">
        <f t="shared" si="108"/>
        <v>0.99957117319999977</v>
      </c>
      <c r="DE52" s="246">
        <f t="shared" si="78"/>
        <v>0.99957117319999977</v>
      </c>
      <c r="DF52" s="246">
        <f t="shared" si="78"/>
        <v>0.99957117319999977</v>
      </c>
      <c r="DG52" s="246">
        <f t="shared" si="78"/>
        <v>0.99957117319999977</v>
      </c>
      <c r="DH52" s="245">
        <f t="shared" si="109"/>
        <v>0.89</v>
      </c>
      <c r="DI52" s="246">
        <f t="shared" si="110"/>
        <v>0.89</v>
      </c>
      <c r="DJ52" s="246">
        <f t="shared" si="110"/>
        <v>0.89</v>
      </c>
      <c r="DK52" s="246">
        <f t="shared" si="111"/>
        <v>0.89</v>
      </c>
      <c r="DL52" s="246">
        <f t="shared" si="112"/>
        <v>0.89</v>
      </c>
      <c r="DM52" s="246">
        <f t="shared" si="113"/>
        <v>0.89</v>
      </c>
      <c r="DN52" s="246">
        <f t="shared" si="114"/>
        <v>0.89</v>
      </c>
      <c r="DO52" s="246">
        <f t="shared" si="115"/>
        <v>0.89</v>
      </c>
      <c r="DP52" s="246">
        <f t="shared" si="116"/>
        <v>0.89</v>
      </c>
      <c r="DQ52" s="246">
        <f t="shared" si="117"/>
        <v>0.89</v>
      </c>
      <c r="DR52" s="246">
        <f t="shared" si="118"/>
        <v>0.89</v>
      </c>
      <c r="DS52" s="246">
        <f t="shared" si="119"/>
        <v>0.89</v>
      </c>
      <c r="DT52" s="246">
        <f t="shared" si="120"/>
        <v>0.89</v>
      </c>
      <c r="DU52" s="246">
        <f t="shared" si="121"/>
        <v>0.89</v>
      </c>
      <c r="DV52" s="246">
        <f t="shared" si="122"/>
        <v>0.89</v>
      </c>
      <c r="DW52" s="246">
        <f t="shared" si="123"/>
        <v>0.89</v>
      </c>
      <c r="DX52" s="246">
        <f t="shared" si="124"/>
        <v>0.89</v>
      </c>
      <c r="DY52" s="246">
        <f t="shared" si="125"/>
        <v>0.89</v>
      </c>
      <c r="DZ52" s="246">
        <f t="shared" si="126"/>
        <v>0.89</v>
      </c>
      <c r="EA52" s="246">
        <f t="shared" si="126"/>
        <v>0.89</v>
      </c>
      <c r="EB52" s="246">
        <f t="shared" si="126"/>
        <v>0.89</v>
      </c>
      <c r="EC52" s="246">
        <f t="shared" si="126"/>
        <v>0.89</v>
      </c>
      <c r="ED52" s="246">
        <f t="shared" si="126"/>
        <v>0.89</v>
      </c>
      <c r="EE52" s="246">
        <f t="shared" si="126"/>
        <v>0.89</v>
      </c>
      <c r="EF52" s="246">
        <f t="shared" si="127"/>
        <v>0.89</v>
      </c>
      <c r="EG52" s="246">
        <f t="shared" si="128"/>
        <v>0.89</v>
      </c>
      <c r="EH52" s="246">
        <f t="shared" si="129"/>
        <v>0.89</v>
      </c>
      <c r="EI52" s="246">
        <f t="shared" si="130"/>
        <v>0.89</v>
      </c>
      <c r="EJ52" s="246">
        <f t="shared" si="131"/>
        <v>0.89</v>
      </c>
      <c r="EK52" s="246">
        <f t="shared" si="132"/>
        <v>0.89</v>
      </c>
      <c r="EL52" s="245">
        <f t="shared" si="133"/>
        <v>0.62667745976732359</v>
      </c>
      <c r="EM52" s="60"/>
      <c r="EN52" s="60"/>
      <c r="EO52" s="60"/>
    </row>
    <row r="53" spans="1:145" x14ac:dyDescent="0.25">
      <c r="B53" s="12" t="s">
        <v>25</v>
      </c>
      <c r="C53" s="21">
        <v>0.9</v>
      </c>
      <c r="D53" s="183">
        <v>0.79956102850004773</v>
      </c>
      <c r="E53" s="199">
        <v>0.79956102850004773</v>
      </c>
      <c r="F53" s="199">
        <v>0.79956102850004773</v>
      </c>
      <c r="G53" s="199">
        <v>0.79956102850004773</v>
      </c>
      <c r="H53" s="199">
        <v>0.79956102850004773</v>
      </c>
      <c r="I53" s="199">
        <v>0.79956102850004773</v>
      </c>
      <c r="J53" s="199">
        <v>0.79956102850004773</v>
      </c>
      <c r="K53" s="199">
        <v>0.79956102850004773</v>
      </c>
      <c r="L53" s="199">
        <v>0.79956102850004773</v>
      </c>
      <c r="M53" s="569">
        <v>1.25</v>
      </c>
      <c r="N53" s="199">
        <f t="shared" si="80"/>
        <v>1.25</v>
      </c>
      <c r="O53" s="199">
        <f t="shared" si="81"/>
        <v>1.25</v>
      </c>
      <c r="P53" s="199">
        <f t="shared" si="82"/>
        <v>1.25</v>
      </c>
      <c r="Q53" s="183">
        <v>0.9475785623203441</v>
      </c>
      <c r="R53" s="199">
        <v>0.9475785623203441</v>
      </c>
      <c r="S53" s="199">
        <v>0.9475785623203441</v>
      </c>
      <c r="T53" s="520">
        <v>0.9475785623203441</v>
      </c>
      <c r="U53" s="48">
        <f t="shared" si="83"/>
        <v>0.9475785623203441</v>
      </c>
      <c r="V53" s="520">
        <v>1.6297455770850884</v>
      </c>
      <c r="W53" s="48">
        <f t="shared" si="84"/>
        <v>0.9475785623203441</v>
      </c>
      <c r="X53" s="48">
        <f t="shared" si="84"/>
        <v>0.9475785623203441</v>
      </c>
      <c r="Y53" s="48">
        <f t="shared" si="84"/>
        <v>0.9475785623203441</v>
      </c>
      <c r="Z53" s="48">
        <f t="shared" si="84"/>
        <v>0.9475785623203441</v>
      </c>
      <c r="AA53" s="48">
        <f t="shared" si="84"/>
        <v>0.9475785623203441</v>
      </c>
      <c r="AB53" s="199">
        <f t="shared" si="85"/>
        <v>1.5830000000000002</v>
      </c>
      <c r="AC53" s="199">
        <f t="shared" si="86"/>
        <v>1.5830000000000002</v>
      </c>
      <c r="AD53" s="183">
        <v>1.25</v>
      </c>
      <c r="AE53" s="48">
        <f t="shared" si="87"/>
        <v>1.25</v>
      </c>
      <c r="AF53" s="48">
        <f t="shared" si="88"/>
        <v>1.25</v>
      </c>
      <c r="AG53" s="48">
        <f t="shared" si="89"/>
        <v>1.25</v>
      </c>
      <c r="AH53" s="183">
        <v>1.2155384615384612</v>
      </c>
      <c r="AI53" s="566">
        <v>1.5830000000000002</v>
      </c>
      <c r="AJ53" s="199">
        <f t="shared" si="90"/>
        <v>1.5830000000000002</v>
      </c>
      <c r="AK53" s="535">
        <f t="shared" si="69"/>
        <v>1.3992692307692307</v>
      </c>
      <c r="AL53" s="527">
        <v>1.2155384615384612</v>
      </c>
      <c r="AM53" s="48">
        <f t="shared" si="91"/>
        <v>1.5830000000000002</v>
      </c>
      <c r="AN53" s="48">
        <f t="shared" si="70"/>
        <v>1.5830000000000002</v>
      </c>
      <c r="AO53" s="48">
        <f t="shared" si="92"/>
        <v>0.9475785623203441</v>
      </c>
      <c r="AP53" s="48">
        <f t="shared" si="93"/>
        <v>1.6297455770850884</v>
      </c>
      <c r="AQ53" s="48">
        <f t="shared" si="94"/>
        <v>1.25</v>
      </c>
      <c r="AR53" s="48">
        <f t="shared" si="95"/>
        <v>1.25</v>
      </c>
      <c r="AS53" s="48">
        <f t="shared" si="96"/>
        <v>1.38</v>
      </c>
      <c r="AT53" s="183">
        <v>1.38</v>
      </c>
      <c r="AU53" s="48">
        <f t="shared" si="97"/>
        <v>1.242</v>
      </c>
      <c r="AV53" s="48">
        <f t="shared" si="97"/>
        <v>1.242</v>
      </c>
      <c r="AW53" s="48">
        <f t="shared" si="97"/>
        <v>1.242</v>
      </c>
      <c r="AX53" s="48">
        <f t="shared" si="97"/>
        <v>1.38</v>
      </c>
      <c r="AY53" s="48">
        <f t="shared" si="97"/>
        <v>1.6559999999999999</v>
      </c>
      <c r="AZ53" s="48">
        <f t="shared" si="97"/>
        <v>1.38</v>
      </c>
      <c r="BA53" s="48">
        <f t="shared" si="97"/>
        <v>1.6559999999999999</v>
      </c>
      <c r="BB53" s="48">
        <f t="shared" si="98"/>
        <v>1.25</v>
      </c>
      <c r="BC53" s="183">
        <v>1.25</v>
      </c>
      <c r="BD53" s="183">
        <v>1.1388888888888888</v>
      </c>
      <c r="BE53" s="48">
        <f t="shared" si="99"/>
        <v>1.38</v>
      </c>
      <c r="BF53" s="48">
        <f t="shared" si="99"/>
        <v>1.38</v>
      </c>
      <c r="BG53" s="48">
        <f t="shared" si="99"/>
        <v>1.6559999999999999</v>
      </c>
      <c r="BH53" s="48">
        <f t="shared" si="99"/>
        <v>1.6559999999999999</v>
      </c>
      <c r="BI53" s="183">
        <v>1.0750000000000002</v>
      </c>
      <c r="BJ53" s="183">
        <v>1.0049999999999999</v>
      </c>
      <c r="BK53" s="183">
        <v>1.0049999999999999</v>
      </c>
      <c r="BL53" s="527">
        <v>1.3043807114340278</v>
      </c>
      <c r="BM53" s="48">
        <f t="shared" si="100"/>
        <v>1.38</v>
      </c>
      <c r="BN53" s="183">
        <v>0.8315193801946853</v>
      </c>
      <c r="BO53" s="183">
        <v>0.37320000000000042</v>
      </c>
      <c r="BP53" s="48">
        <f t="shared" si="101"/>
        <v>0.37320000000000042</v>
      </c>
      <c r="BQ53" s="48">
        <f t="shared" si="101"/>
        <v>0.37320000000000042</v>
      </c>
      <c r="BR53" s="48">
        <f t="shared" si="101"/>
        <v>0.37320000000000042</v>
      </c>
      <c r="BS53" s="48">
        <f t="shared" si="101"/>
        <v>0.37320000000000042</v>
      </c>
      <c r="BT53" s="48">
        <f t="shared" si="101"/>
        <v>0.37320000000000042</v>
      </c>
      <c r="BU53" s="183">
        <v>1.0504250171445102</v>
      </c>
      <c r="BV53" s="48">
        <f t="shared" si="102"/>
        <v>1.0504250171445102</v>
      </c>
      <c r="BW53" s="48">
        <f t="shared" si="102"/>
        <v>1.0504250171445102</v>
      </c>
      <c r="BX53" s="48">
        <f t="shared" si="102"/>
        <v>1.0504250171445102</v>
      </c>
      <c r="BY53" s="48">
        <f t="shared" si="102"/>
        <v>1.0504250171445102</v>
      </c>
      <c r="BZ53" s="48">
        <f t="shared" si="102"/>
        <v>1.0504250171445102</v>
      </c>
      <c r="CA53" s="48">
        <f t="shared" si="102"/>
        <v>1.0504250171445102</v>
      </c>
      <c r="CB53" s="183">
        <v>1.0709331234395454</v>
      </c>
      <c r="CC53" s="48">
        <f t="shared" si="103"/>
        <v>1.0709331234395454</v>
      </c>
      <c r="CD53" s="48">
        <v>1.0709331234395454</v>
      </c>
      <c r="CE53" s="48">
        <f t="shared" si="103"/>
        <v>1.0709331234395454</v>
      </c>
      <c r="CF53" s="48">
        <f t="shared" si="103"/>
        <v>1.0709331234395454</v>
      </c>
      <c r="CG53" s="48">
        <f t="shared" si="103"/>
        <v>1.0709331234395454</v>
      </c>
      <c r="CH53" s="48">
        <f t="shared" si="103"/>
        <v>1.0709331234395454</v>
      </c>
      <c r="CI53" s="48">
        <f t="shared" si="104"/>
        <v>0.8315193801946853</v>
      </c>
      <c r="CJ53" s="48">
        <f t="shared" si="104"/>
        <v>0.8315193801946853</v>
      </c>
      <c r="CK53" s="48">
        <f t="shared" si="104"/>
        <v>0.8315193801946853</v>
      </c>
      <c r="CL53" s="183">
        <v>1.0709331234395454</v>
      </c>
      <c r="CM53" s="48">
        <f t="shared" si="105"/>
        <v>1.0709331234395454</v>
      </c>
      <c r="CN53" s="48">
        <f t="shared" si="105"/>
        <v>1.0709331234395454</v>
      </c>
      <c r="CO53" s="48">
        <f t="shared" si="105"/>
        <v>1.0709331234395454</v>
      </c>
      <c r="CP53" s="48">
        <f t="shared" si="105"/>
        <v>1.0709331234395454</v>
      </c>
      <c r="CQ53" s="535">
        <v>1.3043807114340278</v>
      </c>
      <c r="CR53" s="183">
        <f t="shared" si="106"/>
        <v>1.5830000000000002</v>
      </c>
      <c r="CS53" s="48">
        <f t="shared" si="107"/>
        <v>1.5830000000000002</v>
      </c>
      <c r="CT53" s="48">
        <f t="shared" si="107"/>
        <v>1.5830000000000002</v>
      </c>
      <c r="CU53" s="48">
        <f t="shared" si="107"/>
        <v>1.5830000000000002</v>
      </c>
      <c r="CV53" s="48">
        <f t="shared" si="107"/>
        <v>1.5830000000000002</v>
      </c>
      <c r="CW53" s="48">
        <f t="shared" si="107"/>
        <v>1.5830000000000002</v>
      </c>
      <c r="CX53" s="48">
        <f t="shared" si="107"/>
        <v>1.5830000000000002</v>
      </c>
      <c r="CY53" s="48">
        <f t="shared" si="107"/>
        <v>1.5830000000000002</v>
      </c>
      <c r="CZ53" s="48">
        <f t="shared" si="107"/>
        <v>1.5830000000000002</v>
      </c>
      <c r="DA53" s="48">
        <f t="shared" si="107"/>
        <v>1.5830000000000002</v>
      </c>
      <c r="DB53" s="48">
        <f t="shared" si="107"/>
        <v>1.5830000000000002</v>
      </c>
      <c r="DC53" s="48">
        <f t="shared" si="107"/>
        <v>1.5830000000000002</v>
      </c>
      <c r="DD53" s="183">
        <f t="shared" si="108"/>
        <v>1.38</v>
      </c>
      <c r="DE53" s="48">
        <f t="shared" si="78"/>
        <v>1.38</v>
      </c>
      <c r="DF53" s="48">
        <f t="shared" si="78"/>
        <v>1.38</v>
      </c>
      <c r="DG53" s="48">
        <f t="shared" si="78"/>
        <v>1.38</v>
      </c>
      <c r="DH53" s="183">
        <f t="shared" si="109"/>
        <v>1.25</v>
      </c>
      <c r="DI53" s="48">
        <f t="shared" ref="DI53:DJ54" si="134">DH53</f>
        <v>1.25</v>
      </c>
      <c r="DJ53" s="48">
        <f t="shared" si="134"/>
        <v>1.25</v>
      </c>
      <c r="DK53" s="48">
        <f t="shared" si="111"/>
        <v>1.25</v>
      </c>
      <c r="DL53" s="48">
        <f t="shared" si="112"/>
        <v>1.25</v>
      </c>
      <c r="DM53" s="48">
        <f t="shared" si="113"/>
        <v>1.25</v>
      </c>
      <c r="DN53" s="48">
        <f t="shared" si="114"/>
        <v>1.25</v>
      </c>
      <c r="DO53" s="48">
        <f t="shared" si="115"/>
        <v>1.25</v>
      </c>
      <c r="DP53" s="48">
        <f t="shared" si="116"/>
        <v>1.25</v>
      </c>
      <c r="DQ53" s="48">
        <f t="shared" si="117"/>
        <v>1.25</v>
      </c>
      <c r="DR53" s="48">
        <f t="shared" si="118"/>
        <v>1.25</v>
      </c>
      <c r="DS53" s="48">
        <f t="shared" si="119"/>
        <v>1.25</v>
      </c>
      <c r="DT53" s="48">
        <f t="shared" si="120"/>
        <v>1.25</v>
      </c>
      <c r="DU53" s="48">
        <f t="shared" si="121"/>
        <v>1.25</v>
      </c>
      <c r="DV53" s="48">
        <f t="shared" si="122"/>
        <v>1.25</v>
      </c>
      <c r="DW53" s="48">
        <f t="shared" si="123"/>
        <v>1.25</v>
      </c>
      <c r="DX53" s="48">
        <f t="shared" si="124"/>
        <v>1.25</v>
      </c>
      <c r="DY53" s="48">
        <f t="shared" si="125"/>
        <v>1.25</v>
      </c>
      <c r="DZ53" s="48">
        <f t="shared" ref="DZ53:EE54" si="135">DY53</f>
        <v>1.25</v>
      </c>
      <c r="EA53" s="48">
        <f t="shared" si="135"/>
        <v>1.25</v>
      </c>
      <c r="EB53" s="48">
        <f t="shared" si="135"/>
        <v>1.25</v>
      </c>
      <c r="EC53" s="48">
        <f t="shared" si="135"/>
        <v>1.25</v>
      </c>
      <c r="ED53" s="48">
        <f t="shared" si="135"/>
        <v>1.25</v>
      </c>
      <c r="EE53" s="48">
        <f t="shared" si="135"/>
        <v>1.25</v>
      </c>
      <c r="EF53" s="48">
        <f t="shared" si="127"/>
        <v>1.25</v>
      </c>
      <c r="EG53" s="48">
        <f t="shared" si="128"/>
        <v>1.25</v>
      </c>
      <c r="EH53" s="48">
        <f t="shared" si="129"/>
        <v>1.25</v>
      </c>
      <c r="EI53" s="48">
        <f t="shared" si="130"/>
        <v>1.25</v>
      </c>
      <c r="EJ53" s="48">
        <f t="shared" si="131"/>
        <v>1.25</v>
      </c>
      <c r="EK53" s="48">
        <f t="shared" si="132"/>
        <v>1.25</v>
      </c>
      <c r="EL53" s="183">
        <f t="shared" si="133"/>
        <v>1.0423364185523787</v>
      </c>
      <c r="EM53" s="60"/>
      <c r="EN53" s="60"/>
      <c r="EO53" s="60"/>
    </row>
    <row r="54" spans="1:145" x14ac:dyDescent="0.25">
      <c r="B54" s="12" t="s">
        <v>27</v>
      </c>
      <c r="C54" s="21">
        <v>0.95</v>
      </c>
      <c r="D54" s="183">
        <v>1.1353095816565286</v>
      </c>
      <c r="E54" s="199">
        <v>1.1353095816565286</v>
      </c>
      <c r="F54" s="199">
        <v>1.1353095816565286</v>
      </c>
      <c r="G54" s="199">
        <v>1.1353095816565286</v>
      </c>
      <c r="H54" s="199">
        <v>1.1353095816565286</v>
      </c>
      <c r="I54" s="199">
        <v>1.1353095816565286</v>
      </c>
      <c r="J54" s="199">
        <v>1.1353095816565286</v>
      </c>
      <c r="K54" s="199">
        <v>1.1353095816565286</v>
      </c>
      <c r="L54" s="199">
        <v>1.1353095816565286</v>
      </c>
      <c r="M54" s="568">
        <v>1.7610701867353511</v>
      </c>
      <c r="N54" s="199">
        <f t="shared" si="80"/>
        <v>1.7610701867353511</v>
      </c>
      <c r="O54" s="199">
        <f t="shared" si="81"/>
        <v>1.7610701867353511</v>
      </c>
      <c r="P54" s="199">
        <f t="shared" si="82"/>
        <v>1.7610701867353511</v>
      </c>
      <c r="Q54" s="183">
        <v>1.689729665298932</v>
      </c>
      <c r="R54" s="199">
        <v>1.689729665298932</v>
      </c>
      <c r="S54" s="199">
        <v>1.689729665298932</v>
      </c>
      <c r="T54" s="520">
        <v>1.689729665298932</v>
      </c>
      <c r="U54" s="48">
        <f>$T54*U$6</f>
        <v>1.689729665298932</v>
      </c>
      <c r="V54" s="520">
        <v>2.2225601555995045</v>
      </c>
      <c r="W54" s="48">
        <f>$T54*W$6</f>
        <v>1.689729665298932</v>
      </c>
      <c r="X54" s="48">
        <f>$T54*X$6</f>
        <v>1.689729665298932</v>
      </c>
      <c r="Y54" s="48">
        <f>$T54*Y$6</f>
        <v>1.689729665298932</v>
      </c>
      <c r="Z54" s="48">
        <f>$T54*Z$6</f>
        <v>1.689729665298932</v>
      </c>
      <c r="AA54" s="48">
        <f>$T54*AA$6</f>
        <v>1.689729665298932</v>
      </c>
      <c r="AB54" s="199">
        <f t="shared" si="85"/>
        <v>2.0059999999999993</v>
      </c>
      <c r="AC54" s="199">
        <f t="shared" si="86"/>
        <v>2.0059999999999993</v>
      </c>
      <c r="AD54" s="183">
        <v>1.7610701867353511</v>
      </c>
      <c r="AE54" s="48">
        <f t="shared" si="87"/>
        <v>1.7610701867353511</v>
      </c>
      <c r="AF54" s="48">
        <f t="shared" si="88"/>
        <v>1.7610701867353511</v>
      </c>
      <c r="AG54" s="48">
        <f t="shared" si="89"/>
        <v>1.7610701867353511</v>
      </c>
      <c r="AH54" s="183">
        <v>1.4366153846153844</v>
      </c>
      <c r="AI54" s="567">
        <v>2.0059999999999993</v>
      </c>
      <c r="AJ54" s="199">
        <f t="shared" si="90"/>
        <v>2.0059999999999993</v>
      </c>
      <c r="AK54" s="535">
        <f>(AJ54+AL54)/2</f>
        <v>1.721307692307692</v>
      </c>
      <c r="AL54" s="527">
        <v>1.4366153846153844</v>
      </c>
      <c r="AM54" s="48">
        <f t="shared" si="91"/>
        <v>2.0059999999999993</v>
      </c>
      <c r="AN54" s="48">
        <f t="shared" si="70"/>
        <v>2.0059999999999993</v>
      </c>
      <c r="AO54" s="48">
        <f>T54</f>
        <v>1.689729665298932</v>
      </c>
      <c r="AP54" s="48">
        <f>V54</f>
        <v>2.2225601555995045</v>
      </c>
      <c r="AQ54" s="48">
        <f t="shared" si="94"/>
        <v>1.7610701867353511</v>
      </c>
      <c r="AR54" s="48">
        <f t="shared" si="95"/>
        <v>1.7610701867353511</v>
      </c>
      <c r="AS54" s="48">
        <f t="shared" si="96"/>
        <v>1.8279999999999996</v>
      </c>
      <c r="AT54" s="183">
        <v>1.8279999999999996</v>
      </c>
      <c r="AU54" s="48">
        <f t="shared" si="97"/>
        <v>1.6451999999999998</v>
      </c>
      <c r="AV54" s="48">
        <f t="shared" si="97"/>
        <v>1.6451999999999998</v>
      </c>
      <c r="AW54" s="48">
        <f t="shared" si="97"/>
        <v>1.6451999999999998</v>
      </c>
      <c r="AX54" s="48">
        <f t="shared" si="97"/>
        <v>1.8279999999999996</v>
      </c>
      <c r="AY54" s="48">
        <f t="shared" si="97"/>
        <v>2.1935999999999996</v>
      </c>
      <c r="AZ54" s="48">
        <f t="shared" si="97"/>
        <v>1.8279999999999996</v>
      </c>
      <c r="BA54" s="48">
        <f t="shared" si="97"/>
        <v>2.1935999999999996</v>
      </c>
      <c r="BB54" s="48">
        <f t="shared" si="98"/>
        <v>1.6199999999999986</v>
      </c>
      <c r="BC54" s="183">
        <v>1.6199999999999986</v>
      </c>
      <c r="BD54" s="183">
        <v>1.2184444444444442</v>
      </c>
      <c r="BE54" s="48">
        <f t="shared" si="99"/>
        <v>1.8279999999999996</v>
      </c>
      <c r="BF54" s="48">
        <f t="shared" si="99"/>
        <v>1.8279999999999996</v>
      </c>
      <c r="BG54" s="48">
        <f t="shared" si="99"/>
        <v>2.1935999999999996</v>
      </c>
      <c r="BH54" s="48">
        <f t="shared" si="99"/>
        <v>2.1935999999999996</v>
      </c>
      <c r="BI54" s="183">
        <v>1.6088999999999998</v>
      </c>
      <c r="BJ54" s="183">
        <v>1.1600000000000001</v>
      </c>
      <c r="BK54" s="183">
        <v>1.1600000000000001</v>
      </c>
      <c r="BL54" s="527">
        <v>1.7534046349999997</v>
      </c>
      <c r="BM54" s="48">
        <f t="shared" si="100"/>
        <v>1.8279999999999996</v>
      </c>
      <c r="BN54" s="183">
        <v>1.0788118692578734</v>
      </c>
      <c r="BO54" s="183">
        <v>0.73319999999999896</v>
      </c>
      <c r="BP54" s="48">
        <f t="shared" si="101"/>
        <v>0.73319999999999896</v>
      </c>
      <c r="BQ54" s="48">
        <f t="shared" si="101"/>
        <v>0.73319999999999896</v>
      </c>
      <c r="BR54" s="48">
        <f t="shared" si="101"/>
        <v>0.73319999999999896</v>
      </c>
      <c r="BS54" s="48">
        <f t="shared" si="101"/>
        <v>0.73319999999999896</v>
      </c>
      <c r="BT54" s="48">
        <f t="shared" si="101"/>
        <v>0.73319999999999896</v>
      </c>
      <c r="BU54" s="183">
        <v>1.271329186668595</v>
      </c>
      <c r="BV54" s="48">
        <f t="shared" si="102"/>
        <v>1.271329186668595</v>
      </c>
      <c r="BW54" s="48">
        <f t="shared" si="102"/>
        <v>1.271329186668595</v>
      </c>
      <c r="BX54" s="48">
        <f t="shared" si="102"/>
        <v>1.271329186668595</v>
      </c>
      <c r="BY54" s="48">
        <f t="shared" si="102"/>
        <v>1.271329186668595</v>
      </c>
      <c r="BZ54" s="48">
        <f t="shared" si="102"/>
        <v>1.271329186668595</v>
      </c>
      <c r="CA54" s="48">
        <f t="shared" si="102"/>
        <v>1.271329186668595</v>
      </c>
      <c r="CB54" s="183">
        <v>1.231906421105027</v>
      </c>
      <c r="CC54" s="48">
        <f t="shared" si="103"/>
        <v>1.231906421105027</v>
      </c>
      <c r="CD54" s="48">
        <v>1.231906421105027</v>
      </c>
      <c r="CE54" s="48">
        <f t="shared" si="103"/>
        <v>1.231906421105027</v>
      </c>
      <c r="CF54" s="48">
        <f t="shared" si="103"/>
        <v>1.231906421105027</v>
      </c>
      <c r="CG54" s="48">
        <f t="shared" si="103"/>
        <v>1.231906421105027</v>
      </c>
      <c r="CH54" s="48">
        <f t="shared" si="103"/>
        <v>1.231906421105027</v>
      </c>
      <c r="CI54" s="48">
        <f t="shared" si="104"/>
        <v>1.0788118692578734</v>
      </c>
      <c r="CJ54" s="48">
        <f t="shared" si="104"/>
        <v>1.0788118692578734</v>
      </c>
      <c r="CK54" s="48">
        <f t="shared" si="104"/>
        <v>1.0788118692578734</v>
      </c>
      <c r="CL54" s="183">
        <v>1.231906421105027</v>
      </c>
      <c r="CM54" s="48">
        <f t="shared" si="105"/>
        <v>1.231906421105027</v>
      </c>
      <c r="CN54" s="48">
        <f t="shared" si="105"/>
        <v>1.231906421105027</v>
      </c>
      <c r="CO54" s="48">
        <f t="shared" si="105"/>
        <v>1.231906421105027</v>
      </c>
      <c r="CP54" s="48">
        <f t="shared" si="105"/>
        <v>1.231906421105027</v>
      </c>
      <c r="CQ54" s="535">
        <v>1.7534046349999997</v>
      </c>
      <c r="CR54" s="183">
        <f t="shared" si="106"/>
        <v>2.0059999999999993</v>
      </c>
      <c r="CS54" s="48">
        <f t="shared" si="107"/>
        <v>2.0059999999999993</v>
      </c>
      <c r="CT54" s="48">
        <f t="shared" si="107"/>
        <v>2.0059999999999993</v>
      </c>
      <c r="CU54" s="48">
        <f t="shared" si="107"/>
        <v>2.0059999999999993</v>
      </c>
      <c r="CV54" s="48">
        <f t="shared" si="107"/>
        <v>2.0059999999999993</v>
      </c>
      <c r="CW54" s="48">
        <f t="shared" si="107"/>
        <v>2.0059999999999993</v>
      </c>
      <c r="CX54" s="48">
        <f t="shared" si="107"/>
        <v>2.0059999999999993</v>
      </c>
      <c r="CY54" s="48">
        <f t="shared" si="107"/>
        <v>2.0059999999999993</v>
      </c>
      <c r="CZ54" s="48">
        <f t="shared" si="107"/>
        <v>2.0059999999999993</v>
      </c>
      <c r="DA54" s="48">
        <f t="shared" si="107"/>
        <v>2.0059999999999993</v>
      </c>
      <c r="DB54" s="48">
        <f t="shared" si="107"/>
        <v>2.0059999999999993</v>
      </c>
      <c r="DC54" s="48">
        <f t="shared" si="107"/>
        <v>2.0059999999999993</v>
      </c>
      <c r="DD54" s="183">
        <f t="shared" si="108"/>
        <v>1.8279999999999996</v>
      </c>
      <c r="DE54" s="48">
        <f t="shared" si="78"/>
        <v>1.8279999999999996</v>
      </c>
      <c r="DF54" s="48">
        <f t="shared" si="78"/>
        <v>1.8279999999999996</v>
      </c>
      <c r="DG54" s="48">
        <f t="shared" si="78"/>
        <v>1.8279999999999996</v>
      </c>
      <c r="DH54" s="183">
        <f t="shared" si="109"/>
        <v>1.7610701867353511</v>
      </c>
      <c r="DI54" s="48">
        <f t="shared" si="134"/>
        <v>1.7610701867353511</v>
      </c>
      <c r="DJ54" s="48">
        <f t="shared" si="134"/>
        <v>1.7610701867353511</v>
      </c>
      <c r="DK54" s="48">
        <f t="shared" si="111"/>
        <v>1.7610701867353511</v>
      </c>
      <c r="DL54" s="48">
        <f t="shared" si="112"/>
        <v>1.7610701867353511</v>
      </c>
      <c r="DM54" s="48">
        <f t="shared" si="113"/>
        <v>1.7610701867353511</v>
      </c>
      <c r="DN54" s="48">
        <f t="shared" si="114"/>
        <v>1.7610701867353511</v>
      </c>
      <c r="DO54" s="48">
        <f t="shared" si="115"/>
        <v>1.7610701867353511</v>
      </c>
      <c r="DP54" s="48">
        <f t="shared" si="116"/>
        <v>1.7610701867353511</v>
      </c>
      <c r="DQ54" s="48">
        <f t="shared" si="117"/>
        <v>1.7610701867353511</v>
      </c>
      <c r="DR54" s="48">
        <f t="shared" si="118"/>
        <v>1.7610701867353511</v>
      </c>
      <c r="DS54" s="48">
        <f t="shared" si="119"/>
        <v>1.7610701867353511</v>
      </c>
      <c r="DT54" s="48">
        <f t="shared" si="120"/>
        <v>1.7610701867353511</v>
      </c>
      <c r="DU54" s="48">
        <f t="shared" si="121"/>
        <v>1.7610701867353511</v>
      </c>
      <c r="DV54" s="48">
        <f t="shared" si="122"/>
        <v>1.7610701867353511</v>
      </c>
      <c r="DW54" s="48">
        <f t="shared" si="123"/>
        <v>1.7610701867353511</v>
      </c>
      <c r="DX54" s="48">
        <f t="shared" si="124"/>
        <v>1.7610701867353511</v>
      </c>
      <c r="DY54" s="48">
        <f t="shared" si="125"/>
        <v>1.7610701867353511</v>
      </c>
      <c r="DZ54" s="48">
        <f t="shared" si="135"/>
        <v>1.7610701867353511</v>
      </c>
      <c r="EA54" s="48">
        <f t="shared" si="135"/>
        <v>1.7610701867353511</v>
      </c>
      <c r="EB54" s="48">
        <f t="shared" si="135"/>
        <v>1.7610701867353511</v>
      </c>
      <c r="EC54" s="48">
        <f t="shared" si="135"/>
        <v>1.7610701867353511</v>
      </c>
      <c r="ED54" s="48">
        <f t="shared" si="135"/>
        <v>1.7610701867353511</v>
      </c>
      <c r="EE54" s="48">
        <f t="shared" si="135"/>
        <v>1.7610701867353511</v>
      </c>
      <c r="EF54" s="48">
        <f t="shared" si="127"/>
        <v>1.7610701867353511</v>
      </c>
      <c r="EG54" s="48">
        <f t="shared" si="128"/>
        <v>1.7610701867353511</v>
      </c>
      <c r="EH54" s="48">
        <f t="shared" si="129"/>
        <v>1.7610701867353511</v>
      </c>
      <c r="EI54" s="48">
        <f t="shared" si="130"/>
        <v>1.7610701867353511</v>
      </c>
      <c r="EJ54" s="48">
        <f t="shared" si="131"/>
        <v>1.7610701867353511</v>
      </c>
      <c r="EK54" s="48">
        <f t="shared" si="132"/>
        <v>1.7610701867353511</v>
      </c>
      <c r="EL54" s="183">
        <f t="shared" si="133"/>
        <v>1.8587026318288253</v>
      </c>
      <c r="EM54" s="60"/>
      <c r="EN54" s="60"/>
      <c r="EO54" s="60"/>
    </row>
    <row r="55" spans="1:145" ht="15.75" thickBot="1" x14ac:dyDescent="0.3">
      <c r="B55" s="12" t="s">
        <v>28</v>
      </c>
      <c r="C55" s="21">
        <v>1</v>
      </c>
      <c r="D55" s="25"/>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99"/>
      <c r="AC55" s="199"/>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60"/>
      <c r="EN55" s="60"/>
      <c r="EO55" s="60"/>
    </row>
    <row r="56" spans="1:145" ht="15.75" thickTop="1" x14ac:dyDescent="0.25">
      <c r="EM56" s="60"/>
      <c r="EN56" s="60"/>
      <c r="EO56" s="60"/>
    </row>
    <row r="57" spans="1:145" x14ac:dyDescent="0.25">
      <c r="EM57" s="60"/>
      <c r="EN57" s="60"/>
      <c r="EO57" s="60"/>
    </row>
    <row r="58" spans="1:145" x14ac:dyDescent="0.25">
      <c r="EM58" s="60"/>
      <c r="EN58" s="60"/>
      <c r="EO58" s="60"/>
    </row>
    <row r="59" spans="1:145" x14ac:dyDescent="0.25">
      <c r="EM59" s="60"/>
      <c r="EN59" s="60"/>
      <c r="EO59" s="60"/>
    </row>
    <row r="60" spans="1:145" x14ac:dyDescent="0.25">
      <c r="EM60" s="60"/>
      <c r="EN60" s="60"/>
      <c r="EO60" s="60"/>
    </row>
  </sheetData>
  <mergeCells count="75">
    <mergeCell ref="M33:M34"/>
    <mergeCell ref="AD33:AD34"/>
    <mergeCell ref="D1:EL1"/>
    <mergeCell ref="D2:L2"/>
    <mergeCell ref="M2:P2"/>
    <mergeCell ref="Q2:S2"/>
    <mergeCell ref="T2:AA2"/>
    <mergeCell ref="AB2:AC2"/>
    <mergeCell ref="AD2:AG2"/>
    <mergeCell ref="DY2:EK2"/>
    <mergeCell ref="AH2:AN2"/>
    <mergeCell ref="AO2:AP2"/>
    <mergeCell ref="AQ2:BM2"/>
    <mergeCell ref="BN2:CK2"/>
    <mergeCell ref="CL2:CQ2"/>
    <mergeCell ref="CR2:DC2"/>
    <mergeCell ref="DD2:DG2"/>
    <mergeCell ref="DH2:DL2"/>
    <mergeCell ref="DM2:DN2"/>
    <mergeCell ref="DO2:DV2"/>
    <mergeCell ref="DW2:DX2"/>
    <mergeCell ref="O3:O4"/>
    <mergeCell ref="D3:D4"/>
    <mergeCell ref="E3:E4"/>
    <mergeCell ref="F3:F4"/>
    <mergeCell ref="G3:G4"/>
    <mergeCell ref="H3:H4"/>
    <mergeCell ref="I3:I4"/>
    <mergeCell ref="J3:J4"/>
    <mergeCell ref="K3:K4"/>
    <mergeCell ref="L3:L4"/>
    <mergeCell ref="M3:M4"/>
    <mergeCell ref="N3:N4"/>
    <mergeCell ref="X3:X4"/>
    <mergeCell ref="Y3:Y4"/>
    <mergeCell ref="Z3:Z4"/>
    <mergeCell ref="AA3:AA4"/>
    <mergeCell ref="P3:P4"/>
    <mergeCell ref="Q3:Q4"/>
    <mergeCell ref="R3:R4"/>
    <mergeCell ref="S3:S4"/>
    <mergeCell ref="T3:T4"/>
    <mergeCell ref="U3:U4"/>
    <mergeCell ref="B33:C33"/>
    <mergeCell ref="BI3:BL3"/>
    <mergeCell ref="BN3:BN4"/>
    <mergeCell ref="BO3:BT3"/>
    <mergeCell ref="BU3:CA3"/>
    <mergeCell ref="AP3:AP4"/>
    <mergeCell ref="AQ3:AQ4"/>
    <mergeCell ref="AR3:AR4"/>
    <mergeCell ref="AS3:AS4"/>
    <mergeCell ref="AT3:BA3"/>
    <mergeCell ref="BB3:BE3"/>
    <mergeCell ref="AH3:AH4"/>
    <mergeCell ref="AI3:AI4"/>
    <mergeCell ref="AJ3:AL3"/>
    <mergeCell ref="AM3:AM4"/>
    <mergeCell ref="AN3:AN4"/>
    <mergeCell ref="CN3:CO3"/>
    <mergeCell ref="CR3:CR4"/>
    <mergeCell ref="B4:C4"/>
    <mergeCell ref="B5:C5"/>
    <mergeCell ref="B6:C6"/>
    <mergeCell ref="CB3:CH3"/>
    <mergeCell ref="CL3:CL4"/>
    <mergeCell ref="AO3:AO4"/>
    <mergeCell ref="AB3:AB4"/>
    <mergeCell ref="AC3:AC4"/>
    <mergeCell ref="AD3:AD4"/>
    <mergeCell ref="AE3:AE4"/>
    <mergeCell ref="AF3:AF4"/>
    <mergeCell ref="AG3:AG4"/>
    <mergeCell ref="V3:V4"/>
    <mergeCell ref="W3:W4"/>
  </mergeCells>
  <pageMargins left="0.7" right="0.7" top="0.75" bottom="0.75" header="0.3" footer="0.3"/>
  <pageSetup paperSize="9" orientation="portrait" horizontalDpi="4294967293" verticalDpi="0" r:id="rId1"/>
  <headerFooter>
    <oddFooter xml:space="preserve">&amp;C_x000D_&amp;1#&amp;"Calibri"&amp;12&amp;K0078D7 OFFICIAL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6FE0C-507B-4395-B6E3-55C72AD49D3F}">
  <dimension ref="A1:EO60"/>
  <sheetViews>
    <sheetView zoomScale="130" zoomScaleNormal="130" workbookViewId="0">
      <pane xSplit="3" ySplit="4" topLeftCell="BQ32" activePane="bottomRight" state="frozen"/>
      <selection activeCell="D11" sqref="D11"/>
      <selection pane="topRight" activeCell="D11" sqref="D11"/>
      <selection pane="bottomLeft" activeCell="D11" sqref="D11"/>
      <selection pane="bottomRight" activeCell="CI39" sqref="CI39"/>
    </sheetView>
  </sheetViews>
  <sheetFormatPr defaultColWidth="8.85546875" defaultRowHeight="15" outlineLevelRow="1" x14ac:dyDescent="0.25"/>
  <cols>
    <col min="1" max="1" width="2.85546875" style="7" customWidth="1"/>
    <col min="2" max="3" width="8.85546875" style="7"/>
    <col min="4" max="36" width="5.5703125" style="7" customWidth="1"/>
    <col min="37" max="37" width="7.140625" style="7" bestFit="1" customWidth="1"/>
    <col min="38" max="38" width="7.85546875" style="7" bestFit="1" customWidth="1"/>
    <col min="39" max="94" width="5.5703125" style="7" customWidth="1"/>
    <col min="95" max="95" width="6.140625" style="7" customWidth="1"/>
    <col min="96" max="142" width="5.5703125" style="7" customWidth="1"/>
    <col min="143" max="16384" width="8.85546875" style="7"/>
  </cols>
  <sheetData>
    <row r="1" spans="1:145" ht="16.5" thickTop="1" thickBot="1" x14ac:dyDescent="0.3">
      <c r="D1" s="758" t="s">
        <v>30</v>
      </c>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759"/>
      <c r="CB1" s="759"/>
      <c r="CC1" s="759"/>
      <c r="CD1" s="759"/>
      <c r="CE1" s="759"/>
      <c r="CF1" s="759"/>
      <c r="CG1" s="759"/>
      <c r="CH1" s="759"/>
      <c r="CI1" s="759"/>
      <c r="CJ1" s="759"/>
      <c r="CK1" s="759"/>
      <c r="CL1" s="759"/>
      <c r="CM1" s="759"/>
      <c r="CN1" s="759"/>
      <c r="CO1" s="759"/>
      <c r="CP1" s="759"/>
      <c r="CQ1" s="759"/>
      <c r="CR1" s="759"/>
      <c r="CS1" s="759"/>
      <c r="CT1" s="759"/>
      <c r="CU1" s="759"/>
      <c r="CV1" s="759"/>
      <c r="CW1" s="759"/>
      <c r="CX1" s="759"/>
      <c r="CY1" s="759"/>
      <c r="CZ1" s="759"/>
      <c r="DA1" s="759"/>
      <c r="DB1" s="759"/>
      <c r="DC1" s="759"/>
      <c r="DD1" s="759"/>
      <c r="DE1" s="759"/>
      <c r="DF1" s="759"/>
      <c r="DG1" s="759"/>
      <c r="DH1" s="759"/>
      <c r="DI1" s="759"/>
      <c r="DJ1" s="759"/>
      <c r="DK1" s="759"/>
      <c r="DL1" s="759"/>
      <c r="DM1" s="759"/>
      <c r="DN1" s="759"/>
      <c r="DO1" s="759"/>
      <c r="DP1" s="759"/>
      <c r="DQ1" s="759"/>
      <c r="DR1" s="759"/>
      <c r="DS1" s="759"/>
      <c r="DT1" s="759"/>
      <c r="DU1" s="759"/>
      <c r="DV1" s="759"/>
      <c r="DW1" s="759"/>
      <c r="DX1" s="759"/>
      <c r="DY1" s="759"/>
      <c r="DZ1" s="759"/>
      <c r="EA1" s="759"/>
      <c r="EB1" s="759"/>
      <c r="EC1" s="759"/>
      <c r="ED1" s="759"/>
      <c r="EE1" s="759"/>
      <c r="EF1" s="759"/>
      <c r="EG1" s="759"/>
      <c r="EH1" s="759"/>
      <c r="EI1" s="759"/>
      <c r="EJ1" s="759"/>
      <c r="EK1" s="759"/>
      <c r="EL1" s="759"/>
      <c r="EM1" s="8"/>
      <c r="EN1" s="8"/>
      <c r="EO1" s="8"/>
    </row>
    <row r="2" spans="1:145" ht="36" customHeight="1" thickBot="1" x14ac:dyDescent="0.3">
      <c r="B2" s="255" t="s">
        <v>484</v>
      </c>
      <c r="D2" s="628" t="s">
        <v>243</v>
      </c>
      <c r="E2" s="750"/>
      <c r="F2" s="629"/>
      <c r="G2" s="629"/>
      <c r="H2" s="629"/>
      <c r="I2" s="629"/>
      <c r="J2" s="629"/>
      <c r="K2" s="629"/>
      <c r="L2" s="630"/>
      <c r="M2" s="628" t="s">
        <v>252</v>
      </c>
      <c r="N2" s="750"/>
      <c r="O2" s="762"/>
      <c r="P2" s="763"/>
      <c r="Q2" s="628" t="s">
        <v>370</v>
      </c>
      <c r="R2" s="629"/>
      <c r="S2" s="630"/>
      <c r="T2" s="628" t="s">
        <v>101</v>
      </c>
      <c r="U2" s="629"/>
      <c r="V2" s="629"/>
      <c r="W2" s="629"/>
      <c r="X2" s="629"/>
      <c r="Y2" s="629"/>
      <c r="Z2" s="629"/>
      <c r="AA2" s="630"/>
      <c r="AB2" s="628" t="s">
        <v>256</v>
      </c>
      <c r="AC2" s="630"/>
      <c r="AD2" s="628" t="s">
        <v>395</v>
      </c>
      <c r="AE2" s="629"/>
      <c r="AF2" s="743"/>
      <c r="AG2" s="630"/>
      <c r="AH2" s="628" t="s">
        <v>271</v>
      </c>
      <c r="AI2" s="629"/>
      <c r="AJ2" s="629"/>
      <c r="AK2" s="629"/>
      <c r="AL2" s="629"/>
      <c r="AM2" s="629"/>
      <c r="AN2" s="630"/>
      <c r="AO2" s="628" t="s">
        <v>275</v>
      </c>
      <c r="AP2" s="630"/>
      <c r="AQ2" s="628" t="s">
        <v>277</v>
      </c>
      <c r="AR2" s="629"/>
      <c r="AS2" s="629"/>
      <c r="AT2" s="629"/>
      <c r="AU2" s="629"/>
      <c r="AV2" s="629"/>
      <c r="AW2" s="629"/>
      <c r="AX2" s="629"/>
      <c r="AY2" s="629"/>
      <c r="AZ2" s="629"/>
      <c r="BA2" s="629"/>
      <c r="BB2" s="629"/>
      <c r="BC2" s="629"/>
      <c r="BD2" s="629"/>
      <c r="BE2" s="629"/>
      <c r="BF2" s="629"/>
      <c r="BG2" s="629"/>
      <c r="BH2" s="629"/>
      <c r="BI2" s="629"/>
      <c r="BJ2" s="629"/>
      <c r="BK2" s="629"/>
      <c r="BL2" s="629"/>
      <c r="BM2" s="630"/>
      <c r="BN2" s="628" t="s">
        <v>34</v>
      </c>
      <c r="BO2" s="750"/>
      <c r="BP2" s="750"/>
      <c r="BQ2" s="629"/>
      <c r="BR2" s="629"/>
      <c r="BS2" s="629"/>
      <c r="BT2" s="629"/>
      <c r="BU2" s="629"/>
      <c r="BV2" s="629"/>
      <c r="BW2" s="629"/>
      <c r="BX2" s="629"/>
      <c r="BY2" s="629"/>
      <c r="BZ2" s="629"/>
      <c r="CA2" s="629"/>
      <c r="CB2" s="629"/>
      <c r="CC2" s="629"/>
      <c r="CD2" s="629"/>
      <c r="CE2" s="629"/>
      <c r="CF2" s="629"/>
      <c r="CG2" s="629"/>
      <c r="CH2" s="629"/>
      <c r="CI2" s="629"/>
      <c r="CJ2" s="629"/>
      <c r="CK2" s="630"/>
      <c r="CL2" s="628" t="s">
        <v>292</v>
      </c>
      <c r="CM2" s="750"/>
      <c r="CN2" s="629"/>
      <c r="CO2" s="629"/>
      <c r="CP2" s="629"/>
      <c r="CQ2" s="630"/>
      <c r="CR2" s="628" t="s">
        <v>301</v>
      </c>
      <c r="CS2" s="750"/>
      <c r="CT2" s="629"/>
      <c r="CU2" s="629"/>
      <c r="CV2" s="629"/>
      <c r="CW2" s="629"/>
      <c r="CX2" s="629"/>
      <c r="CY2" s="629"/>
      <c r="CZ2" s="629"/>
      <c r="DA2" s="629"/>
      <c r="DB2" s="629"/>
      <c r="DC2" s="630"/>
      <c r="DD2" s="628" t="s">
        <v>367</v>
      </c>
      <c r="DE2" s="629"/>
      <c r="DF2" s="629"/>
      <c r="DG2" s="630"/>
      <c r="DH2" s="628" t="s">
        <v>324</v>
      </c>
      <c r="DI2" s="629"/>
      <c r="DJ2" s="629"/>
      <c r="DK2" s="629"/>
      <c r="DL2" s="630"/>
      <c r="DM2" s="628" t="s">
        <v>261</v>
      </c>
      <c r="DN2" s="629"/>
      <c r="DO2" s="628" t="s">
        <v>368</v>
      </c>
      <c r="DP2" s="629"/>
      <c r="DQ2" s="629"/>
      <c r="DR2" s="629"/>
      <c r="DS2" s="629"/>
      <c r="DT2" s="629"/>
      <c r="DU2" s="629"/>
      <c r="DV2" s="630"/>
      <c r="DW2" s="628" t="s">
        <v>347</v>
      </c>
      <c r="DX2" s="630"/>
      <c r="DY2" s="628" t="s">
        <v>350</v>
      </c>
      <c r="DZ2" s="629"/>
      <c r="EA2" s="629"/>
      <c r="EB2" s="629"/>
      <c r="EC2" s="629"/>
      <c r="ED2" s="629"/>
      <c r="EE2" s="629"/>
      <c r="EF2" s="629"/>
      <c r="EG2" s="629"/>
      <c r="EH2" s="629"/>
      <c r="EI2" s="629"/>
      <c r="EJ2" s="629"/>
      <c r="EK2" s="630"/>
      <c r="EL2" s="292" t="s">
        <v>363</v>
      </c>
      <c r="EM2" s="8"/>
      <c r="EN2" s="8"/>
      <c r="EO2" s="8"/>
    </row>
    <row r="3" spans="1:145" ht="42.95" customHeight="1" thickBot="1" x14ac:dyDescent="0.3">
      <c r="D3" s="746" t="s">
        <v>417</v>
      </c>
      <c r="E3" s="641" t="s">
        <v>244</v>
      </c>
      <c r="F3" s="744" t="s">
        <v>245</v>
      </c>
      <c r="G3" s="744" t="s">
        <v>246</v>
      </c>
      <c r="H3" s="744" t="s">
        <v>247</v>
      </c>
      <c r="I3" s="744" t="s">
        <v>248</v>
      </c>
      <c r="J3" s="744" t="s">
        <v>249</v>
      </c>
      <c r="K3" s="744" t="s">
        <v>250</v>
      </c>
      <c r="L3" s="641" t="s">
        <v>251</v>
      </c>
      <c r="M3" s="746" t="s">
        <v>424</v>
      </c>
      <c r="N3" s="641" t="s">
        <v>253</v>
      </c>
      <c r="O3" s="744" t="s">
        <v>254</v>
      </c>
      <c r="P3" s="641" t="s">
        <v>255</v>
      </c>
      <c r="Q3" s="748" t="s">
        <v>371</v>
      </c>
      <c r="R3" s="744" t="s">
        <v>372</v>
      </c>
      <c r="S3" s="641" t="s">
        <v>373</v>
      </c>
      <c r="T3" s="746" t="s">
        <v>418</v>
      </c>
      <c r="U3" s="772" t="s">
        <v>102</v>
      </c>
      <c r="V3" s="774" t="s">
        <v>104</v>
      </c>
      <c r="W3" s="776" t="s">
        <v>105</v>
      </c>
      <c r="X3" s="776" t="s">
        <v>210</v>
      </c>
      <c r="Y3" s="776" t="s">
        <v>212</v>
      </c>
      <c r="Z3" s="776" t="s">
        <v>108</v>
      </c>
      <c r="AA3" s="780" t="s">
        <v>214</v>
      </c>
      <c r="AB3" s="783" t="s">
        <v>388</v>
      </c>
      <c r="AC3" s="783" t="s">
        <v>389</v>
      </c>
      <c r="AD3" s="781" t="s">
        <v>416</v>
      </c>
      <c r="AE3" s="756" t="s">
        <v>396</v>
      </c>
      <c r="AF3" s="752" t="s">
        <v>397</v>
      </c>
      <c r="AG3" s="752" t="str">
        <f>Input!C35</f>
        <v>Professional Fees: General</v>
      </c>
      <c r="AH3" s="748" t="s">
        <v>272</v>
      </c>
      <c r="AI3" s="755" t="s">
        <v>92</v>
      </c>
      <c r="AJ3" s="764" t="s">
        <v>273</v>
      </c>
      <c r="AK3" s="765"/>
      <c r="AL3" s="766"/>
      <c r="AM3" s="744" t="s">
        <v>386</v>
      </c>
      <c r="AN3" s="641" t="s">
        <v>274</v>
      </c>
      <c r="AO3" s="641" t="s">
        <v>366</v>
      </c>
      <c r="AP3" s="641" t="s">
        <v>276</v>
      </c>
      <c r="AQ3" s="748" t="s">
        <v>278</v>
      </c>
      <c r="AR3" s="744" t="s">
        <v>279</v>
      </c>
      <c r="AS3" s="744" t="s">
        <v>280</v>
      </c>
      <c r="AT3" s="754" t="s">
        <v>390</v>
      </c>
      <c r="AU3" s="754"/>
      <c r="AV3" s="754"/>
      <c r="AW3" s="754"/>
      <c r="AX3" s="754"/>
      <c r="AY3" s="754"/>
      <c r="AZ3" s="754"/>
      <c r="BA3" s="754"/>
      <c r="BB3" s="754" t="s">
        <v>281</v>
      </c>
      <c r="BC3" s="754"/>
      <c r="BD3" s="754"/>
      <c r="BE3" s="754"/>
      <c r="BF3" s="145" t="s">
        <v>282</v>
      </c>
      <c r="BG3" s="145" t="s">
        <v>283</v>
      </c>
      <c r="BH3" s="145" t="s">
        <v>284</v>
      </c>
      <c r="BI3" s="754" t="s">
        <v>393</v>
      </c>
      <c r="BJ3" s="754"/>
      <c r="BK3" s="754"/>
      <c r="BL3" s="754"/>
      <c r="BM3" s="147" t="s">
        <v>285</v>
      </c>
      <c r="BN3" s="755" t="s">
        <v>391</v>
      </c>
      <c r="BO3" s="767" t="s">
        <v>286</v>
      </c>
      <c r="BP3" s="768"/>
      <c r="BQ3" s="768"/>
      <c r="BR3" s="768"/>
      <c r="BS3" s="768"/>
      <c r="BT3" s="769"/>
      <c r="BU3" s="754" t="s">
        <v>191</v>
      </c>
      <c r="BV3" s="754"/>
      <c r="BW3" s="754"/>
      <c r="BX3" s="754"/>
      <c r="BY3" s="754"/>
      <c r="BZ3" s="754"/>
      <c r="CA3" s="754"/>
      <c r="CB3" s="754" t="s">
        <v>287</v>
      </c>
      <c r="CC3" s="754"/>
      <c r="CD3" s="754"/>
      <c r="CE3" s="754"/>
      <c r="CF3" s="754"/>
      <c r="CG3" s="754"/>
      <c r="CH3" s="754"/>
      <c r="CI3" s="145" t="s">
        <v>288</v>
      </c>
      <c r="CJ3" s="145" t="s">
        <v>289</v>
      </c>
      <c r="CK3" s="147" t="s">
        <v>291</v>
      </c>
      <c r="CL3" s="748" t="s">
        <v>416</v>
      </c>
      <c r="CM3" s="146" t="s">
        <v>293</v>
      </c>
      <c r="CN3" s="754" t="s">
        <v>294</v>
      </c>
      <c r="CO3" s="754"/>
      <c r="CP3" s="145" t="s">
        <v>297</v>
      </c>
      <c r="CQ3" s="184" t="s">
        <v>299</v>
      </c>
      <c r="CR3" s="748" t="s">
        <v>416</v>
      </c>
      <c r="CS3" s="146" t="s">
        <v>302</v>
      </c>
      <c r="CT3" s="145" t="s">
        <v>303</v>
      </c>
      <c r="CU3" s="145" t="s">
        <v>305</v>
      </c>
      <c r="CV3" s="145" t="s">
        <v>307</v>
      </c>
      <c r="CW3" s="145" t="s">
        <v>308</v>
      </c>
      <c r="CX3" s="145" t="s">
        <v>309</v>
      </c>
      <c r="CY3" s="145" t="s">
        <v>310</v>
      </c>
      <c r="CZ3" s="145" t="s">
        <v>311</v>
      </c>
      <c r="DA3" s="145" t="s">
        <v>312</v>
      </c>
      <c r="DB3" s="145" t="s">
        <v>313</v>
      </c>
      <c r="DC3" s="147" t="s">
        <v>315</v>
      </c>
      <c r="DD3" s="196" t="s">
        <v>316</v>
      </c>
      <c r="DE3" s="145" t="s">
        <v>318</v>
      </c>
      <c r="DF3" s="145" t="s">
        <v>320</v>
      </c>
      <c r="DG3" s="147" t="s">
        <v>322</v>
      </c>
      <c r="DH3" s="196" t="s">
        <v>326</v>
      </c>
      <c r="DI3" s="145" t="s">
        <v>327</v>
      </c>
      <c r="DJ3" s="145" t="s">
        <v>329</v>
      </c>
      <c r="DK3" s="145" t="s">
        <v>331</v>
      </c>
      <c r="DL3" s="147" t="s">
        <v>333</v>
      </c>
      <c r="DM3" s="146" t="s">
        <v>263</v>
      </c>
      <c r="DN3" s="145" t="s">
        <v>264</v>
      </c>
      <c r="DO3" s="146" t="s">
        <v>337</v>
      </c>
      <c r="DP3" s="145" t="s">
        <v>338</v>
      </c>
      <c r="DQ3" s="145" t="s">
        <v>340</v>
      </c>
      <c r="DR3" s="145" t="s">
        <v>341</v>
      </c>
      <c r="DS3" s="145" t="s">
        <v>342</v>
      </c>
      <c r="DT3" s="145" t="s">
        <v>343</v>
      </c>
      <c r="DU3" s="145" t="s">
        <v>344</v>
      </c>
      <c r="DV3" s="147" t="s">
        <v>345</v>
      </c>
      <c r="DW3" s="146" t="s">
        <v>348</v>
      </c>
      <c r="DX3" s="147" t="s">
        <v>349</v>
      </c>
      <c r="DY3" s="146" t="s">
        <v>416</v>
      </c>
      <c r="DZ3" s="146" t="s">
        <v>351</v>
      </c>
      <c r="EA3" s="145" t="s">
        <v>352</v>
      </c>
      <c r="EB3" s="145" t="s">
        <v>353</v>
      </c>
      <c r="EC3" s="145" t="s">
        <v>354</v>
      </c>
      <c r="ED3" s="145" t="s">
        <v>355</v>
      </c>
      <c r="EE3" s="145" t="s">
        <v>356</v>
      </c>
      <c r="EF3" s="145" t="s">
        <v>357</v>
      </c>
      <c r="EG3" s="145" t="s">
        <v>358</v>
      </c>
      <c r="EH3" s="145" t="s">
        <v>359</v>
      </c>
      <c r="EI3" s="145" t="s">
        <v>360</v>
      </c>
      <c r="EJ3" s="145" t="s">
        <v>361</v>
      </c>
      <c r="EK3" s="147" t="s">
        <v>362</v>
      </c>
      <c r="EL3" s="293"/>
    </row>
    <row r="4" spans="1:145" s="10" customFormat="1" ht="46.5" customHeight="1" thickBot="1" x14ac:dyDescent="0.25">
      <c r="B4" s="760" t="s">
        <v>43</v>
      </c>
      <c r="C4" s="761"/>
      <c r="D4" s="747"/>
      <c r="E4" s="745"/>
      <c r="F4" s="745"/>
      <c r="G4" s="745"/>
      <c r="H4" s="745"/>
      <c r="I4" s="745"/>
      <c r="J4" s="745"/>
      <c r="K4" s="745"/>
      <c r="L4" s="643"/>
      <c r="M4" s="747"/>
      <c r="N4" s="745"/>
      <c r="O4" s="745"/>
      <c r="P4" s="643"/>
      <c r="Q4" s="749"/>
      <c r="R4" s="745"/>
      <c r="S4" s="643"/>
      <c r="T4" s="747"/>
      <c r="U4" s="773"/>
      <c r="V4" s="775"/>
      <c r="W4" s="777"/>
      <c r="X4" s="777"/>
      <c r="Y4" s="777"/>
      <c r="Z4" s="777"/>
      <c r="AA4" s="777"/>
      <c r="AB4" s="784"/>
      <c r="AC4" s="784"/>
      <c r="AD4" s="782"/>
      <c r="AE4" s="757"/>
      <c r="AF4" s="753"/>
      <c r="AG4" s="753"/>
      <c r="AH4" s="749"/>
      <c r="AI4" s="749"/>
      <c r="AJ4" s="115" t="s">
        <v>419</v>
      </c>
      <c r="AK4" s="572" t="s">
        <v>420</v>
      </c>
      <c r="AL4" s="572" t="s">
        <v>421</v>
      </c>
      <c r="AM4" s="745"/>
      <c r="AN4" s="643"/>
      <c r="AO4" s="745"/>
      <c r="AP4" s="643"/>
      <c r="AQ4" s="749"/>
      <c r="AR4" s="745"/>
      <c r="AS4" s="745"/>
      <c r="AT4" s="186" t="s">
        <v>391</v>
      </c>
      <c r="AU4" s="108" t="s">
        <v>179</v>
      </c>
      <c r="AV4" s="108" t="s">
        <v>387</v>
      </c>
      <c r="AW4" s="108" t="s">
        <v>392</v>
      </c>
      <c r="AX4" s="116" t="s">
        <v>240</v>
      </c>
      <c r="AY4" s="116" t="s">
        <v>173</v>
      </c>
      <c r="AZ4" s="116" t="s">
        <v>174</v>
      </c>
      <c r="BA4" s="116" t="s">
        <v>175</v>
      </c>
      <c r="BB4" s="105" t="s">
        <v>391</v>
      </c>
      <c r="BC4" s="186" t="s">
        <v>177</v>
      </c>
      <c r="BD4" s="186" t="s">
        <v>185</v>
      </c>
      <c r="BE4" s="105" t="s">
        <v>182</v>
      </c>
      <c r="BF4" s="105"/>
      <c r="BG4" s="106"/>
      <c r="BH4" s="105"/>
      <c r="BI4" s="186" t="s">
        <v>391</v>
      </c>
      <c r="BJ4" s="182" t="s">
        <v>196</v>
      </c>
      <c r="BK4" s="182" t="s">
        <v>26</v>
      </c>
      <c r="BL4" s="182" t="s">
        <v>200</v>
      </c>
      <c r="BM4" s="122"/>
      <c r="BN4" s="749"/>
      <c r="BO4" s="187" t="s">
        <v>422</v>
      </c>
      <c r="BP4" s="146" t="s">
        <v>400</v>
      </c>
      <c r="BQ4" s="145" t="s">
        <v>401</v>
      </c>
      <c r="BR4" s="145" t="s">
        <v>402</v>
      </c>
      <c r="BS4" s="145" t="s">
        <v>403</v>
      </c>
      <c r="BT4" s="145" t="s">
        <v>404</v>
      </c>
      <c r="BU4" s="182" t="s">
        <v>422</v>
      </c>
      <c r="BV4" s="108" t="s">
        <v>400</v>
      </c>
      <c r="BW4" s="108" t="s">
        <v>401</v>
      </c>
      <c r="BX4" s="108" t="s">
        <v>376</v>
      </c>
      <c r="BY4" s="108" t="s">
        <v>377</v>
      </c>
      <c r="BZ4" s="108" t="s">
        <v>378</v>
      </c>
      <c r="CA4" s="108" t="s">
        <v>379</v>
      </c>
      <c r="CB4" s="182" t="s">
        <v>422</v>
      </c>
      <c r="CC4" s="108" t="s">
        <v>380</v>
      </c>
      <c r="CD4" s="108" t="s">
        <v>381</v>
      </c>
      <c r="CE4" s="108" t="s">
        <v>376</v>
      </c>
      <c r="CF4" s="108" t="s">
        <v>377</v>
      </c>
      <c r="CG4" s="108" t="s">
        <v>382</v>
      </c>
      <c r="CH4" s="108" t="s">
        <v>383</v>
      </c>
      <c r="CI4" s="105" t="s">
        <v>384</v>
      </c>
      <c r="CJ4" s="105" t="s">
        <v>290</v>
      </c>
      <c r="CK4" s="119" t="s">
        <v>398</v>
      </c>
      <c r="CL4" s="749"/>
      <c r="CM4" s="144"/>
      <c r="CN4" s="105" t="s">
        <v>295</v>
      </c>
      <c r="CO4" s="105" t="s">
        <v>296</v>
      </c>
      <c r="CP4" s="105" t="s">
        <v>298</v>
      </c>
      <c r="CQ4" s="185" t="s">
        <v>300</v>
      </c>
      <c r="CR4" s="749"/>
      <c r="CS4" s="144"/>
      <c r="CT4" s="105" t="s">
        <v>304</v>
      </c>
      <c r="CU4" s="110" t="s">
        <v>306</v>
      </c>
      <c r="CV4" s="117"/>
      <c r="CW4" s="117"/>
      <c r="CX4" s="117"/>
      <c r="CY4" s="106"/>
      <c r="CZ4" s="106"/>
      <c r="DA4" s="106"/>
      <c r="DB4" s="105" t="s">
        <v>314</v>
      </c>
      <c r="DC4" s="119" t="s">
        <v>385</v>
      </c>
      <c r="DD4" s="291" t="s">
        <v>317</v>
      </c>
      <c r="DE4" s="105" t="s">
        <v>319</v>
      </c>
      <c r="DF4" s="105" t="s">
        <v>321</v>
      </c>
      <c r="DG4" s="119" t="s">
        <v>319</v>
      </c>
      <c r="DH4" s="197" t="s">
        <v>325</v>
      </c>
      <c r="DI4" s="110" t="s">
        <v>328</v>
      </c>
      <c r="DJ4" s="105" t="s">
        <v>330</v>
      </c>
      <c r="DK4" s="105" t="s">
        <v>332</v>
      </c>
      <c r="DL4" s="119" t="s">
        <v>334</v>
      </c>
      <c r="DM4" s="121"/>
      <c r="DN4" s="110"/>
      <c r="DO4" s="121"/>
      <c r="DP4" s="117"/>
      <c r="DQ4" s="106"/>
      <c r="DR4" s="105"/>
      <c r="DS4" s="106"/>
      <c r="DT4" s="105"/>
      <c r="DU4" s="105"/>
      <c r="DV4" s="127"/>
      <c r="DW4" s="128"/>
      <c r="DX4" s="119"/>
      <c r="DY4" s="105"/>
      <c r="DZ4" s="105"/>
      <c r="EA4" s="106"/>
      <c r="EB4" s="106"/>
      <c r="EC4" s="106"/>
      <c r="ED4" s="106"/>
      <c r="EE4" s="106"/>
      <c r="EF4" s="106"/>
      <c r="EG4" s="106"/>
      <c r="EH4" s="106"/>
      <c r="EI4" s="106"/>
      <c r="EJ4" s="106"/>
      <c r="EK4" s="119"/>
      <c r="EL4" s="294"/>
      <c r="EM4" s="9"/>
      <c r="EN4" s="9"/>
      <c r="EO4" s="9"/>
    </row>
    <row r="5" spans="1:145" s="11" customFormat="1" ht="48" outlineLevel="1" x14ac:dyDescent="0.25">
      <c r="B5" s="741" t="s">
        <v>35</v>
      </c>
      <c r="C5" s="742"/>
      <c r="D5" s="177" t="str">
        <f>'RCF SOBC data'!D5</f>
        <v>L&amp;P</v>
      </c>
      <c r="E5" s="6" t="str">
        <f>'RCF SOBC data'!E5</f>
        <v>As Gen L&amp;P</v>
      </c>
      <c r="F5" s="6" t="str">
        <f>'RCF SOBC data'!F5</f>
        <v>As Gen L&amp;P</v>
      </c>
      <c r="G5" s="6" t="str">
        <f>'RCF SOBC data'!G5</f>
        <v>As Gen L&amp;P</v>
      </c>
      <c r="H5" s="6" t="str">
        <f>'RCF SOBC data'!H5</f>
        <v>As Gen L&amp;P</v>
      </c>
      <c r="I5" s="6" t="str">
        <f>'RCF SOBC data'!I5</f>
        <v>As Gen L&amp;P</v>
      </c>
      <c r="J5" s="6" t="str">
        <f>'RCF SOBC data'!J5</f>
        <v>As Gen L&amp;P</v>
      </c>
      <c r="K5" s="6" t="str">
        <f>'RCF SOBC data'!K5</f>
        <v>As Gen L&amp;P</v>
      </c>
      <c r="L5" s="6" t="str">
        <f>'RCF SOBC data'!L5</f>
        <v>As Gen L&amp;P</v>
      </c>
      <c r="M5" s="177" t="str">
        <f>'RCF SOBC data'!M5</f>
        <v>Design</v>
      </c>
      <c r="N5" s="6" t="str">
        <f>'RCF SOBC data'!N5</f>
        <v>Same</v>
      </c>
      <c r="O5" s="6" t="str">
        <f>'RCF SOBC data'!O5</f>
        <v>Same</v>
      </c>
      <c r="P5" s="6" t="str">
        <f>'RCF SOBC data'!P5</f>
        <v>Same</v>
      </c>
      <c r="Q5" s="177" t="str">
        <f>'RCF SOBC data'!Q5</f>
        <v>Bldg</v>
      </c>
      <c r="R5" s="6" t="str">
        <f>'RCF SOBC data'!R5</f>
        <v>Same</v>
      </c>
      <c r="S5" s="6" t="str">
        <f>'RCF SOBC data'!S5</f>
        <v>Same</v>
      </c>
      <c r="T5" s="177" t="str">
        <f>'RCF SOBC data'!T5</f>
        <v>Bldg</v>
      </c>
      <c r="U5" s="6" t="str">
        <f>'RCF SOBC data'!U5</f>
        <v>Same</v>
      </c>
      <c r="V5" s="177" t="str">
        <f>'RCF SOBC data'!V5</f>
        <v>Bld 0-5 y</v>
      </c>
      <c r="W5" s="6" t="str">
        <f>'RCF SOBC data'!W5</f>
        <v>Same</v>
      </c>
      <c r="X5" s="6" t="str">
        <f>'RCF SOBC data'!X5</f>
        <v>Same</v>
      </c>
      <c r="Y5" s="6" t="str">
        <f>'RCF SOBC data'!Y5</f>
        <v>Same</v>
      </c>
      <c r="Z5" s="6" t="str">
        <f>'RCF SOBC data'!Z5</f>
        <v>Same</v>
      </c>
      <c r="AA5" s="6" t="str">
        <f>'RCF SOBC data'!AA5</f>
        <v>Same</v>
      </c>
      <c r="AB5" s="6" t="str">
        <f>'RCF SOBC data'!AB5</f>
        <v>EW</v>
      </c>
      <c r="AC5" s="6" t="str">
        <f>'RCF SOBC data'!AC5</f>
        <v>EW</v>
      </c>
      <c r="AD5" s="177" t="str">
        <f>'RCF SOBC data'!AD5</f>
        <v>Mngt</v>
      </c>
      <c r="AE5" s="6" t="str">
        <f>'RCF SOBC data'!AE5</f>
        <v>Same</v>
      </c>
      <c r="AF5" s="6" t="str">
        <f>'RCF SOBC data'!AF5</f>
        <v>Same</v>
      </c>
      <c r="AG5" s="6" t="str">
        <f>'RCF SOBC data'!AG5</f>
        <v>Same</v>
      </c>
      <c r="AH5" s="177" t="str">
        <f>'RCF SOBC data'!AH5</f>
        <v xml:space="preserve">Demolition </v>
      </c>
      <c r="AI5" s="177" t="str">
        <f>'RCF SOBC data'!AI5</f>
        <v>EW</v>
      </c>
      <c r="AJ5" s="6" t="str">
        <f>'RCF SOBC data'!AJ5</f>
        <v>EW</v>
      </c>
      <c r="AK5" s="540" t="str">
        <f>'RCF SOBC data'!AK5</f>
        <v>(EW+Facil W)/2</v>
      </c>
      <c r="AL5" s="540" t="s">
        <v>575</v>
      </c>
      <c r="AM5" s="6" t="str">
        <f>'RCF SOBC data'!AM5</f>
        <v>EW x</v>
      </c>
      <c r="AN5" s="6" t="str">
        <f>'RCF SOBC data'!AN5</f>
        <v>EW x</v>
      </c>
      <c r="AO5" s="6" t="str">
        <f>T5</f>
        <v>Bldg</v>
      </c>
      <c r="AP5" s="6" t="str">
        <f>V5</f>
        <v>Bld 0-5 y</v>
      </c>
      <c r="AQ5" s="177" t="str">
        <f>'RCF SOBC data'!AQ5</f>
        <v>Design</v>
      </c>
      <c r="AR5" s="6" t="str">
        <f>'RCF SOBC data'!AR5</f>
        <v>Design</v>
      </c>
      <c r="AS5" s="6" t="s">
        <v>180</v>
      </c>
      <c r="AT5" s="177" t="str">
        <f>'RCF SOBC data'!AT5</f>
        <v>Roads</v>
      </c>
      <c r="AU5" s="6" t="str">
        <f>'RCF SOBC data'!AU5</f>
        <v>Roads x</v>
      </c>
      <c r="AV5" s="6" t="str">
        <f>'RCF SOBC data'!AV5</f>
        <v>Roads x</v>
      </c>
      <c r="AW5" s="6" t="str">
        <f>'RCF SOBC data'!AW5</f>
        <v>Roads x</v>
      </c>
      <c r="AX5" s="6" t="s">
        <v>529</v>
      </c>
      <c r="AY5" s="6" t="s">
        <v>530</v>
      </c>
      <c r="AZ5" s="6" t="s">
        <v>531</v>
      </c>
      <c r="BA5" s="6" t="s">
        <v>532</v>
      </c>
      <c r="BB5" s="6" t="str">
        <f>'RCF SOBC data'!BB5</f>
        <v>As Rail</v>
      </c>
      <c r="BC5" s="177" t="str">
        <f>'RCF SOBC data'!BC5</f>
        <v>Rail</v>
      </c>
      <c r="BD5" s="177" t="str">
        <f>'RCF SOBC data'!BD5</f>
        <v>Stations</v>
      </c>
      <c r="BE5" s="6" t="str">
        <f>'RCF SOBC data'!BE5</f>
        <v>Roads</v>
      </c>
      <c r="BF5" s="6" t="s">
        <v>533</v>
      </c>
      <c r="BG5" s="6" t="str">
        <f>'RCF SOBC data'!BG5</f>
        <v>Roads</v>
      </c>
      <c r="BH5" s="6" t="s">
        <v>284</v>
      </c>
      <c r="BI5" s="177" t="str">
        <f>'RCF SOBC data'!BI5</f>
        <v>Civils</v>
      </c>
      <c r="BJ5" s="177" t="str">
        <f>'RCF SOBC data'!BJ5</f>
        <v>Bridges</v>
      </c>
      <c r="BK5" s="177" t="str">
        <f>'RCF SOBC data'!BK5</f>
        <v>Tunnels</v>
      </c>
      <c r="BL5" s="177" t="s">
        <v>200</v>
      </c>
      <c r="BM5" s="6" t="str">
        <f>'RCF SOBC data'!BM5</f>
        <v>Roads</v>
      </c>
      <c r="BN5" s="177" t="str">
        <f>'RCF SOBC data'!BN5</f>
        <v>Gen Utilities</v>
      </c>
      <c r="BO5" s="177" t="str">
        <f>'RCF SOBC data'!BO5</f>
        <v>Elec</v>
      </c>
      <c r="BP5" s="6" t="str">
        <f>'RCF SOBC data'!BP5</f>
        <v>Elec x</v>
      </c>
      <c r="BQ5" s="6" t="str">
        <f>'RCF SOBC data'!BQ5</f>
        <v>Elec x</v>
      </c>
      <c r="BR5" s="6" t="str">
        <f>'RCF SOBC data'!BR5</f>
        <v>Elec x</v>
      </c>
      <c r="BS5" s="6" t="str">
        <f>'RCF SOBC data'!BS5</f>
        <v>Elec x</v>
      </c>
      <c r="BT5" s="6" t="str">
        <f>'RCF SOBC data'!BT5</f>
        <v>Elec x</v>
      </c>
      <c r="BU5" s="177" t="str">
        <f>'RCF SOBC data'!BU5</f>
        <v>Gas</v>
      </c>
      <c r="BV5" s="6" t="str">
        <f>'RCF SOBC data'!BV5</f>
        <v>Gas x</v>
      </c>
      <c r="BW5" s="6" t="str">
        <f>'RCF SOBC data'!BW5</f>
        <v>Gas x</v>
      </c>
      <c r="BX5" s="6" t="str">
        <f>'RCF SOBC data'!BX5</f>
        <v>Gas x</v>
      </c>
      <c r="BY5" s="6" t="str">
        <f>'RCF SOBC data'!BY5</f>
        <v>Gas x</v>
      </c>
      <c r="BZ5" s="6" t="str">
        <f>'RCF SOBC data'!BZ5</f>
        <v>Gas x</v>
      </c>
      <c r="CA5" s="6" t="str">
        <f>'RCF SOBC data'!CA5</f>
        <v>Gas x</v>
      </c>
      <c r="CB5" s="177" t="str">
        <f>'RCF SOBC data'!CB5</f>
        <v>Water</v>
      </c>
      <c r="CC5" s="6" t="str">
        <f>'RCF SOBC data'!CC5</f>
        <v>Water x</v>
      </c>
      <c r="CD5" s="6" t="str">
        <f>'RCF SOBC data'!CD5</f>
        <v>Water x</v>
      </c>
      <c r="CE5" s="6" t="str">
        <f>'RCF SOBC data'!CE5</f>
        <v>Water x</v>
      </c>
      <c r="CF5" s="6" t="str">
        <f>'RCF SOBC data'!CF5</f>
        <v>Water x</v>
      </c>
      <c r="CG5" s="6" t="str">
        <f>'RCF SOBC data'!CG5</f>
        <v>Water x</v>
      </c>
      <c r="CH5" s="6" t="str">
        <f>'RCF SOBC data'!CH5</f>
        <v>Water x</v>
      </c>
      <c r="CI5" s="6" t="str">
        <f>'RCF SOBC data'!CI5</f>
        <v>Gen x</v>
      </c>
      <c r="CJ5" s="6" t="str">
        <f>'RCF SOBC data'!CJ5</f>
        <v>Gen x</v>
      </c>
      <c r="CK5" s="6" t="str">
        <f>'RCF SOBC data'!CK5</f>
        <v>Gen x</v>
      </c>
      <c r="CL5" s="177" t="str">
        <f>'RCF SOBC data'!CL5</f>
        <v xml:space="preserve">Drng </v>
      </c>
      <c r="CM5" s="6" t="str">
        <f>'RCF SOBC data'!CM5</f>
        <v>Drng x</v>
      </c>
      <c r="CN5" s="6" t="str">
        <f>'RCF SOBC data'!CN5</f>
        <v>Drng x</v>
      </c>
      <c r="CO5" s="6" t="str">
        <f>'RCF SOBC data'!CO5</f>
        <v>Drng x</v>
      </c>
      <c r="CP5" s="6" t="str">
        <f>'RCF SOBC data'!CP5</f>
        <v>Drng x</v>
      </c>
      <c r="CQ5" s="6" t="s">
        <v>563</v>
      </c>
      <c r="CR5" s="6" t="str">
        <f>'RCF SOBC data'!CR5</f>
        <v>Enab W x</v>
      </c>
      <c r="CS5" s="6" t="str">
        <f>'RCF SOBC data'!CS5</f>
        <v xml:space="preserve">Eco x </v>
      </c>
      <c r="CT5" s="6" t="str">
        <f>'RCF SOBC data'!CT5</f>
        <v xml:space="preserve">Eco x </v>
      </c>
      <c r="CU5" s="6" t="str">
        <f>'RCF SOBC data'!CU5</f>
        <v xml:space="preserve">Eco x </v>
      </c>
      <c r="CV5" s="6" t="str">
        <f>'RCF SOBC data'!CV5</f>
        <v xml:space="preserve">Eco x </v>
      </c>
      <c r="CW5" s="6" t="str">
        <f>'RCF SOBC data'!CW5</f>
        <v xml:space="preserve">Eco x </v>
      </c>
      <c r="CX5" s="6" t="str">
        <f>'RCF SOBC data'!CX5</f>
        <v xml:space="preserve">Eco x </v>
      </c>
      <c r="CY5" s="6" t="str">
        <f>'RCF SOBC data'!CY5</f>
        <v xml:space="preserve">Eco x </v>
      </c>
      <c r="CZ5" s="6" t="str">
        <f>'RCF SOBC data'!CZ5</f>
        <v xml:space="preserve">Eco x </v>
      </c>
      <c r="DA5" s="6" t="str">
        <f>'RCF SOBC data'!DA5</f>
        <v xml:space="preserve">Eco x </v>
      </c>
      <c r="DB5" s="6" t="str">
        <f>'RCF SOBC data'!DB5</f>
        <v xml:space="preserve">Eco x </v>
      </c>
      <c r="DC5" s="6" t="str">
        <f>'RCF SOBC data'!DC5</f>
        <v xml:space="preserve">Eco x </v>
      </c>
      <c r="DD5" s="177" t="str">
        <f>'RCF SOBC data'!DD5</f>
        <v>Roads x</v>
      </c>
      <c r="DE5" s="6" t="str">
        <f>'RCF SOBC data'!DE5</f>
        <v>Roads x</v>
      </c>
      <c r="DF5" s="6" t="str">
        <f>'RCF SOBC data'!DF5</f>
        <v>Roads x</v>
      </c>
      <c r="DG5" s="6" t="str">
        <f>'RCF SOBC data'!DG5</f>
        <v>Roads x</v>
      </c>
      <c r="DH5" s="177" t="str">
        <f>'RCF SOBC data'!DH5</f>
        <v>Mngt</v>
      </c>
      <c r="DI5" s="6" t="str">
        <f>'RCF SOBC data'!DI5</f>
        <v>Fees x</v>
      </c>
      <c r="DJ5" s="6" t="str">
        <f>'RCF SOBC data'!DJ5</f>
        <v>Fees x</v>
      </c>
      <c r="DK5" s="6" t="str">
        <f>'RCF SOBC data'!DK5</f>
        <v>Fees x</v>
      </c>
      <c r="DL5" s="6" t="str">
        <f>'RCF SOBC data'!DL5</f>
        <v>Fees x</v>
      </c>
      <c r="DM5" s="6" t="str">
        <f>'RCF SOBC data'!DM5</f>
        <v>Fees x</v>
      </c>
      <c r="DN5" s="6" t="str">
        <f>'RCF SOBC data'!DN5</f>
        <v>Fees x</v>
      </c>
      <c r="DO5" s="6" t="str">
        <f>'RCF SOBC data'!DO5</f>
        <v>As mngt</v>
      </c>
      <c r="DP5" s="6" t="str">
        <f>'RCF SOBC data'!DP5</f>
        <v>Margin x</v>
      </c>
      <c r="DQ5" s="6" t="str">
        <f>'RCF SOBC data'!DQ5</f>
        <v>Margin x</v>
      </c>
      <c r="DR5" s="6" t="str">
        <f>'RCF SOBC data'!DR5</f>
        <v>Margin x</v>
      </c>
      <c r="DS5" s="6" t="str">
        <f>'RCF SOBC data'!DS5</f>
        <v>Margin x</v>
      </c>
      <c r="DT5" s="6" t="str">
        <f>'RCF SOBC data'!DT5</f>
        <v>Margin x</v>
      </c>
      <c r="DU5" s="6" t="str">
        <f>'RCF SOBC data'!DU5</f>
        <v>Margin x</v>
      </c>
      <c r="DV5" s="6" t="str">
        <f>'RCF SOBC data'!DV5</f>
        <v>Margin x</v>
      </c>
      <c r="DW5" s="6" t="str">
        <f>'RCF SOBC data'!DW5</f>
        <v>Mngt x</v>
      </c>
      <c r="DX5" s="6" t="str">
        <f>'RCF SOBC data'!DX5</f>
        <v>Mngt x</v>
      </c>
      <c r="DY5" s="6" t="str">
        <f>'RCF SOBC data'!DY5</f>
        <v>Mngt</v>
      </c>
      <c r="DZ5" s="6" t="str">
        <f>'RCF SOBC data'!DZ5</f>
        <v>106 x</v>
      </c>
      <c r="EA5" s="6" t="str">
        <f>'RCF SOBC data'!EA5</f>
        <v>106 x</v>
      </c>
      <c r="EB5" s="6" t="str">
        <f>'RCF SOBC data'!EB5</f>
        <v>106 x</v>
      </c>
      <c r="EC5" s="6" t="str">
        <f>'RCF SOBC data'!EC5</f>
        <v>106 x</v>
      </c>
      <c r="ED5" s="6" t="str">
        <f>'RCF SOBC data'!ED5</f>
        <v>106 x</v>
      </c>
      <c r="EE5" s="6" t="str">
        <f>'RCF SOBC data'!EE5</f>
        <v>106 x</v>
      </c>
      <c r="EF5" s="6" t="str">
        <f>'RCF SOBC data'!EF5</f>
        <v>106 x</v>
      </c>
      <c r="EG5" s="6" t="str">
        <f>'RCF SOBC data'!EG5</f>
        <v>106 x</v>
      </c>
      <c r="EH5" s="6" t="str">
        <f>'RCF SOBC data'!EH5</f>
        <v>106 x</v>
      </c>
      <c r="EI5" s="6" t="str">
        <f>'RCF SOBC data'!EI5</f>
        <v>106 x</v>
      </c>
      <c r="EJ5" s="6" t="str">
        <f>'RCF SOBC data'!EJ5</f>
        <v>106 x</v>
      </c>
      <c r="EK5" s="6" t="str">
        <f>'RCF SOBC data'!EK5</f>
        <v>106 x</v>
      </c>
      <c r="EL5" s="177" t="str">
        <f>'RCF SOBC data'!EL5</f>
        <v>Bldg</v>
      </c>
      <c r="EM5" s="60"/>
      <c r="EN5" s="60"/>
      <c r="EO5" s="60"/>
    </row>
    <row r="6" spans="1:145" s="11" customFormat="1" outlineLevel="1" x14ac:dyDescent="0.25">
      <c r="B6" s="751" t="s">
        <v>430</v>
      </c>
      <c r="C6" s="751"/>
      <c r="D6" s="177">
        <f>'RCF SOBC data'!D6</f>
        <v>0</v>
      </c>
      <c r="E6" s="6">
        <f>'RCF SOBC data'!E6</f>
        <v>1</v>
      </c>
      <c r="F6" s="6">
        <f>'RCF SOBC data'!F6</f>
        <v>1</v>
      </c>
      <c r="G6" s="6">
        <f>'RCF SOBC data'!G6</f>
        <v>1</v>
      </c>
      <c r="H6" s="6">
        <f>'RCF SOBC data'!H6</f>
        <v>1</v>
      </c>
      <c r="I6" s="6">
        <f>'RCF SOBC data'!I6</f>
        <v>1</v>
      </c>
      <c r="J6" s="6">
        <f>'RCF SOBC data'!J6</f>
        <v>1</v>
      </c>
      <c r="K6" s="6">
        <f>'RCF SOBC data'!K6</f>
        <v>1</v>
      </c>
      <c r="L6" s="6">
        <f>'RCF SOBC data'!L6</f>
        <v>1</v>
      </c>
      <c r="M6" s="177">
        <f>'RCF SOBC data'!M6</f>
        <v>0</v>
      </c>
      <c r="N6" s="6">
        <f>'RCF SOBC data'!N6</f>
        <v>1</v>
      </c>
      <c r="O6" s="6">
        <f>'RCF SOBC data'!O6</f>
        <v>1</v>
      </c>
      <c r="P6" s="6">
        <f>'RCF SOBC data'!P6</f>
        <v>1</v>
      </c>
      <c r="Q6" s="177">
        <f>'RCF SOBC data'!Q6</f>
        <v>0</v>
      </c>
      <c r="R6" s="6">
        <f>'RCF SOBC data'!R6</f>
        <v>1</v>
      </c>
      <c r="S6" s="6">
        <f>'RCF SOBC data'!S6</f>
        <v>1</v>
      </c>
      <c r="T6" s="177">
        <f>'RCF SOBC data'!T6</f>
        <v>0</v>
      </c>
      <c r="U6" s="6">
        <f>'RCF SOBC data'!U6</f>
        <v>1</v>
      </c>
      <c r="V6" s="177">
        <f>'RCF SOBC data'!V6</f>
        <v>0</v>
      </c>
      <c r="W6" s="6">
        <f>'RCF SOBC data'!W6</f>
        <v>1</v>
      </c>
      <c r="X6" s="6">
        <f>'RCF SOBC data'!X6</f>
        <v>1</v>
      </c>
      <c r="Y6" s="6">
        <f>'RCF SOBC data'!Y6</f>
        <v>1</v>
      </c>
      <c r="Z6" s="6">
        <f>'RCF SOBC data'!Z6</f>
        <v>1</v>
      </c>
      <c r="AA6" s="6">
        <f>'RCF SOBC data'!AA6</f>
        <v>1</v>
      </c>
      <c r="AB6" s="6">
        <f>'RCF SOBC data'!AB6</f>
        <v>1</v>
      </c>
      <c r="AC6" s="6">
        <f>'RCF SOBC data'!AC6</f>
        <v>1</v>
      </c>
      <c r="AD6" s="177">
        <f>'RCF SOBC data'!AD6</f>
        <v>0</v>
      </c>
      <c r="AE6" s="6">
        <f>'RCF SOBC data'!AE6</f>
        <v>1</v>
      </c>
      <c r="AF6" s="6">
        <f>'RCF SOBC data'!AF6</f>
        <v>1</v>
      </c>
      <c r="AG6" s="6">
        <f>'RCF SOBC data'!AG6</f>
        <v>1</v>
      </c>
      <c r="AH6" s="177">
        <f>'RCF SOBC data'!AH6</f>
        <v>0</v>
      </c>
      <c r="AI6" s="177"/>
      <c r="AJ6" s="6">
        <v>1</v>
      </c>
      <c r="AK6" s="540"/>
      <c r="AL6" s="540"/>
      <c r="AM6" s="6">
        <f>'RCF SOBC data'!AM6</f>
        <v>1</v>
      </c>
      <c r="AN6" s="6">
        <f>'RCF SOBC data'!AN6</f>
        <v>1</v>
      </c>
      <c r="AO6" s="6"/>
      <c r="AP6" s="6"/>
      <c r="AQ6" s="177">
        <f>'RCF SOBC data'!AQ6</f>
        <v>0</v>
      </c>
      <c r="AR6" s="6">
        <f>'RCF SOBC data'!AR6</f>
        <v>0</v>
      </c>
      <c r="AS6" s="6">
        <f>'RCF SOBC data'!AS6</f>
        <v>1</v>
      </c>
      <c r="AT6" s="177">
        <f>'RCF SOBC data'!AT6</f>
        <v>0</v>
      </c>
      <c r="AU6" s="7">
        <f>'RCF SOBC data'!AU6</f>
        <v>0.9</v>
      </c>
      <c r="AV6" s="7">
        <f>'RCF SOBC data'!AV6</f>
        <v>0.9</v>
      </c>
      <c r="AW6" s="7">
        <f>'RCF SOBC data'!AW6</f>
        <v>0.9</v>
      </c>
      <c r="AX6" s="7">
        <f>'RCF SOBC data'!AX6</f>
        <v>1</v>
      </c>
      <c r="AY6" s="7">
        <f>'RCF SOBC data'!AY6</f>
        <v>1.2</v>
      </c>
      <c r="AZ6" s="7">
        <f>'RCF SOBC data'!AZ6</f>
        <v>1</v>
      </c>
      <c r="BA6" s="7">
        <f>'RCF SOBC data'!BA6</f>
        <v>1.2</v>
      </c>
      <c r="BB6" s="7">
        <f>'RCF SOBC data'!BB6</f>
        <v>1</v>
      </c>
      <c r="BC6" s="177">
        <f>'RCF SOBC data'!BC6</f>
        <v>0</v>
      </c>
      <c r="BD6" s="177">
        <f>'RCF SOBC data'!BD6</f>
        <v>0</v>
      </c>
      <c r="BE6" s="7">
        <f>'RCF SOBC data'!BE6</f>
        <v>1</v>
      </c>
      <c r="BF6" s="7">
        <f>'RCF SOBC data'!BF6</f>
        <v>1</v>
      </c>
      <c r="BG6" s="7">
        <f>'RCF SOBC data'!BG6</f>
        <v>1.2</v>
      </c>
      <c r="BH6" s="7">
        <f>'RCF SOBC data'!BH6</f>
        <v>1.2</v>
      </c>
      <c r="BI6" s="177">
        <f>'RCF SOBC data'!BI6</f>
        <v>0</v>
      </c>
      <c r="BJ6" s="177">
        <f>'RCF SOBC data'!BJ6</f>
        <v>0</v>
      </c>
      <c r="BK6" s="177">
        <f>'RCF SOBC data'!BK6</f>
        <v>0</v>
      </c>
      <c r="BL6" s="177">
        <f>'RCF SOBC data'!BL6</f>
        <v>0</v>
      </c>
      <c r="BM6" s="6">
        <f>'RCF SOBC data'!BM6</f>
        <v>1</v>
      </c>
      <c r="BN6" s="177">
        <f>'RCF SOBC data'!BN6</f>
        <v>0</v>
      </c>
      <c r="BO6" s="177">
        <f>'RCF SOBC data'!BO6</f>
        <v>0</v>
      </c>
      <c r="BP6" s="6">
        <f>'RCF SOBC data'!BP6</f>
        <v>1</v>
      </c>
      <c r="BQ6" s="6">
        <f>'RCF SOBC data'!BQ6</f>
        <v>1</v>
      </c>
      <c r="BR6" s="6">
        <f>'RCF SOBC data'!BR6</f>
        <v>1</v>
      </c>
      <c r="BS6" s="6">
        <f>'RCF SOBC data'!BS6</f>
        <v>1</v>
      </c>
      <c r="BT6" s="6">
        <f>'RCF SOBC data'!BT6</f>
        <v>1</v>
      </c>
      <c r="BU6" s="177">
        <f>'RCF SOBC data'!BU6</f>
        <v>0</v>
      </c>
      <c r="BV6" s="6">
        <f>'RCF SOBC data'!BV6</f>
        <v>1</v>
      </c>
      <c r="BW6" s="6">
        <f>'RCF SOBC data'!BW6</f>
        <v>1</v>
      </c>
      <c r="BX6" s="6">
        <f>'RCF SOBC data'!BX6</f>
        <v>1</v>
      </c>
      <c r="BY6" s="6">
        <f>'RCF SOBC data'!BY6</f>
        <v>1</v>
      </c>
      <c r="BZ6" s="6">
        <f>'RCF SOBC data'!BZ6</f>
        <v>1</v>
      </c>
      <c r="CA6" s="6">
        <f>'RCF SOBC data'!CA6</f>
        <v>1</v>
      </c>
      <c r="CB6" s="177">
        <f>'RCF SOBC data'!CB6</f>
        <v>0</v>
      </c>
      <c r="CC6" s="6">
        <f>'RCF SOBC data'!CC6</f>
        <v>1</v>
      </c>
      <c r="CD6" s="6">
        <f>'RCF SOBC data'!CD6</f>
        <v>1</v>
      </c>
      <c r="CE6" s="6">
        <f>'RCF SOBC data'!CE6</f>
        <v>1</v>
      </c>
      <c r="CF6" s="6">
        <f>'RCF SOBC data'!CF6</f>
        <v>1</v>
      </c>
      <c r="CG6" s="6">
        <f>'RCF SOBC data'!CG6</f>
        <v>1</v>
      </c>
      <c r="CH6" s="6">
        <f>'RCF SOBC data'!CH6</f>
        <v>1</v>
      </c>
      <c r="CI6" s="6">
        <f>'RCF SOBC data'!CI6</f>
        <v>1</v>
      </c>
      <c r="CJ6" s="6">
        <f>'RCF SOBC data'!CJ6</f>
        <v>1</v>
      </c>
      <c r="CK6" s="6">
        <f>'RCF SOBC data'!CK6</f>
        <v>1</v>
      </c>
      <c r="CL6" s="177">
        <f>'RCF SOBC data'!CL6</f>
        <v>0</v>
      </c>
      <c r="CM6" s="6">
        <f>'RCF SOBC data'!CM6</f>
        <v>1</v>
      </c>
      <c r="CN6" s="6">
        <f>'RCF SOBC data'!CN6</f>
        <v>1</v>
      </c>
      <c r="CO6" s="6">
        <f>'RCF SOBC data'!CO6</f>
        <v>1</v>
      </c>
      <c r="CP6" s="6">
        <f>'RCF SOBC data'!CP6</f>
        <v>1</v>
      </c>
      <c r="CQ6" s="6">
        <f>'RCF SOBC data'!CQ6</f>
        <v>1</v>
      </c>
      <c r="CR6" s="6">
        <f>'RCF SOBC data'!CR6</f>
        <v>1</v>
      </c>
      <c r="CS6" s="6">
        <f>'RCF SOBC data'!CS6</f>
        <v>1</v>
      </c>
      <c r="CT6" s="6">
        <f>'RCF SOBC data'!CT6</f>
        <v>1</v>
      </c>
      <c r="CU6" s="6">
        <f>'RCF SOBC data'!CU6</f>
        <v>1</v>
      </c>
      <c r="CV6" s="6">
        <f>'RCF SOBC data'!CV6</f>
        <v>1</v>
      </c>
      <c r="CW6" s="6">
        <f>'RCF SOBC data'!CW6</f>
        <v>1</v>
      </c>
      <c r="CX6" s="6">
        <f>'RCF SOBC data'!CX6</f>
        <v>1</v>
      </c>
      <c r="CY6" s="6">
        <f>'RCF SOBC data'!CY6</f>
        <v>1</v>
      </c>
      <c r="CZ6" s="6">
        <f>'RCF SOBC data'!CZ6</f>
        <v>1</v>
      </c>
      <c r="DA6" s="6">
        <f>'RCF SOBC data'!DA6</f>
        <v>1</v>
      </c>
      <c r="DB6" s="6">
        <f>'RCF SOBC data'!DB6</f>
        <v>1</v>
      </c>
      <c r="DC6" s="6">
        <f>'RCF SOBC data'!DC6</f>
        <v>1</v>
      </c>
      <c r="DD6" s="177">
        <f>'RCF SOBC data'!DD6</f>
        <v>1</v>
      </c>
      <c r="DE6" s="6">
        <f>'RCF SOBC data'!DE6</f>
        <v>1</v>
      </c>
      <c r="DF6" s="6">
        <f>'RCF SOBC data'!DF6</f>
        <v>1</v>
      </c>
      <c r="DG6" s="6">
        <f>'RCF SOBC data'!DG6</f>
        <v>1</v>
      </c>
      <c r="DH6" s="177">
        <f>'RCF SOBC data'!DH6</f>
        <v>0</v>
      </c>
      <c r="DI6" s="6">
        <f>'RCF SOBC data'!DI6</f>
        <v>1</v>
      </c>
      <c r="DJ6" s="6">
        <f>'RCF SOBC data'!DJ6</f>
        <v>1</v>
      </c>
      <c r="DK6" s="6">
        <f>'RCF SOBC data'!DK6</f>
        <v>1</v>
      </c>
      <c r="DL6" s="6">
        <f>'RCF SOBC data'!DL6</f>
        <v>1</v>
      </c>
      <c r="DM6" s="6">
        <f>'RCF SOBC data'!DM6</f>
        <v>1</v>
      </c>
      <c r="DN6" s="6">
        <f>'RCF SOBC data'!DN6</f>
        <v>1</v>
      </c>
      <c r="DO6" s="6">
        <f>'RCF SOBC data'!DO6</f>
        <v>1</v>
      </c>
      <c r="DP6" s="6">
        <f>'RCF SOBC data'!DP6</f>
        <v>1</v>
      </c>
      <c r="DQ6" s="6">
        <f>'RCF SOBC data'!DQ6</f>
        <v>1</v>
      </c>
      <c r="DR6" s="6">
        <f>'RCF SOBC data'!DR6</f>
        <v>1</v>
      </c>
      <c r="DS6" s="6">
        <f>'RCF SOBC data'!DS6</f>
        <v>1</v>
      </c>
      <c r="DT6" s="6">
        <f>'RCF SOBC data'!DT6</f>
        <v>1</v>
      </c>
      <c r="DU6" s="6">
        <f>'RCF SOBC data'!DU6</f>
        <v>1</v>
      </c>
      <c r="DV6" s="6">
        <f>'RCF SOBC data'!DV6</f>
        <v>1</v>
      </c>
      <c r="DW6" s="6">
        <f>'RCF SOBC data'!DW6</f>
        <v>1</v>
      </c>
      <c r="DX6" s="6">
        <f>'RCF SOBC data'!DX6</f>
        <v>1</v>
      </c>
      <c r="DY6" s="6">
        <f>'RCF SOBC data'!DY6</f>
        <v>1</v>
      </c>
      <c r="DZ6" s="6">
        <f>'RCF SOBC data'!DZ6</f>
        <v>1</v>
      </c>
      <c r="EA6" s="6">
        <f>'RCF SOBC data'!EA6</f>
        <v>1</v>
      </c>
      <c r="EB6" s="6">
        <f>'RCF SOBC data'!EB6</f>
        <v>1</v>
      </c>
      <c r="EC6" s="6">
        <f>'RCF SOBC data'!EC6</f>
        <v>1</v>
      </c>
      <c r="ED6" s="6">
        <f>'RCF SOBC data'!ED6</f>
        <v>1</v>
      </c>
      <c r="EE6" s="6">
        <f>'RCF SOBC data'!EE6</f>
        <v>1</v>
      </c>
      <c r="EF6" s="6">
        <f>'RCF SOBC data'!EF6</f>
        <v>1</v>
      </c>
      <c r="EG6" s="6">
        <f>'RCF SOBC data'!EG6</f>
        <v>1</v>
      </c>
      <c r="EH6" s="6">
        <f>'RCF SOBC data'!EH6</f>
        <v>1</v>
      </c>
      <c r="EI6" s="6">
        <f>'RCF SOBC data'!EI6</f>
        <v>1</v>
      </c>
      <c r="EJ6" s="6">
        <f>'RCF SOBC data'!EJ6</f>
        <v>1</v>
      </c>
      <c r="EK6" s="6">
        <f>'RCF SOBC data'!EK6</f>
        <v>1</v>
      </c>
      <c r="EL6" s="177">
        <f>'RCF SOBC data'!EL6</f>
        <v>1.1000000000000001</v>
      </c>
      <c r="EM6" s="60"/>
      <c r="EN6" s="60"/>
      <c r="EO6" s="60"/>
    </row>
    <row r="7" spans="1:145" ht="21" x14ac:dyDescent="0.35">
      <c r="A7" s="45" t="s">
        <v>49</v>
      </c>
      <c r="B7" s="46"/>
      <c r="C7" s="46"/>
      <c r="D7" s="178"/>
      <c r="M7" s="178"/>
      <c r="Q7" s="178"/>
      <c r="T7" s="178"/>
      <c r="V7" s="178"/>
      <c r="AD7" s="178"/>
      <c r="AH7" s="178"/>
      <c r="AI7" s="178"/>
      <c r="AK7" s="541"/>
      <c r="AL7" s="541"/>
      <c r="AQ7" s="178"/>
      <c r="AT7" s="178"/>
      <c r="BC7" s="178"/>
      <c r="BD7" s="178"/>
      <c r="BI7" s="178"/>
      <c r="BJ7" s="178"/>
      <c r="BK7" s="178"/>
      <c r="BL7" s="178"/>
      <c r="BN7" s="178"/>
      <c r="BO7" s="178"/>
      <c r="BU7" s="178"/>
      <c r="CB7" s="178"/>
      <c r="CL7" s="178"/>
      <c r="CQ7" s="178"/>
      <c r="CR7" s="178"/>
      <c r="DD7" s="178"/>
      <c r="DH7" s="178"/>
      <c r="EL7" s="178"/>
    </row>
    <row r="8" spans="1:145" outlineLevel="1" x14ac:dyDescent="0.25">
      <c r="B8" s="12" t="s">
        <v>2</v>
      </c>
      <c r="C8" s="21">
        <v>0</v>
      </c>
      <c r="D8" s="188"/>
      <c r="E8" s="22"/>
      <c r="F8" s="22"/>
      <c r="G8" s="22"/>
      <c r="H8" s="22"/>
      <c r="I8" s="22"/>
      <c r="J8" s="22"/>
      <c r="K8" s="22"/>
      <c r="L8" s="22"/>
      <c r="M8" s="179"/>
      <c r="N8" s="22"/>
      <c r="O8" s="22"/>
      <c r="P8" s="22"/>
      <c r="Q8" s="179"/>
      <c r="R8" s="22"/>
      <c r="S8" s="22"/>
      <c r="T8" s="179"/>
      <c r="U8" s="22"/>
      <c r="V8" s="179"/>
      <c r="W8" s="22"/>
      <c r="X8" s="22"/>
      <c r="Y8" s="22"/>
      <c r="Z8" s="22"/>
      <c r="AA8" s="22"/>
      <c r="AB8" s="22"/>
      <c r="AC8" s="22"/>
      <c r="AD8" s="179"/>
      <c r="AE8" s="22"/>
      <c r="AF8" s="22"/>
      <c r="AG8" s="22"/>
      <c r="AH8" s="179"/>
      <c r="AI8" s="179"/>
      <c r="AJ8" s="22"/>
      <c r="AK8" s="542"/>
      <c r="AL8" s="542"/>
      <c r="AM8" s="22"/>
      <c r="AN8" s="22"/>
      <c r="AO8" s="22"/>
      <c r="AP8" s="22"/>
      <c r="AQ8" s="179"/>
      <c r="AR8" s="22"/>
      <c r="AS8" s="22"/>
      <c r="AT8" s="179"/>
      <c r="AU8" s="22"/>
      <c r="AV8" s="22"/>
      <c r="AW8" s="526"/>
      <c r="AX8" s="526"/>
      <c r="AY8" s="526"/>
      <c r="AZ8" s="526"/>
      <c r="BA8" s="526"/>
      <c r="BB8" s="526"/>
      <c r="BC8" s="179"/>
      <c r="BD8" s="179"/>
      <c r="BE8" s="526"/>
      <c r="BF8" s="526"/>
      <c r="BG8" s="526"/>
      <c r="BH8" s="526"/>
      <c r="BI8" s="179"/>
      <c r="BJ8" s="179"/>
      <c r="BK8" s="179"/>
      <c r="BL8" s="179"/>
      <c r="BM8" s="22"/>
      <c r="BN8" s="179"/>
      <c r="BO8" s="179"/>
      <c r="BP8" s="22"/>
      <c r="BQ8" s="22"/>
      <c r="BR8" s="22"/>
      <c r="BS8" s="22"/>
      <c r="BT8" s="22"/>
      <c r="BU8" s="179"/>
      <c r="BV8" s="22"/>
      <c r="BW8" s="22"/>
      <c r="BX8" s="22"/>
      <c r="BY8" s="22"/>
      <c r="BZ8" s="22"/>
      <c r="CA8" s="22"/>
      <c r="CB8" s="179"/>
      <c r="CC8" s="22"/>
      <c r="CD8" s="22"/>
      <c r="CE8" s="22"/>
      <c r="CF8" s="22"/>
      <c r="CG8" s="22"/>
      <c r="CH8" s="22"/>
      <c r="CI8" s="22"/>
      <c r="CJ8" s="22"/>
      <c r="CK8" s="22"/>
      <c r="CL8" s="179"/>
      <c r="CM8" s="22"/>
      <c r="CN8" s="22"/>
      <c r="CO8" s="22"/>
      <c r="CP8" s="22"/>
      <c r="CQ8" s="179"/>
      <c r="CR8" s="179"/>
      <c r="CS8" s="22"/>
      <c r="CT8" s="22"/>
      <c r="CU8" s="22"/>
      <c r="CV8" s="22"/>
      <c r="CW8" s="22"/>
      <c r="CX8" s="22"/>
      <c r="CY8" s="22"/>
      <c r="CZ8" s="22"/>
      <c r="DA8" s="22"/>
      <c r="DB8" s="22"/>
      <c r="DC8" s="22"/>
      <c r="DD8" s="179"/>
      <c r="DE8" s="22"/>
      <c r="DF8" s="22"/>
      <c r="DG8" s="22"/>
      <c r="DH8" s="179"/>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179"/>
      <c r="EM8" s="60"/>
      <c r="EN8" s="60"/>
      <c r="EO8" s="60"/>
    </row>
    <row r="9" spans="1:145" outlineLevel="1" x14ac:dyDescent="0.25">
      <c r="B9" s="12" t="s">
        <v>3</v>
      </c>
      <c r="C9" s="21">
        <v>0.05</v>
      </c>
      <c r="D9" s="183">
        <v>-0.95598678743229271</v>
      </c>
      <c r="E9" s="48">
        <f>$D9*E$6</f>
        <v>-0.95598678743229271</v>
      </c>
      <c r="F9" s="48">
        <f t="shared" ref="F9:L24" si="0">$D9*F$6</f>
        <v>-0.95598678743229271</v>
      </c>
      <c r="G9" s="48">
        <f t="shared" si="0"/>
        <v>-0.95598678743229271</v>
      </c>
      <c r="H9" s="48">
        <f t="shared" si="0"/>
        <v>-0.95598678743229271</v>
      </c>
      <c r="I9" s="48">
        <f t="shared" si="0"/>
        <v>-0.95598678743229271</v>
      </c>
      <c r="J9" s="48">
        <f t="shared" si="0"/>
        <v>-0.95598678743229271</v>
      </c>
      <c r="K9" s="48">
        <f t="shared" si="0"/>
        <v>-0.95598678743229271</v>
      </c>
      <c r="L9" s="48">
        <f t="shared" si="0"/>
        <v>-0.95598678743229271</v>
      </c>
      <c r="M9" s="183">
        <v>-0.6334951456310679</v>
      </c>
      <c r="N9" s="48">
        <f>$M9*N$6</f>
        <v>-0.6334951456310679</v>
      </c>
      <c r="O9" s="48">
        <f t="shared" ref="O9:P27" si="1">$M9*O$6</f>
        <v>-0.6334951456310679</v>
      </c>
      <c r="P9" s="48">
        <f t="shared" si="1"/>
        <v>-0.6334951456310679</v>
      </c>
      <c r="Q9" s="183">
        <v>-0.23432150208203384</v>
      </c>
      <c r="R9" s="48">
        <f>$Q9*R$6</f>
        <v>-0.23432150208203384</v>
      </c>
      <c r="S9" s="48">
        <f t="shared" ref="S9:S27" si="2">$Q9*S$6</f>
        <v>-0.23432150208203384</v>
      </c>
      <c r="T9" s="183">
        <v>-0.23432150208203384</v>
      </c>
      <c r="U9" s="48">
        <f>$T9*U$6</f>
        <v>-0.23432150208203384</v>
      </c>
      <c r="V9" s="183">
        <v>-0.18862086234437869</v>
      </c>
      <c r="W9" s="48">
        <f>$T9*W$6</f>
        <v>-0.23432150208203384</v>
      </c>
      <c r="X9" s="48">
        <f t="shared" ref="X9:AA24" si="3">$T9*X$6</f>
        <v>-0.23432150208203384</v>
      </c>
      <c r="Y9" s="48">
        <f t="shared" si="3"/>
        <v>-0.23432150208203384</v>
      </c>
      <c r="Z9" s="48">
        <f t="shared" si="3"/>
        <v>-0.23432150208203384</v>
      </c>
      <c r="AA9" s="48">
        <f>$T9*AA$6</f>
        <v>-0.23432150208203384</v>
      </c>
      <c r="AB9" s="48">
        <f>AI9</f>
        <v>-0.17826839999999999</v>
      </c>
      <c r="AC9" s="48">
        <f>$AB9*AC$6</f>
        <v>-0.17826839999999999</v>
      </c>
      <c r="AD9" s="195">
        <v>-0.6334951456310679</v>
      </c>
      <c r="AE9" s="48">
        <f>$AQ9*AE$6</f>
        <v>-0.63349514563106801</v>
      </c>
      <c r="AF9" s="48">
        <f t="shared" ref="AE9:AG27" si="4">$AQ9*AF$6</f>
        <v>-0.63349514563106801</v>
      </c>
      <c r="AG9" s="48">
        <f t="shared" si="4"/>
        <v>-0.63349514563106801</v>
      </c>
      <c r="AH9" s="180">
        <v>-0.15</v>
      </c>
      <c r="AI9" s="566">
        <v>-0.17826839999999999</v>
      </c>
      <c r="AJ9" s="48">
        <f>AI9</f>
        <v>-0.17826839999999999</v>
      </c>
      <c r="AK9" s="535">
        <f>(AJ9+AL9)/2</f>
        <v>-0.16413420000000001</v>
      </c>
      <c r="AL9" s="527">
        <v>-0.15</v>
      </c>
      <c r="AM9" s="48">
        <f>$AI9*AM$6</f>
        <v>-0.17826839999999999</v>
      </c>
      <c r="AN9" s="48">
        <f t="shared" ref="AN9:AN27" si="5">$AI9*AN$6</f>
        <v>-0.17826839999999999</v>
      </c>
      <c r="AO9" s="48">
        <f>T9</f>
        <v>-0.23432150208203384</v>
      </c>
      <c r="AP9" s="48">
        <f>V9</f>
        <v>-0.18862086234437869</v>
      </c>
      <c r="AQ9" s="183">
        <v>-0.63349514563106801</v>
      </c>
      <c r="AR9" s="48">
        <v>-0.63349514563106801</v>
      </c>
      <c r="AS9" s="48">
        <f>AT9</f>
        <v>-6.9999999999999896E-2</v>
      </c>
      <c r="AT9" s="183">
        <v>-6.9999999999999896E-2</v>
      </c>
      <c r="AU9" s="48">
        <f>$AT9*AU$6</f>
        <v>-6.2999999999999903E-2</v>
      </c>
      <c r="AV9" s="48">
        <f t="shared" ref="AV9:BA24" si="6">$AT9*AV$6</f>
        <v>-6.2999999999999903E-2</v>
      </c>
      <c r="AW9" s="48">
        <f t="shared" si="6"/>
        <v>-6.2999999999999903E-2</v>
      </c>
      <c r="AX9" s="48">
        <f t="shared" si="6"/>
        <v>-6.9999999999999896E-2</v>
      </c>
      <c r="AY9" s="48">
        <f t="shared" si="6"/>
        <v>-8.3999999999999866E-2</v>
      </c>
      <c r="AZ9" s="48">
        <f t="shared" si="6"/>
        <v>-6.9999999999999896E-2</v>
      </c>
      <c r="BA9" s="48">
        <f t="shared" si="6"/>
        <v>-8.3999999999999866E-2</v>
      </c>
      <c r="BB9" s="48">
        <f>BC9*$BB$6</f>
        <v>-0.19645569047052658</v>
      </c>
      <c r="BC9" s="183">
        <v>-0.19645569047052658</v>
      </c>
      <c r="BD9" s="183">
        <v>-0.11295586750267106</v>
      </c>
      <c r="BE9" s="48">
        <f t="shared" ref="BE9:BH27" si="7">$AT9*BE$6</f>
        <v>-6.9999999999999896E-2</v>
      </c>
      <c r="BF9" s="48">
        <f t="shared" si="7"/>
        <v>-6.9999999999999896E-2</v>
      </c>
      <c r="BG9" s="48">
        <f t="shared" si="7"/>
        <v>-8.3999999999999866E-2</v>
      </c>
      <c r="BH9" s="48">
        <f t="shared" si="7"/>
        <v>-8.3999999999999866E-2</v>
      </c>
      <c r="BI9" s="183">
        <v>-0.18209482018906364</v>
      </c>
      <c r="BJ9" s="193">
        <v>-0.20999999999999996</v>
      </c>
      <c r="BK9" s="180">
        <v>-0.20999999999999996</v>
      </c>
      <c r="BL9" s="183">
        <v>-0.1980178986117429</v>
      </c>
      <c r="BM9" s="48">
        <f>$AT9*BM$6</f>
        <v>-6.9999999999999896E-2</v>
      </c>
      <c r="BN9" s="183">
        <v>-0.24743030567307259</v>
      </c>
      <c r="BO9" s="183">
        <v>-0.28690499999999997</v>
      </c>
      <c r="BP9" s="48">
        <f>$BO9*BP$6</f>
        <v>-0.28690499999999997</v>
      </c>
      <c r="BQ9" s="48">
        <f t="shared" ref="BQ9:BT24" si="8">$BO9*BQ$6</f>
        <v>-0.28690499999999997</v>
      </c>
      <c r="BR9" s="48">
        <f t="shared" si="8"/>
        <v>-0.28690499999999997</v>
      </c>
      <c r="BS9" s="48">
        <f t="shared" si="8"/>
        <v>-0.28690499999999997</v>
      </c>
      <c r="BT9" s="48">
        <f t="shared" si="8"/>
        <v>-0.28690499999999997</v>
      </c>
      <c r="BU9" s="183">
        <v>-0.13335059034555008</v>
      </c>
      <c r="BV9" s="48">
        <f>$BU9*BV$6</f>
        <v>-0.13335059034555008</v>
      </c>
      <c r="BW9" s="48">
        <f t="shared" ref="BW9:CA24" si="9">$BU9*BW$6</f>
        <v>-0.13335059034555008</v>
      </c>
      <c r="BX9" s="48">
        <f t="shared" si="9"/>
        <v>-0.13335059034555008</v>
      </c>
      <c r="BY9" s="48">
        <f t="shared" si="9"/>
        <v>-0.13335059034555008</v>
      </c>
      <c r="BZ9" s="48">
        <f t="shared" si="9"/>
        <v>-0.13335059034555008</v>
      </c>
      <c r="CA9" s="48">
        <f t="shared" si="9"/>
        <v>-0.13335059034555008</v>
      </c>
      <c r="CB9" s="183">
        <v>-0.32203532667366774</v>
      </c>
      <c r="CC9" s="48">
        <f>$CB9*CC$6</f>
        <v>-0.32203532667366774</v>
      </c>
      <c r="CD9" s="48">
        <f t="shared" ref="CD9:CH24" si="10">$CB9*CD$6</f>
        <v>-0.32203532667366774</v>
      </c>
      <c r="CE9" s="48">
        <f t="shared" si="10"/>
        <v>-0.32203532667366774</v>
      </c>
      <c r="CF9" s="48">
        <f t="shared" si="10"/>
        <v>-0.32203532667366774</v>
      </c>
      <c r="CG9" s="48">
        <f t="shared" si="10"/>
        <v>-0.32203532667366774</v>
      </c>
      <c r="CH9" s="48">
        <f t="shared" si="10"/>
        <v>-0.32203532667366774</v>
      </c>
      <c r="CI9" s="48">
        <f>$BN9</f>
        <v>-0.24743030567307259</v>
      </c>
      <c r="CJ9" s="48">
        <f>$BN9</f>
        <v>-0.24743030567307259</v>
      </c>
      <c r="CK9" s="48">
        <f>$BN9</f>
        <v>-0.24743030567307259</v>
      </c>
      <c r="CL9" s="183">
        <v>-0.322629738311078</v>
      </c>
      <c r="CM9" s="48">
        <f>$CL9*CM$6</f>
        <v>-0.322629738311078</v>
      </c>
      <c r="CN9" s="48">
        <f t="shared" ref="CN9:CP24" si="11">$CL9*CN$6</f>
        <v>-0.322629738311078</v>
      </c>
      <c r="CO9" s="48">
        <f t="shared" si="11"/>
        <v>-0.322629738311078</v>
      </c>
      <c r="CP9" s="48">
        <f t="shared" si="11"/>
        <v>-0.322629738311078</v>
      </c>
      <c r="CQ9" s="183">
        <v>-0.1980178986117429</v>
      </c>
      <c r="CR9" s="183">
        <f>AI9</f>
        <v>-0.17826839999999999</v>
      </c>
      <c r="CS9" s="48">
        <f>$CR9*CS$6</f>
        <v>-0.17826839999999999</v>
      </c>
      <c r="CT9" s="48">
        <f t="shared" ref="CT9:DC24" si="12">$CR9*CT$6</f>
        <v>-0.17826839999999999</v>
      </c>
      <c r="CU9" s="48">
        <f t="shared" si="12"/>
        <v>-0.17826839999999999</v>
      </c>
      <c r="CV9" s="48">
        <f t="shared" si="12"/>
        <v>-0.17826839999999999</v>
      </c>
      <c r="CW9" s="48">
        <f t="shared" si="12"/>
        <v>-0.17826839999999999</v>
      </c>
      <c r="CX9" s="48">
        <f t="shared" si="12"/>
        <v>-0.17826839999999999</v>
      </c>
      <c r="CY9" s="48">
        <f t="shared" si="12"/>
        <v>-0.17826839999999999</v>
      </c>
      <c r="CZ9" s="48">
        <f t="shared" si="12"/>
        <v>-0.17826839999999999</v>
      </c>
      <c r="DA9" s="48">
        <f t="shared" si="12"/>
        <v>-0.17826839999999999</v>
      </c>
      <c r="DB9" s="48">
        <f t="shared" si="12"/>
        <v>-0.17826839999999999</v>
      </c>
      <c r="DC9" s="48">
        <f t="shared" si="12"/>
        <v>-0.17826839999999999</v>
      </c>
      <c r="DD9" s="183">
        <f>$AT9*DD$6</f>
        <v>-6.9999999999999896E-2</v>
      </c>
      <c r="DE9" s="48">
        <f t="shared" ref="DE9:DG27" si="13">$AT9*DE$6</f>
        <v>-6.9999999999999896E-2</v>
      </c>
      <c r="DF9" s="48">
        <f t="shared" si="13"/>
        <v>-6.9999999999999896E-2</v>
      </c>
      <c r="DG9" s="48">
        <f t="shared" si="13"/>
        <v>-6.9999999999999896E-2</v>
      </c>
      <c r="DH9" s="183">
        <f>$AD9</f>
        <v>-0.6334951456310679</v>
      </c>
      <c r="DI9" s="48">
        <f>$DH9*DI$6</f>
        <v>-0.6334951456310679</v>
      </c>
      <c r="DJ9" s="48">
        <f t="shared" ref="DJ9:DN24" si="14">$DH9*DJ$6</f>
        <v>-0.6334951456310679</v>
      </c>
      <c r="DK9" s="48">
        <f t="shared" si="14"/>
        <v>-0.6334951456310679</v>
      </c>
      <c r="DL9" s="48">
        <f t="shared" si="14"/>
        <v>-0.6334951456310679</v>
      </c>
      <c r="DM9" s="48">
        <f t="shared" si="14"/>
        <v>-0.6334951456310679</v>
      </c>
      <c r="DN9" s="48">
        <f t="shared" si="14"/>
        <v>-0.6334951456310679</v>
      </c>
      <c r="DO9" s="48">
        <f>AD9</f>
        <v>-0.6334951456310679</v>
      </c>
      <c r="DP9" s="48">
        <f>$DO9*DP$6</f>
        <v>-0.6334951456310679</v>
      </c>
      <c r="DQ9" s="48">
        <f t="shared" ref="DQ9:DV24" si="15">$DO9*DQ$6</f>
        <v>-0.6334951456310679</v>
      </c>
      <c r="DR9" s="48">
        <f t="shared" si="15"/>
        <v>-0.6334951456310679</v>
      </c>
      <c r="DS9" s="48">
        <f t="shared" si="15"/>
        <v>-0.6334951456310679</v>
      </c>
      <c r="DT9" s="48">
        <f t="shared" si="15"/>
        <v>-0.6334951456310679</v>
      </c>
      <c r="DU9" s="48">
        <f t="shared" si="15"/>
        <v>-0.6334951456310679</v>
      </c>
      <c r="DV9" s="48">
        <f t="shared" si="15"/>
        <v>-0.6334951456310679</v>
      </c>
      <c r="DW9" s="48">
        <f t="shared" ref="DW9:DX27" si="16">$AQ9*DW$6</f>
        <v>-0.63349514563106801</v>
      </c>
      <c r="DX9" s="48">
        <f t="shared" si="16"/>
        <v>-0.63349514563106801</v>
      </c>
      <c r="DY9" s="48">
        <f t="shared" ref="DY9:DY27" si="17">$AQ9</f>
        <v>-0.63349514563106801</v>
      </c>
      <c r="DZ9" s="48">
        <f>$DY9*DZ$6</f>
        <v>-0.63349514563106801</v>
      </c>
      <c r="EA9" s="48">
        <f t="shared" ref="EA9:EK24" si="18">$DY9*EA$6</f>
        <v>-0.63349514563106801</v>
      </c>
      <c r="EB9" s="48">
        <f t="shared" si="18"/>
        <v>-0.63349514563106801</v>
      </c>
      <c r="EC9" s="48">
        <f t="shared" si="18"/>
        <v>-0.63349514563106801</v>
      </c>
      <c r="ED9" s="48">
        <f t="shared" si="18"/>
        <v>-0.63349514563106801</v>
      </c>
      <c r="EE9" s="48">
        <f t="shared" si="18"/>
        <v>-0.63349514563106801</v>
      </c>
      <c r="EF9" s="48">
        <f t="shared" si="18"/>
        <v>-0.63349514563106801</v>
      </c>
      <c r="EG9" s="48">
        <f t="shared" si="18"/>
        <v>-0.63349514563106801</v>
      </c>
      <c r="EH9" s="48">
        <f t="shared" si="18"/>
        <v>-0.63349514563106801</v>
      </c>
      <c r="EI9" s="48">
        <f t="shared" si="18"/>
        <v>-0.63349514563106801</v>
      </c>
      <c r="EJ9" s="48">
        <f t="shared" si="18"/>
        <v>-0.63349514563106801</v>
      </c>
      <c r="EK9" s="48">
        <f t="shared" si="18"/>
        <v>-0.63349514563106801</v>
      </c>
      <c r="EL9" s="183">
        <f>$T9*EL$6</f>
        <v>-0.25775365229023722</v>
      </c>
      <c r="EM9" s="60"/>
      <c r="EN9" s="60"/>
      <c r="EO9" s="60"/>
    </row>
    <row r="10" spans="1:145" outlineLevel="1" x14ac:dyDescent="0.25">
      <c r="B10" s="12" t="s">
        <v>5</v>
      </c>
      <c r="C10" s="21">
        <v>0.1</v>
      </c>
      <c r="D10" s="183">
        <v>-0.89644862444514106</v>
      </c>
      <c r="E10" s="48">
        <f t="shared" ref="E10:L25" si="19">$D10*E$6</f>
        <v>-0.89644862444514106</v>
      </c>
      <c r="F10" s="48">
        <f t="shared" si="0"/>
        <v>-0.89644862444514106</v>
      </c>
      <c r="G10" s="48">
        <f t="shared" si="0"/>
        <v>-0.89644862444514106</v>
      </c>
      <c r="H10" s="48">
        <f t="shared" si="0"/>
        <v>-0.89644862444514106</v>
      </c>
      <c r="I10" s="48">
        <f t="shared" si="0"/>
        <v>-0.89644862444514106</v>
      </c>
      <c r="J10" s="48">
        <f t="shared" si="0"/>
        <v>-0.89644862444514106</v>
      </c>
      <c r="K10" s="48">
        <f t="shared" si="0"/>
        <v>-0.89644862444514106</v>
      </c>
      <c r="L10" s="48">
        <f t="shared" si="0"/>
        <v>-0.89644862444514106</v>
      </c>
      <c r="M10" s="183">
        <v>-0.40559523809523812</v>
      </c>
      <c r="N10" s="48">
        <f t="shared" ref="N10:N27" si="20">$M10*N$6</f>
        <v>-0.40559523809523812</v>
      </c>
      <c r="O10" s="48">
        <f t="shared" si="1"/>
        <v>-0.40559523809523812</v>
      </c>
      <c r="P10" s="48">
        <f t="shared" si="1"/>
        <v>-0.40559523809523812</v>
      </c>
      <c r="Q10" s="183">
        <v>-0.17175631729720564</v>
      </c>
      <c r="R10" s="48">
        <f t="shared" ref="R10:R27" si="21">$Q10*R$6</f>
        <v>-0.17175631729720564</v>
      </c>
      <c r="S10" s="48">
        <f t="shared" si="2"/>
        <v>-0.17175631729720564</v>
      </c>
      <c r="T10" s="183">
        <v>-0.17175631729720564</v>
      </c>
      <c r="U10" s="48">
        <f t="shared" ref="U10:U27" si="22">$T10*U$6</f>
        <v>-0.17175631729720564</v>
      </c>
      <c r="V10" s="183">
        <v>-0.13822274998869832</v>
      </c>
      <c r="W10" s="48">
        <f t="shared" ref="W10:AA27" si="23">$T10*W$6</f>
        <v>-0.17175631729720564</v>
      </c>
      <c r="X10" s="48">
        <f t="shared" si="3"/>
        <v>-0.17175631729720564</v>
      </c>
      <c r="Y10" s="48">
        <f t="shared" si="3"/>
        <v>-0.17175631729720564</v>
      </c>
      <c r="Z10" s="48">
        <f t="shared" si="3"/>
        <v>-0.17175631729720564</v>
      </c>
      <c r="AA10" s="48">
        <f t="shared" si="3"/>
        <v>-0.17175631729720564</v>
      </c>
      <c r="AB10" s="48">
        <f t="shared" ref="AB10:AB27" si="24">AI10</f>
        <v>-0.10599820000000004</v>
      </c>
      <c r="AC10" s="48">
        <f t="shared" ref="AC10:AC27" si="25">$AB10*AC$6</f>
        <v>-0.10599820000000004</v>
      </c>
      <c r="AD10" s="195">
        <v>-0.40559523809523812</v>
      </c>
      <c r="AE10" s="48">
        <f t="shared" si="4"/>
        <v>-0.40559523809523812</v>
      </c>
      <c r="AF10" s="48">
        <f t="shared" si="4"/>
        <v>-0.40559523809523812</v>
      </c>
      <c r="AG10" s="48">
        <f t="shared" si="4"/>
        <v>-0.40559523809523812</v>
      </c>
      <c r="AH10" s="180">
        <v>-0.10147831349999997</v>
      </c>
      <c r="AI10" s="566">
        <v>-0.10599820000000004</v>
      </c>
      <c r="AJ10" s="48">
        <f t="shared" ref="AJ10:AJ27" si="26">AI10</f>
        <v>-0.10599820000000004</v>
      </c>
      <c r="AK10" s="535">
        <f t="shared" ref="AK10:AK27" si="27">(AJ10+AL10)/2</f>
        <v>-0.10373825675000001</v>
      </c>
      <c r="AL10" s="527">
        <v>-0.10147831349999997</v>
      </c>
      <c r="AM10" s="48">
        <f t="shared" ref="AM10:AM27" si="28">$AI10*AM$6</f>
        <v>-0.10599820000000004</v>
      </c>
      <c r="AN10" s="48">
        <f t="shared" si="5"/>
        <v>-0.10599820000000004</v>
      </c>
      <c r="AO10" s="48">
        <f t="shared" ref="AO10:AO27" si="29">T10</f>
        <v>-0.17175631729720564</v>
      </c>
      <c r="AP10" s="48">
        <f t="shared" ref="AP10:AP26" si="30">V10</f>
        <v>-0.13822274998869832</v>
      </c>
      <c r="AQ10" s="183">
        <v>-0.40559523809523812</v>
      </c>
      <c r="AR10" s="48">
        <v>-0.40559523809523812</v>
      </c>
      <c r="AS10" s="48">
        <f t="shared" ref="AS10:AS26" si="31">AT10</f>
        <v>1.0000000000000009E-2</v>
      </c>
      <c r="AT10" s="183">
        <v>1.0000000000000009E-2</v>
      </c>
      <c r="AU10" s="48">
        <f t="shared" ref="AU10:BA27" si="32">$AT10*AU$6</f>
        <v>9.000000000000008E-3</v>
      </c>
      <c r="AV10" s="48">
        <f t="shared" si="6"/>
        <v>9.000000000000008E-3</v>
      </c>
      <c r="AW10" s="48">
        <f t="shared" si="6"/>
        <v>9.000000000000008E-3</v>
      </c>
      <c r="AX10" s="48">
        <f t="shared" si="6"/>
        <v>1.0000000000000009E-2</v>
      </c>
      <c r="AY10" s="48">
        <f t="shared" si="6"/>
        <v>1.2000000000000011E-2</v>
      </c>
      <c r="AZ10" s="48">
        <f t="shared" si="6"/>
        <v>1.0000000000000009E-2</v>
      </c>
      <c r="BA10" s="48">
        <f t="shared" si="6"/>
        <v>1.2000000000000011E-2</v>
      </c>
      <c r="BB10" s="48">
        <f t="shared" ref="BB10:BB27" si="33">BC10*$BB$6</f>
        <v>-0.11441341355597399</v>
      </c>
      <c r="BC10" s="190">
        <v>-0.11441341355597399</v>
      </c>
      <c r="BD10" s="183">
        <v>-6.6135258336375125E-2</v>
      </c>
      <c r="BE10" s="48">
        <f t="shared" si="7"/>
        <v>1.0000000000000009E-2</v>
      </c>
      <c r="BF10" s="48">
        <f t="shared" si="7"/>
        <v>1.0000000000000009E-2</v>
      </c>
      <c r="BG10" s="48">
        <f t="shared" si="7"/>
        <v>1.2000000000000011E-2</v>
      </c>
      <c r="BH10" s="48">
        <f t="shared" si="7"/>
        <v>1.2000000000000011E-2</v>
      </c>
      <c r="BI10" s="183">
        <v>-0.11271298439778943</v>
      </c>
      <c r="BJ10" s="193">
        <v>-0.15345146244731811</v>
      </c>
      <c r="BK10" s="180">
        <v>-0.15345146244731811</v>
      </c>
      <c r="BL10" s="183">
        <v>-0.10999999999999999</v>
      </c>
      <c r="BM10" s="48">
        <f t="shared" ref="BM10:BM27" si="34">$AT10*BM$6</f>
        <v>1.0000000000000009E-2</v>
      </c>
      <c r="BN10" s="183">
        <v>-0.16101628955437999</v>
      </c>
      <c r="BO10" s="183">
        <v>-0.16085000000000005</v>
      </c>
      <c r="BP10" s="48">
        <f t="shared" ref="BP10:BT27" si="35">$BO10*BP$6</f>
        <v>-0.16085000000000005</v>
      </c>
      <c r="BQ10" s="48">
        <f t="shared" si="8"/>
        <v>-0.16085000000000005</v>
      </c>
      <c r="BR10" s="48">
        <f t="shared" si="8"/>
        <v>-0.16085000000000005</v>
      </c>
      <c r="BS10" s="48">
        <f t="shared" si="8"/>
        <v>-0.16085000000000005</v>
      </c>
      <c r="BT10" s="48">
        <f t="shared" si="8"/>
        <v>-0.16085000000000005</v>
      </c>
      <c r="BU10" s="183">
        <v>-7.4703953842359949E-2</v>
      </c>
      <c r="BV10" s="48">
        <f t="shared" ref="BV10:CA27" si="36">$BU10*BV$6</f>
        <v>-7.4703953842359949E-2</v>
      </c>
      <c r="BW10" s="48">
        <f t="shared" si="9"/>
        <v>-7.4703953842359949E-2</v>
      </c>
      <c r="BX10" s="48">
        <f t="shared" si="9"/>
        <v>-7.4703953842359949E-2</v>
      </c>
      <c r="BY10" s="48">
        <f t="shared" si="9"/>
        <v>-7.4703953842359949E-2</v>
      </c>
      <c r="BZ10" s="48">
        <f t="shared" si="9"/>
        <v>-7.4703953842359949E-2</v>
      </c>
      <c r="CA10" s="48">
        <f t="shared" si="9"/>
        <v>-7.4703953842359949E-2</v>
      </c>
      <c r="CB10" s="183">
        <v>-0.24749491482078001</v>
      </c>
      <c r="CC10" s="48">
        <f t="shared" ref="CC10:CH27" si="37">$CB10*CC$6</f>
        <v>-0.24749491482078001</v>
      </c>
      <c r="CD10" s="48">
        <f t="shared" si="10"/>
        <v>-0.24749491482078001</v>
      </c>
      <c r="CE10" s="48">
        <f t="shared" si="10"/>
        <v>-0.24749491482078001</v>
      </c>
      <c r="CF10" s="48">
        <f t="shared" si="10"/>
        <v>-0.24749491482078001</v>
      </c>
      <c r="CG10" s="48">
        <f t="shared" si="10"/>
        <v>-0.24749491482078001</v>
      </c>
      <c r="CH10" s="48">
        <f t="shared" si="10"/>
        <v>-0.24749491482078001</v>
      </c>
      <c r="CI10" s="48">
        <f t="shared" ref="CI10:CK27" si="38">$BN10</f>
        <v>-0.16101628955437999</v>
      </c>
      <c r="CJ10" s="48">
        <f t="shared" si="38"/>
        <v>-0.16101628955437999</v>
      </c>
      <c r="CK10" s="48">
        <f t="shared" si="38"/>
        <v>-0.16101628955437999</v>
      </c>
      <c r="CL10" s="183">
        <v>-0.28913410745647095</v>
      </c>
      <c r="CM10" s="48">
        <f t="shared" ref="CM10:CP27" si="39">$CL10*CM$6</f>
        <v>-0.28913410745647095</v>
      </c>
      <c r="CN10" s="48">
        <f t="shared" si="11"/>
        <v>-0.28913410745647095</v>
      </c>
      <c r="CO10" s="48">
        <f t="shared" si="11"/>
        <v>-0.28913410745647095</v>
      </c>
      <c r="CP10" s="48">
        <f t="shared" si="11"/>
        <v>-0.28913410745647095</v>
      </c>
      <c r="CQ10" s="183">
        <v>-0.10999999999999999</v>
      </c>
      <c r="CR10" s="183">
        <f t="shared" ref="CR10:CR27" si="40">AI10</f>
        <v>-0.10599820000000004</v>
      </c>
      <c r="CS10" s="48">
        <f t="shared" ref="CS10:DC27" si="41">$CR10*CS$6</f>
        <v>-0.10599820000000004</v>
      </c>
      <c r="CT10" s="48">
        <f t="shared" si="12"/>
        <v>-0.10599820000000004</v>
      </c>
      <c r="CU10" s="48">
        <f t="shared" si="12"/>
        <v>-0.10599820000000004</v>
      </c>
      <c r="CV10" s="48">
        <f t="shared" si="12"/>
        <v>-0.10599820000000004</v>
      </c>
      <c r="CW10" s="48">
        <f t="shared" si="12"/>
        <v>-0.10599820000000004</v>
      </c>
      <c r="CX10" s="48">
        <f t="shared" si="12"/>
        <v>-0.10599820000000004</v>
      </c>
      <c r="CY10" s="48">
        <f t="shared" si="12"/>
        <v>-0.10599820000000004</v>
      </c>
      <c r="CZ10" s="48">
        <f t="shared" si="12"/>
        <v>-0.10599820000000004</v>
      </c>
      <c r="DA10" s="48">
        <f t="shared" si="12"/>
        <v>-0.10599820000000004</v>
      </c>
      <c r="DB10" s="48">
        <f t="shared" si="12"/>
        <v>-0.10599820000000004</v>
      </c>
      <c r="DC10" s="48">
        <f t="shared" si="12"/>
        <v>-0.10599820000000004</v>
      </c>
      <c r="DD10" s="183">
        <f t="shared" ref="DD10:DD27" si="42">$AT10*DD$6</f>
        <v>1.0000000000000009E-2</v>
      </c>
      <c r="DE10" s="48">
        <f t="shared" si="13"/>
        <v>1.0000000000000009E-2</v>
      </c>
      <c r="DF10" s="48">
        <f t="shared" si="13"/>
        <v>1.0000000000000009E-2</v>
      </c>
      <c r="DG10" s="48">
        <f t="shared" si="13"/>
        <v>1.0000000000000009E-2</v>
      </c>
      <c r="DH10" s="183">
        <f t="shared" ref="DH10:DH27" si="43">$AD10</f>
        <v>-0.40559523809523812</v>
      </c>
      <c r="DI10" s="48">
        <f t="shared" ref="DI10:DN25" si="44">$DH10*DI$6</f>
        <v>-0.40559523809523812</v>
      </c>
      <c r="DJ10" s="48">
        <f t="shared" si="14"/>
        <v>-0.40559523809523812</v>
      </c>
      <c r="DK10" s="48">
        <f t="shared" si="14"/>
        <v>-0.40559523809523812</v>
      </c>
      <c r="DL10" s="48">
        <f t="shared" si="14"/>
        <v>-0.40559523809523812</v>
      </c>
      <c r="DM10" s="48">
        <f t="shared" si="14"/>
        <v>-0.40559523809523812</v>
      </c>
      <c r="DN10" s="48">
        <f t="shared" si="14"/>
        <v>-0.40559523809523812</v>
      </c>
      <c r="DO10" s="48">
        <f>AD10</f>
        <v>-0.40559523809523812</v>
      </c>
      <c r="DP10" s="48">
        <f t="shared" ref="DP10:DV25" si="45">$DO10*DP$6</f>
        <v>-0.40559523809523812</v>
      </c>
      <c r="DQ10" s="48">
        <f t="shared" si="15"/>
        <v>-0.40559523809523812</v>
      </c>
      <c r="DR10" s="48">
        <f t="shared" si="15"/>
        <v>-0.40559523809523812</v>
      </c>
      <c r="DS10" s="48">
        <f t="shared" si="15"/>
        <v>-0.40559523809523812</v>
      </c>
      <c r="DT10" s="48">
        <f t="shared" si="15"/>
        <v>-0.40559523809523812</v>
      </c>
      <c r="DU10" s="48">
        <f t="shared" si="15"/>
        <v>-0.40559523809523812</v>
      </c>
      <c r="DV10" s="48">
        <f t="shared" si="15"/>
        <v>-0.40559523809523812</v>
      </c>
      <c r="DW10" s="48">
        <f t="shared" si="16"/>
        <v>-0.40559523809523812</v>
      </c>
      <c r="DX10" s="48">
        <f t="shared" si="16"/>
        <v>-0.40559523809523812</v>
      </c>
      <c r="DY10" s="48">
        <f t="shared" si="17"/>
        <v>-0.40559523809523812</v>
      </c>
      <c r="DZ10" s="48">
        <f t="shared" ref="DZ10:EK27" si="46">$DY10*DZ$6</f>
        <v>-0.40559523809523812</v>
      </c>
      <c r="EA10" s="48">
        <f t="shared" si="18"/>
        <v>-0.40559523809523812</v>
      </c>
      <c r="EB10" s="48">
        <f t="shared" si="18"/>
        <v>-0.40559523809523812</v>
      </c>
      <c r="EC10" s="48">
        <f t="shared" si="18"/>
        <v>-0.40559523809523812</v>
      </c>
      <c r="ED10" s="48">
        <f t="shared" si="18"/>
        <v>-0.40559523809523812</v>
      </c>
      <c r="EE10" s="48">
        <f t="shared" si="18"/>
        <v>-0.40559523809523812</v>
      </c>
      <c r="EF10" s="48">
        <f t="shared" si="18"/>
        <v>-0.40559523809523812</v>
      </c>
      <c r="EG10" s="48">
        <f t="shared" si="18"/>
        <v>-0.40559523809523812</v>
      </c>
      <c r="EH10" s="48">
        <f t="shared" si="18"/>
        <v>-0.40559523809523812</v>
      </c>
      <c r="EI10" s="48">
        <f t="shared" si="18"/>
        <v>-0.40559523809523812</v>
      </c>
      <c r="EJ10" s="48">
        <f t="shared" si="18"/>
        <v>-0.40559523809523812</v>
      </c>
      <c r="EK10" s="48">
        <f t="shared" si="18"/>
        <v>-0.40559523809523812</v>
      </c>
      <c r="EL10" s="183">
        <f t="shared" ref="EL10:EL26" si="47">$T10*EL$6</f>
        <v>-0.18893194902692623</v>
      </c>
      <c r="EM10" s="60"/>
      <c r="EN10" s="60"/>
      <c r="EO10" s="60"/>
    </row>
    <row r="11" spans="1:145" outlineLevel="1" x14ac:dyDescent="0.25">
      <c r="B11" s="12" t="s">
        <v>6</v>
      </c>
      <c r="C11" s="21">
        <v>0.15</v>
      </c>
      <c r="D11" s="183">
        <v>-0.71455150968635661</v>
      </c>
      <c r="E11" s="48">
        <f t="shared" si="19"/>
        <v>-0.71455150968635661</v>
      </c>
      <c r="F11" s="48">
        <f t="shared" si="0"/>
        <v>-0.71455150968635661</v>
      </c>
      <c r="G11" s="48">
        <f t="shared" si="0"/>
        <v>-0.71455150968635661</v>
      </c>
      <c r="H11" s="48">
        <f t="shared" si="0"/>
        <v>-0.71455150968635661</v>
      </c>
      <c r="I11" s="48">
        <f t="shared" si="0"/>
        <v>-0.71455150968635661</v>
      </c>
      <c r="J11" s="48">
        <f t="shared" si="0"/>
        <v>-0.71455150968635661</v>
      </c>
      <c r="K11" s="48">
        <f t="shared" si="0"/>
        <v>-0.71455150968635661</v>
      </c>
      <c r="L11" s="48">
        <f t="shared" si="0"/>
        <v>-0.71455150968635661</v>
      </c>
      <c r="M11" s="183">
        <v>-0.27637755102040829</v>
      </c>
      <c r="N11" s="48">
        <f t="shared" si="20"/>
        <v>-0.27637755102040829</v>
      </c>
      <c r="O11" s="48">
        <f t="shared" si="1"/>
        <v>-0.27637755102040829</v>
      </c>
      <c r="P11" s="48">
        <f t="shared" si="1"/>
        <v>-0.27637755102040829</v>
      </c>
      <c r="Q11" s="183">
        <v>-0.13623096530959899</v>
      </c>
      <c r="R11" s="48">
        <f t="shared" si="21"/>
        <v>-0.13623096530959899</v>
      </c>
      <c r="S11" s="48">
        <f t="shared" si="2"/>
        <v>-0.13623096530959899</v>
      </c>
      <c r="T11" s="183">
        <v>-0.13623096530959899</v>
      </c>
      <c r="U11" s="48">
        <f t="shared" si="22"/>
        <v>-0.13623096530959899</v>
      </c>
      <c r="V11" s="183">
        <v>-5.6174935681943206E-2</v>
      </c>
      <c r="W11" s="48">
        <f t="shared" si="23"/>
        <v>-0.13623096530959899</v>
      </c>
      <c r="X11" s="48">
        <f t="shared" si="3"/>
        <v>-0.13623096530959899</v>
      </c>
      <c r="Y11" s="48">
        <f t="shared" si="3"/>
        <v>-0.13623096530959899</v>
      </c>
      <c r="Z11" s="48">
        <f t="shared" si="3"/>
        <v>-0.13623096530959899</v>
      </c>
      <c r="AA11" s="48">
        <f t="shared" si="3"/>
        <v>-0.13623096530959899</v>
      </c>
      <c r="AB11" s="48">
        <f t="shared" si="24"/>
        <v>-4.2908000000000057E-2</v>
      </c>
      <c r="AC11" s="48">
        <f t="shared" si="25"/>
        <v>-4.2908000000000057E-2</v>
      </c>
      <c r="AD11" s="195">
        <v>-0.27637755102040829</v>
      </c>
      <c r="AE11" s="48">
        <f t="shared" si="4"/>
        <v>-0.27637755102040829</v>
      </c>
      <c r="AF11" s="48">
        <f t="shared" si="4"/>
        <v>-0.27637755102040829</v>
      </c>
      <c r="AG11" s="48">
        <f t="shared" si="4"/>
        <v>-0.27637755102040829</v>
      </c>
      <c r="AH11" s="180">
        <v>-7.955786724999997E-2</v>
      </c>
      <c r="AI11" s="566">
        <v>-4.2908000000000057E-2</v>
      </c>
      <c r="AJ11" s="48">
        <f t="shared" si="26"/>
        <v>-4.2908000000000057E-2</v>
      </c>
      <c r="AK11" s="535">
        <f t="shared" si="27"/>
        <v>-6.1232933625000013E-2</v>
      </c>
      <c r="AL11" s="527">
        <v>-7.955786724999997E-2</v>
      </c>
      <c r="AM11" s="48">
        <f t="shared" si="28"/>
        <v>-4.2908000000000057E-2</v>
      </c>
      <c r="AN11" s="48">
        <f t="shared" si="5"/>
        <v>-4.2908000000000057E-2</v>
      </c>
      <c r="AO11" s="48">
        <f t="shared" si="29"/>
        <v>-0.13623096530959899</v>
      </c>
      <c r="AP11" s="48">
        <f t="shared" si="30"/>
        <v>-5.6174935681943206E-2</v>
      </c>
      <c r="AQ11" s="183">
        <v>-0.27637755102040829</v>
      </c>
      <c r="AR11" s="48">
        <v>-0.27637755102040829</v>
      </c>
      <c r="AS11" s="48">
        <f t="shared" si="31"/>
        <v>3.0000000000000027E-2</v>
      </c>
      <c r="AT11" s="183">
        <v>3.0000000000000027E-2</v>
      </c>
      <c r="AU11" s="48">
        <f t="shared" si="32"/>
        <v>2.7000000000000024E-2</v>
      </c>
      <c r="AV11" s="48">
        <f t="shared" si="6"/>
        <v>2.7000000000000024E-2</v>
      </c>
      <c r="AW11" s="48">
        <f t="shared" si="6"/>
        <v>2.7000000000000024E-2</v>
      </c>
      <c r="AX11" s="48">
        <f t="shared" si="6"/>
        <v>3.0000000000000027E-2</v>
      </c>
      <c r="AY11" s="48">
        <f t="shared" si="6"/>
        <v>3.6000000000000032E-2</v>
      </c>
      <c r="AZ11" s="48">
        <f t="shared" si="6"/>
        <v>3.0000000000000027E-2</v>
      </c>
      <c r="BA11" s="48">
        <f t="shared" si="6"/>
        <v>3.6000000000000032E-2</v>
      </c>
      <c r="BB11" s="48">
        <f t="shared" si="33"/>
        <v>-7.4311230373881876E-2</v>
      </c>
      <c r="BC11" s="190">
        <v>-7.4311230373881876E-2</v>
      </c>
      <c r="BD11" s="183">
        <v>-4.4362598560783284E-2</v>
      </c>
      <c r="BE11" s="48">
        <f t="shared" si="7"/>
        <v>3.0000000000000027E-2</v>
      </c>
      <c r="BF11" s="48">
        <f t="shared" si="7"/>
        <v>3.0000000000000027E-2</v>
      </c>
      <c r="BG11" s="48">
        <f t="shared" si="7"/>
        <v>3.6000000000000032E-2</v>
      </c>
      <c r="BH11" s="48">
        <f t="shared" si="7"/>
        <v>3.6000000000000032E-2</v>
      </c>
      <c r="BI11" s="183">
        <v>-6.4681334819760905E-2</v>
      </c>
      <c r="BJ11" s="193">
        <v>-9.9999999999999978E-2</v>
      </c>
      <c r="BK11" s="180">
        <v>-9.9999999999999978E-2</v>
      </c>
      <c r="BL11" s="183">
        <v>-6.3187267185349838E-2</v>
      </c>
      <c r="BM11" s="48">
        <f t="shared" si="34"/>
        <v>3.0000000000000027E-2</v>
      </c>
      <c r="BN11" s="183">
        <v>-7.9491167416682162E-2</v>
      </c>
      <c r="BO11" s="183">
        <v>-7.4195000000000011E-2</v>
      </c>
      <c r="BP11" s="48">
        <f t="shared" si="35"/>
        <v>-7.4195000000000011E-2</v>
      </c>
      <c r="BQ11" s="48">
        <f t="shared" si="8"/>
        <v>-7.4195000000000011E-2</v>
      </c>
      <c r="BR11" s="48">
        <f t="shared" si="8"/>
        <v>-7.4195000000000011E-2</v>
      </c>
      <c r="BS11" s="48">
        <f t="shared" si="8"/>
        <v>-7.4195000000000011E-2</v>
      </c>
      <c r="BT11" s="48">
        <f t="shared" si="8"/>
        <v>-7.4195000000000011E-2</v>
      </c>
      <c r="BU11" s="183">
        <v>-3.9543655339064898E-3</v>
      </c>
      <c r="BV11" s="48">
        <f t="shared" si="36"/>
        <v>-3.9543655339064898E-3</v>
      </c>
      <c r="BW11" s="48">
        <f t="shared" si="9"/>
        <v>-3.9543655339064898E-3</v>
      </c>
      <c r="BX11" s="48">
        <f t="shared" si="9"/>
        <v>-3.9543655339064898E-3</v>
      </c>
      <c r="BY11" s="48">
        <f t="shared" si="9"/>
        <v>-3.9543655339064898E-3</v>
      </c>
      <c r="BZ11" s="48">
        <f t="shared" si="9"/>
        <v>-3.9543655339064898E-3</v>
      </c>
      <c r="CA11" s="48">
        <f t="shared" si="9"/>
        <v>-3.9543655339064898E-3</v>
      </c>
      <c r="CB11" s="183">
        <v>-0.16032413671613999</v>
      </c>
      <c r="CC11" s="48">
        <f t="shared" si="37"/>
        <v>-0.16032413671613999</v>
      </c>
      <c r="CD11" s="48">
        <f t="shared" si="10"/>
        <v>-0.16032413671613999</v>
      </c>
      <c r="CE11" s="48">
        <f t="shared" si="10"/>
        <v>-0.16032413671613999</v>
      </c>
      <c r="CF11" s="48">
        <f t="shared" si="10"/>
        <v>-0.16032413671613999</v>
      </c>
      <c r="CG11" s="48">
        <f t="shared" si="10"/>
        <v>-0.16032413671613999</v>
      </c>
      <c r="CH11" s="48">
        <f t="shared" si="10"/>
        <v>-0.16032413671613999</v>
      </c>
      <c r="CI11" s="48">
        <f t="shared" si="38"/>
        <v>-7.9491167416682162E-2</v>
      </c>
      <c r="CJ11" s="48">
        <f t="shared" si="38"/>
        <v>-7.9491167416682162E-2</v>
      </c>
      <c r="CK11" s="48">
        <f t="shared" si="38"/>
        <v>-7.9491167416682162E-2</v>
      </c>
      <c r="CL11" s="183">
        <v>-0.23126210923373758</v>
      </c>
      <c r="CM11" s="48">
        <f t="shared" si="39"/>
        <v>-0.23126210923373758</v>
      </c>
      <c r="CN11" s="48">
        <f t="shared" si="11"/>
        <v>-0.23126210923373758</v>
      </c>
      <c r="CO11" s="48">
        <f t="shared" si="11"/>
        <v>-0.23126210923373758</v>
      </c>
      <c r="CP11" s="48">
        <f t="shared" si="11"/>
        <v>-0.23126210923373758</v>
      </c>
      <c r="CQ11" s="183">
        <v>-6.3187267185349838E-2</v>
      </c>
      <c r="CR11" s="183">
        <f t="shared" si="40"/>
        <v>-4.2908000000000057E-2</v>
      </c>
      <c r="CS11" s="48">
        <f t="shared" si="41"/>
        <v>-4.2908000000000057E-2</v>
      </c>
      <c r="CT11" s="48">
        <f t="shared" si="12"/>
        <v>-4.2908000000000057E-2</v>
      </c>
      <c r="CU11" s="48">
        <f t="shared" si="12"/>
        <v>-4.2908000000000057E-2</v>
      </c>
      <c r="CV11" s="48">
        <f t="shared" si="12"/>
        <v>-4.2908000000000057E-2</v>
      </c>
      <c r="CW11" s="48">
        <f t="shared" si="12"/>
        <v>-4.2908000000000057E-2</v>
      </c>
      <c r="CX11" s="48">
        <f t="shared" si="12"/>
        <v>-4.2908000000000057E-2</v>
      </c>
      <c r="CY11" s="48">
        <f t="shared" si="12"/>
        <v>-4.2908000000000057E-2</v>
      </c>
      <c r="CZ11" s="48">
        <f t="shared" si="12"/>
        <v>-4.2908000000000057E-2</v>
      </c>
      <c r="DA11" s="48">
        <f t="shared" si="12"/>
        <v>-4.2908000000000057E-2</v>
      </c>
      <c r="DB11" s="48">
        <f t="shared" si="12"/>
        <v>-4.2908000000000057E-2</v>
      </c>
      <c r="DC11" s="48">
        <f t="shared" si="12"/>
        <v>-4.2908000000000057E-2</v>
      </c>
      <c r="DD11" s="183">
        <f t="shared" si="42"/>
        <v>3.0000000000000027E-2</v>
      </c>
      <c r="DE11" s="48">
        <f t="shared" si="13"/>
        <v>3.0000000000000027E-2</v>
      </c>
      <c r="DF11" s="48">
        <f t="shared" si="13"/>
        <v>3.0000000000000027E-2</v>
      </c>
      <c r="DG11" s="48">
        <f t="shared" si="13"/>
        <v>3.0000000000000027E-2</v>
      </c>
      <c r="DH11" s="183">
        <f t="shared" si="43"/>
        <v>-0.27637755102040829</v>
      </c>
      <c r="DI11" s="48">
        <f t="shared" si="44"/>
        <v>-0.27637755102040829</v>
      </c>
      <c r="DJ11" s="48">
        <f t="shared" si="14"/>
        <v>-0.27637755102040829</v>
      </c>
      <c r="DK11" s="48">
        <f t="shared" si="14"/>
        <v>-0.27637755102040829</v>
      </c>
      <c r="DL11" s="48">
        <f t="shared" si="14"/>
        <v>-0.27637755102040829</v>
      </c>
      <c r="DM11" s="48">
        <f t="shared" si="14"/>
        <v>-0.27637755102040829</v>
      </c>
      <c r="DN11" s="48">
        <f t="shared" si="14"/>
        <v>-0.27637755102040829</v>
      </c>
      <c r="DO11" s="48">
        <f t="shared" ref="DO11:DO27" si="48">AD11</f>
        <v>-0.27637755102040829</v>
      </c>
      <c r="DP11" s="48">
        <f t="shared" si="45"/>
        <v>-0.27637755102040829</v>
      </c>
      <c r="DQ11" s="48">
        <f t="shared" si="15"/>
        <v>-0.27637755102040829</v>
      </c>
      <c r="DR11" s="48">
        <f t="shared" si="15"/>
        <v>-0.27637755102040829</v>
      </c>
      <c r="DS11" s="48">
        <f t="shared" si="15"/>
        <v>-0.27637755102040829</v>
      </c>
      <c r="DT11" s="48">
        <f t="shared" si="15"/>
        <v>-0.27637755102040829</v>
      </c>
      <c r="DU11" s="48">
        <f t="shared" si="15"/>
        <v>-0.27637755102040829</v>
      </c>
      <c r="DV11" s="48">
        <f t="shared" si="15"/>
        <v>-0.27637755102040829</v>
      </c>
      <c r="DW11" s="48">
        <f t="shared" si="16"/>
        <v>-0.27637755102040829</v>
      </c>
      <c r="DX11" s="48">
        <f t="shared" si="16"/>
        <v>-0.27637755102040829</v>
      </c>
      <c r="DY11" s="48">
        <f t="shared" si="17"/>
        <v>-0.27637755102040829</v>
      </c>
      <c r="DZ11" s="48">
        <f t="shared" si="46"/>
        <v>-0.27637755102040829</v>
      </c>
      <c r="EA11" s="48">
        <f t="shared" si="18"/>
        <v>-0.27637755102040829</v>
      </c>
      <c r="EB11" s="48">
        <f t="shared" si="18"/>
        <v>-0.27637755102040829</v>
      </c>
      <c r="EC11" s="48">
        <f t="shared" si="18"/>
        <v>-0.27637755102040829</v>
      </c>
      <c r="ED11" s="48">
        <f t="shared" si="18"/>
        <v>-0.27637755102040829</v>
      </c>
      <c r="EE11" s="48">
        <f t="shared" si="18"/>
        <v>-0.27637755102040829</v>
      </c>
      <c r="EF11" s="48">
        <f t="shared" si="18"/>
        <v>-0.27637755102040829</v>
      </c>
      <c r="EG11" s="48">
        <f t="shared" si="18"/>
        <v>-0.27637755102040829</v>
      </c>
      <c r="EH11" s="48">
        <f t="shared" si="18"/>
        <v>-0.27637755102040829</v>
      </c>
      <c r="EI11" s="48">
        <f t="shared" si="18"/>
        <v>-0.27637755102040829</v>
      </c>
      <c r="EJ11" s="48">
        <f t="shared" si="18"/>
        <v>-0.27637755102040829</v>
      </c>
      <c r="EK11" s="48">
        <f t="shared" si="18"/>
        <v>-0.27637755102040829</v>
      </c>
      <c r="EL11" s="183">
        <f t="shared" si="47"/>
        <v>-0.14985406184055891</v>
      </c>
      <c r="EM11" s="60"/>
      <c r="EN11" s="60"/>
      <c r="EO11" s="60"/>
    </row>
    <row r="12" spans="1:145" outlineLevel="1" x14ac:dyDescent="0.25">
      <c r="B12" s="12" t="s">
        <v>7</v>
      </c>
      <c r="C12" s="21">
        <v>0.2</v>
      </c>
      <c r="D12" s="183">
        <v>-0.39512377552238798</v>
      </c>
      <c r="E12" s="48">
        <f t="shared" si="19"/>
        <v>-0.39512377552238798</v>
      </c>
      <c r="F12" s="48">
        <f t="shared" si="0"/>
        <v>-0.39512377552238798</v>
      </c>
      <c r="G12" s="48">
        <f t="shared" si="0"/>
        <v>-0.39512377552238798</v>
      </c>
      <c r="H12" s="48">
        <f t="shared" si="0"/>
        <v>-0.39512377552238798</v>
      </c>
      <c r="I12" s="48">
        <f t="shared" si="0"/>
        <v>-0.39512377552238798</v>
      </c>
      <c r="J12" s="48">
        <f t="shared" si="0"/>
        <v>-0.39512377552238798</v>
      </c>
      <c r="K12" s="48">
        <f t="shared" si="0"/>
        <v>-0.39512377552238798</v>
      </c>
      <c r="L12" s="48">
        <f t="shared" si="0"/>
        <v>-0.39512377552238798</v>
      </c>
      <c r="M12" s="183">
        <v>-0.17433628318584071</v>
      </c>
      <c r="N12" s="48">
        <f t="shared" si="20"/>
        <v>-0.17433628318584071</v>
      </c>
      <c r="O12" s="48">
        <f t="shared" si="1"/>
        <v>-0.17433628318584071</v>
      </c>
      <c r="P12" s="48">
        <f t="shared" si="1"/>
        <v>-0.17433628318584071</v>
      </c>
      <c r="Q12" s="183">
        <v>-8.9947397310766952E-2</v>
      </c>
      <c r="R12" s="48">
        <f t="shared" si="21"/>
        <v>-8.9947397310766952E-2</v>
      </c>
      <c r="S12" s="48">
        <f t="shared" si="2"/>
        <v>-8.9947397310766952E-2</v>
      </c>
      <c r="T12" s="183">
        <v>-8.9947397310766952E-2</v>
      </c>
      <c r="U12" s="48">
        <f t="shared" si="22"/>
        <v>-8.9947397310766952E-2</v>
      </c>
      <c r="V12" s="183">
        <v>0</v>
      </c>
      <c r="W12" s="48">
        <f t="shared" si="23"/>
        <v>-8.9947397310766952E-2</v>
      </c>
      <c r="X12" s="48">
        <f t="shared" si="3"/>
        <v>-8.9947397310766952E-2</v>
      </c>
      <c r="Y12" s="48">
        <f t="shared" si="3"/>
        <v>-8.9947397310766952E-2</v>
      </c>
      <c r="Z12" s="48">
        <f t="shared" si="3"/>
        <v>-8.9947397310766952E-2</v>
      </c>
      <c r="AA12" s="48">
        <f t="shared" si="3"/>
        <v>-8.9947397310766952E-2</v>
      </c>
      <c r="AB12" s="48">
        <f t="shared" si="24"/>
        <v>-3.4923999999999511E-3</v>
      </c>
      <c r="AC12" s="48">
        <f t="shared" si="25"/>
        <v>-3.4923999999999511E-3</v>
      </c>
      <c r="AD12" s="195">
        <v>-0.17433628318584071</v>
      </c>
      <c r="AE12" s="48">
        <f t="shared" si="4"/>
        <v>-0.17433628318584071</v>
      </c>
      <c r="AF12" s="48">
        <f t="shared" si="4"/>
        <v>-0.17433628318584071</v>
      </c>
      <c r="AG12" s="48">
        <f t="shared" si="4"/>
        <v>-0.17433628318584071</v>
      </c>
      <c r="AH12" s="180">
        <v>-5.3066061999999969E-2</v>
      </c>
      <c r="AI12" s="566">
        <v>-3.4923999999999511E-3</v>
      </c>
      <c r="AJ12" s="48">
        <f t="shared" si="26"/>
        <v>-3.4923999999999511E-3</v>
      </c>
      <c r="AK12" s="535">
        <f t="shared" si="27"/>
        <v>-2.827923099999996E-2</v>
      </c>
      <c r="AL12" s="527">
        <v>-5.3066061999999969E-2</v>
      </c>
      <c r="AM12" s="48">
        <f t="shared" si="28"/>
        <v>-3.4923999999999511E-3</v>
      </c>
      <c r="AN12" s="48">
        <f t="shared" si="5"/>
        <v>-3.4923999999999511E-3</v>
      </c>
      <c r="AO12" s="48">
        <f t="shared" si="29"/>
        <v>-8.9947397310766952E-2</v>
      </c>
      <c r="AP12" s="48">
        <f t="shared" si="30"/>
        <v>0</v>
      </c>
      <c r="AQ12" s="183">
        <v>-0.17433628318584071</v>
      </c>
      <c r="AR12" s="48">
        <v>-0.17433628318584071</v>
      </c>
      <c r="AS12" s="48">
        <f t="shared" si="31"/>
        <v>5.1046799999999948E-2</v>
      </c>
      <c r="AT12" s="183">
        <v>5.1046799999999948E-2</v>
      </c>
      <c r="AU12" s="48">
        <f t="shared" si="32"/>
        <v>4.5942119999999954E-2</v>
      </c>
      <c r="AV12" s="48">
        <f t="shared" si="6"/>
        <v>4.5942119999999954E-2</v>
      </c>
      <c r="AW12" s="48">
        <f t="shared" si="6"/>
        <v>4.5942119999999954E-2</v>
      </c>
      <c r="AX12" s="48">
        <f t="shared" si="6"/>
        <v>5.1046799999999948E-2</v>
      </c>
      <c r="AY12" s="48">
        <f t="shared" si="6"/>
        <v>6.1256159999999935E-2</v>
      </c>
      <c r="AZ12" s="48">
        <f t="shared" si="6"/>
        <v>5.1046799999999948E-2</v>
      </c>
      <c r="BA12" s="48">
        <f t="shared" si="6"/>
        <v>6.1256159999999935E-2</v>
      </c>
      <c r="BB12" s="48">
        <f t="shared" si="33"/>
        <v>-2.9464480874316967E-2</v>
      </c>
      <c r="BC12" s="190">
        <v>-2.9464480874316967E-2</v>
      </c>
      <c r="BD12" s="183">
        <v>-2.4351669265939679E-2</v>
      </c>
      <c r="BE12" s="48">
        <f t="shared" si="7"/>
        <v>5.1046799999999948E-2</v>
      </c>
      <c r="BF12" s="48">
        <f t="shared" si="7"/>
        <v>5.1046799999999948E-2</v>
      </c>
      <c r="BG12" s="48">
        <f t="shared" si="7"/>
        <v>6.1256159999999935E-2</v>
      </c>
      <c r="BH12" s="48">
        <f t="shared" si="7"/>
        <v>6.1256159999999935E-2</v>
      </c>
      <c r="BI12" s="183">
        <v>-2.7334436092283698E-2</v>
      </c>
      <c r="BJ12" s="193">
        <v>-5.281181158924575E-2</v>
      </c>
      <c r="BK12" s="180">
        <v>-5.281181158924575E-2</v>
      </c>
      <c r="BL12" s="183">
        <v>-2.806755047456988E-2</v>
      </c>
      <c r="BM12" s="48">
        <f t="shared" si="34"/>
        <v>5.1046799999999948E-2</v>
      </c>
      <c r="BN12" s="183">
        <v>-4.1977532265883299E-2</v>
      </c>
      <c r="BO12" s="183">
        <v>-4.5679999999999943E-2</v>
      </c>
      <c r="BP12" s="48">
        <f t="shared" si="35"/>
        <v>-4.5679999999999943E-2</v>
      </c>
      <c r="BQ12" s="48">
        <f t="shared" si="8"/>
        <v>-4.5679999999999943E-2</v>
      </c>
      <c r="BR12" s="48">
        <f t="shared" si="8"/>
        <v>-4.5679999999999943E-2</v>
      </c>
      <c r="BS12" s="48">
        <f t="shared" si="8"/>
        <v>-4.5679999999999943E-2</v>
      </c>
      <c r="BT12" s="48">
        <f t="shared" si="8"/>
        <v>-4.5679999999999943E-2</v>
      </c>
      <c r="BU12" s="183">
        <v>4.0895319229750093E-2</v>
      </c>
      <c r="BV12" s="48">
        <f t="shared" si="36"/>
        <v>4.0895319229750093E-2</v>
      </c>
      <c r="BW12" s="48">
        <f t="shared" si="9"/>
        <v>4.0895319229750093E-2</v>
      </c>
      <c r="BX12" s="48">
        <f t="shared" si="9"/>
        <v>4.0895319229750093E-2</v>
      </c>
      <c r="BY12" s="48">
        <f t="shared" si="9"/>
        <v>4.0895319229750093E-2</v>
      </c>
      <c r="BZ12" s="48">
        <f t="shared" si="9"/>
        <v>4.0895319229750093E-2</v>
      </c>
      <c r="CA12" s="48">
        <f t="shared" si="9"/>
        <v>4.0895319229750093E-2</v>
      </c>
      <c r="CB12" s="183">
        <v>-0.12114791602740003</v>
      </c>
      <c r="CC12" s="48">
        <f t="shared" si="37"/>
        <v>-0.12114791602740003</v>
      </c>
      <c r="CD12" s="48">
        <f t="shared" si="10"/>
        <v>-0.12114791602740003</v>
      </c>
      <c r="CE12" s="48">
        <f t="shared" si="10"/>
        <v>-0.12114791602740003</v>
      </c>
      <c r="CF12" s="48">
        <f t="shared" si="10"/>
        <v>-0.12114791602740003</v>
      </c>
      <c r="CG12" s="48">
        <f t="shared" si="10"/>
        <v>-0.12114791602740003</v>
      </c>
      <c r="CH12" s="48">
        <f t="shared" si="10"/>
        <v>-0.12114791602740003</v>
      </c>
      <c r="CI12" s="48">
        <f t="shared" si="38"/>
        <v>-4.1977532265883299E-2</v>
      </c>
      <c r="CJ12" s="48">
        <f t="shared" si="38"/>
        <v>-4.1977532265883299E-2</v>
      </c>
      <c r="CK12" s="48">
        <f t="shared" si="38"/>
        <v>-4.1977532265883299E-2</v>
      </c>
      <c r="CL12" s="183">
        <v>-0.16917053039751573</v>
      </c>
      <c r="CM12" s="48">
        <f t="shared" si="39"/>
        <v>-0.16917053039751573</v>
      </c>
      <c r="CN12" s="48">
        <f t="shared" si="11"/>
        <v>-0.16917053039751573</v>
      </c>
      <c r="CO12" s="48">
        <f t="shared" si="11"/>
        <v>-0.16917053039751573</v>
      </c>
      <c r="CP12" s="48">
        <f t="shared" si="11"/>
        <v>-0.16917053039751573</v>
      </c>
      <c r="CQ12" s="183">
        <v>-2.806755047456988E-2</v>
      </c>
      <c r="CR12" s="183">
        <f t="shared" si="40"/>
        <v>-3.4923999999999511E-3</v>
      </c>
      <c r="CS12" s="48">
        <f t="shared" si="41"/>
        <v>-3.4923999999999511E-3</v>
      </c>
      <c r="CT12" s="48">
        <f t="shared" si="12"/>
        <v>-3.4923999999999511E-3</v>
      </c>
      <c r="CU12" s="48">
        <f t="shared" si="12"/>
        <v>-3.4923999999999511E-3</v>
      </c>
      <c r="CV12" s="48">
        <f t="shared" si="12"/>
        <v>-3.4923999999999511E-3</v>
      </c>
      <c r="CW12" s="48">
        <f t="shared" si="12"/>
        <v>-3.4923999999999511E-3</v>
      </c>
      <c r="CX12" s="48">
        <f t="shared" si="12"/>
        <v>-3.4923999999999511E-3</v>
      </c>
      <c r="CY12" s="48">
        <f t="shared" si="12"/>
        <v>-3.4923999999999511E-3</v>
      </c>
      <c r="CZ12" s="48">
        <f t="shared" si="12"/>
        <v>-3.4923999999999511E-3</v>
      </c>
      <c r="DA12" s="48">
        <f t="shared" si="12"/>
        <v>-3.4923999999999511E-3</v>
      </c>
      <c r="DB12" s="48">
        <f t="shared" si="12"/>
        <v>-3.4923999999999511E-3</v>
      </c>
      <c r="DC12" s="48">
        <f t="shared" si="12"/>
        <v>-3.4923999999999511E-3</v>
      </c>
      <c r="DD12" s="183">
        <f t="shared" si="42"/>
        <v>5.1046799999999948E-2</v>
      </c>
      <c r="DE12" s="48">
        <f t="shared" si="13"/>
        <v>5.1046799999999948E-2</v>
      </c>
      <c r="DF12" s="48">
        <f t="shared" si="13"/>
        <v>5.1046799999999948E-2</v>
      </c>
      <c r="DG12" s="48">
        <f t="shared" si="13"/>
        <v>5.1046799999999948E-2</v>
      </c>
      <c r="DH12" s="183">
        <f t="shared" si="43"/>
        <v>-0.17433628318584071</v>
      </c>
      <c r="DI12" s="48">
        <f t="shared" si="44"/>
        <v>-0.17433628318584071</v>
      </c>
      <c r="DJ12" s="48">
        <f t="shared" si="14"/>
        <v>-0.17433628318584071</v>
      </c>
      <c r="DK12" s="48">
        <f t="shared" si="14"/>
        <v>-0.17433628318584071</v>
      </c>
      <c r="DL12" s="48">
        <f t="shared" si="14"/>
        <v>-0.17433628318584071</v>
      </c>
      <c r="DM12" s="48">
        <f t="shared" si="14"/>
        <v>-0.17433628318584071</v>
      </c>
      <c r="DN12" s="48">
        <f t="shared" si="14"/>
        <v>-0.17433628318584071</v>
      </c>
      <c r="DO12" s="48">
        <f t="shared" si="48"/>
        <v>-0.17433628318584071</v>
      </c>
      <c r="DP12" s="48">
        <f t="shared" si="45"/>
        <v>-0.17433628318584071</v>
      </c>
      <c r="DQ12" s="48">
        <f t="shared" si="15"/>
        <v>-0.17433628318584071</v>
      </c>
      <c r="DR12" s="48">
        <f t="shared" si="15"/>
        <v>-0.17433628318584071</v>
      </c>
      <c r="DS12" s="48">
        <f t="shared" si="15"/>
        <v>-0.17433628318584071</v>
      </c>
      <c r="DT12" s="48">
        <f t="shared" si="15"/>
        <v>-0.17433628318584071</v>
      </c>
      <c r="DU12" s="48">
        <f t="shared" si="15"/>
        <v>-0.17433628318584071</v>
      </c>
      <c r="DV12" s="48">
        <f t="shared" si="15"/>
        <v>-0.17433628318584071</v>
      </c>
      <c r="DW12" s="48">
        <f t="shared" si="16"/>
        <v>-0.17433628318584071</v>
      </c>
      <c r="DX12" s="48">
        <f t="shared" si="16"/>
        <v>-0.17433628318584071</v>
      </c>
      <c r="DY12" s="48">
        <f t="shared" si="17"/>
        <v>-0.17433628318584071</v>
      </c>
      <c r="DZ12" s="48">
        <f t="shared" si="46"/>
        <v>-0.17433628318584071</v>
      </c>
      <c r="EA12" s="48">
        <f t="shared" si="18"/>
        <v>-0.17433628318584071</v>
      </c>
      <c r="EB12" s="48">
        <f t="shared" si="18"/>
        <v>-0.17433628318584071</v>
      </c>
      <c r="EC12" s="48">
        <f t="shared" si="18"/>
        <v>-0.17433628318584071</v>
      </c>
      <c r="ED12" s="48">
        <f t="shared" si="18"/>
        <v>-0.17433628318584071</v>
      </c>
      <c r="EE12" s="48">
        <f t="shared" si="18"/>
        <v>-0.17433628318584071</v>
      </c>
      <c r="EF12" s="48">
        <f t="shared" si="18"/>
        <v>-0.17433628318584071</v>
      </c>
      <c r="EG12" s="48">
        <f t="shared" si="18"/>
        <v>-0.17433628318584071</v>
      </c>
      <c r="EH12" s="48">
        <f t="shared" si="18"/>
        <v>-0.17433628318584071</v>
      </c>
      <c r="EI12" s="48">
        <f t="shared" si="18"/>
        <v>-0.17433628318584071</v>
      </c>
      <c r="EJ12" s="48">
        <f t="shared" si="18"/>
        <v>-0.17433628318584071</v>
      </c>
      <c r="EK12" s="48">
        <f t="shared" si="18"/>
        <v>-0.17433628318584071</v>
      </c>
      <c r="EL12" s="183">
        <f t="shared" si="47"/>
        <v>-9.8942137041843653E-2</v>
      </c>
      <c r="EM12" s="60"/>
      <c r="EN12" s="60"/>
      <c r="EO12" s="60"/>
    </row>
    <row r="13" spans="1:145" outlineLevel="1" x14ac:dyDescent="0.25">
      <c r="B13" s="12" t="s">
        <v>8</v>
      </c>
      <c r="C13" s="21">
        <v>0.25</v>
      </c>
      <c r="D13" s="183">
        <v>-0.18598143859649119</v>
      </c>
      <c r="E13" s="48">
        <f t="shared" si="19"/>
        <v>-0.18598143859649119</v>
      </c>
      <c r="F13" s="48">
        <f t="shared" si="0"/>
        <v>-0.18598143859649119</v>
      </c>
      <c r="G13" s="48">
        <f t="shared" si="0"/>
        <v>-0.18598143859649119</v>
      </c>
      <c r="H13" s="48">
        <f t="shared" si="0"/>
        <v>-0.18598143859649119</v>
      </c>
      <c r="I13" s="48">
        <f t="shared" si="0"/>
        <v>-0.18598143859649119</v>
      </c>
      <c r="J13" s="48">
        <f t="shared" si="0"/>
        <v>-0.18598143859649119</v>
      </c>
      <c r="K13" s="48">
        <f t="shared" si="0"/>
        <v>-0.18598143859649119</v>
      </c>
      <c r="L13" s="48">
        <f t="shared" si="0"/>
        <v>-0.18598143859649119</v>
      </c>
      <c r="M13" s="183">
        <v>-0.10507500000000003</v>
      </c>
      <c r="N13" s="48">
        <f t="shared" si="20"/>
        <v>-0.10507500000000003</v>
      </c>
      <c r="O13" s="48">
        <f t="shared" si="1"/>
        <v>-0.10507500000000003</v>
      </c>
      <c r="P13" s="48">
        <f t="shared" si="1"/>
        <v>-0.10507500000000003</v>
      </c>
      <c r="Q13" s="183">
        <v>-3.160511640668795E-2</v>
      </c>
      <c r="R13" s="48">
        <f t="shared" si="21"/>
        <v>-3.160511640668795E-2</v>
      </c>
      <c r="S13" s="48">
        <f t="shared" si="2"/>
        <v>-3.160511640668795E-2</v>
      </c>
      <c r="T13" s="183">
        <v>-3.160511640668795E-2</v>
      </c>
      <c r="U13" s="48">
        <f t="shared" si="22"/>
        <v>-3.160511640668795E-2</v>
      </c>
      <c r="V13" s="183">
        <v>0</v>
      </c>
      <c r="W13" s="48">
        <f t="shared" si="23"/>
        <v>-3.160511640668795E-2</v>
      </c>
      <c r="X13" s="48">
        <f t="shared" si="3"/>
        <v>-3.160511640668795E-2</v>
      </c>
      <c r="Y13" s="48">
        <f t="shared" si="3"/>
        <v>-3.160511640668795E-2</v>
      </c>
      <c r="Z13" s="48">
        <f t="shared" si="3"/>
        <v>-3.160511640668795E-2</v>
      </c>
      <c r="AA13" s="48">
        <f t="shared" si="3"/>
        <v>-3.160511640668795E-2</v>
      </c>
      <c r="AB13" s="48">
        <f t="shared" si="24"/>
        <v>0</v>
      </c>
      <c r="AC13" s="48">
        <f t="shared" si="25"/>
        <v>0</v>
      </c>
      <c r="AD13" s="195">
        <v>-0.10507500000000003</v>
      </c>
      <c r="AE13" s="48">
        <f t="shared" si="4"/>
        <v>-0.10507500000000003</v>
      </c>
      <c r="AF13" s="48">
        <f t="shared" si="4"/>
        <v>-0.10507500000000003</v>
      </c>
      <c r="AG13" s="48">
        <f t="shared" si="4"/>
        <v>-0.10507500000000003</v>
      </c>
      <c r="AH13" s="180">
        <v>0.13122827374999993</v>
      </c>
      <c r="AI13" s="566">
        <v>0</v>
      </c>
      <c r="AJ13" s="48">
        <f t="shared" si="26"/>
        <v>0</v>
      </c>
      <c r="AK13" s="535">
        <f t="shared" si="27"/>
        <v>6.5614136874999965E-2</v>
      </c>
      <c r="AL13" s="527">
        <v>0.13122827374999993</v>
      </c>
      <c r="AM13" s="48">
        <f t="shared" si="28"/>
        <v>0</v>
      </c>
      <c r="AN13" s="48">
        <f t="shared" si="5"/>
        <v>0</v>
      </c>
      <c r="AO13" s="48">
        <f t="shared" si="29"/>
        <v>-3.160511640668795E-2</v>
      </c>
      <c r="AP13" s="48">
        <f t="shared" si="30"/>
        <v>0</v>
      </c>
      <c r="AQ13" s="183">
        <v>-0.10507500000000003</v>
      </c>
      <c r="AR13" s="48">
        <v>-0.10507500000000003</v>
      </c>
      <c r="AS13" s="48">
        <f t="shared" si="31"/>
        <v>7.0000000000000062E-2</v>
      </c>
      <c r="AT13" s="183">
        <v>7.0000000000000062E-2</v>
      </c>
      <c r="AU13" s="48">
        <f t="shared" si="32"/>
        <v>6.3000000000000056E-2</v>
      </c>
      <c r="AV13" s="48">
        <f t="shared" si="6"/>
        <v>6.3000000000000056E-2</v>
      </c>
      <c r="AW13" s="48">
        <f t="shared" si="6"/>
        <v>6.3000000000000056E-2</v>
      </c>
      <c r="AX13" s="48">
        <f t="shared" si="6"/>
        <v>7.0000000000000062E-2</v>
      </c>
      <c r="AY13" s="48">
        <f t="shared" si="6"/>
        <v>8.4000000000000075E-2</v>
      </c>
      <c r="AZ13" s="48">
        <f t="shared" si="6"/>
        <v>7.0000000000000062E-2</v>
      </c>
      <c r="BA13" s="48">
        <f t="shared" si="6"/>
        <v>8.4000000000000075E-2</v>
      </c>
      <c r="BB13" s="48">
        <f t="shared" si="33"/>
        <v>-1.783909374108994E-5</v>
      </c>
      <c r="BC13" s="190">
        <v>-1.783909374108994E-5</v>
      </c>
      <c r="BD13" s="183">
        <v>-1.8608844679685044E-2</v>
      </c>
      <c r="BE13" s="48">
        <f t="shared" si="7"/>
        <v>7.0000000000000062E-2</v>
      </c>
      <c r="BF13" s="48">
        <f t="shared" si="7"/>
        <v>7.0000000000000062E-2</v>
      </c>
      <c r="BG13" s="48">
        <f t="shared" si="7"/>
        <v>8.4000000000000075E-2</v>
      </c>
      <c r="BH13" s="48">
        <f t="shared" si="7"/>
        <v>8.4000000000000075E-2</v>
      </c>
      <c r="BI13" s="183">
        <v>0</v>
      </c>
      <c r="BJ13" s="193">
        <v>-1.7134545131145096E-2</v>
      </c>
      <c r="BK13" s="180">
        <v>-1.7134545131145096E-2</v>
      </c>
      <c r="BL13" s="183">
        <v>-3.2635436745191981E-3</v>
      </c>
      <c r="BM13" s="48">
        <f t="shared" si="34"/>
        <v>7.0000000000000062E-2</v>
      </c>
      <c r="BN13" s="183">
        <v>-1.5100471150134168E-2</v>
      </c>
      <c r="BO13" s="183">
        <v>-2.8399999999999981E-2</v>
      </c>
      <c r="BP13" s="48">
        <f t="shared" si="35"/>
        <v>-2.8399999999999981E-2</v>
      </c>
      <c r="BQ13" s="48">
        <f t="shared" si="8"/>
        <v>-2.8399999999999981E-2</v>
      </c>
      <c r="BR13" s="48">
        <f t="shared" si="8"/>
        <v>-2.8399999999999981E-2</v>
      </c>
      <c r="BS13" s="48">
        <f t="shared" si="8"/>
        <v>-2.8399999999999981E-2</v>
      </c>
      <c r="BT13" s="48">
        <f t="shared" si="8"/>
        <v>-2.8399999999999981E-2</v>
      </c>
      <c r="BU13" s="183">
        <v>5.6732547520647492E-2</v>
      </c>
      <c r="BV13" s="48">
        <f t="shared" si="36"/>
        <v>5.6732547520647492E-2</v>
      </c>
      <c r="BW13" s="48">
        <f t="shared" si="9"/>
        <v>5.6732547520647492E-2</v>
      </c>
      <c r="BX13" s="48">
        <f t="shared" si="9"/>
        <v>5.6732547520647492E-2</v>
      </c>
      <c r="BY13" s="48">
        <f t="shared" si="9"/>
        <v>5.6732547520647492E-2</v>
      </c>
      <c r="BZ13" s="48">
        <f t="shared" si="9"/>
        <v>5.6732547520647492E-2</v>
      </c>
      <c r="CA13" s="48">
        <f t="shared" si="9"/>
        <v>5.6732547520647492E-2</v>
      </c>
      <c r="CB13" s="183">
        <v>-7.3633960971050016E-2</v>
      </c>
      <c r="CC13" s="48">
        <f t="shared" si="37"/>
        <v>-7.3633960971050016E-2</v>
      </c>
      <c r="CD13" s="48">
        <f t="shared" si="10"/>
        <v>-7.3633960971050016E-2</v>
      </c>
      <c r="CE13" s="48">
        <f t="shared" si="10"/>
        <v>-7.3633960971050016E-2</v>
      </c>
      <c r="CF13" s="48">
        <f t="shared" si="10"/>
        <v>-7.3633960971050016E-2</v>
      </c>
      <c r="CG13" s="48">
        <f t="shared" si="10"/>
        <v>-7.3633960971050016E-2</v>
      </c>
      <c r="CH13" s="48">
        <f t="shared" si="10"/>
        <v>-7.3633960971050016E-2</v>
      </c>
      <c r="CI13" s="48">
        <f t="shared" si="38"/>
        <v>-1.5100471150134168E-2</v>
      </c>
      <c r="CJ13" s="48">
        <f t="shared" si="38"/>
        <v>-1.5100471150134168E-2</v>
      </c>
      <c r="CK13" s="48">
        <f t="shared" si="38"/>
        <v>-1.5100471150134168E-2</v>
      </c>
      <c r="CL13" s="183">
        <v>-3.4141748172175301E-2</v>
      </c>
      <c r="CM13" s="48">
        <f t="shared" si="39"/>
        <v>-3.4141748172175301E-2</v>
      </c>
      <c r="CN13" s="48">
        <f t="shared" si="11"/>
        <v>-3.4141748172175301E-2</v>
      </c>
      <c r="CO13" s="48">
        <f t="shared" si="11"/>
        <v>-3.4141748172175301E-2</v>
      </c>
      <c r="CP13" s="48">
        <f t="shared" si="11"/>
        <v>-3.4141748172175301E-2</v>
      </c>
      <c r="CQ13" s="183">
        <v>-3.2635436745191981E-3</v>
      </c>
      <c r="CR13" s="183">
        <f t="shared" si="40"/>
        <v>0</v>
      </c>
      <c r="CS13" s="48">
        <f t="shared" si="41"/>
        <v>0</v>
      </c>
      <c r="CT13" s="48">
        <f t="shared" si="12"/>
        <v>0</v>
      </c>
      <c r="CU13" s="48">
        <f t="shared" si="12"/>
        <v>0</v>
      </c>
      <c r="CV13" s="48">
        <f t="shared" si="12"/>
        <v>0</v>
      </c>
      <c r="CW13" s="48">
        <f t="shared" si="12"/>
        <v>0</v>
      </c>
      <c r="CX13" s="48">
        <f t="shared" si="12"/>
        <v>0</v>
      </c>
      <c r="CY13" s="48">
        <f t="shared" si="12"/>
        <v>0</v>
      </c>
      <c r="CZ13" s="48">
        <f t="shared" si="12"/>
        <v>0</v>
      </c>
      <c r="DA13" s="48">
        <f t="shared" si="12"/>
        <v>0</v>
      </c>
      <c r="DB13" s="48">
        <f t="shared" si="12"/>
        <v>0</v>
      </c>
      <c r="DC13" s="48">
        <f t="shared" si="12"/>
        <v>0</v>
      </c>
      <c r="DD13" s="183">
        <f t="shared" si="42"/>
        <v>7.0000000000000062E-2</v>
      </c>
      <c r="DE13" s="48">
        <f t="shared" si="13"/>
        <v>7.0000000000000062E-2</v>
      </c>
      <c r="DF13" s="48">
        <f t="shared" si="13"/>
        <v>7.0000000000000062E-2</v>
      </c>
      <c r="DG13" s="48">
        <f t="shared" si="13"/>
        <v>7.0000000000000062E-2</v>
      </c>
      <c r="DH13" s="183">
        <f t="shared" si="43"/>
        <v>-0.10507500000000003</v>
      </c>
      <c r="DI13" s="48">
        <f t="shared" si="44"/>
        <v>-0.10507500000000003</v>
      </c>
      <c r="DJ13" s="48">
        <f t="shared" si="14"/>
        <v>-0.10507500000000003</v>
      </c>
      <c r="DK13" s="48">
        <f t="shared" si="14"/>
        <v>-0.10507500000000003</v>
      </c>
      <c r="DL13" s="48">
        <f t="shared" si="14"/>
        <v>-0.10507500000000003</v>
      </c>
      <c r="DM13" s="48">
        <f t="shared" si="14"/>
        <v>-0.10507500000000003</v>
      </c>
      <c r="DN13" s="48">
        <f t="shared" si="14"/>
        <v>-0.10507500000000003</v>
      </c>
      <c r="DO13" s="48">
        <f t="shared" si="48"/>
        <v>-0.10507500000000003</v>
      </c>
      <c r="DP13" s="48">
        <f t="shared" si="45"/>
        <v>-0.10507500000000003</v>
      </c>
      <c r="DQ13" s="48">
        <f t="shared" si="15"/>
        <v>-0.10507500000000003</v>
      </c>
      <c r="DR13" s="48">
        <f t="shared" si="15"/>
        <v>-0.10507500000000003</v>
      </c>
      <c r="DS13" s="48">
        <f t="shared" si="15"/>
        <v>-0.10507500000000003</v>
      </c>
      <c r="DT13" s="48">
        <f t="shared" si="15"/>
        <v>-0.10507500000000003</v>
      </c>
      <c r="DU13" s="48">
        <f t="shared" si="15"/>
        <v>-0.10507500000000003</v>
      </c>
      <c r="DV13" s="48">
        <f t="shared" si="15"/>
        <v>-0.10507500000000003</v>
      </c>
      <c r="DW13" s="48">
        <f t="shared" si="16"/>
        <v>-0.10507500000000003</v>
      </c>
      <c r="DX13" s="48">
        <f t="shared" si="16"/>
        <v>-0.10507500000000003</v>
      </c>
      <c r="DY13" s="48">
        <f t="shared" si="17"/>
        <v>-0.10507500000000003</v>
      </c>
      <c r="DZ13" s="48">
        <f t="shared" si="46"/>
        <v>-0.10507500000000003</v>
      </c>
      <c r="EA13" s="48">
        <f t="shared" si="18"/>
        <v>-0.10507500000000003</v>
      </c>
      <c r="EB13" s="48">
        <f t="shared" si="18"/>
        <v>-0.10507500000000003</v>
      </c>
      <c r="EC13" s="48">
        <f t="shared" si="18"/>
        <v>-0.10507500000000003</v>
      </c>
      <c r="ED13" s="48">
        <f t="shared" si="18"/>
        <v>-0.10507500000000003</v>
      </c>
      <c r="EE13" s="48">
        <f t="shared" si="18"/>
        <v>-0.10507500000000003</v>
      </c>
      <c r="EF13" s="48">
        <f t="shared" si="18"/>
        <v>-0.10507500000000003</v>
      </c>
      <c r="EG13" s="48">
        <f t="shared" si="18"/>
        <v>-0.10507500000000003</v>
      </c>
      <c r="EH13" s="48">
        <f t="shared" si="18"/>
        <v>-0.10507500000000003</v>
      </c>
      <c r="EI13" s="48">
        <f t="shared" si="18"/>
        <v>-0.10507500000000003</v>
      </c>
      <c r="EJ13" s="48">
        <f t="shared" si="18"/>
        <v>-0.10507500000000003</v>
      </c>
      <c r="EK13" s="48">
        <f t="shared" si="18"/>
        <v>-0.10507500000000003</v>
      </c>
      <c r="EL13" s="183">
        <f t="shared" si="47"/>
        <v>-3.476562804735675E-2</v>
      </c>
      <c r="EM13" s="60"/>
      <c r="EN13" s="60"/>
      <c r="EO13" s="60"/>
    </row>
    <row r="14" spans="1:145" outlineLevel="1" x14ac:dyDescent="0.25">
      <c r="B14" s="12" t="s">
        <v>11</v>
      </c>
      <c r="C14" s="21">
        <v>0.3</v>
      </c>
      <c r="D14" s="183">
        <v>-0.17352994728821269</v>
      </c>
      <c r="E14" s="48">
        <f t="shared" si="19"/>
        <v>-0.17352994728821269</v>
      </c>
      <c r="F14" s="48">
        <f t="shared" si="0"/>
        <v>-0.17352994728821269</v>
      </c>
      <c r="G14" s="48">
        <f t="shared" si="0"/>
        <v>-0.17352994728821269</v>
      </c>
      <c r="H14" s="48">
        <f t="shared" si="0"/>
        <v>-0.17352994728821269</v>
      </c>
      <c r="I14" s="48">
        <f t="shared" si="0"/>
        <v>-0.17352994728821269</v>
      </c>
      <c r="J14" s="48">
        <f t="shared" si="0"/>
        <v>-0.17352994728821269</v>
      </c>
      <c r="K14" s="48">
        <f t="shared" si="0"/>
        <v>-0.17352994728821269</v>
      </c>
      <c r="L14" s="48">
        <f t="shared" si="0"/>
        <v>-0.17352994728821269</v>
      </c>
      <c r="M14" s="183">
        <v>-9.2500000000000027E-2</v>
      </c>
      <c r="N14" s="48">
        <f t="shared" si="20"/>
        <v>-9.2500000000000027E-2</v>
      </c>
      <c r="O14" s="48">
        <f t="shared" si="1"/>
        <v>-9.2500000000000027E-2</v>
      </c>
      <c r="P14" s="48">
        <f t="shared" si="1"/>
        <v>-9.2500000000000027E-2</v>
      </c>
      <c r="Q14" s="183">
        <v>0</v>
      </c>
      <c r="R14" s="48">
        <f t="shared" si="21"/>
        <v>0</v>
      </c>
      <c r="S14" s="48">
        <f t="shared" si="2"/>
        <v>0</v>
      </c>
      <c r="T14" s="183">
        <v>0</v>
      </c>
      <c r="U14" s="48">
        <f t="shared" si="22"/>
        <v>0</v>
      </c>
      <c r="V14" s="183">
        <v>0</v>
      </c>
      <c r="W14" s="48">
        <f t="shared" si="23"/>
        <v>0</v>
      </c>
      <c r="X14" s="48">
        <f t="shared" si="3"/>
        <v>0</v>
      </c>
      <c r="Y14" s="48">
        <f t="shared" si="3"/>
        <v>0</v>
      </c>
      <c r="Z14" s="48">
        <f t="shared" si="3"/>
        <v>0</v>
      </c>
      <c r="AA14" s="48">
        <f t="shared" si="3"/>
        <v>0</v>
      </c>
      <c r="AB14" s="48">
        <f t="shared" si="24"/>
        <v>1.4000000000000012E-2</v>
      </c>
      <c r="AC14" s="48">
        <f t="shared" si="25"/>
        <v>1.4000000000000012E-2</v>
      </c>
      <c r="AD14" s="195">
        <v>-9.2500000000000027E-2</v>
      </c>
      <c r="AE14" s="48">
        <f t="shared" si="4"/>
        <v>-9.2500000000000027E-2</v>
      </c>
      <c r="AF14" s="48">
        <f t="shared" si="4"/>
        <v>-9.2500000000000027E-2</v>
      </c>
      <c r="AG14" s="48">
        <f t="shared" si="4"/>
        <v>-9.2500000000000027E-2</v>
      </c>
      <c r="AH14" s="180">
        <v>0.21770088599999993</v>
      </c>
      <c r="AI14" s="566">
        <v>1.4000000000000012E-2</v>
      </c>
      <c r="AJ14" s="48">
        <f t="shared" si="26"/>
        <v>1.4000000000000012E-2</v>
      </c>
      <c r="AK14" s="535">
        <f t="shared" si="27"/>
        <v>0.11585044299999997</v>
      </c>
      <c r="AL14" s="527">
        <v>0.21770088599999993</v>
      </c>
      <c r="AM14" s="48">
        <f t="shared" si="28"/>
        <v>1.4000000000000012E-2</v>
      </c>
      <c r="AN14" s="48">
        <f t="shared" si="5"/>
        <v>1.4000000000000012E-2</v>
      </c>
      <c r="AO14" s="48">
        <f t="shared" si="29"/>
        <v>0</v>
      </c>
      <c r="AP14" s="48">
        <f t="shared" si="30"/>
        <v>0</v>
      </c>
      <c r="AQ14" s="183">
        <v>-9.2500000000000027E-2</v>
      </c>
      <c r="AR14" s="48">
        <v>-9.2500000000000027E-2</v>
      </c>
      <c r="AS14" s="48">
        <f t="shared" si="31"/>
        <v>9.000000000000008E-2</v>
      </c>
      <c r="AT14" s="183">
        <v>9.000000000000008E-2</v>
      </c>
      <c r="AU14" s="48">
        <f t="shared" si="32"/>
        <v>8.1000000000000072E-2</v>
      </c>
      <c r="AV14" s="48">
        <f t="shared" si="6"/>
        <v>8.1000000000000072E-2</v>
      </c>
      <c r="AW14" s="48">
        <f t="shared" si="6"/>
        <v>8.1000000000000072E-2</v>
      </c>
      <c r="AX14" s="48">
        <f t="shared" si="6"/>
        <v>9.000000000000008E-2</v>
      </c>
      <c r="AY14" s="48">
        <f t="shared" si="6"/>
        <v>0.1080000000000001</v>
      </c>
      <c r="AZ14" s="48">
        <f t="shared" si="6"/>
        <v>9.000000000000008E-2</v>
      </c>
      <c r="BA14" s="48">
        <f t="shared" si="6"/>
        <v>0.1080000000000001</v>
      </c>
      <c r="BB14" s="48">
        <f t="shared" si="33"/>
        <v>9.165795858231407E-3</v>
      </c>
      <c r="BC14" s="190">
        <v>9.165795858231407E-3</v>
      </c>
      <c r="BD14" s="183">
        <v>2.7370382241433955E-3</v>
      </c>
      <c r="BE14" s="48">
        <f t="shared" si="7"/>
        <v>9.000000000000008E-2</v>
      </c>
      <c r="BF14" s="48">
        <f t="shared" si="7"/>
        <v>9.000000000000008E-2</v>
      </c>
      <c r="BG14" s="48">
        <f t="shared" si="7"/>
        <v>0.1080000000000001</v>
      </c>
      <c r="BH14" s="48">
        <f t="shared" si="7"/>
        <v>0.1080000000000001</v>
      </c>
      <c r="BI14" s="183">
        <v>3.9600885226165339E-4</v>
      </c>
      <c r="BJ14" s="193">
        <v>0</v>
      </c>
      <c r="BK14" s="180">
        <v>0</v>
      </c>
      <c r="BL14" s="183">
        <v>0</v>
      </c>
      <c r="BM14" s="48">
        <f t="shared" si="34"/>
        <v>9.000000000000008E-2</v>
      </c>
      <c r="BN14" s="183">
        <v>2.0970942601290659E-2</v>
      </c>
      <c r="BO14" s="183">
        <v>-7.5600000000000112E-3</v>
      </c>
      <c r="BP14" s="48">
        <f t="shared" si="35"/>
        <v>-7.5600000000000112E-3</v>
      </c>
      <c r="BQ14" s="48">
        <f t="shared" si="8"/>
        <v>-7.5600000000000112E-3</v>
      </c>
      <c r="BR14" s="48">
        <f t="shared" si="8"/>
        <v>-7.5600000000000112E-3</v>
      </c>
      <c r="BS14" s="48">
        <f t="shared" si="8"/>
        <v>-7.5600000000000112E-3</v>
      </c>
      <c r="BT14" s="48">
        <f t="shared" si="8"/>
        <v>-7.5600000000000112E-3</v>
      </c>
      <c r="BU14" s="183">
        <v>9.4906573474319966E-2</v>
      </c>
      <c r="BV14" s="48">
        <f t="shared" si="36"/>
        <v>9.4906573474319966E-2</v>
      </c>
      <c r="BW14" s="48">
        <f t="shared" si="9"/>
        <v>9.4906573474319966E-2</v>
      </c>
      <c r="BX14" s="48">
        <f t="shared" si="9"/>
        <v>9.4906573474319966E-2</v>
      </c>
      <c r="BY14" s="48">
        <f t="shared" si="9"/>
        <v>9.4906573474319966E-2</v>
      </c>
      <c r="BZ14" s="48">
        <f t="shared" si="9"/>
        <v>9.4906573474319966E-2</v>
      </c>
      <c r="CA14" s="48">
        <f t="shared" si="9"/>
        <v>9.4906573474319966E-2</v>
      </c>
      <c r="CB14" s="183">
        <v>-2.4433745670447982E-2</v>
      </c>
      <c r="CC14" s="48">
        <f t="shared" si="37"/>
        <v>-2.4433745670447982E-2</v>
      </c>
      <c r="CD14" s="48">
        <f t="shared" si="10"/>
        <v>-2.4433745670447982E-2</v>
      </c>
      <c r="CE14" s="48">
        <f t="shared" si="10"/>
        <v>-2.4433745670447982E-2</v>
      </c>
      <c r="CF14" s="48">
        <f t="shared" si="10"/>
        <v>-2.4433745670447982E-2</v>
      </c>
      <c r="CG14" s="48">
        <f t="shared" si="10"/>
        <v>-2.4433745670447982E-2</v>
      </c>
      <c r="CH14" s="48">
        <f t="shared" si="10"/>
        <v>-2.4433745670447982E-2</v>
      </c>
      <c r="CI14" s="48">
        <f t="shared" si="38"/>
        <v>2.0970942601290659E-2</v>
      </c>
      <c r="CJ14" s="48">
        <f t="shared" si="38"/>
        <v>2.0970942601290659E-2</v>
      </c>
      <c r="CK14" s="48">
        <f t="shared" si="38"/>
        <v>2.0970942601290659E-2</v>
      </c>
      <c r="CL14" s="183">
        <v>1.305138744805201E-2</v>
      </c>
      <c r="CM14" s="48">
        <f t="shared" si="39"/>
        <v>1.305138744805201E-2</v>
      </c>
      <c r="CN14" s="48">
        <f t="shared" si="11"/>
        <v>1.305138744805201E-2</v>
      </c>
      <c r="CO14" s="48">
        <f t="shared" si="11"/>
        <v>1.305138744805201E-2</v>
      </c>
      <c r="CP14" s="48">
        <f t="shared" si="11"/>
        <v>1.305138744805201E-2</v>
      </c>
      <c r="CQ14" s="183">
        <v>0</v>
      </c>
      <c r="CR14" s="183">
        <f t="shared" si="40"/>
        <v>1.4000000000000012E-2</v>
      </c>
      <c r="CS14" s="48">
        <f t="shared" si="41"/>
        <v>1.4000000000000012E-2</v>
      </c>
      <c r="CT14" s="48">
        <f t="shared" si="12"/>
        <v>1.4000000000000012E-2</v>
      </c>
      <c r="CU14" s="48">
        <f t="shared" si="12"/>
        <v>1.4000000000000012E-2</v>
      </c>
      <c r="CV14" s="48">
        <f t="shared" si="12"/>
        <v>1.4000000000000012E-2</v>
      </c>
      <c r="CW14" s="48">
        <f t="shared" si="12"/>
        <v>1.4000000000000012E-2</v>
      </c>
      <c r="CX14" s="48">
        <f t="shared" si="12"/>
        <v>1.4000000000000012E-2</v>
      </c>
      <c r="CY14" s="48">
        <f t="shared" si="12"/>
        <v>1.4000000000000012E-2</v>
      </c>
      <c r="CZ14" s="48">
        <f t="shared" si="12"/>
        <v>1.4000000000000012E-2</v>
      </c>
      <c r="DA14" s="48">
        <f t="shared" si="12"/>
        <v>1.4000000000000012E-2</v>
      </c>
      <c r="DB14" s="48">
        <f t="shared" si="12"/>
        <v>1.4000000000000012E-2</v>
      </c>
      <c r="DC14" s="48">
        <f t="shared" si="12"/>
        <v>1.4000000000000012E-2</v>
      </c>
      <c r="DD14" s="183">
        <f t="shared" si="42"/>
        <v>9.000000000000008E-2</v>
      </c>
      <c r="DE14" s="48">
        <f t="shared" si="13"/>
        <v>9.000000000000008E-2</v>
      </c>
      <c r="DF14" s="48">
        <f t="shared" si="13"/>
        <v>9.000000000000008E-2</v>
      </c>
      <c r="DG14" s="48">
        <f t="shared" si="13"/>
        <v>9.000000000000008E-2</v>
      </c>
      <c r="DH14" s="183">
        <f t="shared" si="43"/>
        <v>-9.2500000000000027E-2</v>
      </c>
      <c r="DI14" s="48">
        <f t="shared" si="44"/>
        <v>-9.2500000000000027E-2</v>
      </c>
      <c r="DJ14" s="48">
        <f t="shared" si="14"/>
        <v>-9.2500000000000027E-2</v>
      </c>
      <c r="DK14" s="48">
        <f t="shared" si="14"/>
        <v>-9.2500000000000027E-2</v>
      </c>
      <c r="DL14" s="48">
        <f t="shared" si="14"/>
        <v>-9.2500000000000027E-2</v>
      </c>
      <c r="DM14" s="48">
        <f t="shared" si="14"/>
        <v>-9.2500000000000027E-2</v>
      </c>
      <c r="DN14" s="48">
        <f t="shared" si="14"/>
        <v>-9.2500000000000027E-2</v>
      </c>
      <c r="DO14" s="48">
        <f t="shared" si="48"/>
        <v>-9.2500000000000027E-2</v>
      </c>
      <c r="DP14" s="48">
        <f t="shared" si="45"/>
        <v>-9.2500000000000027E-2</v>
      </c>
      <c r="DQ14" s="48">
        <f t="shared" si="15"/>
        <v>-9.2500000000000027E-2</v>
      </c>
      <c r="DR14" s="48">
        <f t="shared" si="15"/>
        <v>-9.2500000000000027E-2</v>
      </c>
      <c r="DS14" s="48">
        <f t="shared" si="15"/>
        <v>-9.2500000000000027E-2</v>
      </c>
      <c r="DT14" s="48">
        <f t="shared" si="15"/>
        <v>-9.2500000000000027E-2</v>
      </c>
      <c r="DU14" s="48">
        <f t="shared" si="15"/>
        <v>-9.2500000000000027E-2</v>
      </c>
      <c r="DV14" s="48">
        <f t="shared" si="15"/>
        <v>-9.2500000000000027E-2</v>
      </c>
      <c r="DW14" s="48">
        <f t="shared" si="16"/>
        <v>-9.2500000000000027E-2</v>
      </c>
      <c r="DX14" s="48">
        <f t="shared" si="16"/>
        <v>-9.2500000000000027E-2</v>
      </c>
      <c r="DY14" s="48">
        <f t="shared" si="17"/>
        <v>-9.2500000000000027E-2</v>
      </c>
      <c r="DZ14" s="48">
        <f t="shared" si="46"/>
        <v>-9.2500000000000027E-2</v>
      </c>
      <c r="EA14" s="48">
        <f t="shared" si="18"/>
        <v>-9.2500000000000027E-2</v>
      </c>
      <c r="EB14" s="48">
        <f t="shared" si="18"/>
        <v>-9.2500000000000027E-2</v>
      </c>
      <c r="EC14" s="48">
        <f t="shared" si="18"/>
        <v>-9.2500000000000027E-2</v>
      </c>
      <c r="ED14" s="48">
        <f t="shared" si="18"/>
        <v>-9.2500000000000027E-2</v>
      </c>
      <c r="EE14" s="48">
        <f t="shared" si="18"/>
        <v>-9.2500000000000027E-2</v>
      </c>
      <c r="EF14" s="48">
        <f t="shared" si="18"/>
        <v>-9.2500000000000027E-2</v>
      </c>
      <c r="EG14" s="48">
        <f t="shared" si="18"/>
        <v>-9.2500000000000027E-2</v>
      </c>
      <c r="EH14" s="48">
        <f t="shared" si="18"/>
        <v>-9.2500000000000027E-2</v>
      </c>
      <c r="EI14" s="48">
        <f t="shared" si="18"/>
        <v>-9.2500000000000027E-2</v>
      </c>
      <c r="EJ14" s="48">
        <f t="shared" si="18"/>
        <v>-9.2500000000000027E-2</v>
      </c>
      <c r="EK14" s="48">
        <f t="shared" si="18"/>
        <v>-9.2500000000000027E-2</v>
      </c>
      <c r="EL14" s="183">
        <f t="shared" si="47"/>
        <v>0</v>
      </c>
      <c r="EM14" s="60"/>
      <c r="EN14" s="60"/>
      <c r="EO14" s="60"/>
    </row>
    <row r="15" spans="1:145" outlineLevel="1" x14ac:dyDescent="0.25">
      <c r="B15" s="12" t="s">
        <v>12</v>
      </c>
      <c r="C15" s="21">
        <v>0.35</v>
      </c>
      <c r="D15" s="183">
        <v>-9.9131474647887408E-2</v>
      </c>
      <c r="E15" s="48">
        <f t="shared" si="19"/>
        <v>-9.9131474647887408E-2</v>
      </c>
      <c r="F15" s="48">
        <f t="shared" si="0"/>
        <v>-9.9131474647887408E-2</v>
      </c>
      <c r="G15" s="48">
        <f t="shared" si="0"/>
        <v>-9.9131474647887408E-2</v>
      </c>
      <c r="H15" s="48">
        <f t="shared" si="0"/>
        <v>-9.9131474647887408E-2</v>
      </c>
      <c r="I15" s="48">
        <f t="shared" si="0"/>
        <v>-9.9131474647887408E-2</v>
      </c>
      <c r="J15" s="48">
        <f t="shared" si="0"/>
        <v>-9.9131474647887408E-2</v>
      </c>
      <c r="K15" s="48">
        <f t="shared" si="0"/>
        <v>-9.9131474647887408E-2</v>
      </c>
      <c r="L15" s="48">
        <f t="shared" si="0"/>
        <v>-9.9131474647887408E-2</v>
      </c>
      <c r="M15" s="183">
        <v>-8.0756578947368429E-2</v>
      </c>
      <c r="N15" s="48">
        <f t="shared" si="20"/>
        <v>-8.0756578947368429E-2</v>
      </c>
      <c r="O15" s="48">
        <f t="shared" si="1"/>
        <v>-8.0756578947368429E-2</v>
      </c>
      <c r="P15" s="48">
        <f t="shared" si="1"/>
        <v>-8.0756578947368429E-2</v>
      </c>
      <c r="Q15" s="183">
        <v>3.0619786871539656E-3</v>
      </c>
      <c r="R15" s="48">
        <f t="shared" si="21"/>
        <v>3.0619786871539656E-3</v>
      </c>
      <c r="S15" s="48">
        <f t="shared" si="2"/>
        <v>3.0619786871539656E-3</v>
      </c>
      <c r="T15" s="183">
        <v>3.0619786871539656E-3</v>
      </c>
      <c r="U15" s="48">
        <f t="shared" si="22"/>
        <v>3.0619786871539656E-3</v>
      </c>
      <c r="V15" s="183">
        <v>6.3138528138528827E-3</v>
      </c>
      <c r="W15" s="48">
        <f t="shared" si="23"/>
        <v>3.0619786871539656E-3</v>
      </c>
      <c r="X15" s="48">
        <f t="shared" si="3"/>
        <v>3.0619786871539656E-3</v>
      </c>
      <c r="Y15" s="48">
        <f t="shared" si="3"/>
        <v>3.0619786871539656E-3</v>
      </c>
      <c r="Z15" s="48">
        <f t="shared" si="3"/>
        <v>3.0619786871539656E-3</v>
      </c>
      <c r="AA15" s="48">
        <f t="shared" si="3"/>
        <v>3.0619786871539656E-3</v>
      </c>
      <c r="AB15" s="48">
        <f t="shared" si="24"/>
        <v>3.9656000000000136E-2</v>
      </c>
      <c r="AC15" s="48">
        <f t="shared" si="25"/>
        <v>3.9656000000000136E-2</v>
      </c>
      <c r="AD15" s="195">
        <v>-8.0756578947368429E-2</v>
      </c>
      <c r="AE15" s="48">
        <f t="shared" si="4"/>
        <v>-8.0756578947368429E-2</v>
      </c>
      <c r="AF15" s="48">
        <f t="shared" si="4"/>
        <v>-8.0756578947368429E-2</v>
      </c>
      <c r="AG15" s="48">
        <f t="shared" si="4"/>
        <v>-8.0756578947368429E-2</v>
      </c>
      <c r="AH15" s="180">
        <v>0.24455653974999997</v>
      </c>
      <c r="AI15" s="566">
        <v>3.9656000000000136E-2</v>
      </c>
      <c r="AJ15" s="48">
        <f t="shared" si="26"/>
        <v>3.9656000000000136E-2</v>
      </c>
      <c r="AK15" s="535">
        <f t="shared" si="27"/>
        <v>0.14210626987500005</v>
      </c>
      <c r="AL15" s="527">
        <v>0.24455653974999997</v>
      </c>
      <c r="AM15" s="48">
        <f t="shared" si="28"/>
        <v>3.9656000000000136E-2</v>
      </c>
      <c r="AN15" s="48">
        <f t="shared" si="5"/>
        <v>3.9656000000000136E-2</v>
      </c>
      <c r="AO15" s="48">
        <f t="shared" si="29"/>
        <v>3.0619786871539656E-3</v>
      </c>
      <c r="AP15" s="48">
        <f t="shared" si="30"/>
        <v>6.3138528138528827E-3</v>
      </c>
      <c r="AQ15" s="183">
        <v>-8.0756578947368429E-2</v>
      </c>
      <c r="AR15" s="48">
        <v>-8.0756578947368429E-2</v>
      </c>
      <c r="AS15" s="48">
        <f t="shared" si="31"/>
        <v>0.1100000000000001</v>
      </c>
      <c r="AT15" s="183">
        <v>0.1100000000000001</v>
      </c>
      <c r="AU15" s="48">
        <f t="shared" si="32"/>
        <v>9.9000000000000088E-2</v>
      </c>
      <c r="AV15" s="48">
        <f t="shared" si="6"/>
        <v>9.9000000000000088E-2</v>
      </c>
      <c r="AW15" s="48">
        <f t="shared" si="6"/>
        <v>9.9000000000000088E-2</v>
      </c>
      <c r="AX15" s="48">
        <f t="shared" si="6"/>
        <v>0.1100000000000001</v>
      </c>
      <c r="AY15" s="48">
        <f t="shared" si="6"/>
        <v>0.13200000000000012</v>
      </c>
      <c r="AZ15" s="48">
        <f t="shared" si="6"/>
        <v>0.1100000000000001</v>
      </c>
      <c r="BA15" s="48">
        <f t="shared" si="6"/>
        <v>0.13200000000000012</v>
      </c>
      <c r="BB15" s="48">
        <f t="shared" si="33"/>
        <v>4.0000000000000036E-2</v>
      </c>
      <c r="BC15" s="190">
        <v>4.0000000000000036E-2</v>
      </c>
      <c r="BD15" s="183">
        <v>4.1600764460404616E-2</v>
      </c>
      <c r="BE15" s="48">
        <f t="shared" si="7"/>
        <v>0.1100000000000001</v>
      </c>
      <c r="BF15" s="48">
        <f t="shared" si="7"/>
        <v>0.1100000000000001</v>
      </c>
      <c r="BG15" s="48">
        <f t="shared" si="7"/>
        <v>0.13200000000000012</v>
      </c>
      <c r="BH15" s="48">
        <f t="shared" si="7"/>
        <v>0.13200000000000012</v>
      </c>
      <c r="BI15" s="183">
        <v>3.3610312487542648E-2</v>
      </c>
      <c r="BJ15" s="193">
        <v>2.4924365910208524E-2</v>
      </c>
      <c r="BK15" s="180">
        <v>2.4924365910208524E-2</v>
      </c>
      <c r="BL15" s="183">
        <v>0</v>
      </c>
      <c r="BM15" s="48">
        <f t="shared" si="34"/>
        <v>0.1100000000000001</v>
      </c>
      <c r="BN15" s="183">
        <v>4.0996882242244403E-2</v>
      </c>
      <c r="BO15" s="183">
        <v>0</v>
      </c>
      <c r="BP15" s="48">
        <f t="shared" si="35"/>
        <v>0</v>
      </c>
      <c r="BQ15" s="48">
        <f t="shared" si="8"/>
        <v>0</v>
      </c>
      <c r="BR15" s="48">
        <f t="shared" si="8"/>
        <v>0</v>
      </c>
      <c r="BS15" s="48">
        <f t="shared" si="8"/>
        <v>0</v>
      </c>
      <c r="BT15" s="48">
        <f t="shared" si="8"/>
        <v>0</v>
      </c>
      <c r="BU15" s="183">
        <v>0.12313203797734995</v>
      </c>
      <c r="BV15" s="48">
        <f t="shared" si="36"/>
        <v>0.12313203797734995</v>
      </c>
      <c r="BW15" s="48">
        <f t="shared" si="9"/>
        <v>0.12313203797734995</v>
      </c>
      <c r="BX15" s="48">
        <f t="shared" si="9"/>
        <v>0.12313203797734995</v>
      </c>
      <c r="BY15" s="48">
        <f t="shared" si="9"/>
        <v>0.12313203797734995</v>
      </c>
      <c r="BZ15" s="48">
        <f t="shared" si="9"/>
        <v>0.12313203797734995</v>
      </c>
      <c r="CA15" s="48">
        <f t="shared" si="9"/>
        <v>0.12313203797734995</v>
      </c>
      <c r="CB15" s="183">
        <v>-1.4139125061674029E-4</v>
      </c>
      <c r="CC15" s="48">
        <f t="shared" si="37"/>
        <v>-1.4139125061674029E-4</v>
      </c>
      <c r="CD15" s="48">
        <f t="shared" si="10"/>
        <v>-1.4139125061674029E-4</v>
      </c>
      <c r="CE15" s="48">
        <f t="shared" si="10"/>
        <v>-1.4139125061674029E-4</v>
      </c>
      <c r="CF15" s="48">
        <f t="shared" si="10"/>
        <v>-1.4139125061674029E-4</v>
      </c>
      <c r="CG15" s="48">
        <f t="shared" si="10"/>
        <v>-1.4139125061674029E-4</v>
      </c>
      <c r="CH15" s="48">
        <f t="shared" si="10"/>
        <v>-1.4139125061674029E-4</v>
      </c>
      <c r="CI15" s="48">
        <f t="shared" si="38"/>
        <v>4.0996882242244403E-2</v>
      </c>
      <c r="CJ15" s="48">
        <f t="shared" si="38"/>
        <v>4.0996882242244403E-2</v>
      </c>
      <c r="CK15" s="48">
        <f t="shared" si="38"/>
        <v>4.0996882242244403E-2</v>
      </c>
      <c r="CL15" s="183">
        <v>1.4393225679353527E-2</v>
      </c>
      <c r="CM15" s="48">
        <f t="shared" si="39"/>
        <v>1.4393225679353527E-2</v>
      </c>
      <c r="CN15" s="48">
        <f t="shared" si="11"/>
        <v>1.4393225679353527E-2</v>
      </c>
      <c r="CO15" s="48">
        <f t="shared" si="11"/>
        <v>1.4393225679353527E-2</v>
      </c>
      <c r="CP15" s="48">
        <f t="shared" si="11"/>
        <v>1.4393225679353527E-2</v>
      </c>
      <c r="CQ15" s="183">
        <v>0</v>
      </c>
      <c r="CR15" s="183">
        <f t="shared" si="40"/>
        <v>3.9656000000000136E-2</v>
      </c>
      <c r="CS15" s="48">
        <f t="shared" si="41"/>
        <v>3.9656000000000136E-2</v>
      </c>
      <c r="CT15" s="48">
        <f t="shared" si="12"/>
        <v>3.9656000000000136E-2</v>
      </c>
      <c r="CU15" s="48">
        <f t="shared" si="12"/>
        <v>3.9656000000000136E-2</v>
      </c>
      <c r="CV15" s="48">
        <f t="shared" si="12"/>
        <v>3.9656000000000136E-2</v>
      </c>
      <c r="CW15" s="48">
        <f t="shared" si="12"/>
        <v>3.9656000000000136E-2</v>
      </c>
      <c r="CX15" s="48">
        <f t="shared" si="12"/>
        <v>3.9656000000000136E-2</v>
      </c>
      <c r="CY15" s="48">
        <f t="shared" si="12"/>
        <v>3.9656000000000136E-2</v>
      </c>
      <c r="CZ15" s="48">
        <f t="shared" si="12"/>
        <v>3.9656000000000136E-2</v>
      </c>
      <c r="DA15" s="48">
        <f t="shared" si="12"/>
        <v>3.9656000000000136E-2</v>
      </c>
      <c r="DB15" s="48">
        <f t="shared" si="12"/>
        <v>3.9656000000000136E-2</v>
      </c>
      <c r="DC15" s="48">
        <f t="shared" si="12"/>
        <v>3.9656000000000136E-2</v>
      </c>
      <c r="DD15" s="183">
        <f t="shared" si="42"/>
        <v>0.1100000000000001</v>
      </c>
      <c r="DE15" s="48">
        <f t="shared" si="13"/>
        <v>0.1100000000000001</v>
      </c>
      <c r="DF15" s="48">
        <f t="shared" si="13"/>
        <v>0.1100000000000001</v>
      </c>
      <c r="DG15" s="48">
        <f t="shared" si="13"/>
        <v>0.1100000000000001</v>
      </c>
      <c r="DH15" s="183">
        <f t="shared" si="43"/>
        <v>-8.0756578947368429E-2</v>
      </c>
      <c r="DI15" s="48">
        <f t="shared" si="44"/>
        <v>-8.0756578947368429E-2</v>
      </c>
      <c r="DJ15" s="48">
        <f t="shared" si="14"/>
        <v>-8.0756578947368429E-2</v>
      </c>
      <c r="DK15" s="48">
        <f t="shared" si="14"/>
        <v>-8.0756578947368429E-2</v>
      </c>
      <c r="DL15" s="48">
        <f t="shared" si="14"/>
        <v>-8.0756578947368429E-2</v>
      </c>
      <c r="DM15" s="48">
        <f t="shared" si="14"/>
        <v>-8.0756578947368429E-2</v>
      </c>
      <c r="DN15" s="48">
        <f t="shared" si="14"/>
        <v>-8.0756578947368429E-2</v>
      </c>
      <c r="DO15" s="48">
        <f t="shared" si="48"/>
        <v>-8.0756578947368429E-2</v>
      </c>
      <c r="DP15" s="48">
        <f t="shared" si="45"/>
        <v>-8.0756578947368429E-2</v>
      </c>
      <c r="DQ15" s="48">
        <f t="shared" si="15"/>
        <v>-8.0756578947368429E-2</v>
      </c>
      <c r="DR15" s="48">
        <f t="shared" si="15"/>
        <v>-8.0756578947368429E-2</v>
      </c>
      <c r="DS15" s="48">
        <f t="shared" si="15"/>
        <v>-8.0756578947368429E-2</v>
      </c>
      <c r="DT15" s="48">
        <f t="shared" si="15"/>
        <v>-8.0756578947368429E-2</v>
      </c>
      <c r="DU15" s="48">
        <f t="shared" si="15"/>
        <v>-8.0756578947368429E-2</v>
      </c>
      <c r="DV15" s="48">
        <f t="shared" si="15"/>
        <v>-8.0756578947368429E-2</v>
      </c>
      <c r="DW15" s="48">
        <f t="shared" si="16"/>
        <v>-8.0756578947368429E-2</v>
      </c>
      <c r="DX15" s="48">
        <f t="shared" si="16"/>
        <v>-8.0756578947368429E-2</v>
      </c>
      <c r="DY15" s="48">
        <f t="shared" si="17"/>
        <v>-8.0756578947368429E-2</v>
      </c>
      <c r="DZ15" s="48">
        <f t="shared" si="46"/>
        <v>-8.0756578947368429E-2</v>
      </c>
      <c r="EA15" s="48">
        <f t="shared" si="18"/>
        <v>-8.0756578947368429E-2</v>
      </c>
      <c r="EB15" s="48">
        <f t="shared" si="18"/>
        <v>-8.0756578947368429E-2</v>
      </c>
      <c r="EC15" s="48">
        <f t="shared" si="18"/>
        <v>-8.0756578947368429E-2</v>
      </c>
      <c r="ED15" s="48">
        <f t="shared" si="18"/>
        <v>-8.0756578947368429E-2</v>
      </c>
      <c r="EE15" s="48">
        <f t="shared" si="18"/>
        <v>-8.0756578947368429E-2</v>
      </c>
      <c r="EF15" s="48">
        <f t="shared" si="18"/>
        <v>-8.0756578947368429E-2</v>
      </c>
      <c r="EG15" s="48">
        <f t="shared" si="18"/>
        <v>-8.0756578947368429E-2</v>
      </c>
      <c r="EH15" s="48">
        <f t="shared" si="18"/>
        <v>-8.0756578947368429E-2</v>
      </c>
      <c r="EI15" s="48">
        <f t="shared" si="18"/>
        <v>-8.0756578947368429E-2</v>
      </c>
      <c r="EJ15" s="48">
        <f t="shared" si="18"/>
        <v>-8.0756578947368429E-2</v>
      </c>
      <c r="EK15" s="48">
        <f t="shared" si="18"/>
        <v>-8.0756578947368429E-2</v>
      </c>
      <c r="EL15" s="183">
        <f t="shared" si="47"/>
        <v>3.3681765558693623E-3</v>
      </c>
      <c r="EM15" s="60"/>
      <c r="EN15" s="60"/>
      <c r="EO15" s="60"/>
    </row>
    <row r="16" spans="1:145" outlineLevel="1" x14ac:dyDescent="0.25">
      <c r="B16" s="12" t="s">
        <v>15</v>
      </c>
      <c r="C16" s="21">
        <v>0.4</v>
      </c>
      <c r="D16" s="183">
        <v>-5.8797502626262599E-2</v>
      </c>
      <c r="E16" s="48">
        <f t="shared" si="19"/>
        <v>-5.8797502626262599E-2</v>
      </c>
      <c r="F16" s="48">
        <f t="shared" si="0"/>
        <v>-5.8797502626262599E-2</v>
      </c>
      <c r="G16" s="48">
        <f t="shared" si="0"/>
        <v>-5.8797502626262599E-2</v>
      </c>
      <c r="H16" s="48">
        <f t="shared" si="0"/>
        <v>-5.8797502626262599E-2</v>
      </c>
      <c r="I16" s="48">
        <f t="shared" si="0"/>
        <v>-5.8797502626262599E-2</v>
      </c>
      <c r="J16" s="48">
        <f t="shared" si="0"/>
        <v>-5.8797502626262599E-2</v>
      </c>
      <c r="K16" s="48">
        <f t="shared" si="0"/>
        <v>-5.8797502626262599E-2</v>
      </c>
      <c r="L16" s="48">
        <f t="shared" si="0"/>
        <v>-5.8797502626262599E-2</v>
      </c>
      <c r="M16" s="183">
        <v>-6.9411764705882284E-2</v>
      </c>
      <c r="N16" s="48">
        <f t="shared" si="20"/>
        <v>-6.9411764705882284E-2</v>
      </c>
      <c r="O16" s="48">
        <f t="shared" si="1"/>
        <v>-6.9411764705882284E-2</v>
      </c>
      <c r="P16" s="48">
        <f t="shared" si="1"/>
        <v>-6.9411764705882284E-2</v>
      </c>
      <c r="Q16" s="183">
        <v>1.5441060033578147E-2</v>
      </c>
      <c r="R16" s="48">
        <f t="shared" si="21"/>
        <v>1.5441060033578147E-2</v>
      </c>
      <c r="S16" s="48">
        <f t="shared" si="2"/>
        <v>1.5441060033578147E-2</v>
      </c>
      <c r="T16" s="183">
        <v>1.5441060033578147E-2</v>
      </c>
      <c r="U16" s="48">
        <f t="shared" si="22"/>
        <v>1.5441060033578147E-2</v>
      </c>
      <c r="V16" s="183">
        <v>2.6861081738578374E-2</v>
      </c>
      <c r="W16" s="48">
        <f t="shared" si="23"/>
        <v>1.5441060033578147E-2</v>
      </c>
      <c r="X16" s="48">
        <f t="shared" si="3"/>
        <v>1.5441060033578147E-2</v>
      </c>
      <c r="Y16" s="48">
        <f t="shared" si="3"/>
        <v>1.5441060033578147E-2</v>
      </c>
      <c r="Z16" s="48">
        <f t="shared" si="3"/>
        <v>1.5441060033578147E-2</v>
      </c>
      <c r="AA16" s="48">
        <f t="shared" si="3"/>
        <v>1.5441060033578147E-2</v>
      </c>
      <c r="AB16" s="48">
        <f t="shared" si="24"/>
        <v>9.000000000000008E-2</v>
      </c>
      <c r="AC16" s="48">
        <f t="shared" si="25"/>
        <v>9.000000000000008E-2</v>
      </c>
      <c r="AD16" s="195">
        <v>-6.9411764705882284E-2</v>
      </c>
      <c r="AE16" s="48">
        <f t="shared" si="4"/>
        <v>-6.9411764705882284E-2</v>
      </c>
      <c r="AF16" s="48">
        <f t="shared" si="4"/>
        <v>-6.9411764705882284E-2</v>
      </c>
      <c r="AG16" s="48">
        <f t="shared" si="4"/>
        <v>-6.9411764705882284E-2</v>
      </c>
      <c r="AH16" s="180">
        <v>0.25</v>
      </c>
      <c r="AI16" s="566">
        <v>9.000000000000008E-2</v>
      </c>
      <c r="AJ16" s="48">
        <f t="shared" si="26"/>
        <v>9.000000000000008E-2</v>
      </c>
      <c r="AK16" s="535">
        <f t="shared" si="27"/>
        <v>0.17000000000000004</v>
      </c>
      <c r="AL16" s="527">
        <v>0.25</v>
      </c>
      <c r="AM16" s="48">
        <f t="shared" si="28"/>
        <v>9.000000000000008E-2</v>
      </c>
      <c r="AN16" s="48">
        <f t="shared" si="5"/>
        <v>9.000000000000008E-2</v>
      </c>
      <c r="AO16" s="48">
        <f t="shared" si="29"/>
        <v>1.5441060033578147E-2</v>
      </c>
      <c r="AP16" s="48">
        <f t="shared" si="30"/>
        <v>2.6861081738578374E-2</v>
      </c>
      <c r="AQ16" s="183">
        <v>-6.9411764705882284E-2</v>
      </c>
      <c r="AR16" s="48">
        <v>-6.9411764705882284E-2</v>
      </c>
      <c r="AS16" s="48">
        <f t="shared" si="31"/>
        <v>0.1339999999999999</v>
      </c>
      <c r="AT16" s="183">
        <v>0.1339999999999999</v>
      </c>
      <c r="AU16" s="48">
        <f t="shared" si="32"/>
        <v>0.12059999999999992</v>
      </c>
      <c r="AV16" s="48">
        <f t="shared" si="6"/>
        <v>0.12059999999999992</v>
      </c>
      <c r="AW16" s="48">
        <f t="shared" si="6"/>
        <v>0.12059999999999992</v>
      </c>
      <c r="AX16" s="48">
        <f t="shared" si="6"/>
        <v>0.1339999999999999</v>
      </c>
      <c r="AY16" s="48">
        <f t="shared" si="6"/>
        <v>0.16079999999999986</v>
      </c>
      <c r="AZ16" s="48">
        <f t="shared" si="6"/>
        <v>0.1339999999999999</v>
      </c>
      <c r="BA16" s="48">
        <f t="shared" si="6"/>
        <v>0.16079999999999986</v>
      </c>
      <c r="BB16" s="48">
        <f t="shared" si="33"/>
        <v>8.0000000000000071E-2</v>
      </c>
      <c r="BC16" s="190">
        <v>8.0000000000000071E-2</v>
      </c>
      <c r="BD16" s="183">
        <v>9.4184417181784719E-2</v>
      </c>
      <c r="BE16" s="48">
        <f t="shared" si="7"/>
        <v>0.1339999999999999</v>
      </c>
      <c r="BF16" s="48">
        <f t="shared" si="7"/>
        <v>0.1339999999999999</v>
      </c>
      <c r="BG16" s="48">
        <f t="shared" si="7"/>
        <v>0.16079999999999986</v>
      </c>
      <c r="BH16" s="48">
        <f t="shared" si="7"/>
        <v>0.16079999999999986</v>
      </c>
      <c r="BI16" s="183">
        <v>7.3197681149965277E-2</v>
      </c>
      <c r="BJ16" s="193">
        <v>7.6362575414684386E-2</v>
      </c>
      <c r="BK16" s="180">
        <v>7.6362575414684386E-2</v>
      </c>
      <c r="BL16" s="183">
        <v>0</v>
      </c>
      <c r="BM16" s="48">
        <f t="shared" si="34"/>
        <v>0.1339999999999999</v>
      </c>
      <c r="BN16" s="183">
        <v>5.944066365087064E-2</v>
      </c>
      <c r="BO16" s="183">
        <v>0</v>
      </c>
      <c r="BP16" s="48">
        <f t="shared" si="35"/>
        <v>0</v>
      </c>
      <c r="BQ16" s="48">
        <f t="shared" si="8"/>
        <v>0</v>
      </c>
      <c r="BR16" s="48">
        <f t="shared" si="8"/>
        <v>0</v>
      </c>
      <c r="BS16" s="48">
        <f t="shared" si="8"/>
        <v>0</v>
      </c>
      <c r="BT16" s="48">
        <f t="shared" si="8"/>
        <v>0</v>
      </c>
      <c r="BU16" s="183">
        <v>0.15147161635129991</v>
      </c>
      <c r="BV16" s="48">
        <f t="shared" si="36"/>
        <v>0.15147161635129991</v>
      </c>
      <c r="BW16" s="48">
        <f t="shared" si="9"/>
        <v>0.15147161635129991</v>
      </c>
      <c r="BX16" s="48">
        <f t="shared" si="9"/>
        <v>0.15147161635129991</v>
      </c>
      <c r="BY16" s="48">
        <f t="shared" si="9"/>
        <v>0.15147161635129991</v>
      </c>
      <c r="BZ16" s="48">
        <f t="shared" si="9"/>
        <v>0.15147161635129991</v>
      </c>
      <c r="CA16" s="48">
        <f t="shared" si="9"/>
        <v>0.15147161635129991</v>
      </c>
      <c r="CB16" s="183">
        <v>2.685037460131201E-2</v>
      </c>
      <c r="CC16" s="48">
        <f t="shared" si="37"/>
        <v>2.685037460131201E-2</v>
      </c>
      <c r="CD16" s="48">
        <f t="shared" si="10"/>
        <v>2.685037460131201E-2</v>
      </c>
      <c r="CE16" s="48">
        <f t="shared" si="10"/>
        <v>2.685037460131201E-2</v>
      </c>
      <c r="CF16" s="48">
        <f t="shared" si="10"/>
        <v>2.685037460131201E-2</v>
      </c>
      <c r="CG16" s="48">
        <f t="shared" si="10"/>
        <v>2.685037460131201E-2</v>
      </c>
      <c r="CH16" s="48">
        <f t="shared" si="10"/>
        <v>2.685037460131201E-2</v>
      </c>
      <c r="CI16" s="48">
        <f t="shared" si="38"/>
        <v>5.944066365087064E-2</v>
      </c>
      <c r="CJ16" s="48">
        <f t="shared" si="38"/>
        <v>5.944066365087064E-2</v>
      </c>
      <c r="CK16" s="48">
        <f t="shared" si="38"/>
        <v>5.944066365087064E-2</v>
      </c>
      <c r="CL16" s="183">
        <v>3.0347657179951915E-2</v>
      </c>
      <c r="CM16" s="48">
        <f t="shared" si="39"/>
        <v>3.0347657179951915E-2</v>
      </c>
      <c r="CN16" s="48">
        <f t="shared" si="11"/>
        <v>3.0347657179951915E-2</v>
      </c>
      <c r="CO16" s="48">
        <f t="shared" si="11"/>
        <v>3.0347657179951915E-2</v>
      </c>
      <c r="CP16" s="48">
        <f t="shared" si="11"/>
        <v>3.0347657179951915E-2</v>
      </c>
      <c r="CQ16" s="183">
        <v>0</v>
      </c>
      <c r="CR16" s="183">
        <f t="shared" si="40"/>
        <v>9.000000000000008E-2</v>
      </c>
      <c r="CS16" s="48">
        <f t="shared" si="41"/>
        <v>9.000000000000008E-2</v>
      </c>
      <c r="CT16" s="48">
        <f t="shared" si="12"/>
        <v>9.000000000000008E-2</v>
      </c>
      <c r="CU16" s="48">
        <f t="shared" si="12"/>
        <v>9.000000000000008E-2</v>
      </c>
      <c r="CV16" s="48">
        <f t="shared" si="12"/>
        <v>9.000000000000008E-2</v>
      </c>
      <c r="CW16" s="48">
        <f t="shared" si="12"/>
        <v>9.000000000000008E-2</v>
      </c>
      <c r="CX16" s="48">
        <f t="shared" si="12"/>
        <v>9.000000000000008E-2</v>
      </c>
      <c r="CY16" s="48">
        <f t="shared" si="12"/>
        <v>9.000000000000008E-2</v>
      </c>
      <c r="CZ16" s="48">
        <f t="shared" si="12"/>
        <v>9.000000000000008E-2</v>
      </c>
      <c r="DA16" s="48">
        <f t="shared" si="12"/>
        <v>9.000000000000008E-2</v>
      </c>
      <c r="DB16" s="48">
        <f t="shared" si="12"/>
        <v>9.000000000000008E-2</v>
      </c>
      <c r="DC16" s="48">
        <f t="shared" si="12"/>
        <v>9.000000000000008E-2</v>
      </c>
      <c r="DD16" s="183">
        <f t="shared" si="42"/>
        <v>0.1339999999999999</v>
      </c>
      <c r="DE16" s="48">
        <f t="shared" si="13"/>
        <v>0.1339999999999999</v>
      </c>
      <c r="DF16" s="48">
        <f t="shared" si="13"/>
        <v>0.1339999999999999</v>
      </c>
      <c r="DG16" s="48">
        <f t="shared" si="13"/>
        <v>0.1339999999999999</v>
      </c>
      <c r="DH16" s="183">
        <f t="shared" si="43"/>
        <v>-6.9411764705882284E-2</v>
      </c>
      <c r="DI16" s="48">
        <f t="shared" si="44"/>
        <v>-6.9411764705882284E-2</v>
      </c>
      <c r="DJ16" s="48">
        <f t="shared" si="14"/>
        <v>-6.9411764705882284E-2</v>
      </c>
      <c r="DK16" s="48">
        <f t="shared" si="14"/>
        <v>-6.9411764705882284E-2</v>
      </c>
      <c r="DL16" s="48">
        <f t="shared" si="14"/>
        <v>-6.9411764705882284E-2</v>
      </c>
      <c r="DM16" s="48">
        <f t="shared" si="14"/>
        <v>-6.9411764705882284E-2</v>
      </c>
      <c r="DN16" s="48">
        <f t="shared" si="14"/>
        <v>-6.9411764705882284E-2</v>
      </c>
      <c r="DO16" s="48">
        <f t="shared" si="48"/>
        <v>-6.9411764705882284E-2</v>
      </c>
      <c r="DP16" s="48">
        <f t="shared" si="45"/>
        <v>-6.9411764705882284E-2</v>
      </c>
      <c r="DQ16" s="48">
        <f t="shared" si="15"/>
        <v>-6.9411764705882284E-2</v>
      </c>
      <c r="DR16" s="48">
        <f t="shared" si="15"/>
        <v>-6.9411764705882284E-2</v>
      </c>
      <c r="DS16" s="48">
        <f t="shared" si="15"/>
        <v>-6.9411764705882284E-2</v>
      </c>
      <c r="DT16" s="48">
        <f t="shared" si="15"/>
        <v>-6.9411764705882284E-2</v>
      </c>
      <c r="DU16" s="48">
        <f t="shared" si="15"/>
        <v>-6.9411764705882284E-2</v>
      </c>
      <c r="DV16" s="48">
        <f t="shared" si="15"/>
        <v>-6.9411764705882284E-2</v>
      </c>
      <c r="DW16" s="48">
        <f t="shared" si="16"/>
        <v>-6.9411764705882284E-2</v>
      </c>
      <c r="DX16" s="48">
        <f t="shared" si="16"/>
        <v>-6.9411764705882284E-2</v>
      </c>
      <c r="DY16" s="48">
        <f t="shared" si="17"/>
        <v>-6.9411764705882284E-2</v>
      </c>
      <c r="DZ16" s="48">
        <f t="shared" si="46"/>
        <v>-6.9411764705882284E-2</v>
      </c>
      <c r="EA16" s="48">
        <f t="shared" si="18"/>
        <v>-6.9411764705882284E-2</v>
      </c>
      <c r="EB16" s="48">
        <f t="shared" si="18"/>
        <v>-6.9411764705882284E-2</v>
      </c>
      <c r="EC16" s="48">
        <f t="shared" si="18"/>
        <v>-6.9411764705882284E-2</v>
      </c>
      <c r="ED16" s="48">
        <f t="shared" si="18"/>
        <v>-6.9411764705882284E-2</v>
      </c>
      <c r="EE16" s="48">
        <f t="shared" si="18"/>
        <v>-6.9411764705882284E-2</v>
      </c>
      <c r="EF16" s="48">
        <f t="shared" si="18"/>
        <v>-6.9411764705882284E-2</v>
      </c>
      <c r="EG16" s="48">
        <f t="shared" si="18"/>
        <v>-6.9411764705882284E-2</v>
      </c>
      <c r="EH16" s="48">
        <f t="shared" si="18"/>
        <v>-6.9411764705882284E-2</v>
      </c>
      <c r="EI16" s="48">
        <f t="shared" si="18"/>
        <v>-6.9411764705882284E-2</v>
      </c>
      <c r="EJ16" s="48">
        <f t="shared" si="18"/>
        <v>-6.9411764705882284E-2</v>
      </c>
      <c r="EK16" s="48">
        <f t="shared" si="18"/>
        <v>-6.9411764705882284E-2</v>
      </c>
      <c r="EL16" s="183">
        <f t="shared" si="47"/>
        <v>1.6985166036935964E-2</v>
      </c>
      <c r="EM16" s="60"/>
      <c r="EN16" s="60"/>
      <c r="EO16" s="60"/>
    </row>
    <row r="17" spans="1:145" ht="15.75" outlineLevel="1" thickBot="1" x14ac:dyDescent="0.3">
      <c r="B17" s="239" t="s">
        <v>16</v>
      </c>
      <c r="C17" s="240">
        <v>0.45</v>
      </c>
      <c r="D17" s="192">
        <v>-4.5897788211382129E-2</v>
      </c>
      <c r="E17" s="241">
        <f t="shared" si="19"/>
        <v>-4.5897788211382129E-2</v>
      </c>
      <c r="F17" s="241">
        <f t="shared" si="0"/>
        <v>-4.5897788211382129E-2</v>
      </c>
      <c r="G17" s="241">
        <f t="shared" si="0"/>
        <v>-4.5897788211382129E-2</v>
      </c>
      <c r="H17" s="241">
        <f t="shared" si="0"/>
        <v>-4.5897788211382129E-2</v>
      </c>
      <c r="I17" s="241">
        <f t="shared" si="0"/>
        <v>-4.5897788211382129E-2</v>
      </c>
      <c r="J17" s="241">
        <f t="shared" si="0"/>
        <v>-4.5897788211382129E-2</v>
      </c>
      <c r="K17" s="241">
        <f t="shared" si="0"/>
        <v>-4.5897788211382129E-2</v>
      </c>
      <c r="L17" s="241">
        <f t="shared" si="0"/>
        <v>-4.5897788211382129E-2</v>
      </c>
      <c r="M17" s="192">
        <v>-4.3920255326800217E-2</v>
      </c>
      <c r="N17" s="241">
        <f t="shared" si="20"/>
        <v>-4.3920255326800217E-2</v>
      </c>
      <c r="O17" s="241">
        <f t="shared" si="1"/>
        <v>-4.3920255326800217E-2</v>
      </c>
      <c r="P17" s="241">
        <f t="shared" si="1"/>
        <v>-4.3920255326800217E-2</v>
      </c>
      <c r="Q17" s="192">
        <v>2.7884746677806937E-2</v>
      </c>
      <c r="R17" s="241">
        <f t="shared" si="21"/>
        <v>2.7884746677806937E-2</v>
      </c>
      <c r="S17" s="241">
        <f t="shared" si="2"/>
        <v>2.7884746677806937E-2</v>
      </c>
      <c r="T17" s="192">
        <v>2.7884746677806937E-2</v>
      </c>
      <c r="U17" s="241">
        <f t="shared" si="22"/>
        <v>2.7884746677806937E-2</v>
      </c>
      <c r="V17" s="192">
        <v>5.2499999999999991E-2</v>
      </c>
      <c r="W17" s="241">
        <f t="shared" si="23"/>
        <v>2.7884746677806937E-2</v>
      </c>
      <c r="X17" s="241">
        <f t="shared" si="3"/>
        <v>2.7884746677806937E-2</v>
      </c>
      <c r="Y17" s="241">
        <f t="shared" si="3"/>
        <v>2.7884746677806937E-2</v>
      </c>
      <c r="Z17" s="241">
        <f t="shared" si="3"/>
        <v>2.7884746677806937E-2</v>
      </c>
      <c r="AA17" s="241">
        <f t="shared" si="3"/>
        <v>2.7884746677806937E-2</v>
      </c>
      <c r="AB17" s="241">
        <f t="shared" si="24"/>
        <v>0.12000000000000011</v>
      </c>
      <c r="AC17" s="241">
        <f t="shared" si="25"/>
        <v>0.12000000000000011</v>
      </c>
      <c r="AD17" s="195">
        <v>-4.3920255326800217E-2</v>
      </c>
      <c r="AE17" s="241">
        <f t="shared" si="4"/>
        <v>-4.3920255326800217E-2</v>
      </c>
      <c r="AF17" s="241">
        <f t="shared" si="4"/>
        <v>-4.3920255326800217E-2</v>
      </c>
      <c r="AG17" s="241">
        <f t="shared" si="4"/>
        <v>-4.3920255326800217E-2</v>
      </c>
      <c r="AH17" s="181">
        <v>0.25723639975000001</v>
      </c>
      <c r="AI17" s="566">
        <v>0.12000000000000011</v>
      </c>
      <c r="AJ17" s="241">
        <f t="shared" si="26"/>
        <v>0.12000000000000011</v>
      </c>
      <c r="AK17" s="535">
        <f t="shared" si="27"/>
        <v>0.18861819987500006</v>
      </c>
      <c r="AL17" s="528">
        <v>0.25723639975000001</v>
      </c>
      <c r="AM17" s="241">
        <f t="shared" si="28"/>
        <v>0.12000000000000011</v>
      </c>
      <c r="AN17" s="241">
        <f t="shared" si="5"/>
        <v>0.12000000000000011</v>
      </c>
      <c r="AO17" s="48">
        <f t="shared" si="29"/>
        <v>2.7884746677806937E-2</v>
      </c>
      <c r="AP17" s="48">
        <f t="shared" si="30"/>
        <v>5.2499999999999991E-2</v>
      </c>
      <c r="AQ17" s="192">
        <v>-4.3920255326800217E-2</v>
      </c>
      <c r="AR17" s="48">
        <v>-4.3920255326800217E-2</v>
      </c>
      <c r="AS17" s="48">
        <f t="shared" si="31"/>
        <v>0.15999999999999992</v>
      </c>
      <c r="AT17" s="192">
        <v>0.15999999999999992</v>
      </c>
      <c r="AU17" s="48">
        <f t="shared" si="32"/>
        <v>0.14399999999999993</v>
      </c>
      <c r="AV17" s="48">
        <f t="shared" si="6"/>
        <v>0.14399999999999993</v>
      </c>
      <c r="AW17" s="48">
        <f t="shared" si="6"/>
        <v>0.14399999999999993</v>
      </c>
      <c r="AX17" s="48">
        <f t="shared" si="6"/>
        <v>0.15999999999999992</v>
      </c>
      <c r="AY17" s="48">
        <f t="shared" si="6"/>
        <v>0.19199999999999989</v>
      </c>
      <c r="AZ17" s="48">
        <f t="shared" si="6"/>
        <v>0.15999999999999992</v>
      </c>
      <c r="BA17" s="48">
        <f t="shared" si="6"/>
        <v>0.19199999999999989</v>
      </c>
      <c r="BB17" s="241">
        <f t="shared" si="33"/>
        <v>0.11746187172731148</v>
      </c>
      <c r="BC17" s="191">
        <v>0.11746187172731148</v>
      </c>
      <c r="BD17" s="192">
        <v>0.11033171561974409</v>
      </c>
      <c r="BE17" s="48">
        <f t="shared" si="7"/>
        <v>0.15999999999999992</v>
      </c>
      <c r="BF17" s="48">
        <f t="shared" si="7"/>
        <v>0.15999999999999992</v>
      </c>
      <c r="BG17" s="48">
        <f t="shared" si="7"/>
        <v>0.19199999999999989</v>
      </c>
      <c r="BH17" s="48">
        <f t="shared" si="7"/>
        <v>0.19199999999999989</v>
      </c>
      <c r="BI17" s="192">
        <v>0.11163940850503029</v>
      </c>
      <c r="BJ17" s="242">
        <v>0.14999999999999991</v>
      </c>
      <c r="BK17" s="181">
        <v>0.14999999999999991</v>
      </c>
      <c r="BL17" s="192">
        <v>2.0000000000000018E-2</v>
      </c>
      <c r="BM17" s="241">
        <f t="shared" si="34"/>
        <v>0.15999999999999992</v>
      </c>
      <c r="BN17" s="192">
        <v>7.5088960120583012E-2</v>
      </c>
      <c r="BO17" s="192">
        <v>0</v>
      </c>
      <c r="BP17" s="241">
        <f t="shared" si="35"/>
        <v>0</v>
      </c>
      <c r="BQ17" s="241">
        <f t="shared" si="8"/>
        <v>0</v>
      </c>
      <c r="BR17" s="241">
        <f t="shared" si="8"/>
        <v>0</v>
      </c>
      <c r="BS17" s="241">
        <f t="shared" si="8"/>
        <v>0</v>
      </c>
      <c r="BT17" s="241">
        <f t="shared" si="8"/>
        <v>0</v>
      </c>
      <c r="BU17" s="192">
        <v>0.17045484486112494</v>
      </c>
      <c r="BV17" s="241">
        <f t="shared" si="36"/>
        <v>0.17045484486112494</v>
      </c>
      <c r="BW17" s="241">
        <f t="shared" si="9"/>
        <v>0.17045484486112494</v>
      </c>
      <c r="BX17" s="241">
        <f t="shared" si="9"/>
        <v>0.17045484486112494</v>
      </c>
      <c r="BY17" s="241">
        <f t="shared" si="9"/>
        <v>0.17045484486112494</v>
      </c>
      <c r="BZ17" s="241">
        <f t="shared" si="9"/>
        <v>0.17045484486112494</v>
      </c>
      <c r="CA17" s="241">
        <f t="shared" si="9"/>
        <v>0.17045484486112494</v>
      </c>
      <c r="CB17" s="192">
        <v>5.4812035500624079E-2</v>
      </c>
      <c r="CC17" s="241">
        <f t="shared" si="37"/>
        <v>5.4812035500624079E-2</v>
      </c>
      <c r="CD17" s="241">
        <f t="shared" si="10"/>
        <v>5.4812035500624079E-2</v>
      </c>
      <c r="CE17" s="241">
        <f t="shared" si="10"/>
        <v>5.4812035500624079E-2</v>
      </c>
      <c r="CF17" s="241">
        <f t="shared" si="10"/>
        <v>5.4812035500624079E-2</v>
      </c>
      <c r="CG17" s="241">
        <f t="shared" si="10"/>
        <v>5.4812035500624079E-2</v>
      </c>
      <c r="CH17" s="241">
        <f t="shared" si="10"/>
        <v>5.4812035500624079E-2</v>
      </c>
      <c r="CI17" s="241">
        <f t="shared" si="38"/>
        <v>7.5088960120583012E-2</v>
      </c>
      <c r="CJ17" s="241">
        <f t="shared" si="38"/>
        <v>7.5088960120583012E-2</v>
      </c>
      <c r="CK17" s="241">
        <f t="shared" si="38"/>
        <v>7.5088960120583012E-2</v>
      </c>
      <c r="CL17" s="192">
        <v>5.9950513128028016E-2</v>
      </c>
      <c r="CM17" s="241">
        <f t="shared" si="39"/>
        <v>5.9950513128028016E-2</v>
      </c>
      <c r="CN17" s="241">
        <f t="shared" si="11"/>
        <v>5.9950513128028016E-2</v>
      </c>
      <c r="CO17" s="241">
        <f t="shared" si="11"/>
        <v>5.9950513128028016E-2</v>
      </c>
      <c r="CP17" s="241">
        <f t="shared" si="11"/>
        <v>5.9950513128028016E-2</v>
      </c>
      <c r="CQ17" s="192">
        <v>2.0000000000000018E-2</v>
      </c>
      <c r="CR17" s="183">
        <f t="shared" si="40"/>
        <v>0.12000000000000011</v>
      </c>
      <c r="CS17" s="241">
        <f t="shared" si="41"/>
        <v>0.12000000000000011</v>
      </c>
      <c r="CT17" s="241">
        <f t="shared" si="12"/>
        <v>0.12000000000000011</v>
      </c>
      <c r="CU17" s="241">
        <f t="shared" si="12"/>
        <v>0.12000000000000011</v>
      </c>
      <c r="CV17" s="241">
        <f t="shared" si="12"/>
        <v>0.12000000000000011</v>
      </c>
      <c r="CW17" s="241">
        <f t="shared" si="12"/>
        <v>0.12000000000000011</v>
      </c>
      <c r="CX17" s="241">
        <f t="shared" si="12"/>
        <v>0.12000000000000011</v>
      </c>
      <c r="CY17" s="241">
        <f t="shared" si="12"/>
        <v>0.12000000000000011</v>
      </c>
      <c r="CZ17" s="241">
        <f t="shared" si="12"/>
        <v>0.12000000000000011</v>
      </c>
      <c r="DA17" s="241">
        <f t="shared" si="12"/>
        <v>0.12000000000000011</v>
      </c>
      <c r="DB17" s="241">
        <f t="shared" si="12"/>
        <v>0.12000000000000011</v>
      </c>
      <c r="DC17" s="241">
        <f t="shared" si="12"/>
        <v>0.12000000000000011</v>
      </c>
      <c r="DD17" s="192">
        <f t="shared" si="42"/>
        <v>0.15999999999999992</v>
      </c>
      <c r="DE17" s="241">
        <f t="shared" si="13"/>
        <v>0.15999999999999992</v>
      </c>
      <c r="DF17" s="241">
        <f t="shared" si="13"/>
        <v>0.15999999999999992</v>
      </c>
      <c r="DG17" s="241">
        <f t="shared" si="13"/>
        <v>0.15999999999999992</v>
      </c>
      <c r="DH17" s="183">
        <f t="shared" si="43"/>
        <v>-4.3920255326800217E-2</v>
      </c>
      <c r="DI17" s="241">
        <f t="shared" si="44"/>
        <v>-4.3920255326800217E-2</v>
      </c>
      <c r="DJ17" s="241">
        <f t="shared" si="14"/>
        <v>-4.3920255326800217E-2</v>
      </c>
      <c r="DK17" s="241">
        <f t="shared" si="14"/>
        <v>-4.3920255326800217E-2</v>
      </c>
      <c r="DL17" s="241">
        <f t="shared" si="14"/>
        <v>-4.3920255326800217E-2</v>
      </c>
      <c r="DM17" s="241">
        <f t="shared" si="14"/>
        <v>-4.3920255326800217E-2</v>
      </c>
      <c r="DN17" s="241">
        <f t="shared" si="14"/>
        <v>-4.3920255326800217E-2</v>
      </c>
      <c r="DO17" s="241">
        <f t="shared" si="48"/>
        <v>-4.3920255326800217E-2</v>
      </c>
      <c r="DP17" s="241">
        <f t="shared" si="45"/>
        <v>-4.3920255326800217E-2</v>
      </c>
      <c r="DQ17" s="241">
        <f t="shared" si="15"/>
        <v>-4.3920255326800217E-2</v>
      </c>
      <c r="DR17" s="241">
        <f t="shared" si="15"/>
        <v>-4.3920255326800217E-2</v>
      </c>
      <c r="DS17" s="241">
        <f t="shared" si="15"/>
        <v>-4.3920255326800217E-2</v>
      </c>
      <c r="DT17" s="241">
        <f t="shared" si="15"/>
        <v>-4.3920255326800217E-2</v>
      </c>
      <c r="DU17" s="241">
        <f t="shared" si="15"/>
        <v>-4.3920255326800217E-2</v>
      </c>
      <c r="DV17" s="241">
        <f t="shared" si="15"/>
        <v>-4.3920255326800217E-2</v>
      </c>
      <c r="DW17" s="241">
        <f t="shared" si="16"/>
        <v>-4.3920255326800217E-2</v>
      </c>
      <c r="DX17" s="241">
        <f t="shared" si="16"/>
        <v>-4.3920255326800217E-2</v>
      </c>
      <c r="DY17" s="241">
        <f t="shared" si="17"/>
        <v>-4.3920255326800217E-2</v>
      </c>
      <c r="DZ17" s="241">
        <f t="shared" si="46"/>
        <v>-4.3920255326800217E-2</v>
      </c>
      <c r="EA17" s="241">
        <f t="shared" si="18"/>
        <v>-4.3920255326800217E-2</v>
      </c>
      <c r="EB17" s="241">
        <f t="shared" si="18"/>
        <v>-4.3920255326800217E-2</v>
      </c>
      <c r="EC17" s="241">
        <f t="shared" si="18"/>
        <v>-4.3920255326800217E-2</v>
      </c>
      <c r="ED17" s="241">
        <f t="shared" si="18"/>
        <v>-4.3920255326800217E-2</v>
      </c>
      <c r="EE17" s="241">
        <f t="shared" si="18"/>
        <v>-4.3920255326800217E-2</v>
      </c>
      <c r="EF17" s="241">
        <f t="shared" si="18"/>
        <v>-4.3920255326800217E-2</v>
      </c>
      <c r="EG17" s="241">
        <f t="shared" si="18"/>
        <v>-4.3920255326800217E-2</v>
      </c>
      <c r="EH17" s="241">
        <f t="shared" si="18"/>
        <v>-4.3920255326800217E-2</v>
      </c>
      <c r="EI17" s="241">
        <f t="shared" si="18"/>
        <v>-4.3920255326800217E-2</v>
      </c>
      <c r="EJ17" s="241">
        <f t="shared" si="18"/>
        <v>-4.3920255326800217E-2</v>
      </c>
      <c r="EK17" s="241">
        <f t="shared" si="18"/>
        <v>-4.3920255326800217E-2</v>
      </c>
      <c r="EL17" s="183">
        <f t="shared" si="47"/>
        <v>3.0673221345587635E-2</v>
      </c>
      <c r="EM17" s="60"/>
      <c r="EN17" s="60"/>
      <c r="EO17" s="60"/>
    </row>
    <row r="18" spans="1:145" s="290" customFormat="1" ht="15.75" outlineLevel="1" thickBot="1" x14ac:dyDescent="0.3">
      <c r="A18" s="280"/>
      <c r="B18" s="281" t="s">
        <v>17</v>
      </c>
      <c r="C18" s="282">
        <v>0.5</v>
      </c>
      <c r="D18" s="283">
        <v>-3.5026606141956962E-2</v>
      </c>
      <c r="E18" s="284">
        <f t="shared" si="19"/>
        <v>-3.5026606141956962E-2</v>
      </c>
      <c r="F18" s="284">
        <f t="shared" si="0"/>
        <v>-3.5026606141956962E-2</v>
      </c>
      <c r="G18" s="284">
        <f t="shared" si="0"/>
        <v>-3.5026606141956962E-2</v>
      </c>
      <c r="H18" s="284">
        <f t="shared" si="0"/>
        <v>-3.5026606141956962E-2</v>
      </c>
      <c r="I18" s="284">
        <f t="shared" si="0"/>
        <v>-3.5026606141956962E-2</v>
      </c>
      <c r="J18" s="284">
        <f t="shared" si="0"/>
        <v>-3.5026606141956962E-2</v>
      </c>
      <c r="K18" s="284">
        <f t="shared" si="0"/>
        <v>-3.5026606141956962E-2</v>
      </c>
      <c r="L18" s="284">
        <f t="shared" si="0"/>
        <v>-3.5026606141956962E-2</v>
      </c>
      <c r="M18" s="283">
        <v>-2.1555772994129141E-2</v>
      </c>
      <c r="N18" s="284">
        <f t="shared" si="20"/>
        <v>-2.1555772994129141E-2</v>
      </c>
      <c r="O18" s="284">
        <f t="shared" si="1"/>
        <v>-2.1555772994129141E-2</v>
      </c>
      <c r="P18" s="284">
        <f t="shared" si="1"/>
        <v>-2.1555772994129141E-2</v>
      </c>
      <c r="Q18" s="283">
        <v>4.1966208133971339E-2</v>
      </c>
      <c r="R18" s="284">
        <f t="shared" si="21"/>
        <v>4.1966208133971339E-2</v>
      </c>
      <c r="S18" s="284">
        <f t="shared" si="2"/>
        <v>4.1966208133971339E-2</v>
      </c>
      <c r="T18" s="283">
        <v>4.1966208133971339E-2</v>
      </c>
      <c r="U18" s="284">
        <f t="shared" si="22"/>
        <v>4.1966208133971339E-2</v>
      </c>
      <c r="V18" s="283">
        <v>8.9411764705882302E-2</v>
      </c>
      <c r="W18" s="284">
        <f t="shared" si="23"/>
        <v>4.1966208133971339E-2</v>
      </c>
      <c r="X18" s="284">
        <f t="shared" si="3"/>
        <v>4.1966208133971339E-2</v>
      </c>
      <c r="Y18" s="284">
        <f t="shared" si="3"/>
        <v>4.1966208133971339E-2</v>
      </c>
      <c r="Z18" s="284">
        <f t="shared" si="3"/>
        <v>4.1966208133971339E-2</v>
      </c>
      <c r="AA18" s="284">
        <f t="shared" si="3"/>
        <v>4.1966208133971339E-2</v>
      </c>
      <c r="AB18" s="284">
        <f t="shared" si="24"/>
        <v>0.13333299999999992</v>
      </c>
      <c r="AC18" s="284">
        <f t="shared" si="25"/>
        <v>0.13333299999999992</v>
      </c>
      <c r="AD18" s="285">
        <v>-2.1555772994129141E-2</v>
      </c>
      <c r="AE18" s="284">
        <f t="shared" si="4"/>
        <v>-2.1555772994129141E-2</v>
      </c>
      <c r="AF18" s="284">
        <f t="shared" si="4"/>
        <v>-2.1555772994129141E-2</v>
      </c>
      <c r="AG18" s="284">
        <f t="shared" si="4"/>
        <v>-2.1555772994129141E-2</v>
      </c>
      <c r="AH18" s="286">
        <v>0.31500945150000004</v>
      </c>
      <c r="AI18" s="566">
        <v>0.13333299999999992</v>
      </c>
      <c r="AJ18" s="284">
        <f t="shared" si="26"/>
        <v>0.13333299999999992</v>
      </c>
      <c r="AK18" s="535">
        <f t="shared" si="27"/>
        <v>0.22417122574999998</v>
      </c>
      <c r="AL18" s="529">
        <v>0.31500945150000004</v>
      </c>
      <c r="AM18" s="284">
        <f t="shared" si="28"/>
        <v>0.13333299999999992</v>
      </c>
      <c r="AN18" s="284">
        <f t="shared" si="5"/>
        <v>0.13333299999999992</v>
      </c>
      <c r="AO18" s="48">
        <f t="shared" si="29"/>
        <v>4.1966208133971339E-2</v>
      </c>
      <c r="AP18" s="48">
        <f t="shared" si="30"/>
        <v>8.9411764705882302E-2</v>
      </c>
      <c r="AQ18" s="283">
        <v>-2.1555772994129141E-2</v>
      </c>
      <c r="AR18" s="48">
        <v>-2.1555772994129141E-2</v>
      </c>
      <c r="AS18" s="48">
        <f t="shared" si="31"/>
        <v>0.17999999999999994</v>
      </c>
      <c r="AT18" s="283">
        <v>0.17999999999999994</v>
      </c>
      <c r="AU18" s="48">
        <f t="shared" si="32"/>
        <v>0.16199999999999995</v>
      </c>
      <c r="AV18" s="48">
        <f t="shared" si="6"/>
        <v>0.16199999999999995</v>
      </c>
      <c r="AW18" s="48">
        <f t="shared" si="6"/>
        <v>0.16199999999999995</v>
      </c>
      <c r="AX18" s="48">
        <f t="shared" si="6"/>
        <v>0.17999999999999994</v>
      </c>
      <c r="AY18" s="48">
        <f t="shared" si="6"/>
        <v>0.21599999999999991</v>
      </c>
      <c r="AZ18" s="48">
        <f t="shared" si="6"/>
        <v>0.17999999999999994</v>
      </c>
      <c r="BA18" s="48">
        <f t="shared" si="6"/>
        <v>0.21599999999999991</v>
      </c>
      <c r="BB18" s="284">
        <f t="shared" si="33"/>
        <v>0.15138888888888902</v>
      </c>
      <c r="BC18" s="287">
        <v>0.15138888888888902</v>
      </c>
      <c r="BD18" s="283">
        <v>0.15884533829797554</v>
      </c>
      <c r="BE18" s="48">
        <f t="shared" si="7"/>
        <v>0.17999999999999994</v>
      </c>
      <c r="BF18" s="48">
        <f t="shared" si="7"/>
        <v>0.17999999999999994</v>
      </c>
      <c r="BG18" s="48">
        <f t="shared" si="7"/>
        <v>0.21599999999999991</v>
      </c>
      <c r="BH18" s="48">
        <f t="shared" si="7"/>
        <v>0.21599999999999991</v>
      </c>
      <c r="BI18" s="283">
        <v>0.14999999999999991</v>
      </c>
      <c r="BJ18" s="288">
        <v>0.20150000000000001</v>
      </c>
      <c r="BK18" s="286">
        <v>0.20150000000000001</v>
      </c>
      <c r="BL18" s="283">
        <v>4.8357146868755807E-2</v>
      </c>
      <c r="BM18" s="284">
        <f t="shared" si="34"/>
        <v>0.17999999999999994</v>
      </c>
      <c r="BN18" s="283">
        <v>0.10346582401521338</v>
      </c>
      <c r="BO18" s="283">
        <v>0</v>
      </c>
      <c r="BP18" s="284">
        <f t="shared" si="35"/>
        <v>0</v>
      </c>
      <c r="BQ18" s="284">
        <f t="shared" si="8"/>
        <v>0</v>
      </c>
      <c r="BR18" s="284">
        <f t="shared" si="8"/>
        <v>0</v>
      </c>
      <c r="BS18" s="284">
        <f t="shared" si="8"/>
        <v>0</v>
      </c>
      <c r="BT18" s="284">
        <f t="shared" si="8"/>
        <v>0</v>
      </c>
      <c r="BU18" s="283">
        <v>0.22440500042905009</v>
      </c>
      <c r="BV18" s="284">
        <f t="shared" si="36"/>
        <v>0.22440500042905009</v>
      </c>
      <c r="BW18" s="284">
        <f t="shared" si="9"/>
        <v>0.22440500042905009</v>
      </c>
      <c r="BX18" s="284">
        <f t="shared" si="9"/>
        <v>0.22440500042905009</v>
      </c>
      <c r="BY18" s="284">
        <f t="shared" si="9"/>
        <v>0.22440500042905009</v>
      </c>
      <c r="BZ18" s="284">
        <f t="shared" si="9"/>
        <v>0.22440500042905009</v>
      </c>
      <c r="CA18" s="284">
        <f t="shared" si="9"/>
        <v>0.22440500042905009</v>
      </c>
      <c r="CB18" s="283">
        <v>8.5992471616590072E-2</v>
      </c>
      <c r="CC18" s="284">
        <f t="shared" si="37"/>
        <v>8.5992471616590072E-2</v>
      </c>
      <c r="CD18" s="284">
        <f t="shared" si="10"/>
        <v>8.5992471616590072E-2</v>
      </c>
      <c r="CE18" s="284">
        <f t="shared" si="10"/>
        <v>8.5992471616590072E-2</v>
      </c>
      <c r="CF18" s="284">
        <f t="shared" si="10"/>
        <v>8.5992471616590072E-2</v>
      </c>
      <c r="CG18" s="284">
        <f t="shared" si="10"/>
        <v>8.5992471616590072E-2</v>
      </c>
      <c r="CH18" s="284">
        <f t="shared" si="10"/>
        <v>8.5992471616590072E-2</v>
      </c>
      <c r="CI18" s="284">
        <f t="shared" si="38"/>
        <v>0.10346582401521338</v>
      </c>
      <c r="CJ18" s="284">
        <f t="shared" si="38"/>
        <v>0.10346582401521338</v>
      </c>
      <c r="CK18" s="284">
        <f t="shared" si="38"/>
        <v>0.10346582401521338</v>
      </c>
      <c r="CL18" s="283">
        <v>0.10818694585439736</v>
      </c>
      <c r="CM18" s="284">
        <f t="shared" si="39"/>
        <v>0.10818694585439736</v>
      </c>
      <c r="CN18" s="284">
        <f t="shared" si="11"/>
        <v>0.10818694585439736</v>
      </c>
      <c r="CO18" s="284">
        <f t="shared" si="11"/>
        <v>0.10818694585439736</v>
      </c>
      <c r="CP18" s="284">
        <f t="shared" si="11"/>
        <v>0.10818694585439736</v>
      </c>
      <c r="CQ18" s="283">
        <v>4.8357146868755807E-2</v>
      </c>
      <c r="CR18" s="183">
        <f>AI18</f>
        <v>0.13333299999999992</v>
      </c>
      <c r="CS18" s="284">
        <f>$CR18*CS$6</f>
        <v>0.13333299999999992</v>
      </c>
      <c r="CT18" s="284">
        <f t="shared" si="12"/>
        <v>0.13333299999999992</v>
      </c>
      <c r="CU18" s="284">
        <f t="shared" si="12"/>
        <v>0.13333299999999992</v>
      </c>
      <c r="CV18" s="284">
        <f t="shared" si="12"/>
        <v>0.13333299999999992</v>
      </c>
      <c r="CW18" s="284">
        <f t="shared" si="12"/>
        <v>0.13333299999999992</v>
      </c>
      <c r="CX18" s="284">
        <f t="shared" si="12"/>
        <v>0.13333299999999992</v>
      </c>
      <c r="CY18" s="284">
        <f t="shared" si="12"/>
        <v>0.13333299999999992</v>
      </c>
      <c r="CZ18" s="284">
        <f>$CR18*CZ$6</f>
        <v>0.13333299999999992</v>
      </c>
      <c r="DA18" s="284">
        <f t="shared" si="12"/>
        <v>0.13333299999999992</v>
      </c>
      <c r="DB18" s="284">
        <f t="shared" si="12"/>
        <v>0.13333299999999992</v>
      </c>
      <c r="DC18" s="284">
        <f t="shared" si="12"/>
        <v>0.13333299999999992</v>
      </c>
      <c r="DD18" s="283">
        <f>$AT18*DD$6</f>
        <v>0.17999999999999994</v>
      </c>
      <c r="DE18" s="284">
        <f t="shared" si="13"/>
        <v>0.17999999999999994</v>
      </c>
      <c r="DF18" s="284">
        <f t="shared" si="13"/>
        <v>0.17999999999999994</v>
      </c>
      <c r="DG18" s="284">
        <f t="shared" si="13"/>
        <v>0.17999999999999994</v>
      </c>
      <c r="DH18" s="183">
        <f t="shared" si="43"/>
        <v>-2.1555772994129141E-2</v>
      </c>
      <c r="DI18" s="284">
        <f t="shared" si="44"/>
        <v>-2.1555772994129141E-2</v>
      </c>
      <c r="DJ18" s="284">
        <f t="shared" si="14"/>
        <v>-2.1555772994129141E-2</v>
      </c>
      <c r="DK18" s="284">
        <f t="shared" si="14"/>
        <v>-2.1555772994129141E-2</v>
      </c>
      <c r="DL18" s="284">
        <f t="shared" si="14"/>
        <v>-2.1555772994129141E-2</v>
      </c>
      <c r="DM18" s="284">
        <f t="shared" si="14"/>
        <v>-2.1555772994129141E-2</v>
      </c>
      <c r="DN18" s="284">
        <f t="shared" si="14"/>
        <v>-2.1555772994129141E-2</v>
      </c>
      <c r="DO18" s="284">
        <f t="shared" si="48"/>
        <v>-2.1555772994129141E-2</v>
      </c>
      <c r="DP18" s="284">
        <f t="shared" si="45"/>
        <v>-2.1555772994129141E-2</v>
      </c>
      <c r="DQ18" s="284">
        <f t="shared" si="15"/>
        <v>-2.1555772994129141E-2</v>
      </c>
      <c r="DR18" s="284">
        <f t="shared" si="15"/>
        <v>-2.1555772994129141E-2</v>
      </c>
      <c r="DS18" s="284">
        <f t="shared" si="15"/>
        <v>-2.1555772994129141E-2</v>
      </c>
      <c r="DT18" s="284">
        <f t="shared" si="15"/>
        <v>-2.1555772994129141E-2</v>
      </c>
      <c r="DU18" s="284">
        <f t="shared" si="15"/>
        <v>-2.1555772994129141E-2</v>
      </c>
      <c r="DV18" s="284">
        <f t="shared" si="15"/>
        <v>-2.1555772994129141E-2</v>
      </c>
      <c r="DW18" s="284">
        <f t="shared" si="16"/>
        <v>-2.1555772994129141E-2</v>
      </c>
      <c r="DX18" s="284">
        <f t="shared" si="16"/>
        <v>-2.1555772994129141E-2</v>
      </c>
      <c r="DY18" s="284">
        <f t="shared" si="17"/>
        <v>-2.1555772994129141E-2</v>
      </c>
      <c r="DZ18" s="284">
        <f t="shared" si="46"/>
        <v>-2.1555772994129141E-2</v>
      </c>
      <c r="EA18" s="284">
        <f t="shared" si="18"/>
        <v>-2.1555772994129141E-2</v>
      </c>
      <c r="EB18" s="284">
        <f t="shared" si="18"/>
        <v>-2.1555772994129141E-2</v>
      </c>
      <c r="EC18" s="284">
        <f t="shared" si="18"/>
        <v>-2.1555772994129141E-2</v>
      </c>
      <c r="ED18" s="284">
        <f t="shared" si="18"/>
        <v>-2.1555772994129141E-2</v>
      </c>
      <c r="EE18" s="284">
        <f t="shared" si="18"/>
        <v>-2.1555772994129141E-2</v>
      </c>
      <c r="EF18" s="284">
        <f t="shared" si="18"/>
        <v>-2.1555772994129141E-2</v>
      </c>
      <c r="EG18" s="284">
        <f t="shared" si="18"/>
        <v>-2.1555772994129141E-2</v>
      </c>
      <c r="EH18" s="284">
        <f t="shared" si="18"/>
        <v>-2.1555772994129141E-2</v>
      </c>
      <c r="EI18" s="284">
        <f t="shared" si="18"/>
        <v>-2.1555772994129141E-2</v>
      </c>
      <c r="EJ18" s="284">
        <f t="shared" si="18"/>
        <v>-2.1555772994129141E-2</v>
      </c>
      <c r="EK18" s="284">
        <f t="shared" si="18"/>
        <v>-2.1555772994129141E-2</v>
      </c>
      <c r="EL18" s="183">
        <f t="shared" si="47"/>
        <v>4.6162828947368478E-2</v>
      </c>
      <c r="EM18" s="289"/>
      <c r="EN18" s="289"/>
      <c r="EO18" s="289"/>
    </row>
    <row r="19" spans="1:145" outlineLevel="1" x14ac:dyDescent="0.25">
      <c r="B19" s="243" t="s">
        <v>18</v>
      </c>
      <c r="C19" s="244">
        <v>0.55000000000000004</v>
      </c>
      <c r="D19" s="245">
        <v>-1.8161314365671588E-2</v>
      </c>
      <c r="E19" s="246">
        <f t="shared" si="19"/>
        <v>-1.8161314365671588E-2</v>
      </c>
      <c r="F19" s="246">
        <f t="shared" si="0"/>
        <v>-1.8161314365671588E-2</v>
      </c>
      <c r="G19" s="246">
        <f t="shared" si="0"/>
        <v>-1.8161314365671588E-2</v>
      </c>
      <c r="H19" s="246">
        <f t="shared" si="0"/>
        <v>-1.8161314365671588E-2</v>
      </c>
      <c r="I19" s="246">
        <f t="shared" si="0"/>
        <v>-1.8161314365671588E-2</v>
      </c>
      <c r="J19" s="246">
        <f t="shared" si="0"/>
        <v>-1.8161314365671588E-2</v>
      </c>
      <c r="K19" s="246">
        <f t="shared" si="0"/>
        <v>-1.8161314365671588E-2</v>
      </c>
      <c r="L19" s="246">
        <f t="shared" si="0"/>
        <v>-1.8161314365671588E-2</v>
      </c>
      <c r="M19" s="245">
        <v>6.5320665083135054E-3</v>
      </c>
      <c r="N19" s="246">
        <f t="shared" si="20"/>
        <v>6.5320665083135054E-3</v>
      </c>
      <c r="O19" s="246">
        <f t="shared" si="1"/>
        <v>6.5320665083135054E-3</v>
      </c>
      <c r="P19" s="246">
        <f t="shared" si="1"/>
        <v>6.5320665083135054E-3</v>
      </c>
      <c r="Q19" s="245">
        <v>7.4134853582000115E-2</v>
      </c>
      <c r="R19" s="246">
        <f t="shared" si="21"/>
        <v>7.4134853582000115E-2</v>
      </c>
      <c r="S19" s="246">
        <f t="shared" si="2"/>
        <v>7.4134853582000115E-2</v>
      </c>
      <c r="T19" s="245">
        <v>7.4134853582000115E-2</v>
      </c>
      <c r="U19" s="246">
        <f t="shared" si="22"/>
        <v>7.4134853582000115E-2</v>
      </c>
      <c r="V19" s="245">
        <v>0.14428571428571435</v>
      </c>
      <c r="W19" s="246">
        <f t="shared" si="23"/>
        <v>7.4134853582000115E-2</v>
      </c>
      <c r="X19" s="246">
        <f t="shared" si="3"/>
        <v>7.4134853582000115E-2</v>
      </c>
      <c r="Y19" s="246">
        <f t="shared" si="3"/>
        <v>7.4134853582000115E-2</v>
      </c>
      <c r="Z19" s="246">
        <f t="shared" si="3"/>
        <v>7.4134853582000115E-2</v>
      </c>
      <c r="AA19" s="246">
        <f t="shared" si="3"/>
        <v>7.4134853582000115E-2</v>
      </c>
      <c r="AB19" s="246">
        <f t="shared" si="24"/>
        <v>0.18375400000000019</v>
      </c>
      <c r="AC19" s="246">
        <f t="shared" si="25"/>
        <v>0.18375400000000019</v>
      </c>
      <c r="AD19" s="195">
        <v>6.5320665083135054E-3</v>
      </c>
      <c r="AE19" s="246">
        <f t="shared" si="4"/>
        <v>6.5320665083135054E-3</v>
      </c>
      <c r="AF19" s="246">
        <f t="shared" si="4"/>
        <v>6.5320665083135054E-3</v>
      </c>
      <c r="AG19" s="246">
        <f t="shared" si="4"/>
        <v>6.5320665083135054E-3</v>
      </c>
      <c r="AH19" s="180">
        <v>0.37410445700000006</v>
      </c>
      <c r="AI19" s="566">
        <v>0.18375400000000019</v>
      </c>
      <c r="AJ19" s="246">
        <f t="shared" si="26"/>
        <v>0.18375400000000019</v>
      </c>
      <c r="AK19" s="535">
        <f t="shared" si="27"/>
        <v>0.27892922850000013</v>
      </c>
      <c r="AL19" s="530">
        <v>0.37410445700000006</v>
      </c>
      <c r="AM19" s="246">
        <f t="shared" si="28"/>
        <v>0.18375400000000019</v>
      </c>
      <c r="AN19" s="246">
        <f t="shared" si="5"/>
        <v>0.18375400000000019</v>
      </c>
      <c r="AO19" s="48">
        <f t="shared" si="29"/>
        <v>7.4134853582000115E-2</v>
      </c>
      <c r="AP19" s="48">
        <f t="shared" si="30"/>
        <v>0.14428571428571435</v>
      </c>
      <c r="AQ19" s="245">
        <v>6.5320665083135054E-3</v>
      </c>
      <c r="AR19" s="48">
        <v>6.5320665083135054E-3</v>
      </c>
      <c r="AS19" s="48">
        <f t="shared" si="31"/>
        <v>0.20550000000000002</v>
      </c>
      <c r="AT19" s="245">
        <v>0.20550000000000002</v>
      </c>
      <c r="AU19" s="48">
        <f t="shared" si="32"/>
        <v>0.18495000000000003</v>
      </c>
      <c r="AV19" s="48">
        <f t="shared" si="6"/>
        <v>0.18495000000000003</v>
      </c>
      <c r="AW19" s="48">
        <f t="shared" si="6"/>
        <v>0.18495000000000003</v>
      </c>
      <c r="AX19" s="48">
        <f t="shared" si="6"/>
        <v>0.20550000000000002</v>
      </c>
      <c r="AY19" s="48">
        <f t="shared" si="6"/>
        <v>0.24660000000000001</v>
      </c>
      <c r="AZ19" s="48">
        <f t="shared" si="6"/>
        <v>0.20550000000000002</v>
      </c>
      <c r="BA19" s="48">
        <f t="shared" si="6"/>
        <v>0.24660000000000001</v>
      </c>
      <c r="BB19" s="246">
        <f t="shared" si="33"/>
        <v>0.19999999999999996</v>
      </c>
      <c r="BC19" s="247">
        <v>0.19999999999999996</v>
      </c>
      <c r="BD19" s="245">
        <v>0.20962371400056456</v>
      </c>
      <c r="BE19" s="48">
        <f t="shared" si="7"/>
        <v>0.20550000000000002</v>
      </c>
      <c r="BF19" s="48">
        <f t="shared" si="7"/>
        <v>0.20550000000000002</v>
      </c>
      <c r="BG19" s="48">
        <f t="shared" si="7"/>
        <v>0.24660000000000001</v>
      </c>
      <c r="BH19" s="48">
        <f t="shared" si="7"/>
        <v>0.24660000000000001</v>
      </c>
      <c r="BI19" s="245">
        <v>0.19999999999999996</v>
      </c>
      <c r="BJ19" s="248">
        <v>0.22999999999999998</v>
      </c>
      <c r="BK19" s="180">
        <v>0.22999999999999998</v>
      </c>
      <c r="BL19" s="245">
        <v>8.0000000000000071E-2</v>
      </c>
      <c r="BM19" s="246">
        <f t="shared" si="34"/>
        <v>0.20550000000000002</v>
      </c>
      <c r="BN19" s="245">
        <v>0.12294815013305331</v>
      </c>
      <c r="BO19" s="245">
        <v>0</v>
      </c>
      <c r="BP19" s="246">
        <f t="shared" si="35"/>
        <v>0</v>
      </c>
      <c r="BQ19" s="246">
        <f t="shared" si="8"/>
        <v>0</v>
      </c>
      <c r="BR19" s="246">
        <f t="shared" si="8"/>
        <v>0</v>
      </c>
      <c r="BS19" s="246">
        <f t="shared" si="8"/>
        <v>0</v>
      </c>
      <c r="BT19" s="246">
        <f t="shared" si="8"/>
        <v>0</v>
      </c>
      <c r="BU19" s="245">
        <v>0.25520403532390001</v>
      </c>
      <c r="BV19" s="246">
        <f t="shared" si="36"/>
        <v>0.25520403532390001</v>
      </c>
      <c r="BW19" s="246">
        <f t="shared" si="9"/>
        <v>0.25520403532390001</v>
      </c>
      <c r="BX19" s="246">
        <f t="shared" si="9"/>
        <v>0.25520403532390001</v>
      </c>
      <c r="BY19" s="246">
        <f t="shared" si="9"/>
        <v>0.25520403532390001</v>
      </c>
      <c r="BZ19" s="246">
        <f t="shared" si="9"/>
        <v>0.25520403532390001</v>
      </c>
      <c r="CA19" s="246">
        <f t="shared" si="9"/>
        <v>0.25520403532390001</v>
      </c>
      <c r="CB19" s="245">
        <v>0.1136404150752599</v>
      </c>
      <c r="CC19" s="246">
        <f t="shared" si="37"/>
        <v>0.1136404150752599</v>
      </c>
      <c r="CD19" s="246">
        <f t="shared" si="10"/>
        <v>0.1136404150752599</v>
      </c>
      <c r="CE19" s="246">
        <f t="shared" si="10"/>
        <v>0.1136404150752599</v>
      </c>
      <c r="CF19" s="246">
        <f t="shared" si="10"/>
        <v>0.1136404150752599</v>
      </c>
      <c r="CG19" s="246">
        <f t="shared" si="10"/>
        <v>0.1136404150752599</v>
      </c>
      <c r="CH19" s="246">
        <f t="shared" si="10"/>
        <v>0.1136404150752599</v>
      </c>
      <c r="CI19" s="246">
        <f t="shared" si="38"/>
        <v>0.12294815013305331</v>
      </c>
      <c r="CJ19" s="246">
        <f t="shared" si="38"/>
        <v>0.12294815013305331</v>
      </c>
      <c r="CK19" s="246">
        <f t="shared" si="38"/>
        <v>0.12294815013305331</v>
      </c>
      <c r="CL19" s="245">
        <v>0.15511096239578115</v>
      </c>
      <c r="CM19" s="246">
        <f t="shared" si="39"/>
        <v>0.15511096239578115</v>
      </c>
      <c r="CN19" s="246">
        <f t="shared" si="11"/>
        <v>0.15511096239578115</v>
      </c>
      <c r="CO19" s="246">
        <f t="shared" si="11"/>
        <v>0.15511096239578115</v>
      </c>
      <c r="CP19" s="246">
        <f t="shared" si="11"/>
        <v>0.15511096239578115</v>
      </c>
      <c r="CQ19" s="245">
        <v>8.0000000000000071E-2</v>
      </c>
      <c r="CR19" s="183">
        <f t="shared" si="40"/>
        <v>0.18375400000000019</v>
      </c>
      <c r="CS19" s="246">
        <f t="shared" si="41"/>
        <v>0.18375400000000019</v>
      </c>
      <c r="CT19" s="246">
        <f t="shared" si="12"/>
        <v>0.18375400000000019</v>
      </c>
      <c r="CU19" s="246">
        <f t="shared" si="12"/>
        <v>0.18375400000000019</v>
      </c>
      <c r="CV19" s="246">
        <f t="shared" si="12"/>
        <v>0.18375400000000019</v>
      </c>
      <c r="CW19" s="246">
        <f t="shared" si="12"/>
        <v>0.18375400000000019</v>
      </c>
      <c r="CX19" s="246">
        <f t="shared" si="12"/>
        <v>0.18375400000000019</v>
      </c>
      <c r="CY19" s="246">
        <f t="shared" si="12"/>
        <v>0.18375400000000019</v>
      </c>
      <c r="CZ19" s="246">
        <f t="shared" si="12"/>
        <v>0.18375400000000019</v>
      </c>
      <c r="DA19" s="246">
        <f t="shared" si="12"/>
        <v>0.18375400000000019</v>
      </c>
      <c r="DB19" s="246">
        <f t="shared" si="12"/>
        <v>0.18375400000000019</v>
      </c>
      <c r="DC19" s="246">
        <f t="shared" si="12"/>
        <v>0.18375400000000019</v>
      </c>
      <c r="DD19" s="245">
        <f t="shared" si="42"/>
        <v>0.20550000000000002</v>
      </c>
      <c r="DE19" s="246">
        <f t="shared" si="13"/>
        <v>0.20550000000000002</v>
      </c>
      <c r="DF19" s="246">
        <f t="shared" si="13"/>
        <v>0.20550000000000002</v>
      </c>
      <c r="DG19" s="246">
        <f t="shared" si="13"/>
        <v>0.20550000000000002</v>
      </c>
      <c r="DH19" s="183">
        <f t="shared" si="43"/>
        <v>6.5320665083135054E-3</v>
      </c>
      <c r="DI19" s="246">
        <f t="shared" si="44"/>
        <v>6.5320665083135054E-3</v>
      </c>
      <c r="DJ19" s="246">
        <f t="shared" si="14"/>
        <v>6.5320665083135054E-3</v>
      </c>
      <c r="DK19" s="246">
        <f t="shared" si="14"/>
        <v>6.5320665083135054E-3</v>
      </c>
      <c r="DL19" s="246">
        <f t="shared" si="14"/>
        <v>6.5320665083135054E-3</v>
      </c>
      <c r="DM19" s="246">
        <f t="shared" si="14"/>
        <v>6.5320665083135054E-3</v>
      </c>
      <c r="DN19" s="246">
        <f t="shared" si="14"/>
        <v>6.5320665083135054E-3</v>
      </c>
      <c r="DO19" s="246">
        <f t="shared" si="48"/>
        <v>6.5320665083135054E-3</v>
      </c>
      <c r="DP19" s="246">
        <f t="shared" si="45"/>
        <v>6.5320665083135054E-3</v>
      </c>
      <c r="DQ19" s="246">
        <f t="shared" si="15"/>
        <v>6.5320665083135054E-3</v>
      </c>
      <c r="DR19" s="246">
        <f t="shared" si="15"/>
        <v>6.5320665083135054E-3</v>
      </c>
      <c r="DS19" s="246">
        <f t="shared" si="15"/>
        <v>6.5320665083135054E-3</v>
      </c>
      <c r="DT19" s="246">
        <f t="shared" si="15"/>
        <v>6.5320665083135054E-3</v>
      </c>
      <c r="DU19" s="246">
        <f t="shared" si="15"/>
        <v>6.5320665083135054E-3</v>
      </c>
      <c r="DV19" s="246">
        <f t="shared" si="15"/>
        <v>6.5320665083135054E-3</v>
      </c>
      <c r="DW19" s="246">
        <f t="shared" si="16"/>
        <v>6.5320665083135054E-3</v>
      </c>
      <c r="DX19" s="246">
        <f t="shared" si="16"/>
        <v>6.5320665083135054E-3</v>
      </c>
      <c r="DY19" s="246">
        <f t="shared" si="17"/>
        <v>6.5320665083135054E-3</v>
      </c>
      <c r="DZ19" s="246">
        <f t="shared" si="46"/>
        <v>6.5320665083135054E-3</v>
      </c>
      <c r="EA19" s="246">
        <f t="shared" si="18"/>
        <v>6.5320665083135054E-3</v>
      </c>
      <c r="EB19" s="246">
        <f t="shared" si="18"/>
        <v>6.5320665083135054E-3</v>
      </c>
      <c r="EC19" s="246">
        <f t="shared" si="18"/>
        <v>6.5320665083135054E-3</v>
      </c>
      <c r="ED19" s="246">
        <f t="shared" si="18"/>
        <v>6.5320665083135054E-3</v>
      </c>
      <c r="EE19" s="246">
        <f t="shared" si="18"/>
        <v>6.5320665083135054E-3</v>
      </c>
      <c r="EF19" s="246">
        <f t="shared" si="18"/>
        <v>6.5320665083135054E-3</v>
      </c>
      <c r="EG19" s="246">
        <f t="shared" si="18"/>
        <v>6.5320665083135054E-3</v>
      </c>
      <c r="EH19" s="246">
        <f t="shared" si="18"/>
        <v>6.5320665083135054E-3</v>
      </c>
      <c r="EI19" s="246">
        <f t="shared" si="18"/>
        <v>6.5320665083135054E-3</v>
      </c>
      <c r="EJ19" s="246">
        <f t="shared" si="18"/>
        <v>6.5320665083135054E-3</v>
      </c>
      <c r="EK19" s="246">
        <f t="shared" si="18"/>
        <v>6.5320665083135054E-3</v>
      </c>
      <c r="EL19" s="183">
        <f t="shared" si="47"/>
        <v>8.1548338940200138E-2</v>
      </c>
      <c r="EM19" s="60"/>
      <c r="EN19" s="60"/>
      <c r="EO19" s="60"/>
    </row>
    <row r="20" spans="1:145" outlineLevel="1" x14ac:dyDescent="0.25">
      <c r="B20" s="12" t="s">
        <v>19</v>
      </c>
      <c r="C20" s="21">
        <v>0.6</v>
      </c>
      <c r="D20" s="183">
        <v>-2.7962566666666078E-3</v>
      </c>
      <c r="E20" s="48">
        <f t="shared" si="19"/>
        <v>-2.7962566666666078E-3</v>
      </c>
      <c r="F20" s="48">
        <f t="shared" si="0"/>
        <v>-2.7962566666666078E-3</v>
      </c>
      <c r="G20" s="48">
        <f t="shared" si="0"/>
        <v>-2.7962566666666078E-3</v>
      </c>
      <c r="H20" s="48">
        <f t="shared" si="0"/>
        <v>-2.7962566666666078E-3</v>
      </c>
      <c r="I20" s="48">
        <f t="shared" si="0"/>
        <v>-2.7962566666666078E-3</v>
      </c>
      <c r="J20" s="48">
        <f t="shared" si="0"/>
        <v>-2.7962566666666078E-3</v>
      </c>
      <c r="K20" s="48">
        <f t="shared" si="0"/>
        <v>-2.7962566666666078E-3</v>
      </c>
      <c r="L20" s="48">
        <f t="shared" si="0"/>
        <v>-2.7962566666666078E-3</v>
      </c>
      <c r="M20" s="183">
        <v>3.1111111111111089E-2</v>
      </c>
      <c r="N20" s="48">
        <f t="shared" si="20"/>
        <v>3.1111111111111089E-2</v>
      </c>
      <c r="O20" s="48">
        <f t="shared" si="1"/>
        <v>3.1111111111111089E-2</v>
      </c>
      <c r="P20" s="48">
        <f t="shared" si="1"/>
        <v>3.1111111111111089E-2</v>
      </c>
      <c r="Q20" s="183">
        <v>0.11313640115815904</v>
      </c>
      <c r="R20" s="48">
        <f t="shared" si="21"/>
        <v>0.11313640115815904</v>
      </c>
      <c r="S20" s="48">
        <f t="shared" si="2"/>
        <v>0.11313640115815904</v>
      </c>
      <c r="T20" s="183">
        <v>0.11313640115815904</v>
      </c>
      <c r="U20" s="48">
        <f t="shared" si="22"/>
        <v>0.11313640115815904</v>
      </c>
      <c r="V20" s="183">
        <v>0.18041641998122127</v>
      </c>
      <c r="W20" s="48">
        <f t="shared" si="23"/>
        <v>0.11313640115815904</v>
      </c>
      <c r="X20" s="48">
        <f t="shared" si="3"/>
        <v>0.11313640115815904</v>
      </c>
      <c r="Y20" s="48">
        <f t="shared" si="3"/>
        <v>0.11313640115815904</v>
      </c>
      <c r="Z20" s="48">
        <f t="shared" si="3"/>
        <v>0.11313640115815904</v>
      </c>
      <c r="AA20" s="48">
        <f t="shared" si="3"/>
        <v>0.11313640115815904</v>
      </c>
      <c r="AB20" s="48">
        <f t="shared" si="24"/>
        <v>0.21999999999999997</v>
      </c>
      <c r="AC20" s="48">
        <f t="shared" si="25"/>
        <v>0.21999999999999997</v>
      </c>
      <c r="AD20" s="195">
        <v>3.1111111111111089E-2</v>
      </c>
      <c r="AE20" s="48">
        <f t="shared" si="4"/>
        <v>3.1111111111111089E-2</v>
      </c>
      <c r="AF20" s="48">
        <f t="shared" si="4"/>
        <v>3.1111111111111089E-2</v>
      </c>
      <c r="AG20" s="48">
        <f t="shared" si="4"/>
        <v>3.1111111111111089E-2</v>
      </c>
      <c r="AH20" s="180">
        <v>0.38530671800000005</v>
      </c>
      <c r="AI20" s="566">
        <v>0.21999999999999997</v>
      </c>
      <c r="AJ20" s="48">
        <f t="shared" si="26"/>
        <v>0.21999999999999997</v>
      </c>
      <c r="AK20" s="535">
        <f t="shared" si="27"/>
        <v>0.30265335900000001</v>
      </c>
      <c r="AL20" s="527">
        <v>0.38530671800000005</v>
      </c>
      <c r="AM20" s="48">
        <f t="shared" si="28"/>
        <v>0.21999999999999997</v>
      </c>
      <c r="AN20" s="48">
        <f t="shared" si="5"/>
        <v>0.21999999999999997</v>
      </c>
      <c r="AO20" s="48">
        <f t="shared" si="29"/>
        <v>0.11313640115815904</v>
      </c>
      <c r="AP20" s="48">
        <f t="shared" si="30"/>
        <v>0.18041641998122127</v>
      </c>
      <c r="AQ20" s="183">
        <v>3.1111111111111089E-2</v>
      </c>
      <c r="AR20" s="48">
        <v>3.1111111111111089E-2</v>
      </c>
      <c r="AS20" s="48">
        <f t="shared" si="31"/>
        <v>0.22999999999999998</v>
      </c>
      <c r="AT20" s="183">
        <v>0.22999999999999998</v>
      </c>
      <c r="AU20" s="48">
        <f t="shared" si="32"/>
        <v>0.20699999999999999</v>
      </c>
      <c r="AV20" s="48">
        <f t="shared" si="6"/>
        <v>0.20699999999999999</v>
      </c>
      <c r="AW20" s="48">
        <f t="shared" si="6"/>
        <v>0.20699999999999999</v>
      </c>
      <c r="AX20" s="48">
        <f t="shared" si="6"/>
        <v>0.22999999999999998</v>
      </c>
      <c r="AY20" s="48">
        <f t="shared" si="6"/>
        <v>0.27599999999999997</v>
      </c>
      <c r="AZ20" s="48">
        <f t="shared" si="6"/>
        <v>0.22999999999999998</v>
      </c>
      <c r="BA20" s="48">
        <f t="shared" si="6"/>
        <v>0.27599999999999997</v>
      </c>
      <c r="BB20" s="48">
        <f t="shared" si="33"/>
        <v>0.28119999999999989</v>
      </c>
      <c r="BC20" s="190">
        <v>0.28119999999999989</v>
      </c>
      <c r="BD20" s="183">
        <v>0.26148810406230227</v>
      </c>
      <c r="BE20" s="48">
        <f t="shared" si="7"/>
        <v>0.22999999999999998</v>
      </c>
      <c r="BF20" s="48">
        <f t="shared" si="7"/>
        <v>0.22999999999999998</v>
      </c>
      <c r="BG20" s="48">
        <f t="shared" si="7"/>
        <v>0.27599999999999997</v>
      </c>
      <c r="BH20" s="48">
        <f t="shared" si="7"/>
        <v>0.27599999999999997</v>
      </c>
      <c r="BI20" s="183">
        <v>0.26</v>
      </c>
      <c r="BJ20" s="193">
        <v>0.26</v>
      </c>
      <c r="BK20" s="180">
        <v>0.26</v>
      </c>
      <c r="BL20" s="183">
        <v>0.11324597544420745</v>
      </c>
      <c r="BM20" s="48">
        <f t="shared" si="34"/>
        <v>0.22999999999999998</v>
      </c>
      <c r="BN20" s="183">
        <v>0.14849687320782823</v>
      </c>
      <c r="BO20" s="183">
        <v>9.5199999999999729E-3</v>
      </c>
      <c r="BP20" s="48">
        <f t="shared" si="35"/>
        <v>9.5199999999999729E-3</v>
      </c>
      <c r="BQ20" s="48">
        <f t="shared" si="8"/>
        <v>9.5199999999999729E-3</v>
      </c>
      <c r="BR20" s="48">
        <f t="shared" si="8"/>
        <v>9.5199999999999729E-3</v>
      </c>
      <c r="BS20" s="48">
        <f t="shared" si="8"/>
        <v>9.5199999999999729E-3</v>
      </c>
      <c r="BT20" s="48">
        <f t="shared" si="8"/>
        <v>9.5199999999999729E-3</v>
      </c>
      <c r="BU20" s="183">
        <v>0.28258446733960008</v>
      </c>
      <c r="BV20" s="48">
        <f t="shared" si="36"/>
        <v>0.28258446733960008</v>
      </c>
      <c r="BW20" s="48">
        <f t="shared" si="9"/>
        <v>0.28258446733960008</v>
      </c>
      <c r="BX20" s="48">
        <f t="shared" si="9"/>
        <v>0.28258446733960008</v>
      </c>
      <c r="BY20" s="48">
        <f t="shared" si="9"/>
        <v>0.28258446733960008</v>
      </c>
      <c r="BZ20" s="48">
        <f t="shared" si="9"/>
        <v>0.28258446733960008</v>
      </c>
      <c r="CA20" s="48">
        <f t="shared" si="9"/>
        <v>0.28258446733960008</v>
      </c>
      <c r="CB20" s="183">
        <v>0.15338615228388464</v>
      </c>
      <c r="CC20" s="48">
        <f t="shared" si="37"/>
        <v>0.15338615228388464</v>
      </c>
      <c r="CD20" s="48">
        <f t="shared" si="10"/>
        <v>0.15338615228388464</v>
      </c>
      <c r="CE20" s="48">
        <f t="shared" si="10"/>
        <v>0.15338615228388464</v>
      </c>
      <c r="CF20" s="48">
        <f t="shared" si="10"/>
        <v>0.15338615228388464</v>
      </c>
      <c r="CG20" s="48">
        <f t="shared" si="10"/>
        <v>0.15338615228388464</v>
      </c>
      <c r="CH20" s="48">
        <f t="shared" si="10"/>
        <v>0.15338615228388464</v>
      </c>
      <c r="CI20" s="48">
        <f t="shared" si="38"/>
        <v>0.14849687320782823</v>
      </c>
      <c r="CJ20" s="48">
        <f t="shared" si="38"/>
        <v>0.14849687320782823</v>
      </c>
      <c r="CK20" s="48">
        <f t="shared" si="38"/>
        <v>0.14849687320782823</v>
      </c>
      <c r="CL20" s="183">
        <v>0.17299211653902002</v>
      </c>
      <c r="CM20" s="48">
        <f t="shared" si="39"/>
        <v>0.17299211653902002</v>
      </c>
      <c r="CN20" s="48">
        <f t="shared" si="11"/>
        <v>0.17299211653902002</v>
      </c>
      <c r="CO20" s="48">
        <f t="shared" si="11"/>
        <v>0.17299211653902002</v>
      </c>
      <c r="CP20" s="48">
        <f t="shared" si="11"/>
        <v>0.17299211653902002</v>
      </c>
      <c r="CQ20" s="183">
        <v>0.11324597544420745</v>
      </c>
      <c r="CR20" s="183">
        <f t="shared" si="40"/>
        <v>0.21999999999999997</v>
      </c>
      <c r="CS20" s="48">
        <f t="shared" si="41"/>
        <v>0.21999999999999997</v>
      </c>
      <c r="CT20" s="48">
        <f t="shared" si="12"/>
        <v>0.21999999999999997</v>
      </c>
      <c r="CU20" s="48">
        <f t="shared" si="12"/>
        <v>0.21999999999999997</v>
      </c>
      <c r="CV20" s="48">
        <f t="shared" si="12"/>
        <v>0.21999999999999997</v>
      </c>
      <c r="CW20" s="48">
        <f t="shared" si="12"/>
        <v>0.21999999999999997</v>
      </c>
      <c r="CX20" s="48">
        <f t="shared" si="12"/>
        <v>0.21999999999999997</v>
      </c>
      <c r="CY20" s="48">
        <f t="shared" si="12"/>
        <v>0.21999999999999997</v>
      </c>
      <c r="CZ20" s="48">
        <f t="shared" si="12"/>
        <v>0.21999999999999997</v>
      </c>
      <c r="DA20" s="48">
        <f t="shared" si="12"/>
        <v>0.21999999999999997</v>
      </c>
      <c r="DB20" s="48">
        <f t="shared" si="12"/>
        <v>0.21999999999999997</v>
      </c>
      <c r="DC20" s="48">
        <f t="shared" si="12"/>
        <v>0.21999999999999997</v>
      </c>
      <c r="DD20" s="183">
        <f t="shared" si="42"/>
        <v>0.22999999999999998</v>
      </c>
      <c r="DE20" s="48">
        <f t="shared" si="13"/>
        <v>0.22999999999999998</v>
      </c>
      <c r="DF20" s="48">
        <f t="shared" si="13"/>
        <v>0.22999999999999998</v>
      </c>
      <c r="DG20" s="48">
        <f t="shared" si="13"/>
        <v>0.22999999999999998</v>
      </c>
      <c r="DH20" s="183">
        <f t="shared" si="43"/>
        <v>3.1111111111111089E-2</v>
      </c>
      <c r="DI20" s="48">
        <f t="shared" si="44"/>
        <v>3.1111111111111089E-2</v>
      </c>
      <c r="DJ20" s="48">
        <f t="shared" si="14"/>
        <v>3.1111111111111089E-2</v>
      </c>
      <c r="DK20" s="48">
        <f t="shared" si="14"/>
        <v>3.1111111111111089E-2</v>
      </c>
      <c r="DL20" s="48">
        <f t="shared" si="14"/>
        <v>3.1111111111111089E-2</v>
      </c>
      <c r="DM20" s="48">
        <f t="shared" si="14"/>
        <v>3.1111111111111089E-2</v>
      </c>
      <c r="DN20" s="48">
        <f t="shared" si="14"/>
        <v>3.1111111111111089E-2</v>
      </c>
      <c r="DO20" s="48">
        <f t="shared" si="48"/>
        <v>3.1111111111111089E-2</v>
      </c>
      <c r="DP20" s="48">
        <f t="shared" si="45"/>
        <v>3.1111111111111089E-2</v>
      </c>
      <c r="DQ20" s="48">
        <f t="shared" si="15"/>
        <v>3.1111111111111089E-2</v>
      </c>
      <c r="DR20" s="48">
        <f t="shared" si="15"/>
        <v>3.1111111111111089E-2</v>
      </c>
      <c r="DS20" s="48">
        <f t="shared" si="15"/>
        <v>3.1111111111111089E-2</v>
      </c>
      <c r="DT20" s="48">
        <f t="shared" si="15"/>
        <v>3.1111111111111089E-2</v>
      </c>
      <c r="DU20" s="48">
        <f t="shared" si="15"/>
        <v>3.1111111111111089E-2</v>
      </c>
      <c r="DV20" s="48">
        <f t="shared" si="15"/>
        <v>3.1111111111111089E-2</v>
      </c>
      <c r="DW20" s="48">
        <f t="shared" si="16"/>
        <v>3.1111111111111089E-2</v>
      </c>
      <c r="DX20" s="48">
        <f t="shared" si="16"/>
        <v>3.1111111111111089E-2</v>
      </c>
      <c r="DY20" s="48">
        <f t="shared" si="17"/>
        <v>3.1111111111111089E-2</v>
      </c>
      <c r="DZ20" s="48">
        <f t="shared" si="46"/>
        <v>3.1111111111111089E-2</v>
      </c>
      <c r="EA20" s="48">
        <f t="shared" si="18"/>
        <v>3.1111111111111089E-2</v>
      </c>
      <c r="EB20" s="48">
        <f t="shared" si="18"/>
        <v>3.1111111111111089E-2</v>
      </c>
      <c r="EC20" s="48">
        <f t="shared" si="18"/>
        <v>3.1111111111111089E-2</v>
      </c>
      <c r="ED20" s="48">
        <f t="shared" si="18"/>
        <v>3.1111111111111089E-2</v>
      </c>
      <c r="EE20" s="48">
        <f t="shared" si="18"/>
        <v>3.1111111111111089E-2</v>
      </c>
      <c r="EF20" s="48">
        <f t="shared" si="18"/>
        <v>3.1111111111111089E-2</v>
      </c>
      <c r="EG20" s="48">
        <f t="shared" si="18"/>
        <v>3.1111111111111089E-2</v>
      </c>
      <c r="EH20" s="48">
        <f t="shared" si="18"/>
        <v>3.1111111111111089E-2</v>
      </c>
      <c r="EI20" s="48">
        <f t="shared" si="18"/>
        <v>3.1111111111111089E-2</v>
      </c>
      <c r="EJ20" s="48">
        <f t="shared" si="18"/>
        <v>3.1111111111111089E-2</v>
      </c>
      <c r="EK20" s="48">
        <f t="shared" si="18"/>
        <v>3.1111111111111089E-2</v>
      </c>
      <c r="EL20" s="183">
        <f t="shared" si="47"/>
        <v>0.12445004127397495</v>
      </c>
      <c r="EM20" s="60"/>
      <c r="EN20" s="60"/>
      <c r="EO20" s="60"/>
    </row>
    <row r="21" spans="1:145" outlineLevel="1" x14ac:dyDescent="0.25">
      <c r="B21" s="12" t="s">
        <v>20</v>
      </c>
      <c r="C21" s="21">
        <v>0.65</v>
      </c>
      <c r="D21" s="183">
        <v>8.1035449999999898E-3</v>
      </c>
      <c r="E21" s="48">
        <f t="shared" si="19"/>
        <v>8.1035449999999898E-3</v>
      </c>
      <c r="F21" s="48">
        <f t="shared" si="0"/>
        <v>8.1035449999999898E-3</v>
      </c>
      <c r="G21" s="48">
        <f t="shared" si="0"/>
        <v>8.1035449999999898E-3</v>
      </c>
      <c r="H21" s="48">
        <f t="shared" si="0"/>
        <v>8.1035449999999898E-3</v>
      </c>
      <c r="I21" s="48">
        <f t="shared" si="0"/>
        <v>8.1035449999999898E-3</v>
      </c>
      <c r="J21" s="48">
        <f t="shared" si="0"/>
        <v>8.1035449999999898E-3</v>
      </c>
      <c r="K21" s="48">
        <f t="shared" si="0"/>
        <v>8.1035449999999898E-3</v>
      </c>
      <c r="L21" s="48">
        <f t="shared" si="0"/>
        <v>8.1035449999999898E-3</v>
      </c>
      <c r="M21" s="183">
        <v>4.5627530364372504E-2</v>
      </c>
      <c r="N21" s="48">
        <f t="shared" si="20"/>
        <v>4.5627530364372504E-2</v>
      </c>
      <c r="O21" s="48">
        <f t="shared" si="1"/>
        <v>4.5627530364372504E-2</v>
      </c>
      <c r="P21" s="48">
        <f t="shared" si="1"/>
        <v>4.5627530364372504E-2</v>
      </c>
      <c r="Q21" s="183">
        <v>0.12524859270078958</v>
      </c>
      <c r="R21" s="48">
        <f t="shared" si="21"/>
        <v>0.12524859270078958</v>
      </c>
      <c r="S21" s="48">
        <f t="shared" si="2"/>
        <v>0.12524859270078958</v>
      </c>
      <c r="T21" s="183">
        <v>0.12524859270078958</v>
      </c>
      <c r="U21" s="48">
        <f t="shared" si="22"/>
        <v>0.12524859270078958</v>
      </c>
      <c r="V21" s="183">
        <v>0.30357142857142905</v>
      </c>
      <c r="W21" s="48">
        <f t="shared" si="23"/>
        <v>0.12524859270078958</v>
      </c>
      <c r="X21" s="48">
        <f t="shared" si="3"/>
        <v>0.12524859270078958</v>
      </c>
      <c r="Y21" s="48">
        <f t="shared" si="3"/>
        <v>0.12524859270078958</v>
      </c>
      <c r="Z21" s="48">
        <f t="shared" si="3"/>
        <v>0.12524859270078958</v>
      </c>
      <c r="AA21" s="48">
        <f t="shared" si="3"/>
        <v>0.12524859270078958</v>
      </c>
      <c r="AB21" s="48">
        <f t="shared" si="24"/>
        <v>0.34885680000000008</v>
      </c>
      <c r="AC21" s="48">
        <f t="shared" si="25"/>
        <v>0.34885680000000008</v>
      </c>
      <c r="AD21" s="195">
        <v>4.5627530364372504E-2</v>
      </c>
      <c r="AE21" s="48">
        <f t="shared" si="4"/>
        <v>4.5627530364372504E-2</v>
      </c>
      <c r="AF21" s="48">
        <f t="shared" si="4"/>
        <v>4.5627530364372504E-2</v>
      </c>
      <c r="AG21" s="48">
        <f t="shared" si="4"/>
        <v>4.5627530364372504E-2</v>
      </c>
      <c r="AH21" s="180">
        <v>0.40308549424999995</v>
      </c>
      <c r="AI21" s="566">
        <v>0.34885680000000008</v>
      </c>
      <c r="AJ21" s="48">
        <f t="shared" si="26"/>
        <v>0.34885680000000008</v>
      </c>
      <c r="AK21" s="535">
        <f t="shared" si="27"/>
        <v>0.37597114712500002</v>
      </c>
      <c r="AL21" s="527">
        <v>0.40308549424999995</v>
      </c>
      <c r="AM21" s="48">
        <f t="shared" si="28"/>
        <v>0.34885680000000008</v>
      </c>
      <c r="AN21" s="48">
        <f t="shared" si="5"/>
        <v>0.34885680000000008</v>
      </c>
      <c r="AO21" s="48">
        <f t="shared" si="29"/>
        <v>0.12524859270078958</v>
      </c>
      <c r="AP21" s="48">
        <f t="shared" si="30"/>
        <v>0.30357142857142905</v>
      </c>
      <c r="AQ21" s="183">
        <v>4.5627530364372504E-2</v>
      </c>
      <c r="AR21" s="48">
        <v>4.5627530364372504E-2</v>
      </c>
      <c r="AS21" s="48">
        <f t="shared" si="31"/>
        <v>0.25650000000000017</v>
      </c>
      <c r="AT21" s="183">
        <v>0.25650000000000017</v>
      </c>
      <c r="AU21" s="48">
        <f t="shared" si="32"/>
        <v>0.23085000000000017</v>
      </c>
      <c r="AV21" s="48">
        <f t="shared" si="6"/>
        <v>0.23085000000000017</v>
      </c>
      <c r="AW21" s="48">
        <f t="shared" si="6"/>
        <v>0.23085000000000017</v>
      </c>
      <c r="AX21" s="48">
        <f t="shared" si="6"/>
        <v>0.25650000000000017</v>
      </c>
      <c r="AY21" s="48">
        <f t="shared" si="6"/>
        <v>0.30780000000000018</v>
      </c>
      <c r="AZ21" s="48">
        <f t="shared" si="6"/>
        <v>0.25650000000000017</v>
      </c>
      <c r="BA21" s="48">
        <f t="shared" si="6"/>
        <v>0.30780000000000018</v>
      </c>
      <c r="BB21" s="48">
        <f t="shared" si="33"/>
        <v>0.33045357142857146</v>
      </c>
      <c r="BC21" s="190">
        <v>0.33045357142857146</v>
      </c>
      <c r="BD21" s="183">
        <v>0.34633519451127759</v>
      </c>
      <c r="BE21" s="48">
        <f t="shared" si="7"/>
        <v>0.25650000000000017</v>
      </c>
      <c r="BF21" s="48">
        <f t="shared" si="7"/>
        <v>0.25650000000000017</v>
      </c>
      <c r="BG21" s="48">
        <f t="shared" si="7"/>
        <v>0.30780000000000018</v>
      </c>
      <c r="BH21" s="48">
        <f t="shared" si="7"/>
        <v>0.30780000000000018</v>
      </c>
      <c r="BI21" s="183">
        <v>0.33000000000000007</v>
      </c>
      <c r="BJ21" s="193">
        <v>0.31700000000000017</v>
      </c>
      <c r="BK21" s="180">
        <v>0.31700000000000017</v>
      </c>
      <c r="BL21" s="183">
        <v>0.14941773975776829</v>
      </c>
      <c r="BM21" s="48">
        <f t="shared" si="34"/>
        <v>0.25650000000000017</v>
      </c>
      <c r="BN21" s="183">
        <v>0.18834610261512333</v>
      </c>
      <c r="BO21" s="183">
        <v>5.7570000000000121E-2</v>
      </c>
      <c r="BP21" s="48">
        <f t="shared" si="35"/>
        <v>5.7570000000000121E-2</v>
      </c>
      <c r="BQ21" s="48">
        <f t="shared" si="8"/>
        <v>5.7570000000000121E-2</v>
      </c>
      <c r="BR21" s="48">
        <f t="shared" si="8"/>
        <v>5.7570000000000121E-2</v>
      </c>
      <c r="BS21" s="48">
        <f t="shared" si="8"/>
        <v>5.7570000000000121E-2</v>
      </c>
      <c r="BT21" s="48">
        <f t="shared" si="8"/>
        <v>5.7570000000000121E-2</v>
      </c>
      <c r="BU21" s="183">
        <v>0.30170001839255001</v>
      </c>
      <c r="BV21" s="48">
        <f t="shared" si="36"/>
        <v>0.30170001839255001</v>
      </c>
      <c r="BW21" s="48">
        <f t="shared" si="9"/>
        <v>0.30170001839255001</v>
      </c>
      <c r="BX21" s="48">
        <f t="shared" si="9"/>
        <v>0.30170001839255001</v>
      </c>
      <c r="BY21" s="48">
        <f t="shared" si="9"/>
        <v>0.30170001839255001</v>
      </c>
      <c r="BZ21" s="48">
        <f t="shared" si="9"/>
        <v>0.30170001839255001</v>
      </c>
      <c r="CA21" s="48">
        <f t="shared" si="9"/>
        <v>0.30170001839255001</v>
      </c>
      <c r="CB21" s="183">
        <v>0.20576828945281989</v>
      </c>
      <c r="CC21" s="48">
        <f t="shared" si="37"/>
        <v>0.20576828945281989</v>
      </c>
      <c r="CD21" s="48">
        <f t="shared" si="10"/>
        <v>0.20576828945281989</v>
      </c>
      <c r="CE21" s="48">
        <f t="shared" si="10"/>
        <v>0.20576828945281989</v>
      </c>
      <c r="CF21" s="48">
        <f t="shared" si="10"/>
        <v>0.20576828945281989</v>
      </c>
      <c r="CG21" s="48">
        <f t="shared" si="10"/>
        <v>0.20576828945281989</v>
      </c>
      <c r="CH21" s="48">
        <f t="shared" si="10"/>
        <v>0.20576828945281989</v>
      </c>
      <c r="CI21" s="48">
        <f t="shared" si="38"/>
        <v>0.18834610261512333</v>
      </c>
      <c r="CJ21" s="48">
        <f t="shared" si="38"/>
        <v>0.18834610261512333</v>
      </c>
      <c r="CK21" s="48">
        <f t="shared" si="38"/>
        <v>0.18834610261512333</v>
      </c>
      <c r="CL21" s="183">
        <v>0.3004380272501217</v>
      </c>
      <c r="CM21" s="48">
        <f t="shared" si="39"/>
        <v>0.3004380272501217</v>
      </c>
      <c r="CN21" s="48">
        <f t="shared" si="11"/>
        <v>0.3004380272501217</v>
      </c>
      <c r="CO21" s="48">
        <f t="shared" si="11"/>
        <v>0.3004380272501217</v>
      </c>
      <c r="CP21" s="48">
        <f t="shared" si="11"/>
        <v>0.3004380272501217</v>
      </c>
      <c r="CQ21" s="183">
        <v>0.14941773975776829</v>
      </c>
      <c r="CR21" s="183">
        <f t="shared" si="40"/>
        <v>0.34885680000000008</v>
      </c>
      <c r="CS21" s="48">
        <f t="shared" si="41"/>
        <v>0.34885680000000008</v>
      </c>
      <c r="CT21" s="48">
        <f t="shared" si="12"/>
        <v>0.34885680000000008</v>
      </c>
      <c r="CU21" s="48">
        <f t="shared" si="12"/>
        <v>0.34885680000000008</v>
      </c>
      <c r="CV21" s="48">
        <f t="shared" si="12"/>
        <v>0.34885680000000008</v>
      </c>
      <c r="CW21" s="48">
        <f t="shared" si="12"/>
        <v>0.34885680000000008</v>
      </c>
      <c r="CX21" s="48">
        <f t="shared" si="12"/>
        <v>0.34885680000000008</v>
      </c>
      <c r="CY21" s="48">
        <f t="shared" si="12"/>
        <v>0.34885680000000008</v>
      </c>
      <c r="CZ21" s="48">
        <f t="shared" si="12"/>
        <v>0.34885680000000008</v>
      </c>
      <c r="DA21" s="48">
        <f t="shared" si="12"/>
        <v>0.34885680000000008</v>
      </c>
      <c r="DB21" s="48">
        <f t="shared" si="12"/>
        <v>0.34885680000000008</v>
      </c>
      <c r="DC21" s="48">
        <f t="shared" si="12"/>
        <v>0.34885680000000008</v>
      </c>
      <c r="DD21" s="183">
        <f t="shared" si="42"/>
        <v>0.25650000000000017</v>
      </c>
      <c r="DE21" s="48">
        <f t="shared" si="13"/>
        <v>0.25650000000000017</v>
      </c>
      <c r="DF21" s="48">
        <f t="shared" si="13"/>
        <v>0.25650000000000017</v>
      </c>
      <c r="DG21" s="48">
        <f t="shared" si="13"/>
        <v>0.25650000000000017</v>
      </c>
      <c r="DH21" s="183">
        <f t="shared" si="43"/>
        <v>4.5627530364372504E-2</v>
      </c>
      <c r="DI21" s="48">
        <f t="shared" si="44"/>
        <v>4.5627530364372504E-2</v>
      </c>
      <c r="DJ21" s="48">
        <f t="shared" si="14"/>
        <v>4.5627530364372504E-2</v>
      </c>
      <c r="DK21" s="48">
        <f t="shared" si="14"/>
        <v>4.5627530364372504E-2</v>
      </c>
      <c r="DL21" s="48">
        <f t="shared" si="14"/>
        <v>4.5627530364372504E-2</v>
      </c>
      <c r="DM21" s="48">
        <f t="shared" si="14"/>
        <v>4.5627530364372504E-2</v>
      </c>
      <c r="DN21" s="48">
        <f t="shared" si="14"/>
        <v>4.5627530364372504E-2</v>
      </c>
      <c r="DO21" s="48">
        <f t="shared" si="48"/>
        <v>4.5627530364372504E-2</v>
      </c>
      <c r="DP21" s="48">
        <f t="shared" si="45"/>
        <v>4.5627530364372504E-2</v>
      </c>
      <c r="DQ21" s="48">
        <f t="shared" si="15"/>
        <v>4.5627530364372504E-2</v>
      </c>
      <c r="DR21" s="48">
        <f t="shared" si="15"/>
        <v>4.5627530364372504E-2</v>
      </c>
      <c r="DS21" s="48">
        <f t="shared" si="15"/>
        <v>4.5627530364372504E-2</v>
      </c>
      <c r="DT21" s="48">
        <f t="shared" si="15"/>
        <v>4.5627530364372504E-2</v>
      </c>
      <c r="DU21" s="48">
        <f t="shared" si="15"/>
        <v>4.5627530364372504E-2</v>
      </c>
      <c r="DV21" s="48">
        <f t="shared" si="15"/>
        <v>4.5627530364372504E-2</v>
      </c>
      <c r="DW21" s="48">
        <f t="shared" si="16"/>
        <v>4.5627530364372504E-2</v>
      </c>
      <c r="DX21" s="48">
        <f t="shared" si="16"/>
        <v>4.5627530364372504E-2</v>
      </c>
      <c r="DY21" s="48">
        <f t="shared" si="17"/>
        <v>4.5627530364372504E-2</v>
      </c>
      <c r="DZ21" s="48">
        <f t="shared" si="46"/>
        <v>4.5627530364372504E-2</v>
      </c>
      <c r="EA21" s="48">
        <f t="shared" si="18"/>
        <v>4.5627530364372504E-2</v>
      </c>
      <c r="EB21" s="48">
        <f t="shared" si="18"/>
        <v>4.5627530364372504E-2</v>
      </c>
      <c r="EC21" s="48">
        <f t="shared" si="18"/>
        <v>4.5627530364372504E-2</v>
      </c>
      <c r="ED21" s="48">
        <f t="shared" si="18"/>
        <v>4.5627530364372504E-2</v>
      </c>
      <c r="EE21" s="48">
        <f t="shared" si="18"/>
        <v>4.5627530364372504E-2</v>
      </c>
      <c r="EF21" s="48">
        <f t="shared" si="18"/>
        <v>4.5627530364372504E-2</v>
      </c>
      <c r="EG21" s="48">
        <f t="shared" si="18"/>
        <v>4.5627530364372504E-2</v>
      </c>
      <c r="EH21" s="48">
        <f t="shared" si="18"/>
        <v>4.5627530364372504E-2</v>
      </c>
      <c r="EI21" s="48">
        <f t="shared" si="18"/>
        <v>4.5627530364372504E-2</v>
      </c>
      <c r="EJ21" s="48">
        <f t="shared" si="18"/>
        <v>4.5627530364372504E-2</v>
      </c>
      <c r="EK21" s="48">
        <f t="shared" si="18"/>
        <v>4.5627530364372504E-2</v>
      </c>
      <c r="EL21" s="183">
        <f t="shared" si="47"/>
        <v>0.13777345197086854</v>
      </c>
      <c r="EM21" s="60"/>
      <c r="EN21" s="60"/>
      <c r="EO21" s="60"/>
    </row>
    <row r="22" spans="1:145" outlineLevel="1" x14ac:dyDescent="0.25">
      <c r="B22" s="12" t="s">
        <v>21</v>
      </c>
      <c r="C22" s="21">
        <v>0.7</v>
      </c>
      <c r="D22" s="183">
        <v>3.0254007142857198E-2</v>
      </c>
      <c r="E22" s="48">
        <f t="shared" si="19"/>
        <v>3.0254007142857198E-2</v>
      </c>
      <c r="F22" s="48">
        <f t="shared" si="0"/>
        <v>3.0254007142857198E-2</v>
      </c>
      <c r="G22" s="48">
        <f t="shared" si="0"/>
        <v>3.0254007142857198E-2</v>
      </c>
      <c r="H22" s="48">
        <f t="shared" si="0"/>
        <v>3.0254007142857198E-2</v>
      </c>
      <c r="I22" s="48">
        <f t="shared" si="0"/>
        <v>3.0254007142857198E-2</v>
      </c>
      <c r="J22" s="48">
        <f t="shared" si="0"/>
        <v>3.0254007142857198E-2</v>
      </c>
      <c r="K22" s="48">
        <f t="shared" si="0"/>
        <v>3.0254007142857198E-2</v>
      </c>
      <c r="L22" s="48">
        <f t="shared" si="0"/>
        <v>3.0254007142857198E-2</v>
      </c>
      <c r="M22" s="183">
        <v>5.861906710310949E-2</v>
      </c>
      <c r="N22" s="48">
        <f t="shared" si="20"/>
        <v>5.861906710310949E-2</v>
      </c>
      <c r="O22" s="48">
        <f t="shared" si="1"/>
        <v>5.861906710310949E-2</v>
      </c>
      <c r="P22" s="48">
        <f t="shared" si="1"/>
        <v>5.861906710310949E-2</v>
      </c>
      <c r="Q22" s="183">
        <v>0.16227924787395498</v>
      </c>
      <c r="R22" s="48">
        <f t="shared" si="21"/>
        <v>0.16227924787395498</v>
      </c>
      <c r="S22" s="48">
        <f t="shared" si="2"/>
        <v>0.16227924787395498</v>
      </c>
      <c r="T22" s="183">
        <v>0.16227924787395498</v>
      </c>
      <c r="U22" s="48">
        <f t="shared" si="22"/>
        <v>0.16227924787395498</v>
      </c>
      <c r="V22" s="183">
        <v>0.38568181818181801</v>
      </c>
      <c r="W22" s="48">
        <f t="shared" si="23"/>
        <v>0.16227924787395498</v>
      </c>
      <c r="X22" s="48">
        <f t="shared" si="3"/>
        <v>0.16227924787395498</v>
      </c>
      <c r="Y22" s="48">
        <f t="shared" si="3"/>
        <v>0.16227924787395498</v>
      </c>
      <c r="Z22" s="48">
        <f t="shared" si="3"/>
        <v>0.16227924787395498</v>
      </c>
      <c r="AA22" s="48">
        <f t="shared" si="3"/>
        <v>0.16227924787395498</v>
      </c>
      <c r="AB22" s="48">
        <f t="shared" si="24"/>
        <v>0.44742839999999973</v>
      </c>
      <c r="AC22" s="48">
        <f t="shared" si="25"/>
        <v>0.44742839999999973</v>
      </c>
      <c r="AD22" s="195">
        <v>5.861906710310949E-2</v>
      </c>
      <c r="AE22" s="48">
        <f t="shared" si="4"/>
        <v>5.861906710310949E-2</v>
      </c>
      <c r="AF22" s="48">
        <f t="shared" si="4"/>
        <v>5.861906710310949E-2</v>
      </c>
      <c r="AG22" s="48">
        <f t="shared" si="4"/>
        <v>5.861906710310949E-2</v>
      </c>
      <c r="AH22" s="180">
        <v>0.44987624699999995</v>
      </c>
      <c r="AI22" s="566">
        <v>0.44742839999999973</v>
      </c>
      <c r="AJ22" s="48">
        <f t="shared" si="26"/>
        <v>0.44742839999999973</v>
      </c>
      <c r="AK22" s="535">
        <f t="shared" si="27"/>
        <v>0.44865232349999984</v>
      </c>
      <c r="AL22" s="527">
        <v>0.44987624699999995</v>
      </c>
      <c r="AM22" s="48">
        <f t="shared" si="28"/>
        <v>0.44742839999999973</v>
      </c>
      <c r="AN22" s="48">
        <f t="shared" si="5"/>
        <v>0.44742839999999973</v>
      </c>
      <c r="AO22" s="48">
        <f t="shared" si="29"/>
        <v>0.16227924787395498</v>
      </c>
      <c r="AP22" s="48">
        <f t="shared" si="30"/>
        <v>0.38568181818181801</v>
      </c>
      <c r="AQ22" s="183">
        <v>5.861906710310949E-2</v>
      </c>
      <c r="AR22" s="48">
        <v>5.861906710310949E-2</v>
      </c>
      <c r="AS22" s="48">
        <f t="shared" si="31"/>
        <v>0.29000000000000004</v>
      </c>
      <c r="AT22" s="183">
        <v>0.29000000000000004</v>
      </c>
      <c r="AU22" s="48">
        <f t="shared" si="32"/>
        <v>0.26100000000000007</v>
      </c>
      <c r="AV22" s="48">
        <f t="shared" si="6"/>
        <v>0.26100000000000007</v>
      </c>
      <c r="AW22" s="48">
        <f t="shared" si="6"/>
        <v>0.26100000000000007</v>
      </c>
      <c r="AX22" s="48">
        <f t="shared" si="6"/>
        <v>0.29000000000000004</v>
      </c>
      <c r="AY22" s="48">
        <f t="shared" si="6"/>
        <v>0.34800000000000003</v>
      </c>
      <c r="AZ22" s="48">
        <f t="shared" si="6"/>
        <v>0.29000000000000004</v>
      </c>
      <c r="BA22" s="48">
        <f t="shared" si="6"/>
        <v>0.34800000000000003</v>
      </c>
      <c r="BB22" s="48">
        <f t="shared" si="33"/>
        <v>0.42999999999999994</v>
      </c>
      <c r="BC22" s="190">
        <v>0.42999999999999994</v>
      </c>
      <c r="BD22" s="183">
        <v>0.41667168665445553</v>
      </c>
      <c r="BE22" s="48">
        <f t="shared" si="7"/>
        <v>0.29000000000000004</v>
      </c>
      <c r="BF22" s="48">
        <f t="shared" si="7"/>
        <v>0.29000000000000004</v>
      </c>
      <c r="BG22" s="48">
        <f t="shared" si="7"/>
        <v>0.34800000000000003</v>
      </c>
      <c r="BH22" s="48">
        <f t="shared" si="7"/>
        <v>0.34800000000000003</v>
      </c>
      <c r="BI22" s="183">
        <v>0.4285714285714286</v>
      </c>
      <c r="BJ22" s="193">
        <v>0.33600000000000008</v>
      </c>
      <c r="BK22" s="180">
        <v>0.33600000000000008</v>
      </c>
      <c r="BL22" s="183">
        <v>0.18036721918208154</v>
      </c>
      <c r="BM22" s="48">
        <f t="shared" si="34"/>
        <v>0.29000000000000004</v>
      </c>
      <c r="BN22" s="183">
        <v>0.2144972598749133</v>
      </c>
      <c r="BO22" s="183">
        <v>8.7369999999999948E-2</v>
      </c>
      <c r="BP22" s="48">
        <f t="shared" si="35"/>
        <v>8.7369999999999948E-2</v>
      </c>
      <c r="BQ22" s="48">
        <f t="shared" si="8"/>
        <v>8.7369999999999948E-2</v>
      </c>
      <c r="BR22" s="48">
        <f t="shared" si="8"/>
        <v>8.7369999999999948E-2</v>
      </c>
      <c r="BS22" s="48">
        <f t="shared" si="8"/>
        <v>8.7369999999999948E-2</v>
      </c>
      <c r="BT22" s="48">
        <f t="shared" si="8"/>
        <v>8.7369999999999948E-2</v>
      </c>
      <c r="BU22" s="183">
        <v>0.3166130933839999</v>
      </c>
      <c r="BV22" s="48">
        <f t="shared" si="36"/>
        <v>0.3166130933839999</v>
      </c>
      <c r="BW22" s="48">
        <f t="shared" si="9"/>
        <v>0.3166130933839999</v>
      </c>
      <c r="BX22" s="48">
        <f t="shared" si="9"/>
        <v>0.3166130933839999</v>
      </c>
      <c r="BY22" s="48">
        <f t="shared" si="9"/>
        <v>0.3166130933839999</v>
      </c>
      <c r="BZ22" s="48">
        <f t="shared" si="9"/>
        <v>0.3166130933839999</v>
      </c>
      <c r="CA22" s="48">
        <f t="shared" si="9"/>
        <v>0.3166130933839999</v>
      </c>
      <c r="CB22" s="183">
        <v>0.23950868624074007</v>
      </c>
      <c r="CC22" s="48">
        <f t="shared" si="37"/>
        <v>0.23950868624074007</v>
      </c>
      <c r="CD22" s="48">
        <f t="shared" si="10"/>
        <v>0.23950868624074007</v>
      </c>
      <c r="CE22" s="48">
        <f t="shared" si="10"/>
        <v>0.23950868624074007</v>
      </c>
      <c r="CF22" s="48">
        <f t="shared" si="10"/>
        <v>0.23950868624074007</v>
      </c>
      <c r="CG22" s="48">
        <f t="shared" si="10"/>
        <v>0.23950868624074007</v>
      </c>
      <c r="CH22" s="48">
        <f t="shared" si="10"/>
        <v>0.23950868624074007</v>
      </c>
      <c r="CI22" s="48">
        <f t="shared" si="38"/>
        <v>0.2144972598749133</v>
      </c>
      <c r="CJ22" s="48">
        <f t="shared" si="38"/>
        <v>0.2144972598749133</v>
      </c>
      <c r="CK22" s="48">
        <f t="shared" si="38"/>
        <v>0.2144972598749133</v>
      </c>
      <c r="CL22" s="183">
        <v>0.35574061067220186</v>
      </c>
      <c r="CM22" s="48">
        <f t="shared" si="39"/>
        <v>0.35574061067220186</v>
      </c>
      <c r="CN22" s="48">
        <f t="shared" si="11"/>
        <v>0.35574061067220186</v>
      </c>
      <c r="CO22" s="48">
        <f t="shared" si="11"/>
        <v>0.35574061067220186</v>
      </c>
      <c r="CP22" s="48">
        <f t="shared" si="11"/>
        <v>0.35574061067220186</v>
      </c>
      <c r="CQ22" s="183">
        <v>0.18036721918208154</v>
      </c>
      <c r="CR22" s="183">
        <f t="shared" si="40"/>
        <v>0.44742839999999973</v>
      </c>
      <c r="CS22" s="48">
        <f t="shared" si="41"/>
        <v>0.44742839999999973</v>
      </c>
      <c r="CT22" s="48">
        <f t="shared" si="12"/>
        <v>0.44742839999999973</v>
      </c>
      <c r="CU22" s="48">
        <f t="shared" si="12"/>
        <v>0.44742839999999973</v>
      </c>
      <c r="CV22" s="48">
        <f t="shared" si="12"/>
        <v>0.44742839999999973</v>
      </c>
      <c r="CW22" s="48">
        <f t="shared" si="12"/>
        <v>0.44742839999999973</v>
      </c>
      <c r="CX22" s="48">
        <f t="shared" si="12"/>
        <v>0.44742839999999973</v>
      </c>
      <c r="CY22" s="48">
        <f t="shared" si="12"/>
        <v>0.44742839999999973</v>
      </c>
      <c r="CZ22" s="48">
        <f t="shared" si="12"/>
        <v>0.44742839999999973</v>
      </c>
      <c r="DA22" s="48">
        <f t="shared" si="12"/>
        <v>0.44742839999999973</v>
      </c>
      <c r="DB22" s="48">
        <f t="shared" si="12"/>
        <v>0.44742839999999973</v>
      </c>
      <c r="DC22" s="48">
        <f t="shared" si="12"/>
        <v>0.44742839999999973</v>
      </c>
      <c r="DD22" s="183">
        <f t="shared" si="42"/>
        <v>0.29000000000000004</v>
      </c>
      <c r="DE22" s="48">
        <f t="shared" si="13"/>
        <v>0.29000000000000004</v>
      </c>
      <c r="DF22" s="48">
        <f t="shared" si="13"/>
        <v>0.29000000000000004</v>
      </c>
      <c r="DG22" s="48">
        <f t="shared" si="13"/>
        <v>0.29000000000000004</v>
      </c>
      <c r="DH22" s="183">
        <f t="shared" si="43"/>
        <v>5.861906710310949E-2</v>
      </c>
      <c r="DI22" s="48">
        <f t="shared" si="44"/>
        <v>5.861906710310949E-2</v>
      </c>
      <c r="DJ22" s="48">
        <f t="shared" si="14"/>
        <v>5.861906710310949E-2</v>
      </c>
      <c r="DK22" s="48">
        <f t="shared" si="14"/>
        <v>5.861906710310949E-2</v>
      </c>
      <c r="DL22" s="48">
        <f t="shared" si="14"/>
        <v>5.861906710310949E-2</v>
      </c>
      <c r="DM22" s="48">
        <f t="shared" si="14"/>
        <v>5.861906710310949E-2</v>
      </c>
      <c r="DN22" s="48">
        <f t="shared" si="14"/>
        <v>5.861906710310949E-2</v>
      </c>
      <c r="DO22" s="48">
        <f t="shared" si="48"/>
        <v>5.861906710310949E-2</v>
      </c>
      <c r="DP22" s="48">
        <f t="shared" si="45"/>
        <v>5.861906710310949E-2</v>
      </c>
      <c r="DQ22" s="48">
        <f t="shared" si="15"/>
        <v>5.861906710310949E-2</v>
      </c>
      <c r="DR22" s="48">
        <f t="shared" si="15"/>
        <v>5.861906710310949E-2</v>
      </c>
      <c r="DS22" s="48">
        <f t="shared" si="15"/>
        <v>5.861906710310949E-2</v>
      </c>
      <c r="DT22" s="48">
        <f t="shared" si="15"/>
        <v>5.861906710310949E-2</v>
      </c>
      <c r="DU22" s="48">
        <f t="shared" si="15"/>
        <v>5.861906710310949E-2</v>
      </c>
      <c r="DV22" s="48">
        <f t="shared" si="15"/>
        <v>5.861906710310949E-2</v>
      </c>
      <c r="DW22" s="48">
        <f t="shared" si="16"/>
        <v>5.861906710310949E-2</v>
      </c>
      <c r="DX22" s="48">
        <f t="shared" si="16"/>
        <v>5.861906710310949E-2</v>
      </c>
      <c r="DY22" s="48">
        <f t="shared" si="17"/>
        <v>5.861906710310949E-2</v>
      </c>
      <c r="DZ22" s="48">
        <f t="shared" si="46"/>
        <v>5.861906710310949E-2</v>
      </c>
      <c r="EA22" s="48">
        <f t="shared" si="18"/>
        <v>5.861906710310949E-2</v>
      </c>
      <c r="EB22" s="48">
        <f t="shared" si="18"/>
        <v>5.861906710310949E-2</v>
      </c>
      <c r="EC22" s="48">
        <f t="shared" si="18"/>
        <v>5.861906710310949E-2</v>
      </c>
      <c r="ED22" s="48">
        <f t="shared" si="18"/>
        <v>5.861906710310949E-2</v>
      </c>
      <c r="EE22" s="48">
        <f t="shared" si="18"/>
        <v>5.861906710310949E-2</v>
      </c>
      <c r="EF22" s="48">
        <f t="shared" si="18"/>
        <v>5.861906710310949E-2</v>
      </c>
      <c r="EG22" s="48">
        <f t="shared" si="18"/>
        <v>5.861906710310949E-2</v>
      </c>
      <c r="EH22" s="48">
        <f t="shared" si="18"/>
        <v>5.861906710310949E-2</v>
      </c>
      <c r="EI22" s="48">
        <f t="shared" si="18"/>
        <v>5.861906710310949E-2</v>
      </c>
      <c r="EJ22" s="48">
        <f t="shared" si="18"/>
        <v>5.861906710310949E-2</v>
      </c>
      <c r="EK22" s="48">
        <f t="shared" si="18"/>
        <v>5.861906710310949E-2</v>
      </c>
      <c r="EL22" s="183">
        <f t="shared" si="47"/>
        <v>0.17850717266135049</v>
      </c>
      <c r="EM22" s="60"/>
      <c r="EN22" s="60"/>
      <c r="EO22" s="60"/>
    </row>
    <row r="23" spans="1:145" ht="15.75" outlineLevel="1" thickBot="1" x14ac:dyDescent="0.3">
      <c r="B23" s="239" t="s">
        <v>22</v>
      </c>
      <c r="C23" s="240">
        <v>0.75</v>
      </c>
      <c r="D23" s="192">
        <v>5.646219675813513E-2</v>
      </c>
      <c r="E23" s="241">
        <f t="shared" si="19"/>
        <v>5.646219675813513E-2</v>
      </c>
      <c r="F23" s="241">
        <f t="shared" si="0"/>
        <v>5.646219675813513E-2</v>
      </c>
      <c r="G23" s="241">
        <f t="shared" si="0"/>
        <v>5.646219675813513E-2</v>
      </c>
      <c r="H23" s="241">
        <f t="shared" si="0"/>
        <v>5.646219675813513E-2</v>
      </c>
      <c r="I23" s="241">
        <f t="shared" si="0"/>
        <v>5.646219675813513E-2</v>
      </c>
      <c r="J23" s="241">
        <f t="shared" si="0"/>
        <v>5.646219675813513E-2</v>
      </c>
      <c r="K23" s="241">
        <f t="shared" si="0"/>
        <v>5.646219675813513E-2</v>
      </c>
      <c r="L23" s="241">
        <f t="shared" si="0"/>
        <v>5.646219675813513E-2</v>
      </c>
      <c r="M23" s="192">
        <v>0.16232804232804221</v>
      </c>
      <c r="N23" s="241">
        <f t="shared" si="20"/>
        <v>0.16232804232804221</v>
      </c>
      <c r="O23" s="241">
        <f t="shared" si="1"/>
        <v>0.16232804232804221</v>
      </c>
      <c r="P23" s="241">
        <f t="shared" si="1"/>
        <v>0.16232804232804221</v>
      </c>
      <c r="Q23" s="192">
        <v>0.21597339877094734</v>
      </c>
      <c r="R23" s="241">
        <f t="shared" si="21"/>
        <v>0.21597339877094734</v>
      </c>
      <c r="S23" s="241">
        <f t="shared" si="2"/>
        <v>0.21597339877094734</v>
      </c>
      <c r="T23" s="192">
        <v>0.21597339877094734</v>
      </c>
      <c r="U23" s="241">
        <f t="shared" si="22"/>
        <v>0.21597339877094734</v>
      </c>
      <c r="V23" s="192">
        <v>0.62941176470588234</v>
      </c>
      <c r="W23" s="241">
        <f t="shared" si="23"/>
        <v>0.21597339877094734</v>
      </c>
      <c r="X23" s="241">
        <f t="shared" si="3"/>
        <v>0.21597339877094734</v>
      </c>
      <c r="Y23" s="241">
        <f t="shared" si="3"/>
        <v>0.21597339877094734</v>
      </c>
      <c r="Z23" s="241">
        <f t="shared" si="3"/>
        <v>0.21597339877094734</v>
      </c>
      <c r="AA23" s="241">
        <f t="shared" si="3"/>
        <v>0.21597339877094734</v>
      </c>
      <c r="AB23" s="241">
        <f t="shared" si="24"/>
        <v>0.57000000000000006</v>
      </c>
      <c r="AC23" s="241">
        <f t="shared" si="25"/>
        <v>0.57000000000000006</v>
      </c>
      <c r="AD23" s="195">
        <v>0.16232804232804221</v>
      </c>
      <c r="AE23" s="241">
        <f t="shared" si="4"/>
        <v>0.16232804232804221</v>
      </c>
      <c r="AF23" s="241">
        <f t="shared" si="4"/>
        <v>0.16232804232804221</v>
      </c>
      <c r="AG23" s="241">
        <f t="shared" si="4"/>
        <v>0.16232804232804221</v>
      </c>
      <c r="AH23" s="181">
        <v>0.50284499275000005</v>
      </c>
      <c r="AI23" s="566">
        <v>0.57000000000000006</v>
      </c>
      <c r="AJ23" s="241">
        <f t="shared" si="26"/>
        <v>0.57000000000000006</v>
      </c>
      <c r="AK23" s="535">
        <f t="shared" si="27"/>
        <v>0.53642249637500006</v>
      </c>
      <c r="AL23" s="528">
        <v>0.50284499275000005</v>
      </c>
      <c r="AM23" s="241">
        <f t="shared" si="28"/>
        <v>0.57000000000000006</v>
      </c>
      <c r="AN23" s="241">
        <f t="shared" si="5"/>
        <v>0.57000000000000006</v>
      </c>
      <c r="AO23" s="48">
        <f t="shared" si="29"/>
        <v>0.21597339877094734</v>
      </c>
      <c r="AP23" s="48">
        <f t="shared" si="30"/>
        <v>0.62941176470588234</v>
      </c>
      <c r="AQ23" s="192">
        <v>0.16232804232804221</v>
      </c>
      <c r="AR23" s="48">
        <v>0.16232804232804221</v>
      </c>
      <c r="AS23" s="48">
        <f t="shared" si="31"/>
        <v>0.33000000000000007</v>
      </c>
      <c r="AT23" s="192">
        <v>0.33000000000000007</v>
      </c>
      <c r="AU23" s="48">
        <f t="shared" si="32"/>
        <v>0.2970000000000001</v>
      </c>
      <c r="AV23" s="48">
        <f t="shared" si="6"/>
        <v>0.2970000000000001</v>
      </c>
      <c r="AW23" s="48">
        <f t="shared" si="6"/>
        <v>0.2970000000000001</v>
      </c>
      <c r="AX23" s="48">
        <f t="shared" si="6"/>
        <v>0.33000000000000007</v>
      </c>
      <c r="AY23" s="48">
        <f t="shared" si="6"/>
        <v>0.39600000000000007</v>
      </c>
      <c r="AZ23" s="48">
        <f t="shared" si="6"/>
        <v>0.33000000000000007</v>
      </c>
      <c r="BA23" s="48">
        <f t="shared" si="6"/>
        <v>0.39600000000000007</v>
      </c>
      <c r="BB23" s="241">
        <f t="shared" si="33"/>
        <v>0.50556089269878801</v>
      </c>
      <c r="BC23" s="191">
        <v>0.50556089269878801</v>
      </c>
      <c r="BD23" s="192">
        <v>0.49438167712749226</v>
      </c>
      <c r="BE23" s="48">
        <f t="shared" si="7"/>
        <v>0.33000000000000007</v>
      </c>
      <c r="BF23" s="48">
        <f t="shared" si="7"/>
        <v>0.33000000000000007</v>
      </c>
      <c r="BG23" s="48">
        <f t="shared" si="7"/>
        <v>0.39600000000000007</v>
      </c>
      <c r="BH23" s="48">
        <f t="shared" si="7"/>
        <v>0.39600000000000007</v>
      </c>
      <c r="BI23" s="192">
        <v>0.51</v>
      </c>
      <c r="BJ23" s="242">
        <v>0.48350000000000004</v>
      </c>
      <c r="BK23" s="181">
        <v>0.48350000000000004</v>
      </c>
      <c r="BL23" s="192">
        <v>0.22999999999999998</v>
      </c>
      <c r="BM23" s="241">
        <f t="shared" si="34"/>
        <v>0.33000000000000007</v>
      </c>
      <c r="BN23" s="192">
        <v>0.27019822372343333</v>
      </c>
      <c r="BO23" s="192">
        <v>0.12440000000000007</v>
      </c>
      <c r="BP23" s="241">
        <f t="shared" si="35"/>
        <v>0.12440000000000007</v>
      </c>
      <c r="BQ23" s="241">
        <f t="shared" si="8"/>
        <v>0.12440000000000007</v>
      </c>
      <c r="BR23" s="241">
        <f t="shared" si="8"/>
        <v>0.12440000000000007</v>
      </c>
      <c r="BS23" s="241">
        <f t="shared" si="8"/>
        <v>0.12440000000000007</v>
      </c>
      <c r="BT23" s="241">
        <f t="shared" si="8"/>
        <v>0.12440000000000007</v>
      </c>
      <c r="BU23" s="192">
        <v>0.389301553011</v>
      </c>
      <c r="BV23" s="241">
        <f t="shared" si="36"/>
        <v>0.389301553011</v>
      </c>
      <c r="BW23" s="241">
        <f t="shared" si="9"/>
        <v>0.389301553011</v>
      </c>
      <c r="BX23" s="241">
        <f t="shared" si="9"/>
        <v>0.389301553011</v>
      </c>
      <c r="BY23" s="241">
        <f t="shared" si="9"/>
        <v>0.389301553011</v>
      </c>
      <c r="BZ23" s="241">
        <f t="shared" si="9"/>
        <v>0.389301553011</v>
      </c>
      <c r="CA23" s="241">
        <f t="shared" si="9"/>
        <v>0.389301553011</v>
      </c>
      <c r="CB23" s="192">
        <v>0.29689311815929997</v>
      </c>
      <c r="CC23" s="241">
        <f t="shared" si="37"/>
        <v>0.29689311815929997</v>
      </c>
      <c r="CD23" s="241">
        <f t="shared" si="10"/>
        <v>0.29689311815929997</v>
      </c>
      <c r="CE23" s="241">
        <f t="shared" si="10"/>
        <v>0.29689311815929997</v>
      </c>
      <c r="CF23" s="241">
        <f t="shared" si="10"/>
        <v>0.29689311815929997</v>
      </c>
      <c r="CG23" s="241">
        <f t="shared" si="10"/>
        <v>0.29689311815929997</v>
      </c>
      <c r="CH23" s="241">
        <f t="shared" si="10"/>
        <v>0.29689311815929997</v>
      </c>
      <c r="CI23" s="241">
        <f t="shared" si="38"/>
        <v>0.27019822372343333</v>
      </c>
      <c r="CJ23" s="241">
        <f t="shared" si="38"/>
        <v>0.27019822372343333</v>
      </c>
      <c r="CK23" s="241">
        <f t="shared" si="38"/>
        <v>0.27019822372343333</v>
      </c>
      <c r="CL23" s="192">
        <v>0.40586038109041711</v>
      </c>
      <c r="CM23" s="241">
        <f t="shared" si="39"/>
        <v>0.40586038109041711</v>
      </c>
      <c r="CN23" s="241">
        <f t="shared" si="11"/>
        <v>0.40586038109041711</v>
      </c>
      <c r="CO23" s="241">
        <f t="shared" si="11"/>
        <v>0.40586038109041711</v>
      </c>
      <c r="CP23" s="241">
        <f t="shared" si="11"/>
        <v>0.40586038109041711</v>
      </c>
      <c r="CQ23" s="192">
        <v>0.22999999999999998</v>
      </c>
      <c r="CR23" s="183">
        <f t="shared" si="40"/>
        <v>0.57000000000000006</v>
      </c>
      <c r="CS23" s="241">
        <f t="shared" si="41"/>
        <v>0.57000000000000006</v>
      </c>
      <c r="CT23" s="241">
        <f t="shared" si="12"/>
        <v>0.57000000000000006</v>
      </c>
      <c r="CU23" s="241">
        <f t="shared" si="12"/>
        <v>0.57000000000000006</v>
      </c>
      <c r="CV23" s="241">
        <f t="shared" si="12"/>
        <v>0.57000000000000006</v>
      </c>
      <c r="CW23" s="241">
        <f t="shared" si="12"/>
        <v>0.57000000000000006</v>
      </c>
      <c r="CX23" s="241">
        <f t="shared" si="12"/>
        <v>0.57000000000000006</v>
      </c>
      <c r="CY23" s="241">
        <f t="shared" si="12"/>
        <v>0.57000000000000006</v>
      </c>
      <c r="CZ23" s="241">
        <f t="shared" si="12"/>
        <v>0.57000000000000006</v>
      </c>
      <c r="DA23" s="241">
        <f t="shared" si="12"/>
        <v>0.57000000000000006</v>
      </c>
      <c r="DB23" s="241">
        <f t="shared" si="12"/>
        <v>0.57000000000000006</v>
      </c>
      <c r="DC23" s="241">
        <f t="shared" si="12"/>
        <v>0.57000000000000006</v>
      </c>
      <c r="DD23" s="192">
        <f t="shared" si="42"/>
        <v>0.33000000000000007</v>
      </c>
      <c r="DE23" s="241">
        <f t="shared" si="13"/>
        <v>0.33000000000000007</v>
      </c>
      <c r="DF23" s="241">
        <f t="shared" si="13"/>
        <v>0.33000000000000007</v>
      </c>
      <c r="DG23" s="241">
        <f t="shared" si="13"/>
        <v>0.33000000000000007</v>
      </c>
      <c r="DH23" s="183">
        <f t="shared" si="43"/>
        <v>0.16232804232804221</v>
      </c>
      <c r="DI23" s="241">
        <f t="shared" si="44"/>
        <v>0.16232804232804221</v>
      </c>
      <c r="DJ23" s="241">
        <f t="shared" si="14"/>
        <v>0.16232804232804221</v>
      </c>
      <c r="DK23" s="241">
        <f t="shared" si="14"/>
        <v>0.16232804232804221</v>
      </c>
      <c r="DL23" s="241">
        <f t="shared" si="14"/>
        <v>0.16232804232804221</v>
      </c>
      <c r="DM23" s="241">
        <f t="shared" si="14"/>
        <v>0.16232804232804221</v>
      </c>
      <c r="DN23" s="241">
        <f t="shared" si="14"/>
        <v>0.16232804232804221</v>
      </c>
      <c r="DO23" s="241">
        <f t="shared" si="48"/>
        <v>0.16232804232804221</v>
      </c>
      <c r="DP23" s="241">
        <f t="shared" si="45"/>
        <v>0.16232804232804221</v>
      </c>
      <c r="DQ23" s="241">
        <f t="shared" si="15"/>
        <v>0.16232804232804221</v>
      </c>
      <c r="DR23" s="241">
        <f t="shared" si="15"/>
        <v>0.16232804232804221</v>
      </c>
      <c r="DS23" s="241">
        <f t="shared" si="15"/>
        <v>0.16232804232804221</v>
      </c>
      <c r="DT23" s="241">
        <f t="shared" si="15"/>
        <v>0.16232804232804221</v>
      </c>
      <c r="DU23" s="241">
        <f t="shared" si="15"/>
        <v>0.16232804232804221</v>
      </c>
      <c r="DV23" s="241">
        <f t="shared" si="15"/>
        <v>0.16232804232804221</v>
      </c>
      <c r="DW23" s="241">
        <f t="shared" si="16"/>
        <v>0.16232804232804221</v>
      </c>
      <c r="DX23" s="241">
        <f t="shared" si="16"/>
        <v>0.16232804232804221</v>
      </c>
      <c r="DY23" s="241">
        <f t="shared" si="17"/>
        <v>0.16232804232804221</v>
      </c>
      <c r="DZ23" s="241">
        <f t="shared" si="46"/>
        <v>0.16232804232804221</v>
      </c>
      <c r="EA23" s="241">
        <f t="shared" si="18"/>
        <v>0.16232804232804221</v>
      </c>
      <c r="EB23" s="241">
        <f t="shared" si="18"/>
        <v>0.16232804232804221</v>
      </c>
      <c r="EC23" s="241">
        <f t="shared" si="18"/>
        <v>0.16232804232804221</v>
      </c>
      <c r="ED23" s="241">
        <f t="shared" si="18"/>
        <v>0.16232804232804221</v>
      </c>
      <c r="EE23" s="241">
        <f t="shared" si="18"/>
        <v>0.16232804232804221</v>
      </c>
      <c r="EF23" s="241">
        <f t="shared" si="18"/>
        <v>0.16232804232804221</v>
      </c>
      <c r="EG23" s="241">
        <f t="shared" si="18"/>
        <v>0.16232804232804221</v>
      </c>
      <c r="EH23" s="241">
        <f t="shared" si="18"/>
        <v>0.16232804232804221</v>
      </c>
      <c r="EI23" s="241">
        <f t="shared" si="18"/>
        <v>0.16232804232804221</v>
      </c>
      <c r="EJ23" s="241">
        <f t="shared" si="18"/>
        <v>0.16232804232804221</v>
      </c>
      <c r="EK23" s="241">
        <f t="shared" si="18"/>
        <v>0.16232804232804221</v>
      </c>
      <c r="EL23" s="183">
        <f t="shared" si="47"/>
        <v>0.2375707386480421</v>
      </c>
      <c r="EM23" s="60"/>
      <c r="EN23" s="60"/>
      <c r="EO23" s="60"/>
    </row>
    <row r="24" spans="1:145" s="290" customFormat="1" ht="15.75" outlineLevel="1" thickBot="1" x14ac:dyDescent="0.3">
      <c r="A24" s="280"/>
      <c r="B24" s="281" t="s">
        <v>23</v>
      </c>
      <c r="C24" s="282">
        <v>0.8</v>
      </c>
      <c r="D24" s="283">
        <v>0.11076381872701968</v>
      </c>
      <c r="E24" s="284">
        <f t="shared" si="19"/>
        <v>0.11076381872701968</v>
      </c>
      <c r="F24" s="284">
        <f t="shared" si="0"/>
        <v>0.11076381872701968</v>
      </c>
      <c r="G24" s="284">
        <f t="shared" si="0"/>
        <v>0.11076381872701968</v>
      </c>
      <c r="H24" s="284">
        <f t="shared" si="0"/>
        <v>0.11076381872701968</v>
      </c>
      <c r="I24" s="284">
        <f t="shared" si="0"/>
        <v>0.11076381872701968</v>
      </c>
      <c r="J24" s="284">
        <f t="shared" si="0"/>
        <v>0.11076381872701968</v>
      </c>
      <c r="K24" s="284">
        <f t="shared" si="0"/>
        <v>0.11076381872701968</v>
      </c>
      <c r="L24" s="284">
        <f t="shared" si="0"/>
        <v>0.11076381872701968</v>
      </c>
      <c r="M24" s="283">
        <v>0.18199999999999994</v>
      </c>
      <c r="N24" s="284">
        <f t="shared" si="20"/>
        <v>0.18199999999999994</v>
      </c>
      <c r="O24" s="284">
        <f t="shared" si="1"/>
        <v>0.18199999999999994</v>
      </c>
      <c r="P24" s="284">
        <f t="shared" si="1"/>
        <v>0.18199999999999994</v>
      </c>
      <c r="Q24" s="283">
        <v>0.32123167155425247</v>
      </c>
      <c r="R24" s="284">
        <f t="shared" si="21"/>
        <v>0.32123167155425247</v>
      </c>
      <c r="S24" s="284">
        <f t="shared" si="2"/>
        <v>0.32123167155425247</v>
      </c>
      <c r="T24" s="283">
        <v>0.32123167155425247</v>
      </c>
      <c r="U24" s="284">
        <f t="shared" si="22"/>
        <v>0.32123167155425247</v>
      </c>
      <c r="V24" s="283">
        <v>0.68738882497368725</v>
      </c>
      <c r="W24" s="284">
        <f t="shared" si="23"/>
        <v>0.32123167155425247</v>
      </c>
      <c r="X24" s="284">
        <f t="shared" si="3"/>
        <v>0.32123167155425247</v>
      </c>
      <c r="Y24" s="284">
        <f t="shared" si="3"/>
        <v>0.32123167155425247</v>
      </c>
      <c r="Z24" s="284">
        <f t="shared" si="3"/>
        <v>0.32123167155425247</v>
      </c>
      <c r="AA24" s="284">
        <f t="shared" si="3"/>
        <v>0.32123167155425247</v>
      </c>
      <c r="AB24" s="284">
        <f t="shared" si="24"/>
        <v>0.83950000000000036</v>
      </c>
      <c r="AC24" s="284">
        <f t="shared" si="25"/>
        <v>0.83950000000000036</v>
      </c>
      <c r="AD24" s="285">
        <v>0.18199999999999994</v>
      </c>
      <c r="AE24" s="284">
        <f t="shared" si="4"/>
        <v>0.18199999999999994</v>
      </c>
      <c r="AF24" s="284">
        <f t="shared" si="4"/>
        <v>0.18199999999999994</v>
      </c>
      <c r="AG24" s="284">
        <f t="shared" si="4"/>
        <v>0.18199999999999994</v>
      </c>
      <c r="AH24" s="286">
        <v>0.53915774800000005</v>
      </c>
      <c r="AI24" s="566">
        <v>0.83950000000000036</v>
      </c>
      <c r="AJ24" s="284">
        <f t="shared" si="26"/>
        <v>0.83950000000000036</v>
      </c>
      <c r="AK24" s="535">
        <f t="shared" si="27"/>
        <v>0.6893288740000002</v>
      </c>
      <c r="AL24" s="529">
        <v>0.53915774800000005</v>
      </c>
      <c r="AM24" s="284">
        <f t="shared" si="28"/>
        <v>0.83950000000000036</v>
      </c>
      <c r="AN24" s="284">
        <f t="shared" si="5"/>
        <v>0.83950000000000036</v>
      </c>
      <c r="AO24" s="48">
        <f t="shared" si="29"/>
        <v>0.32123167155425247</v>
      </c>
      <c r="AP24" s="48">
        <f t="shared" si="30"/>
        <v>0.68738882497368725</v>
      </c>
      <c r="AQ24" s="283">
        <v>0.18199999999999994</v>
      </c>
      <c r="AR24" s="48">
        <v>0.18199999999999994</v>
      </c>
      <c r="AS24" s="48">
        <f t="shared" si="31"/>
        <v>0.37000000000000011</v>
      </c>
      <c r="AT24" s="283">
        <v>0.37000000000000011</v>
      </c>
      <c r="AU24" s="48">
        <f t="shared" si="32"/>
        <v>0.33300000000000013</v>
      </c>
      <c r="AV24" s="48">
        <f t="shared" si="6"/>
        <v>0.33300000000000013</v>
      </c>
      <c r="AW24" s="48">
        <f t="shared" si="6"/>
        <v>0.33300000000000013</v>
      </c>
      <c r="AX24" s="48">
        <f t="shared" si="6"/>
        <v>0.37000000000000011</v>
      </c>
      <c r="AY24" s="48">
        <f t="shared" si="6"/>
        <v>0.44400000000000012</v>
      </c>
      <c r="AZ24" s="48">
        <f t="shared" si="6"/>
        <v>0.37000000000000011</v>
      </c>
      <c r="BA24" s="48">
        <f t="shared" si="6"/>
        <v>0.44400000000000012</v>
      </c>
      <c r="BB24" s="284">
        <f t="shared" si="33"/>
        <v>0.5692801881955214</v>
      </c>
      <c r="BC24" s="287">
        <v>0.5692801881955214</v>
      </c>
      <c r="BD24" s="283">
        <v>0.60022393717475642</v>
      </c>
      <c r="BE24" s="48">
        <f t="shared" si="7"/>
        <v>0.37000000000000011</v>
      </c>
      <c r="BF24" s="48">
        <f t="shared" si="7"/>
        <v>0.37000000000000011</v>
      </c>
      <c r="BG24" s="48">
        <f t="shared" si="7"/>
        <v>0.44400000000000012</v>
      </c>
      <c r="BH24" s="48">
        <f t="shared" si="7"/>
        <v>0.44400000000000012</v>
      </c>
      <c r="BI24" s="283">
        <v>0.60396781715580961</v>
      </c>
      <c r="BJ24" s="288">
        <v>0.62087309644670063</v>
      </c>
      <c r="BK24" s="286">
        <v>0.62087309644670063</v>
      </c>
      <c r="BL24" s="283">
        <v>0.28000000000000003</v>
      </c>
      <c r="BM24" s="284">
        <f t="shared" si="34"/>
        <v>0.37000000000000011</v>
      </c>
      <c r="BN24" s="283">
        <v>0.31781195079933333</v>
      </c>
      <c r="BO24" s="283">
        <v>0.15310000000000001</v>
      </c>
      <c r="BP24" s="284">
        <f t="shared" si="35"/>
        <v>0.15310000000000001</v>
      </c>
      <c r="BQ24" s="284">
        <f t="shared" si="8"/>
        <v>0.15310000000000001</v>
      </c>
      <c r="BR24" s="284">
        <f t="shared" si="8"/>
        <v>0.15310000000000001</v>
      </c>
      <c r="BS24" s="284">
        <f t="shared" si="8"/>
        <v>0.15310000000000001</v>
      </c>
      <c r="BT24" s="284">
        <f t="shared" si="8"/>
        <v>0.15310000000000001</v>
      </c>
      <c r="BU24" s="283">
        <v>0.4502688319307</v>
      </c>
      <c r="BV24" s="284">
        <f t="shared" si="36"/>
        <v>0.4502688319307</v>
      </c>
      <c r="BW24" s="284">
        <f t="shared" si="9"/>
        <v>0.4502688319307</v>
      </c>
      <c r="BX24" s="284">
        <f t="shared" si="9"/>
        <v>0.4502688319307</v>
      </c>
      <c r="BY24" s="284">
        <f t="shared" si="9"/>
        <v>0.4502688319307</v>
      </c>
      <c r="BZ24" s="284">
        <f t="shared" si="9"/>
        <v>0.4502688319307</v>
      </c>
      <c r="CA24" s="284">
        <f t="shared" si="9"/>
        <v>0.4502688319307</v>
      </c>
      <c r="CB24" s="283">
        <v>0.35006702046729998</v>
      </c>
      <c r="CC24" s="284">
        <f t="shared" si="37"/>
        <v>0.35006702046729998</v>
      </c>
      <c r="CD24" s="284">
        <f t="shared" si="10"/>
        <v>0.35006702046729998</v>
      </c>
      <c r="CE24" s="284">
        <f t="shared" si="10"/>
        <v>0.35006702046729998</v>
      </c>
      <c r="CF24" s="284">
        <f t="shared" si="10"/>
        <v>0.35006702046729998</v>
      </c>
      <c r="CG24" s="284">
        <f t="shared" si="10"/>
        <v>0.35006702046729998</v>
      </c>
      <c r="CH24" s="284">
        <f t="shared" si="10"/>
        <v>0.35006702046729998</v>
      </c>
      <c r="CI24" s="284">
        <f t="shared" si="38"/>
        <v>0.31781195079933333</v>
      </c>
      <c r="CJ24" s="284">
        <f t="shared" si="38"/>
        <v>0.31781195079933333</v>
      </c>
      <c r="CK24" s="284">
        <f t="shared" si="38"/>
        <v>0.31781195079933333</v>
      </c>
      <c r="CL24" s="283">
        <v>0.44725234058786589</v>
      </c>
      <c r="CM24" s="284">
        <f t="shared" si="39"/>
        <v>0.44725234058786589</v>
      </c>
      <c r="CN24" s="284">
        <f t="shared" si="11"/>
        <v>0.44725234058786589</v>
      </c>
      <c r="CO24" s="284">
        <f t="shared" si="11"/>
        <v>0.44725234058786589</v>
      </c>
      <c r="CP24" s="284">
        <f t="shared" si="11"/>
        <v>0.44725234058786589</v>
      </c>
      <c r="CQ24" s="283">
        <v>0.28000000000000003</v>
      </c>
      <c r="CR24" s="183">
        <f t="shared" si="40"/>
        <v>0.83950000000000036</v>
      </c>
      <c r="CS24" s="284">
        <f t="shared" si="41"/>
        <v>0.83950000000000036</v>
      </c>
      <c r="CT24" s="284">
        <f t="shared" si="12"/>
        <v>0.83950000000000036</v>
      </c>
      <c r="CU24" s="284">
        <f t="shared" si="12"/>
        <v>0.83950000000000036</v>
      </c>
      <c r="CV24" s="284">
        <f t="shared" si="12"/>
        <v>0.83950000000000036</v>
      </c>
      <c r="CW24" s="284">
        <f t="shared" si="12"/>
        <v>0.83950000000000036</v>
      </c>
      <c r="CX24" s="284">
        <f t="shared" si="12"/>
        <v>0.83950000000000036</v>
      </c>
      <c r="CY24" s="284">
        <f t="shared" si="12"/>
        <v>0.83950000000000036</v>
      </c>
      <c r="CZ24" s="284">
        <f t="shared" si="12"/>
        <v>0.83950000000000036</v>
      </c>
      <c r="DA24" s="284">
        <f t="shared" si="12"/>
        <v>0.83950000000000036</v>
      </c>
      <c r="DB24" s="284">
        <f t="shared" si="12"/>
        <v>0.83950000000000036</v>
      </c>
      <c r="DC24" s="284">
        <f t="shared" si="12"/>
        <v>0.83950000000000036</v>
      </c>
      <c r="DD24" s="283">
        <f t="shared" si="42"/>
        <v>0.37000000000000011</v>
      </c>
      <c r="DE24" s="284">
        <f t="shared" si="13"/>
        <v>0.37000000000000011</v>
      </c>
      <c r="DF24" s="284">
        <f t="shared" si="13"/>
        <v>0.37000000000000011</v>
      </c>
      <c r="DG24" s="284">
        <f t="shared" si="13"/>
        <v>0.37000000000000011</v>
      </c>
      <c r="DH24" s="183">
        <f t="shared" si="43"/>
        <v>0.18199999999999994</v>
      </c>
      <c r="DI24" s="284">
        <f t="shared" si="44"/>
        <v>0.18199999999999994</v>
      </c>
      <c r="DJ24" s="284">
        <f t="shared" si="14"/>
        <v>0.18199999999999994</v>
      </c>
      <c r="DK24" s="284">
        <f t="shared" si="14"/>
        <v>0.18199999999999994</v>
      </c>
      <c r="DL24" s="284">
        <f t="shared" si="14"/>
        <v>0.18199999999999994</v>
      </c>
      <c r="DM24" s="284">
        <f t="shared" si="14"/>
        <v>0.18199999999999994</v>
      </c>
      <c r="DN24" s="284">
        <f t="shared" si="14"/>
        <v>0.18199999999999994</v>
      </c>
      <c r="DO24" s="284">
        <f t="shared" si="48"/>
        <v>0.18199999999999994</v>
      </c>
      <c r="DP24" s="284">
        <f t="shared" si="45"/>
        <v>0.18199999999999994</v>
      </c>
      <c r="DQ24" s="284">
        <f t="shared" si="15"/>
        <v>0.18199999999999994</v>
      </c>
      <c r="DR24" s="284">
        <f t="shared" si="15"/>
        <v>0.18199999999999994</v>
      </c>
      <c r="DS24" s="284">
        <f t="shared" si="15"/>
        <v>0.18199999999999994</v>
      </c>
      <c r="DT24" s="284">
        <f t="shared" si="15"/>
        <v>0.18199999999999994</v>
      </c>
      <c r="DU24" s="284">
        <f t="shared" si="15"/>
        <v>0.18199999999999994</v>
      </c>
      <c r="DV24" s="284">
        <f t="shared" si="15"/>
        <v>0.18199999999999994</v>
      </c>
      <c r="DW24" s="284">
        <f t="shared" si="16"/>
        <v>0.18199999999999994</v>
      </c>
      <c r="DX24" s="284">
        <f t="shared" si="16"/>
        <v>0.18199999999999994</v>
      </c>
      <c r="DY24" s="284">
        <f t="shared" si="17"/>
        <v>0.18199999999999994</v>
      </c>
      <c r="DZ24" s="284">
        <f t="shared" si="46"/>
        <v>0.18199999999999994</v>
      </c>
      <c r="EA24" s="284">
        <f t="shared" si="18"/>
        <v>0.18199999999999994</v>
      </c>
      <c r="EB24" s="284">
        <f t="shared" si="18"/>
        <v>0.18199999999999994</v>
      </c>
      <c r="EC24" s="284">
        <f t="shared" si="18"/>
        <v>0.18199999999999994</v>
      </c>
      <c r="ED24" s="284">
        <f t="shared" si="18"/>
        <v>0.18199999999999994</v>
      </c>
      <c r="EE24" s="284">
        <f t="shared" si="18"/>
        <v>0.18199999999999994</v>
      </c>
      <c r="EF24" s="284">
        <f t="shared" si="18"/>
        <v>0.18199999999999994</v>
      </c>
      <c r="EG24" s="284">
        <f t="shared" si="18"/>
        <v>0.18199999999999994</v>
      </c>
      <c r="EH24" s="284">
        <f t="shared" si="18"/>
        <v>0.18199999999999994</v>
      </c>
      <c r="EI24" s="284">
        <f t="shared" si="18"/>
        <v>0.18199999999999994</v>
      </c>
      <c r="EJ24" s="284">
        <f t="shared" si="18"/>
        <v>0.18199999999999994</v>
      </c>
      <c r="EK24" s="284">
        <f t="shared" si="18"/>
        <v>0.18199999999999994</v>
      </c>
      <c r="EL24" s="183">
        <f t="shared" si="47"/>
        <v>0.35335483870967777</v>
      </c>
      <c r="EM24" s="289"/>
      <c r="EN24" s="289"/>
      <c r="EO24" s="289"/>
    </row>
    <row r="25" spans="1:145" outlineLevel="1" x14ac:dyDescent="0.25">
      <c r="B25" s="243" t="s">
        <v>24</v>
      </c>
      <c r="C25" s="244">
        <v>0.85</v>
      </c>
      <c r="D25" s="245">
        <v>0.2386823176602082</v>
      </c>
      <c r="E25" s="246">
        <f t="shared" si="19"/>
        <v>0.2386823176602082</v>
      </c>
      <c r="F25" s="246">
        <f t="shared" si="19"/>
        <v>0.2386823176602082</v>
      </c>
      <c r="G25" s="246">
        <f t="shared" si="19"/>
        <v>0.2386823176602082</v>
      </c>
      <c r="H25" s="246">
        <f t="shared" si="19"/>
        <v>0.2386823176602082</v>
      </c>
      <c r="I25" s="246">
        <f t="shared" si="19"/>
        <v>0.2386823176602082</v>
      </c>
      <c r="J25" s="246">
        <f t="shared" si="19"/>
        <v>0.2386823176602082</v>
      </c>
      <c r="K25" s="246">
        <f t="shared" si="19"/>
        <v>0.2386823176602082</v>
      </c>
      <c r="L25" s="246">
        <f t="shared" si="19"/>
        <v>0.2386823176602082</v>
      </c>
      <c r="M25" s="245">
        <v>0.21484848484848484</v>
      </c>
      <c r="N25" s="246">
        <f t="shared" si="20"/>
        <v>0.21484848484848484</v>
      </c>
      <c r="O25" s="246">
        <f t="shared" si="1"/>
        <v>0.21484848484848484</v>
      </c>
      <c r="P25" s="246">
        <f t="shared" si="1"/>
        <v>0.21484848484848484</v>
      </c>
      <c r="Q25" s="245">
        <v>0.61210496310564655</v>
      </c>
      <c r="R25" s="246">
        <f t="shared" si="21"/>
        <v>0.61210496310564655</v>
      </c>
      <c r="S25" s="246">
        <f t="shared" si="2"/>
        <v>0.61210496310564655</v>
      </c>
      <c r="T25" s="245">
        <v>0.61210496310564655</v>
      </c>
      <c r="U25" s="246">
        <f t="shared" si="22"/>
        <v>0.61210496310564655</v>
      </c>
      <c r="V25" s="245">
        <v>0.73399999999999999</v>
      </c>
      <c r="W25" s="246">
        <f t="shared" si="23"/>
        <v>0.61210496310564655</v>
      </c>
      <c r="X25" s="246">
        <f t="shared" si="23"/>
        <v>0.61210496310564655</v>
      </c>
      <c r="Y25" s="246">
        <f t="shared" si="23"/>
        <v>0.61210496310564655</v>
      </c>
      <c r="Z25" s="246">
        <f t="shared" si="23"/>
        <v>0.61210496310564655</v>
      </c>
      <c r="AA25" s="246">
        <f t="shared" si="23"/>
        <v>0.61210496310564655</v>
      </c>
      <c r="AB25" s="246">
        <f t="shared" si="24"/>
        <v>1.2715603999999998</v>
      </c>
      <c r="AC25" s="246">
        <f t="shared" si="25"/>
        <v>1.2715603999999998</v>
      </c>
      <c r="AD25" s="195">
        <v>0.21484848484848484</v>
      </c>
      <c r="AE25" s="246">
        <f t="shared" si="4"/>
        <v>0.21484848484848484</v>
      </c>
      <c r="AF25" s="246">
        <f t="shared" si="4"/>
        <v>0.21484848484848484</v>
      </c>
      <c r="AG25" s="246">
        <f t="shared" si="4"/>
        <v>0.21484848484848484</v>
      </c>
      <c r="AH25" s="180">
        <v>0.57165587500000004</v>
      </c>
      <c r="AI25" s="566">
        <v>1.2715603999999998</v>
      </c>
      <c r="AJ25" s="246">
        <f t="shared" si="26"/>
        <v>1.2715603999999998</v>
      </c>
      <c r="AK25" s="535">
        <f t="shared" si="27"/>
        <v>0.92160813749999992</v>
      </c>
      <c r="AL25" s="530">
        <v>0.57165587500000004</v>
      </c>
      <c r="AM25" s="246">
        <f t="shared" si="28"/>
        <v>1.2715603999999998</v>
      </c>
      <c r="AN25" s="246">
        <f t="shared" si="5"/>
        <v>1.2715603999999998</v>
      </c>
      <c r="AO25" s="48">
        <f t="shared" si="29"/>
        <v>0.61210496310564655</v>
      </c>
      <c r="AP25" s="48">
        <f t="shared" si="30"/>
        <v>0.73399999999999999</v>
      </c>
      <c r="AQ25" s="245">
        <v>0.21484848484848484</v>
      </c>
      <c r="AR25" s="48">
        <v>0.21484848484848484</v>
      </c>
      <c r="AS25" s="48">
        <f t="shared" si="31"/>
        <v>0.40849999999999986</v>
      </c>
      <c r="AT25" s="245">
        <v>0.40849999999999986</v>
      </c>
      <c r="AU25" s="48">
        <f t="shared" si="32"/>
        <v>0.36764999999999987</v>
      </c>
      <c r="AV25" s="48">
        <f t="shared" si="32"/>
        <v>0.36764999999999987</v>
      </c>
      <c r="AW25" s="48">
        <f t="shared" si="32"/>
        <v>0.36764999999999987</v>
      </c>
      <c r="AX25" s="48">
        <f t="shared" si="32"/>
        <v>0.40849999999999986</v>
      </c>
      <c r="AY25" s="48">
        <f t="shared" si="32"/>
        <v>0.4901999999999998</v>
      </c>
      <c r="AZ25" s="48">
        <f t="shared" si="32"/>
        <v>0.40849999999999986</v>
      </c>
      <c r="BA25" s="48">
        <f t="shared" si="32"/>
        <v>0.4901999999999998</v>
      </c>
      <c r="BB25" s="246">
        <f t="shared" si="33"/>
        <v>0.67699999999999916</v>
      </c>
      <c r="BC25" s="247">
        <v>0.67699999999999916</v>
      </c>
      <c r="BD25" s="245">
        <v>0.85000794456228412</v>
      </c>
      <c r="BE25" s="48">
        <f t="shared" si="7"/>
        <v>0.40849999999999986</v>
      </c>
      <c r="BF25" s="48">
        <f t="shared" si="7"/>
        <v>0.40849999999999986</v>
      </c>
      <c r="BG25" s="48">
        <f t="shared" si="7"/>
        <v>0.4901999999999998</v>
      </c>
      <c r="BH25" s="48">
        <f t="shared" si="7"/>
        <v>0.4901999999999998</v>
      </c>
      <c r="BI25" s="245">
        <v>0.75</v>
      </c>
      <c r="BJ25" s="248">
        <v>0.7125999999999999</v>
      </c>
      <c r="BK25" s="180">
        <v>0.7125999999999999</v>
      </c>
      <c r="BL25" s="245">
        <v>0.38040251572327</v>
      </c>
      <c r="BM25" s="246">
        <f t="shared" si="34"/>
        <v>0.40849999999999986</v>
      </c>
      <c r="BN25" s="245">
        <v>0.43805362968982986</v>
      </c>
      <c r="BO25" s="245">
        <v>0.17385499999999987</v>
      </c>
      <c r="BP25" s="246">
        <f t="shared" si="35"/>
        <v>0.17385499999999987</v>
      </c>
      <c r="BQ25" s="246">
        <f t="shared" si="35"/>
        <v>0.17385499999999987</v>
      </c>
      <c r="BR25" s="246">
        <f t="shared" si="35"/>
        <v>0.17385499999999987</v>
      </c>
      <c r="BS25" s="246">
        <f t="shared" si="35"/>
        <v>0.17385499999999987</v>
      </c>
      <c r="BT25" s="246">
        <f t="shared" si="35"/>
        <v>0.17385499999999987</v>
      </c>
      <c r="BU25" s="245">
        <v>0.67925789815204984</v>
      </c>
      <c r="BV25" s="246">
        <f t="shared" si="36"/>
        <v>0.67925789815204984</v>
      </c>
      <c r="BW25" s="246">
        <f t="shared" si="36"/>
        <v>0.67925789815204984</v>
      </c>
      <c r="BX25" s="246">
        <f t="shared" si="36"/>
        <v>0.67925789815204984</v>
      </c>
      <c r="BY25" s="246">
        <f t="shared" si="36"/>
        <v>0.67925789815204984</v>
      </c>
      <c r="BZ25" s="246">
        <f t="shared" si="36"/>
        <v>0.67925789815204984</v>
      </c>
      <c r="CA25" s="246">
        <f t="shared" si="36"/>
        <v>0.67925789815204984</v>
      </c>
      <c r="CB25" s="245">
        <v>0.46104799091743986</v>
      </c>
      <c r="CC25" s="246">
        <f t="shared" si="37"/>
        <v>0.46104799091743986</v>
      </c>
      <c r="CD25" s="246">
        <f t="shared" si="37"/>
        <v>0.46104799091743986</v>
      </c>
      <c r="CE25" s="246">
        <f t="shared" si="37"/>
        <v>0.46104799091743986</v>
      </c>
      <c r="CF25" s="246">
        <f t="shared" si="37"/>
        <v>0.46104799091743986</v>
      </c>
      <c r="CG25" s="246">
        <f t="shared" si="37"/>
        <v>0.46104799091743986</v>
      </c>
      <c r="CH25" s="246">
        <f t="shared" si="37"/>
        <v>0.46104799091743986</v>
      </c>
      <c r="CI25" s="246">
        <f t="shared" si="38"/>
        <v>0.43805362968982986</v>
      </c>
      <c r="CJ25" s="246">
        <f t="shared" si="38"/>
        <v>0.43805362968982986</v>
      </c>
      <c r="CK25" s="246">
        <f t="shared" si="38"/>
        <v>0.43805362968982986</v>
      </c>
      <c r="CL25" s="245">
        <v>0.5132291840335903</v>
      </c>
      <c r="CM25" s="246">
        <f t="shared" si="39"/>
        <v>0.5132291840335903</v>
      </c>
      <c r="CN25" s="246">
        <f t="shared" si="39"/>
        <v>0.5132291840335903</v>
      </c>
      <c r="CO25" s="246">
        <f t="shared" si="39"/>
        <v>0.5132291840335903</v>
      </c>
      <c r="CP25" s="246">
        <f t="shared" si="39"/>
        <v>0.5132291840335903</v>
      </c>
      <c r="CQ25" s="245">
        <v>0.38040251572327</v>
      </c>
      <c r="CR25" s="183">
        <f t="shared" si="40"/>
        <v>1.2715603999999998</v>
      </c>
      <c r="CS25" s="246">
        <f t="shared" si="41"/>
        <v>1.2715603999999998</v>
      </c>
      <c r="CT25" s="246">
        <f t="shared" si="41"/>
        <v>1.2715603999999998</v>
      </c>
      <c r="CU25" s="246">
        <f t="shared" si="41"/>
        <v>1.2715603999999998</v>
      </c>
      <c r="CV25" s="246">
        <f t="shared" si="41"/>
        <v>1.2715603999999998</v>
      </c>
      <c r="CW25" s="246">
        <f t="shared" si="41"/>
        <v>1.2715603999999998</v>
      </c>
      <c r="CX25" s="246">
        <f t="shared" si="41"/>
        <v>1.2715603999999998</v>
      </c>
      <c r="CY25" s="246">
        <f t="shared" si="41"/>
        <v>1.2715603999999998</v>
      </c>
      <c r="CZ25" s="246">
        <f t="shared" si="41"/>
        <v>1.2715603999999998</v>
      </c>
      <c r="DA25" s="246">
        <f t="shared" si="41"/>
        <v>1.2715603999999998</v>
      </c>
      <c r="DB25" s="246">
        <f t="shared" si="41"/>
        <v>1.2715603999999998</v>
      </c>
      <c r="DC25" s="246">
        <f t="shared" si="41"/>
        <v>1.2715603999999998</v>
      </c>
      <c r="DD25" s="245">
        <f t="shared" si="42"/>
        <v>0.40849999999999986</v>
      </c>
      <c r="DE25" s="246">
        <f t="shared" si="13"/>
        <v>0.40849999999999986</v>
      </c>
      <c r="DF25" s="246">
        <f t="shared" si="13"/>
        <v>0.40849999999999986</v>
      </c>
      <c r="DG25" s="246">
        <f t="shared" si="13"/>
        <v>0.40849999999999986</v>
      </c>
      <c r="DH25" s="183">
        <f t="shared" si="43"/>
        <v>0.21484848484848484</v>
      </c>
      <c r="DI25" s="246">
        <f t="shared" si="44"/>
        <v>0.21484848484848484</v>
      </c>
      <c r="DJ25" s="246">
        <f t="shared" si="44"/>
        <v>0.21484848484848484</v>
      </c>
      <c r="DK25" s="246">
        <f t="shared" si="44"/>
        <v>0.21484848484848484</v>
      </c>
      <c r="DL25" s="246">
        <f t="shared" si="44"/>
        <v>0.21484848484848484</v>
      </c>
      <c r="DM25" s="246">
        <f t="shared" si="44"/>
        <v>0.21484848484848484</v>
      </c>
      <c r="DN25" s="246">
        <f t="shared" si="44"/>
        <v>0.21484848484848484</v>
      </c>
      <c r="DO25" s="246">
        <f t="shared" si="48"/>
        <v>0.21484848484848484</v>
      </c>
      <c r="DP25" s="246">
        <f t="shared" si="45"/>
        <v>0.21484848484848484</v>
      </c>
      <c r="DQ25" s="246">
        <f t="shared" si="45"/>
        <v>0.21484848484848484</v>
      </c>
      <c r="DR25" s="246">
        <f t="shared" si="45"/>
        <v>0.21484848484848484</v>
      </c>
      <c r="DS25" s="246">
        <f t="shared" si="45"/>
        <v>0.21484848484848484</v>
      </c>
      <c r="DT25" s="246">
        <f t="shared" si="45"/>
        <v>0.21484848484848484</v>
      </c>
      <c r="DU25" s="246">
        <f t="shared" si="45"/>
        <v>0.21484848484848484</v>
      </c>
      <c r="DV25" s="246">
        <f t="shared" si="45"/>
        <v>0.21484848484848484</v>
      </c>
      <c r="DW25" s="246">
        <f t="shared" si="16"/>
        <v>0.21484848484848484</v>
      </c>
      <c r="DX25" s="246">
        <f t="shared" si="16"/>
        <v>0.21484848484848484</v>
      </c>
      <c r="DY25" s="246">
        <f t="shared" si="17"/>
        <v>0.21484848484848484</v>
      </c>
      <c r="DZ25" s="246">
        <f t="shared" si="46"/>
        <v>0.21484848484848484</v>
      </c>
      <c r="EA25" s="246">
        <f t="shared" si="46"/>
        <v>0.21484848484848484</v>
      </c>
      <c r="EB25" s="246">
        <f t="shared" si="46"/>
        <v>0.21484848484848484</v>
      </c>
      <c r="EC25" s="246">
        <f t="shared" si="46"/>
        <v>0.21484848484848484</v>
      </c>
      <c r="ED25" s="246">
        <f t="shared" si="46"/>
        <v>0.21484848484848484</v>
      </c>
      <c r="EE25" s="246">
        <f t="shared" si="46"/>
        <v>0.21484848484848484</v>
      </c>
      <c r="EF25" s="246">
        <f t="shared" si="46"/>
        <v>0.21484848484848484</v>
      </c>
      <c r="EG25" s="246">
        <f t="shared" si="46"/>
        <v>0.21484848484848484</v>
      </c>
      <c r="EH25" s="246">
        <f t="shared" si="46"/>
        <v>0.21484848484848484</v>
      </c>
      <c r="EI25" s="246">
        <f t="shared" si="46"/>
        <v>0.21484848484848484</v>
      </c>
      <c r="EJ25" s="246">
        <f t="shared" si="46"/>
        <v>0.21484848484848484</v>
      </c>
      <c r="EK25" s="246">
        <f t="shared" si="46"/>
        <v>0.21484848484848484</v>
      </c>
      <c r="EL25" s="183">
        <f t="shared" si="47"/>
        <v>0.67331545941621129</v>
      </c>
      <c r="EM25" s="60"/>
      <c r="EN25" s="60"/>
      <c r="EO25" s="60"/>
    </row>
    <row r="26" spans="1:145" outlineLevel="1" x14ac:dyDescent="0.25">
      <c r="B26" s="12" t="s">
        <v>25</v>
      </c>
      <c r="C26" s="21">
        <v>0.9</v>
      </c>
      <c r="D26" s="183">
        <v>0.25975471944151751</v>
      </c>
      <c r="E26" s="48">
        <f t="shared" ref="E26:L27" si="49">$D26*E$6</f>
        <v>0.25975471944151751</v>
      </c>
      <c r="F26" s="48">
        <f t="shared" si="49"/>
        <v>0.25975471944151751</v>
      </c>
      <c r="G26" s="48">
        <f t="shared" si="49"/>
        <v>0.25975471944151751</v>
      </c>
      <c r="H26" s="48">
        <f t="shared" si="49"/>
        <v>0.25975471944151751</v>
      </c>
      <c r="I26" s="48">
        <f t="shared" si="49"/>
        <v>0.25975471944151751</v>
      </c>
      <c r="J26" s="48">
        <f t="shared" si="49"/>
        <v>0.25975471944151751</v>
      </c>
      <c r="K26" s="48">
        <f t="shared" si="49"/>
        <v>0.25975471944151751</v>
      </c>
      <c r="L26" s="48">
        <f t="shared" si="49"/>
        <v>0.25975471944151751</v>
      </c>
      <c r="M26" s="183">
        <v>0.23771739130434799</v>
      </c>
      <c r="N26" s="48">
        <f t="shared" si="20"/>
        <v>0.23771739130434799</v>
      </c>
      <c r="O26" s="48">
        <f t="shared" si="1"/>
        <v>0.23771739130434799</v>
      </c>
      <c r="P26" s="48">
        <f t="shared" si="1"/>
        <v>0.23771739130434799</v>
      </c>
      <c r="Q26" s="183">
        <v>1.0560000000000005</v>
      </c>
      <c r="R26" s="48">
        <f t="shared" si="21"/>
        <v>1.0560000000000005</v>
      </c>
      <c r="S26" s="48">
        <f t="shared" si="2"/>
        <v>1.0560000000000005</v>
      </c>
      <c r="T26" s="183">
        <v>1.0560000000000005</v>
      </c>
      <c r="U26" s="48">
        <f t="shared" si="22"/>
        <v>1.0560000000000005</v>
      </c>
      <c r="V26" s="183">
        <v>0.97606837606837571</v>
      </c>
      <c r="W26" s="48">
        <f t="shared" si="23"/>
        <v>1.0560000000000005</v>
      </c>
      <c r="X26" s="48">
        <f t="shared" si="23"/>
        <v>1.0560000000000005</v>
      </c>
      <c r="Y26" s="48">
        <f t="shared" si="23"/>
        <v>1.0560000000000005</v>
      </c>
      <c r="Z26" s="48">
        <f t="shared" si="23"/>
        <v>1.0560000000000005</v>
      </c>
      <c r="AA26" s="48">
        <f t="shared" si="23"/>
        <v>1.0560000000000005</v>
      </c>
      <c r="AB26" s="48">
        <f t="shared" si="24"/>
        <v>2</v>
      </c>
      <c r="AC26" s="48">
        <f t="shared" si="25"/>
        <v>2</v>
      </c>
      <c r="AD26" s="195">
        <v>0.23771739130434799</v>
      </c>
      <c r="AE26" s="48">
        <f t="shared" si="4"/>
        <v>0.23771739130434799</v>
      </c>
      <c r="AF26" s="48">
        <f t="shared" si="4"/>
        <v>0.23771739130434799</v>
      </c>
      <c r="AG26" s="48">
        <f t="shared" si="4"/>
        <v>0.23771739130434799</v>
      </c>
      <c r="AH26" s="180">
        <v>0.79124429200000002</v>
      </c>
      <c r="AI26" s="566">
        <v>2</v>
      </c>
      <c r="AJ26" s="48">
        <f t="shared" si="26"/>
        <v>2</v>
      </c>
      <c r="AK26" s="535">
        <f t="shared" si="27"/>
        <v>1.395622146</v>
      </c>
      <c r="AL26" s="527">
        <v>0.79124429200000002</v>
      </c>
      <c r="AM26" s="48">
        <f t="shared" si="28"/>
        <v>2</v>
      </c>
      <c r="AN26" s="48">
        <f t="shared" si="5"/>
        <v>2</v>
      </c>
      <c r="AO26" s="48">
        <f t="shared" si="29"/>
        <v>1.0560000000000005</v>
      </c>
      <c r="AP26" s="48">
        <f t="shared" si="30"/>
        <v>0.97606837606837571</v>
      </c>
      <c r="AQ26" s="183">
        <v>0.23771739130434799</v>
      </c>
      <c r="AR26" s="48">
        <v>0.23771739130434799</v>
      </c>
      <c r="AS26" s="48">
        <f t="shared" si="31"/>
        <v>0.50800000000000023</v>
      </c>
      <c r="AT26" s="183">
        <v>0.50800000000000023</v>
      </c>
      <c r="AU26" s="48">
        <f t="shared" si="32"/>
        <v>0.45720000000000022</v>
      </c>
      <c r="AV26" s="48">
        <f t="shared" si="32"/>
        <v>0.45720000000000022</v>
      </c>
      <c r="AW26" s="48">
        <f t="shared" si="32"/>
        <v>0.45720000000000022</v>
      </c>
      <c r="AX26" s="48">
        <f t="shared" si="32"/>
        <v>0.50800000000000023</v>
      </c>
      <c r="AY26" s="48">
        <f t="shared" si="32"/>
        <v>0.60960000000000025</v>
      </c>
      <c r="AZ26" s="48">
        <f t="shared" si="32"/>
        <v>0.50800000000000023</v>
      </c>
      <c r="BA26" s="48">
        <f t="shared" si="32"/>
        <v>0.60960000000000025</v>
      </c>
      <c r="BB26" s="48">
        <f t="shared" si="33"/>
        <v>0.83000000000000007</v>
      </c>
      <c r="BC26" s="190">
        <v>0.83000000000000007</v>
      </c>
      <c r="BD26" s="183">
        <v>1.2994476049717929</v>
      </c>
      <c r="BE26" s="48">
        <f t="shared" si="7"/>
        <v>0.50800000000000023</v>
      </c>
      <c r="BF26" s="48">
        <f t="shared" si="7"/>
        <v>0.50800000000000023</v>
      </c>
      <c r="BG26" s="48">
        <f t="shared" si="7"/>
        <v>0.60960000000000025</v>
      </c>
      <c r="BH26" s="48">
        <f t="shared" si="7"/>
        <v>0.60960000000000025</v>
      </c>
      <c r="BI26" s="183">
        <v>1.0277286900658393</v>
      </c>
      <c r="BJ26" s="193">
        <v>1.0060000000000007</v>
      </c>
      <c r="BK26" s="180">
        <v>1.0060000000000007</v>
      </c>
      <c r="BL26" s="183">
        <v>0.56212841520086787</v>
      </c>
      <c r="BM26" s="48">
        <f t="shared" si="34"/>
        <v>0.50800000000000023</v>
      </c>
      <c r="BN26" s="183">
        <v>0.52035849194563999</v>
      </c>
      <c r="BO26" s="183">
        <v>0.24096000000000006</v>
      </c>
      <c r="BP26" s="48">
        <f t="shared" si="35"/>
        <v>0.24096000000000006</v>
      </c>
      <c r="BQ26" s="48">
        <f t="shared" si="35"/>
        <v>0.24096000000000006</v>
      </c>
      <c r="BR26" s="48">
        <f t="shared" si="35"/>
        <v>0.24096000000000006</v>
      </c>
      <c r="BS26" s="48">
        <f t="shared" si="35"/>
        <v>0.24096000000000006</v>
      </c>
      <c r="BT26" s="48">
        <f t="shared" si="35"/>
        <v>0.24096000000000006</v>
      </c>
      <c r="BU26" s="183">
        <v>0.76380050326299997</v>
      </c>
      <c r="BV26" s="48">
        <f t="shared" si="36"/>
        <v>0.76380050326299997</v>
      </c>
      <c r="BW26" s="48">
        <f t="shared" si="36"/>
        <v>0.76380050326299997</v>
      </c>
      <c r="BX26" s="48">
        <f t="shared" si="36"/>
        <v>0.76380050326299997</v>
      </c>
      <c r="BY26" s="48">
        <f t="shared" si="36"/>
        <v>0.76380050326299997</v>
      </c>
      <c r="BZ26" s="48">
        <f t="shared" si="36"/>
        <v>0.76380050326299997</v>
      </c>
      <c r="CA26" s="48">
        <f t="shared" si="36"/>
        <v>0.76380050326299997</v>
      </c>
      <c r="CB26" s="183">
        <v>0.55631497257392004</v>
      </c>
      <c r="CC26" s="48">
        <f t="shared" si="37"/>
        <v>0.55631497257392004</v>
      </c>
      <c r="CD26" s="48">
        <f t="shared" si="37"/>
        <v>0.55631497257392004</v>
      </c>
      <c r="CE26" s="48">
        <f t="shared" si="37"/>
        <v>0.55631497257392004</v>
      </c>
      <c r="CF26" s="48">
        <f t="shared" si="37"/>
        <v>0.55631497257392004</v>
      </c>
      <c r="CG26" s="48">
        <f t="shared" si="37"/>
        <v>0.55631497257392004</v>
      </c>
      <c r="CH26" s="48">
        <f t="shared" si="37"/>
        <v>0.55631497257392004</v>
      </c>
      <c r="CI26" s="48">
        <f t="shared" si="38"/>
        <v>0.52035849194563999</v>
      </c>
      <c r="CJ26" s="48">
        <f t="shared" si="38"/>
        <v>0.52035849194563999</v>
      </c>
      <c r="CK26" s="48">
        <f t="shared" si="38"/>
        <v>0.52035849194563999</v>
      </c>
      <c r="CL26" s="183">
        <v>0.54546733760957711</v>
      </c>
      <c r="CM26" s="48">
        <f t="shared" si="39"/>
        <v>0.54546733760957711</v>
      </c>
      <c r="CN26" s="48">
        <f t="shared" si="39"/>
        <v>0.54546733760957711</v>
      </c>
      <c r="CO26" s="48">
        <f t="shared" si="39"/>
        <v>0.54546733760957711</v>
      </c>
      <c r="CP26" s="48">
        <f t="shared" si="39"/>
        <v>0.54546733760957711</v>
      </c>
      <c r="CQ26" s="183">
        <v>0.56212841520086787</v>
      </c>
      <c r="CR26" s="183">
        <f t="shared" si="40"/>
        <v>2</v>
      </c>
      <c r="CS26" s="48">
        <f t="shared" si="41"/>
        <v>2</v>
      </c>
      <c r="CT26" s="48">
        <f t="shared" si="41"/>
        <v>2</v>
      </c>
      <c r="CU26" s="48">
        <f t="shared" si="41"/>
        <v>2</v>
      </c>
      <c r="CV26" s="48">
        <f t="shared" si="41"/>
        <v>2</v>
      </c>
      <c r="CW26" s="48">
        <f t="shared" si="41"/>
        <v>2</v>
      </c>
      <c r="CX26" s="48">
        <f t="shared" si="41"/>
        <v>2</v>
      </c>
      <c r="CY26" s="48">
        <f t="shared" si="41"/>
        <v>2</v>
      </c>
      <c r="CZ26" s="48">
        <f t="shared" si="41"/>
        <v>2</v>
      </c>
      <c r="DA26" s="48">
        <f t="shared" si="41"/>
        <v>2</v>
      </c>
      <c r="DB26" s="48">
        <f t="shared" si="41"/>
        <v>2</v>
      </c>
      <c r="DC26" s="48">
        <f t="shared" si="41"/>
        <v>2</v>
      </c>
      <c r="DD26" s="183">
        <f t="shared" si="42"/>
        <v>0.50800000000000023</v>
      </c>
      <c r="DE26" s="48">
        <f t="shared" si="13"/>
        <v>0.50800000000000023</v>
      </c>
      <c r="DF26" s="48">
        <f t="shared" si="13"/>
        <v>0.50800000000000023</v>
      </c>
      <c r="DG26" s="48">
        <f t="shared" si="13"/>
        <v>0.50800000000000023</v>
      </c>
      <c r="DH26" s="183">
        <f t="shared" si="43"/>
        <v>0.23771739130434799</v>
      </c>
      <c r="DI26" s="48">
        <f t="shared" ref="DI26:DN27" si="50">$DH26*DI$6</f>
        <v>0.23771739130434799</v>
      </c>
      <c r="DJ26" s="48">
        <f t="shared" si="50"/>
        <v>0.23771739130434799</v>
      </c>
      <c r="DK26" s="48">
        <f t="shared" si="50"/>
        <v>0.23771739130434799</v>
      </c>
      <c r="DL26" s="48">
        <f t="shared" si="50"/>
        <v>0.23771739130434799</v>
      </c>
      <c r="DM26" s="48">
        <f t="shared" si="50"/>
        <v>0.23771739130434799</v>
      </c>
      <c r="DN26" s="48">
        <f t="shared" si="50"/>
        <v>0.23771739130434799</v>
      </c>
      <c r="DO26" s="48">
        <f t="shared" si="48"/>
        <v>0.23771739130434799</v>
      </c>
      <c r="DP26" s="48">
        <f t="shared" ref="DP26:DV27" si="51">$DO26*DP$6</f>
        <v>0.23771739130434799</v>
      </c>
      <c r="DQ26" s="48">
        <f t="shared" si="51"/>
        <v>0.23771739130434799</v>
      </c>
      <c r="DR26" s="48">
        <f t="shared" si="51"/>
        <v>0.23771739130434799</v>
      </c>
      <c r="DS26" s="48">
        <f t="shared" si="51"/>
        <v>0.23771739130434799</v>
      </c>
      <c r="DT26" s="48">
        <f t="shared" si="51"/>
        <v>0.23771739130434799</v>
      </c>
      <c r="DU26" s="48">
        <f t="shared" si="51"/>
        <v>0.23771739130434799</v>
      </c>
      <c r="DV26" s="48">
        <f t="shared" si="51"/>
        <v>0.23771739130434799</v>
      </c>
      <c r="DW26" s="48">
        <f t="shared" si="16"/>
        <v>0.23771739130434799</v>
      </c>
      <c r="DX26" s="48">
        <f t="shared" si="16"/>
        <v>0.23771739130434799</v>
      </c>
      <c r="DY26" s="48">
        <f t="shared" si="17"/>
        <v>0.23771739130434799</v>
      </c>
      <c r="DZ26" s="48">
        <f t="shared" si="46"/>
        <v>0.23771739130434799</v>
      </c>
      <c r="EA26" s="48">
        <f t="shared" si="46"/>
        <v>0.23771739130434799</v>
      </c>
      <c r="EB26" s="48">
        <f t="shared" si="46"/>
        <v>0.23771739130434799</v>
      </c>
      <c r="EC26" s="48">
        <f t="shared" si="46"/>
        <v>0.23771739130434799</v>
      </c>
      <c r="ED26" s="48">
        <f t="shared" si="46"/>
        <v>0.23771739130434799</v>
      </c>
      <c r="EE26" s="48">
        <f t="shared" si="46"/>
        <v>0.23771739130434799</v>
      </c>
      <c r="EF26" s="48">
        <f t="shared" si="46"/>
        <v>0.23771739130434799</v>
      </c>
      <c r="EG26" s="48">
        <f t="shared" si="46"/>
        <v>0.23771739130434799</v>
      </c>
      <c r="EH26" s="48">
        <f t="shared" si="46"/>
        <v>0.23771739130434799</v>
      </c>
      <c r="EI26" s="48">
        <f t="shared" si="46"/>
        <v>0.23771739130434799</v>
      </c>
      <c r="EJ26" s="48">
        <f t="shared" si="46"/>
        <v>0.23771739130434799</v>
      </c>
      <c r="EK26" s="48">
        <f t="shared" si="46"/>
        <v>0.23771739130434799</v>
      </c>
      <c r="EL26" s="183">
        <f t="shared" si="47"/>
        <v>1.1616000000000006</v>
      </c>
      <c r="EM26" s="60"/>
      <c r="EN26" s="60"/>
      <c r="EO26" s="60"/>
    </row>
    <row r="27" spans="1:145" ht="15.75" outlineLevel="1" thickBot="1" x14ac:dyDescent="0.3">
      <c r="B27" s="12" t="s">
        <v>27</v>
      </c>
      <c r="C27" s="21">
        <v>0.95</v>
      </c>
      <c r="D27" s="183">
        <v>0.38860029118497086</v>
      </c>
      <c r="E27" s="48">
        <f t="shared" si="49"/>
        <v>0.38860029118497086</v>
      </c>
      <c r="F27" s="48">
        <f t="shared" si="49"/>
        <v>0.38860029118497086</v>
      </c>
      <c r="G27" s="48">
        <f t="shared" si="49"/>
        <v>0.38860029118497086</v>
      </c>
      <c r="H27" s="48">
        <f t="shared" si="49"/>
        <v>0.38860029118497086</v>
      </c>
      <c r="I27" s="48">
        <f t="shared" si="49"/>
        <v>0.38860029118497086</v>
      </c>
      <c r="J27" s="48">
        <f t="shared" si="49"/>
        <v>0.38860029118497086</v>
      </c>
      <c r="K27" s="48">
        <f t="shared" si="49"/>
        <v>0.38860029118497086</v>
      </c>
      <c r="L27" s="48">
        <f t="shared" si="49"/>
        <v>0.38860029118497086</v>
      </c>
      <c r="M27" s="183">
        <v>0.79207368506979425</v>
      </c>
      <c r="N27" s="48">
        <f t="shared" si="20"/>
        <v>0.79207368506979425</v>
      </c>
      <c r="O27" s="48">
        <f t="shared" si="1"/>
        <v>0.79207368506979425</v>
      </c>
      <c r="P27" s="48">
        <f t="shared" si="1"/>
        <v>0.79207368506979425</v>
      </c>
      <c r="Q27" s="183">
        <v>2.0827061469782606</v>
      </c>
      <c r="R27" s="48">
        <f t="shared" si="21"/>
        <v>2.0827061469782606</v>
      </c>
      <c r="S27" s="48">
        <f t="shared" si="2"/>
        <v>2.0827061469782606</v>
      </c>
      <c r="T27" s="183">
        <v>2.0827061469782606</v>
      </c>
      <c r="U27" s="48">
        <f t="shared" si="22"/>
        <v>2.0827061469782606</v>
      </c>
      <c r="V27" s="183">
        <v>1.4790128881077895</v>
      </c>
      <c r="W27" s="48">
        <f t="shared" si="23"/>
        <v>2.0827061469782606</v>
      </c>
      <c r="X27" s="48">
        <f t="shared" si="23"/>
        <v>2.0827061469782606</v>
      </c>
      <c r="Y27" s="48">
        <f t="shared" si="23"/>
        <v>2.0827061469782606</v>
      </c>
      <c r="Z27" s="48">
        <f t="shared" si="23"/>
        <v>2.0827061469782606</v>
      </c>
      <c r="AA27" s="48">
        <f t="shared" si="23"/>
        <v>2.0827061469782606</v>
      </c>
      <c r="AB27" s="48">
        <f t="shared" si="24"/>
        <v>2.7117645999999986</v>
      </c>
      <c r="AC27" s="48">
        <f t="shared" si="25"/>
        <v>2.7117645999999986</v>
      </c>
      <c r="AD27" s="195">
        <v>0.79207368506979403</v>
      </c>
      <c r="AE27" s="48">
        <f t="shared" si="4"/>
        <v>0.79207368506979425</v>
      </c>
      <c r="AF27" s="48">
        <f t="shared" si="4"/>
        <v>0.79207368506979425</v>
      </c>
      <c r="AG27" s="48">
        <f t="shared" si="4"/>
        <v>0.79207368506979425</v>
      </c>
      <c r="AH27" s="181">
        <v>1.06</v>
      </c>
      <c r="AI27" s="567">
        <v>2.7117645999999986</v>
      </c>
      <c r="AJ27" s="48">
        <f t="shared" si="26"/>
        <v>2.7117645999999986</v>
      </c>
      <c r="AK27" s="535">
        <f t="shared" si="27"/>
        <v>1.8858822999999993</v>
      </c>
      <c r="AL27" s="527">
        <v>1.06</v>
      </c>
      <c r="AM27" s="48">
        <f t="shared" si="28"/>
        <v>2.7117645999999986</v>
      </c>
      <c r="AN27" s="48">
        <f t="shared" si="5"/>
        <v>2.7117645999999986</v>
      </c>
      <c r="AO27" s="48">
        <f t="shared" si="29"/>
        <v>2.0827061469782606</v>
      </c>
      <c r="AP27" s="48">
        <f>V27</f>
        <v>1.4790128881077895</v>
      </c>
      <c r="AQ27" s="183">
        <v>0.79207368506979425</v>
      </c>
      <c r="AR27" s="48">
        <v>0.79207368506979425</v>
      </c>
      <c r="AS27" s="48">
        <f>AT27</f>
        <v>0.66920049999999942</v>
      </c>
      <c r="AT27" s="183">
        <v>0.66920049999999942</v>
      </c>
      <c r="AU27" s="48">
        <f t="shared" si="32"/>
        <v>0.60228044999999952</v>
      </c>
      <c r="AV27" s="48">
        <f t="shared" si="32"/>
        <v>0.60228044999999952</v>
      </c>
      <c r="AW27" s="48">
        <f t="shared" si="32"/>
        <v>0.60228044999999952</v>
      </c>
      <c r="AX27" s="48">
        <f t="shared" si="32"/>
        <v>0.66920049999999942</v>
      </c>
      <c r="AY27" s="48">
        <f t="shared" si="32"/>
        <v>0.80304059999999933</v>
      </c>
      <c r="AZ27" s="48">
        <f t="shared" si="32"/>
        <v>0.66920049999999942</v>
      </c>
      <c r="BA27" s="48">
        <f t="shared" si="32"/>
        <v>0.80304059999999933</v>
      </c>
      <c r="BB27" s="48">
        <f t="shared" si="33"/>
        <v>1.1509735202492197</v>
      </c>
      <c r="BC27" s="191">
        <v>1.1509735202492197</v>
      </c>
      <c r="BD27" s="192">
        <v>1.8535831352470358</v>
      </c>
      <c r="BE27" s="48">
        <f t="shared" si="7"/>
        <v>0.66920049999999942</v>
      </c>
      <c r="BF27" s="48">
        <f t="shared" si="7"/>
        <v>0.66920049999999942</v>
      </c>
      <c r="BG27" s="48">
        <f t="shared" si="7"/>
        <v>0.80304059999999933</v>
      </c>
      <c r="BH27" s="48">
        <f t="shared" si="7"/>
        <v>0.80304059999999933</v>
      </c>
      <c r="BI27" s="183">
        <v>1.8715555555555548</v>
      </c>
      <c r="BJ27" s="194">
        <v>1.4463477999999994</v>
      </c>
      <c r="BK27" s="181">
        <v>1.4463477999999994</v>
      </c>
      <c r="BL27" s="183">
        <v>0.82599999999999918</v>
      </c>
      <c r="BM27" s="48">
        <f t="shared" si="34"/>
        <v>0.66920049999999942</v>
      </c>
      <c r="BN27" s="183">
        <v>0.7832565484658498</v>
      </c>
      <c r="BO27" s="183">
        <v>0.33010499999999987</v>
      </c>
      <c r="BP27" s="48">
        <f t="shared" si="35"/>
        <v>0.33010499999999987</v>
      </c>
      <c r="BQ27" s="48">
        <f t="shared" si="35"/>
        <v>0.33010499999999987</v>
      </c>
      <c r="BR27" s="48">
        <f t="shared" si="35"/>
        <v>0.33010499999999987</v>
      </c>
      <c r="BS27" s="48">
        <f t="shared" si="35"/>
        <v>0.33010499999999987</v>
      </c>
      <c r="BT27" s="48">
        <f t="shared" si="35"/>
        <v>0.33010499999999987</v>
      </c>
      <c r="BU27" s="183">
        <v>1.23624944948675</v>
      </c>
      <c r="BV27" s="48">
        <f t="shared" si="36"/>
        <v>1.23624944948675</v>
      </c>
      <c r="BW27" s="48">
        <f t="shared" si="36"/>
        <v>1.23624944948675</v>
      </c>
      <c r="BX27" s="48">
        <f t="shared" si="36"/>
        <v>1.23624944948675</v>
      </c>
      <c r="BY27" s="48">
        <f t="shared" si="36"/>
        <v>1.23624944948675</v>
      </c>
      <c r="BZ27" s="48">
        <f t="shared" si="36"/>
        <v>1.23624944948675</v>
      </c>
      <c r="CA27" s="48">
        <f t="shared" si="36"/>
        <v>1.23624944948675</v>
      </c>
      <c r="CB27" s="183">
        <v>0.78341519591079978</v>
      </c>
      <c r="CC27" s="48">
        <f t="shared" si="37"/>
        <v>0.78341519591079978</v>
      </c>
      <c r="CD27" s="48">
        <f t="shared" si="37"/>
        <v>0.78341519591079978</v>
      </c>
      <c r="CE27" s="48">
        <f t="shared" si="37"/>
        <v>0.78341519591079978</v>
      </c>
      <c r="CF27" s="48">
        <f t="shared" si="37"/>
        <v>0.78341519591079978</v>
      </c>
      <c r="CG27" s="48">
        <f t="shared" si="37"/>
        <v>0.78341519591079978</v>
      </c>
      <c r="CH27" s="48">
        <f t="shared" si="37"/>
        <v>0.78341519591079978</v>
      </c>
      <c r="CI27" s="48">
        <f t="shared" si="38"/>
        <v>0.7832565484658498</v>
      </c>
      <c r="CJ27" s="48">
        <f t="shared" si="38"/>
        <v>0.7832565484658498</v>
      </c>
      <c r="CK27" s="48">
        <f t="shared" si="38"/>
        <v>0.7832565484658498</v>
      </c>
      <c r="CL27" s="183">
        <v>0.69823453679981462</v>
      </c>
      <c r="CM27" s="48">
        <f t="shared" si="39"/>
        <v>0.69823453679981462</v>
      </c>
      <c r="CN27" s="48">
        <f t="shared" si="39"/>
        <v>0.69823453679981462</v>
      </c>
      <c r="CO27" s="48">
        <f t="shared" si="39"/>
        <v>0.69823453679981462</v>
      </c>
      <c r="CP27" s="48">
        <f t="shared" si="39"/>
        <v>0.69823453679981462</v>
      </c>
      <c r="CQ27" s="183">
        <v>0.82599999999999918</v>
      </c>
      <c r="CR27" s="183">
        <f t="shared" si="40"/>
        <v>2.7117645999999986</v>
      </c>
      <c r="CS27" s="48">
        <f t="shared" si="41"/>
        <v>2.7117645999999986</v>
      </c>
      <c r="CT27" s="48">
        <f t="shared" si="41"/>
        <v>2.7117645999999986</v>
      </c>
      <c r="CU27" s="48">
        <f t="shared" si="41"/>
        <v>2.7117645999999986</v>
      </c>
      <c r="CV27" s="48">
        <f t="shared" si="41"/>
        <v>2.7117645999999986</v>
      </c>
      <c r="CW27" s="48">
        <f t="shared" si="41"/>
        <v>2.7117645999999986</v>
      </c>
      <c r="CX27" s="48">
        <f t="shared" si="41"/>
        <v>2.7117645999999986</v>
      </c>
      <c r="CY27" s="48">
        <f t="shared" si="41"/>
        <v>2.7117645999999986</v>
      </c>
      <c r="CZ27" s="48">
        <f t="shared" si="41"/>
        <v>2.7117645999999986</v>
      </c>
      <c r="DA27" s="48">
        <f t="shared" si="41"/>
        <v>2.7117645999999986</v>
      </c>
      <c r="DB27" s="48">
        <f t="shared" si="41"/>
        <v>2.7117645999999986</v>
      </c>
      <c r="DC27" s="48">
        <f t="shared" si="41"/>
        <v>2.7117645999999986</v>
      </c>
      <c r="DD27" s="183">
        <f t="shared" si="42"/>
        <v>0.66920049999999942</v>
      </c>
      <c r="DE27" s="48">
        <f t="shared" si="13"/>
        <v>0.66920049999999942</v>
      </c>
      <c r="DF27" s="48">
        <f t="shared" si="13"/>
        <v>0.66920049999999942</v>
      </c>
      <c r="DG27" s="48">
        <f t="shared" si="13"/>
        <v>0.66920049999999942</v>
      </c>
      <c r="DH27" s="183">
        <f t="shared" si="43"/>
        <v>0.79207368506979403</v>
      </c>
      <c r="DI27" s="48">
        <f t="shared" si="50"/>
        <v>0.79207368506979403</v>
      </c>
      <c r="DJ27" s="48">
        <f t="shared" si="50"/>
        <v>0.79207368506979403</v>
      </c>
      <c r="DK27" s="48">
        <f t="shared" si="50"/>
        <v>0.79207368506979403</v>
      </c>
      <c r="DL27" s="48">
        <f t="shared" si="50"/>
        <v>0.79207368506979403</v>
      </c>
      <c r="DM27" s="48">
        <f t="shared" si="50"/>
        <v>0.79207368506979403</v>
      </c>
      <c r="DN27" s="48">
        <f t="shared" si="50"/>
        <v>0.79207368506979403</v>
      </c>
      <c r="DO27" s="48">
        <f t="shared" si="48"/>
        <v>0.79207368506979403</v>
      </c>
      <c r="DP27" s="48">
        <f t="shared" si="51"/>
        <v>0.79207368506979403</v>
      </c>
      <c r="DQ27" s="48">
        <f t="shared" si="51"/>
        <v>0.79207368506979403</v>
      </c>
      <c r="DR27" s="48">
        <f t="shared" si="51"/>
        <v>0.79207368506979403</v>
      </c>
      <c r="DS27" s="48">
        <f t="shared" si="51"/>
        <v>0.79207368506979403</v>
      </c>
      <c r="DT27" s="48">
        <f t="shared" si="51"/>
        <v>0.79207368506979403</v>
      </c>
      <c r="DU27" s="48">
        <f t="shared" si="51"/>
        <v>0.79207368506979403</v>
      </c>
      <c r="DV27" s="48">
        <f t="shared" si="51"/>
        <v>0.79207368506979403</v>
      </c>
      <c r="DW27" s="48">
        <f t="shared" si="16"/>
        <v>0.79207368506979425</v>
      </c>
      <c r="DX27" s="48">
        <f t="shared" si="16"/>
        <v>0.79207368506979425</v>
      </c>
      <c r="DY27" s="48">
        <f t="shared" si="17"/>
        <v>0.79207368506979425</v>
      </c>
      <c r="DZ27" s="48">
        <f t="shared" si="46"/>
        <v>0.79207368506979425</v>
      </c>
      <c r="EA27" s="48">
        <f t="shared" si="46"/>
        <v>0.79207368506979425</v>
      </c>
      <c r="EB27" s="48">
        <f t="shared" si="46"/>
        <v>0.79207368506979425</v>
      </c>
      <c r="EC27" s="48">
        <f t="shared" si="46"/>
        <v>0.79207368506979425</v>
      </c>
      <c r="ED27" s="48">
        <f t="shared" si="46"/>
        <v>0.79207368506979425</v>
      </c>
      <c r="EE27" s="48">
        <f t="shared" si="46"/>
        <v>0.79207368506979425</v>
      </c>
      <c r="EF27" s="48">
        <f t="shared" si="46"/>
        <v>0.79207368506979425</v>
      </c>
      <c r="EG27" s="48">
        <f t="shared" si="46"/>
        <v>0.79207368506979425</v>
      </c>
      <c r="EH27" s="48">
        <f t="shared" si="46"/>
        <v>0.79207368506979425</v>
      </c>
      <c r="EI27" s="48">
        <f t="shared" si="46"/>
        <v>0.79207368506979425</v>
      </c>
      <c r="EJ27" s="48">
        <f t="shared" si="46"/>
        <v>0.79207368506979425</v>
      </c>
      <c r="EK27" s="48">
        <f t="shared" si="46"/>
        <v>0.79207368506979425</v>
      </c>
      <c r="EL27" s="183">
        <f>$T27*EL$6</f>
        <v>2.2909767616760868</v>
      </c>
      <c r="EM27" s="60"/>
      <c r="EN27" s="60"/>
      <c r="EO27" s="60"/>
    </row>
    <row r="28" spans="1:145" ht="15.75" outlineLevel="1" thickBot="1" x14ac:dyDescent="0.3">
      <c r="B28" s="12" t="s">
        <v>28</v>
      </c>
      <c r="C28" s="21">
        <v>1</v>
      </c>
      <c r="D28" s="25"/>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60"/>
      <c r="EN28" s="60"/>
      <c r="EO28" s="60"/>
    </row>
    <row r="29" spans="1:145" ht="15.75" outlineLevel="1" thickTop="1" x14ac:dyDescent="0.25">
      <c r="EM29" s="60"/>
      <c r="EN29" s="60"/>
      <c r="EO29" s="60"/>
    </row>
    <row r="30" spans="1:145" outlineLevel="1" x14ac:dyDescent="0.25">
      <c r="EM30" s="60"/>
      <c r="EN30" s="60"/>
      <c r="EO30" s="60"/>
    </row>
    <row r="31" spans="1:145" outlineLevel="1" x14ac:dyDescent="0.25">
      <c r="EM31" s="60"/>
      <c r="EN31" s="60"/>
      <c r="EO31" s="60"/>
    </row>
    <row r="32" spans="1:145" ht="21" x14ac:dyDescent="0.35">
      <c r="A32" s="45" t="s">
        <v>50</v>
      </c>
      <c r="B32" s="47"/>
      <c r="C32" s="47"/>
      <c r="EM32" s="60"/>
      <c r="EN32" s="60"/>
      <c r="EO32" s="60"/>
    </row>
    <row r="33" spans="1:145" ht="48" x14ac:dyDescent="0.25">
      <c r="B33" s="741" t="s">
        <v>35</v>
      </c>
      <c r="C33" s="742"/>
      <c r="D33" s="23" t="str">
        <f t="shared" ref="D33:L33" si="52">D5</f>
        <v>L&amp;P</v>
      </c>
      <c r="E33" s="23" t="str">
        <f t="shared" si="52"/>
        <v>As Gen L&amp;P</v>
      </c>
      <c r="F33" s="23" t="str">
        <f t="shared" si="52"/>
        <v>As Gen L&amp;P</v>
      </c>
      <c r="G33" s="23" t="str">
        <f t="shared" si="52"/>
        <v>As Gen L&amp;P</v>
      </c>
      <c r="H33" s="23" t="str">
        <f t="shared" si="52"/>
        <v>As Gen L&amp;P</v>
      </c>
      <c r="I33" s="23" t="str">
        <f t="shared" si="52"/>
        <v>As Gen L&amp;P</v>
      </c>
      <c r="J33" s="23" t="str">
        <f t="shared" si="52"/>
        <v>As Gen L&amp;P</v>
      </c>
      <c r="K33" s="23" t="str">
        <f t="shared" si="52"/>
        <v>As Gen L&amp;P</v>
      </c>
      <c r="L33" s="23" t="str">
        <f t="shared" si="52"/>
        <v>As Gen L&amp;P</v>
      </c>
      <c r="M33" s="787" t="s">
        <v>524</v>
      </c>
      <c r="N33" s="23" t="str">
        <f t="shared" ref="N33:AR33" si="53">N5</f>
        <v>Same</v>
      </c>
      <c r="O33" s="23" t="str">
        <f t="shared" si="53"/>
        <v>Same</v>
      </c>
      <c r="P33" s="23" t="str">
        <f t="shared" si="53"/>
        <v>Same</v>
      </c>
      <c r="Q33" s="23" t="str">
        <f t="shared" si="53"/>
        <v>Bldg</v>
      </c>
      <c r="R33" s="23" t="str">
        <f t="shared" si="53"/>
        <v>Same</v>
      </c>
      <c r="S33" s="23" t="str">
        <f t="shared" si="53"/>
        <v>Same</v>
      </c>
      <c r="T33" s="23" t="str">
        <f t="shared" si="53"/>
        <v>Bldg</v>
      </c>
      <c r="U33" s="23" t="str">
        <f t="shared" si="53"/>
        <v>Same</v>
      </c>
      <c r="V33" s="23" t="str">
        <f t="shared" si="53"/>
        <v>Bld 0-5 y</v>
      </c>
      <c r="W33" s="23" t="str">
        <f t="shared" si="53"/>
        <v>Same</v>
      </c>
      <c r="X33" s="23" t="str">
        <f t="shared" si="53"/>
        <v>Same</v>
      </c>
      <c r="Y33" s="23" t="str">
        <f t="shared" si="53"/>
        <v>Same</v>
      </c>
      <c r="Z33" s="23" t="str">
        <f t="shared" si="53"/>
        <v>Same</v>
      </c>
      <c r="AA33" s="23" t="str">
        <f t="shared" si="53"/>
        <v>Same</v>
      </c>
      <c r="AB33" s="23" t="str">
        <f t="shared" si="53"/>
        <v>EW</v>
      </c>
      <c r="AC33" s="23" t="str">
        <f t="shared" si="53"/>
        <v>EW</v>
      </c>
      <c r="AD33" s="23" t="str">
        <f t="shared" si="53"/>
        <v>Mngt</v>
      </c>
      <c r="AE33" s="23" t="str">
        <f t="shared" si="53"/>
        <v>Same</v>
      </c>
      <c r="AF33" s="23" t="str">
        <f t="shared" si="53"/>
        <v>Same</v>
      </c>
      <c r="AG33" s="23" t="str">
        <f t="shared" si="53"/>
        <v>Same</v>
      </c>
      <c r="AH33" s="23" t="str">
        <f t="shared" si="53"/>
        <v xml:space="preserve">Demolition </v>
      </c>
      <c r="AI33" s="23" t="str">
        <f t="shared" si="53"/>
        <v>EW</v>
      </c>
      <c r="AJ33" s="23" t="str">
        <f t="shared" si="53"/>
        <v>EW</v>
      </c>
      <c r="AK33" s="573" t="str">
        <f t="shared" si="53"/>
        <v>(EW+Facil W)/2</v>
      </c>
      <c r="AL33" s="23" t="str">
        <f t="shared" si="53"/>
        <v>Facil Works</v>
      </c>
      <c r="AM33" s="23" t="str">
        <f t="shared" si="53"/>
        <v>EW x</v>
      </c>
      <c r="AN33" s="23" t="str">
        <f t="shared" si="53"/>
        <v>EW x</v>
      </c>
      <c r="AO33" s="23" t="str">
        <f>T33</f>
        <v>Bldg</v>
      </c>
      <c r="AP33" s="23" t="str">
        <f>V33</f>
        <v>Bld 0-5 y</v>
      </c>
      <c r="AQ33" s="23" t="str">
        <f t="shared" si="53"/>
        <v>Design</v>
      </c>
      <c r="AR33" s="23" t="str">
        <f t="shared" si="53"/>
        <v>Design</v>
      </c>
      <c r="AS33" s="23" t="s">
        <v>180</v>
      </c>
      <c r="AT33" s="23" t="str">
        <f t="shared" ref="AT33:BY33" si="54">AT5</f>
        <v>Roads</v>
      </c>
      <c r="AU33" s="23" t="str">
        <f t="shared" si="54"/>
        <v>Roads x</v>
      </c>
      <c r="AV33" s="23" t="str">
        <f t="shared" si="54"/>
        <v>Roads x</v>
      </c>
      <c r="AW33" s="23" t="str">
        <f t="shared" si="54"/>
        <v>Roads x</v>
      </c>
      <c r="AX33" s="23" t="s">
        <v>529</v>
      </c>
      <c r="AY33" s="23" t="s">
        <v>530</v>
      </c>
      <c r="AZ33" s="23" t="s">
        <v>531</v>
      </c>
      <c r="BA33" s="23" t="s">
        <v>532</v>
      </c>
      <c r="BB33" s="23" t="str">
        <f t="shared" si="54"/>
        <v>As Rail</v>
      </c>
      <c r="BC33" s="23" t="str">
        <f t="shared" si="54"/>
        <v>Rail</v>
      </c>
      <c r="BD33" s="23" t="str">
        <f t="shared" si="54"/>
        <v>Stations</v>
      </c>
      <c r="BE33" s="23" t="str">
        <f t="shared" si="54"/>
        <v>Roads</v>
      </c>
      <c r="BF33" s="23" t="s">
        <v>533</v>
      </c>
      <c r="BG33" s="23" t="str">
        <f t="shared" si="54"/>
        <v>Roads</v>
      </c>
      <c r="BH33" s="23" t="s">
        <v>284</v>
      </c>
      <c r="BI33" s="23" t="str">
        <f t="shared" si="54"/>
        <v>Civils</v>
      </c>
      <c r="BJ33" s="23" t="str">
        <f t="shared" si="54"/>
        <v>Bridges</v>
      </c>
      <c r="BK33" s="23" t="str">
        <f t="shared" si="54"/>
        <v>Tunnels</v>
      </c>
      <c r="BL33" s="177" t="s">
        <v>200</v>
      </c>
      <c r="BM33" s="23" t="str">
        <f t="shared" si="54"/>
        <v>Roads</v>
      </c>
      <c r="BN33" s="23" t="str">
        <f t="shared" si="54"/>
        <v>Gen Utilities</v>
      </c>
      <c r="BO33" s="23" t="str">
        <f t="shared" si="54"/>
        <v>Elec</v>
      </c>
      <c r="BP33" s="23" t="str">
        <f t="shared" si="54"/>
        <v>Elec x</v>
      </c>
      <c r="BQ33" s="23" t="str">
        <f t="shared" si="54"/>
        <v>Elec x</v>
      </c>
      <c r="BR33" s="23" t="str">
        <f t="shared" si="54"/>
        <v>Elec x</v>
      </c>
      <c r="BS33" s="23" t="str">
        <f t="shared" si="54"/>
        <v>Elec x</v>
      </c>
      <c r="BT33" s="23" t="str">
        <f t="shared" si="54"/>
        <v>Elec x</v>
      </c>
      <c r="BU33" s="23" t="str">
        <f t="shared" si="54"/>
        <v>Gas</v>
      </c>
      <c r="BV33" s="23" t="str">
        <f t="shared" si="54"/>
        <v>Gas x</v>
      </c>
      <c r="BW33" s="23" t="str">
        <f t="shared" si="54"/>
        <v>Gas x</v>
      </c>
      <c r="BX33" s="23" t="str">
        <f t="shared" si="54"/>
        <v>Gas x</v>
      </c>
      <c r="BY33" s="23" t="str">
        <f t="shared" si="54"/>
        <v>Gas x</v>
      </c>
      <c r="BZ33" s="23" t="str">
        <f t="shared" ref="BZ33:DE33" si="55">BZ5</f>
        <v>Gas x</v>
      </c>
      <c r="CA33" s="23" t="str">
        <f t="shared" si="55"/>
        <v>Gas x</v>
      </c>
      <c r="CB33" s="23" t="str">
        <f t="shared" si="55"/>
        <v>Water</v>
      </c>
      <c r="CC33" s="23" t="str">
        <f t="shared" si="55"/>
        <v>Water x</v>
      </c>
      <c r="CD33" s="23" t="str">
        <f t="shared" si="55"/>
        <v>Water x</v>
      </c>
      <c r="CE33" s="23" t="str">
        <f t="shared" si="55"/>
        <v>Water x</v>
      </c>
      <c r="CF33" s="23" t="str">
        <f t="shared" si="55"/>
        <v>Water x</v>
      </c>
      <c r="CG33" s="23" t="str">
        <f t="shared" si="55"/>
        <v>Water x</v>
      </c>
      <c r="CH33" s="23" t="str">
        <f t="shared" si="55"/>
        <v>Water x</v>
      </c>
      <c r="CI33" s="23" t="str">
        <f t="shared" si="55"/>
        <v>Gen x</v>
      </c>
      <c r="CJ33" s="23" t="str">
        <f t="shared" si="55"/>
        <v>Gen x</v>
      </c>
      <c r="CK33" s="23" t="str">
        <f t="shared" si="55"/>
        <v>Gen x</v>
      </c>
      <c r="CL33" s="23" t="str">
        <f t="shared" si="55"/>
        <v xml:space="preserve">Drng </v>
      </c>
      <c r="CM33" s="23" t="str">
        <f t="shared" si="55"/>
        <v>Drng x</v>
      </c>
      <c r="CN33" s="23" t="str">
        <f t="shared" si="55"/>
        <v>Drng x</v>
      </c>
      <c r="CO33" s="23" t="str">
        <f t="shared" si="55"/>
        <v>Drng x</v>
      </c>
      <c r="CP33" s="23" t="str">
        <f t="shared" si="55"/>
        <v>Drng x</v>
      </c>
      <c r="CQ33" s="23" t="str">
        <f t="shared" si="55"/>
        <v>Landraising</v>
      </c>
      <c r="CR33" s="23" t="str">
        <f t="shared" si="55"/>
        <v>Enab W x</v>
      </c>
      <c r="CS33" s="23" t="str">
        <f t="shared" si="55"/>
        <v xml:space="preserve">Eco x </v>
      </c>
      <c r="CT33" s="23" t="str">
        <f t="shared" si="55"/>
        <v xml:space="preserve">Eco x </v>
      </c>
      <c r="CU33" s="23" t="str">
        <f t="shared" si="55"/>
        <v xml:space="preserve">Eco x </v>
      </c>
      <c r="CV33" s="23" t="str">
        <f t="shared" si="55"/>
        <v xml:space="preserve">Eco x </v>
      </c>
      <c r="CW33" s="23" t="str">
        <f t="shared" si="55"/>
        <v xml:space="preserve">Eco x </v>
      </c>
      <c r="CX33" s="23" t="str">
        <f t="shared" si="55"/>
        <v xml:space="preserve">Eco x </v>
      </c>
      <c r="CY33" s="23" t="str">
        <f t="shared" si="55"/>
        <v xml:space="preserve">Eco x </v>
      </c>
      <c r="CZ33" s="23" t="str">
        <f t="shared" si="55"/>
        <v xml:space="preserve">Eco x </v>
      </c>
      <c r="DA33" s="23" t="str">
        <f t="shared" si="55"/>
        <v xml:space="preserve">Eco x </v>
      </c>
      <c r="DB33" s="23" t="str">
        <f t="shared" si="55"/>
        <v xml:space="preserve">Eco x </v>
      </c>
      <c r="DC33" s="23" t="str">
        <f t="shared" si="55"/>
        <v xml:space="preserve">Eco x </v>
      </c>
      <c r="DD33" s="23" t="str">
        <f t="shared" si="55"/>
        <v>Roads x</v>
      </c>
      <c r="DE33" s="23" t="str">
        <f t="shared" si="55"/>
        <v>Roads x</v>
      </c>
      <c r="DF33" s="23" t="str">
        <f t="shared" ref="DF33:EL33" si="56">DF5</f>
        <v>Roads x</v>
      </c>
      <c r="DG33" s="23" t="str">
        <f t="shared" si="56"/>
        <v>Roads x</v>
      </c>
      <c r="DH33" s="23" t="str">
        <f t="shared" si="56"/>
        <v>Mngt</v>
      </c>
      <c r="DI33" s="23" t="str">
        <f t="shared" si="56"/>
        <v>Fees x</v>
      </c>
      <c r="DJ33" s="23" t="str">
        <f t="shared" si="56"/>
        <v>Fees x</v>
      </c>
      <c r="DK33" s="23" t="str">
        <f t="shared" si="56"/>
        <v>Fees x</v>
      </c>
      <c r="DL33" s="23" t="str">
        <f t="shared" si="56"/>
        <v>Fees x</v>
      </c>
      <c r="DM33" s="23" t="str">
        <f t="shared" si="56"/>
        <v>Fees x</v>
      </c>
      <c r="DN33" s="23" t="str">
        <f t="shared" si="56"/>
        <v>Fees x</v>
      </c>
      <c r="DO33" s="23" t="str">
        <f t="shared" si="56"/>
        <v>As mngt</v>
      </c>
      <c r="DP33" s="23" t="str">
        <f t="shared" si="56"/>
        <v>Margin x</v>
      </c>
      <c r="DQ33" s="23" t="str">
        <f t="shared" si="56"/>
        <v>Margin x</v>
      </c>
      <c r="DR33" s="23" t="str">
        <f t="shared" si="56"/>
        <v>Margin x</v>
      </c>
      <c r="DS33" s="23" t="str">
        <f t="shared" si="56"/>
        <v>Margin x</v>
      </c>
      <c r="DT33" s="23" t="str">
        <f t="shared" si="56"/>
        <v>Margin x</v>
      </c>
      <c r="DU33" s="23" t="str">
        <f t="shared" si="56"/>
        <v>Margin x</v>
      </c>
      <c r="DV33" s="23" t="str">
        <f t="shared" si="56"/>
        <v>Margin x</v>
      </c>
      <c r="DW33" s="23" t="str">
        <f t="shared" si="56"/>
        <v>Mngt x</v>
      </c>
      <c r="DX33" s="23" t="str">
        <f t="shared" si="56"/>
        <v>Mngt x</v>
      </c>
      <c r="DY33" s="23" t="str">
        <f t="shared" si="56"/>
        <v>Mngt</v>
      </c>
      <c r="DZ33" s="23" t="str">
        <f t="shared" si="56"/>
        <v>106 x</v>
      </c>
      <c r="EA33" s="23" t="str">
        <f t="shared" si="56"/>
        <v>106 x</v>
      </c>
      <c r="EB33" s="23" t="str">
        <f t="shared" si="56"/>
        <v>106 x</v>
      </c>
      <c r="EC33" s="23" t="str">
        <f t="shared" si="56"/>
        <v>106 x</v>
      </c>
      <c r="ED33" s="23" t="str">
        <f t="shared" si="56"/>
        <v>106 x</v>
      </c>
      <c r="EE33" s="23" t="str">
        <f t="shared" si="56"/>
        <v>106 x</v>
      </c>
      <c r="EF33" s="23" t="str">
        <f t="shared" si="56"/>
        <v>106 x</v>
      </c>
      <c r="EG33" s="23" t="str">
        <f t="shared" si="56"/>
        <v>106 x</v>
      </c>
      <c r="EH33" s="23" t="str">
        <f t="shared" si="56"/>
        <v>106 x</v>
      </c>
      <c r="EI33" s="23" t="str">
        <f t="shared" si="56"/>
        <v>106 x</v>
      </c>
      <c r="EJ33" s="23" t="str">
        <f t="shared" si="56"/>
        <v>106 x</v>
      </c>
      <c r="EK33" s="23" t="str">
        <f t="shared" si="56"/>
        <v>106 x</v>
      </c>
      <c r="EL33" s="23" t="str">
        <f t="shared" si="56"/>
        <v>Bldg</v>
      </c>
      <c r="EM33" s="60"/>
      <c r="EN33" s="60"/>
      <c r="EO33" s="60"/>
    </row>
    <row r="34" spans="1:145" x14ac:dyDescent="0.25">
      <c r="B34" s="264"/>
      <c r="C34" s="265"/>
      <c r="D34" s="23">
        <f t="shared" ref="D34:L34" si="57">D6</f>
        <v>0</v>
      </c>
      <c r="E34" s="23">
        <f t="shared" si="57"/>
        <v>1</v>
      </c>
      <c r="F34" s="23">
        <f t="shared" si="57"/>
        <v>1</v>
      </c>
      <c r="G34" s="23">
        <f t="shared" si="57"/>
        <v>1</v>
      </c>
      <c r="H34" s="23">
        <f t="shared" si="57"/>
        <v>1</v>
      </c>
      <c r="I34" s="23">
        <f t="shared" si="57"/>
        <v>1</v>
      </c>
      <c r="J34" s="23">
        <f t="shared" si="57"/>
        <v>1</v>
      </c>
      <c r="K34" s="23">
        <f t="shared" si="57"/>
        <v>1</v>
      </c>
      <c r="L34" s="23">
        <f t="shared" si="57"/>
        <v>1</v>
      </c>
      <c r="M34" s="788"/>
      <c r="N34" s="23">
        <f t="shared" ref="N34:AS34" si="58">N6</f>
        <v>1</v>
      </c>
      <c r="O34" s="23">
        <f t="shared" si="58"/>
        <v>1</v>
      </c>
      <c r="P34" s="23">
        <f t="shared" si="58"/>
        <v>1</v>
      </c>
      <c r="Q34" s="23">
        <f t="shared" si="58"/>
        <v>0</v>
      </c>
      <c r="R34" s="23">
        <f t="shared" si="58"/>
        <v>1</v>
      </c>
      <c r="S34" s="23">
        <f t="shared" si="58"/>
        <v>1</v>
      </c>
      <c r="T34" s="23">
        <f t="shared" si="58"/>
        <v>0</v>
      </c>
      <c r="U34" s="23">
        <f t="shared" si="58"/>
        <v>1</v>
      </c>
      <c r="V34" s="23">
        <f t="shared" si="58"/>
        <v>0</v>
      </c>
      <c r="W34" s="23">
        <f t="shared" si="58"/>
        <v>1</v>
      </c>
      <c r="X34" s="23">
        <f t="shared" si="58"/>
        <v>1</v>
      </c>
      <c r="Y34" s="23">
        <f t="shared" si="58"/>
        <v>1</v>
      </c>
      <c r="Z34" s="23">
        <f t="shared" si="58"/>
        <v>1</v>
      </c>
      <c r="AA34" s="23">
        <f t="shared" si="58"/>
        <v>1</v>
      </c>
      <c r="AB34" s="23">
        <f t="shared" si="58"/>
        <v>1</v>
      </c>
      <c r="AC34" s="23">
        <f t="shared" si="58"/>
        <v>1</v>
      </c>
      <c r="AD34" s="23">
        <f t="shared" si="58"/>
        <v>0</v>
      </c>
      <c r="AE34" s="23">
        <f t="shared" si="58"/>
        <v>1</v>
      </c>
      <c r="AF34" s="23">
        <f t="shared" si="58"/>
        <v>1</v>
      </c>
      <c r="AG34" s="23">
        <f t="shared" si="58"/>
        <v>1</v>
      </c>
      <c r="AH34" s="23">
        <f t="shared" si="58"/>
        <v>0</v>
      </c>
      <c r="AI34" s="23">
        <f t="shared" si="58"/>
        <v>0</v>
      </c>
      <c r="AJ34" s="23">
        <f t="shared" si="58"/>
        <v>1</v>
      </c>
      <c r="AK34" s="573"/>
      <c r="AL34" s="23">
        <f t="shared" si="58"/>
        <v>0</v>
      </c>
      <c r="AM34" s="23">
        <f t="shared" si="58"/>
        <v>1</v>
      </c>
      <c r="AN34" s="23">
        <f t="shared" si="58"/>
        <v>1</v>
      </c>
      <c r="AO34" s="23">
        <f t="shared" si="58"/>
        <v>0</v>
      </c>
      <c r="AP34" s="23">
        <f t="shared" si="58"/>
        <v>0</v>
      </c>
      <c r="AQ34" s="23">
        <f t="shared" si="58"/>
        <v>0</v>
      </c>
      <c r="AR34" s="23">
        <f t="shared" si="58"/>
        <v>0</v>
      </c>
      <c r="AS34" s="23">
        <f t="shared" si="58"/>
        <v>1</v>
      </c>
      <c r="AT34" s="23">
        <f t="shared" ref="AT34:BY34" si="59">AT6</f>
        <v>0</v>
      </c>
      <c r="AU34" s="23">
        <f>AU6</f>
        <v>0.9</v>
      </c>
      <c r="AV34" s="23">
        <f t="shared" ref="AV34:BH34" si="60">AV6</f>
        <v>0.9</v>
      </c>
      <c r="AW34" s="23">
        <f t="shared" si="60"/>
        <v>0.9</v>
      </c>
      <c r="AX34" s="23">
        <f t="shared" si="60"/>
        <v>1</v>
      </c>
      <c r="AY34" s="23">
        <f t="shared" si="60"/>
        <v>1.2</v>
      </c>
      <c r="AZ34" s="23">
        <f t="shared" si="60"/>
        <v>1</v>
      </c>
      <c r="BA34" s="23">
        <f t="shared" si="60"/>
        <v>1.2</v>
      </c>
      <c r="BB34" s="23">
        <f t="shared" si="60"/>
        <v>1</v>
      </c>
      <c r="BC34" s="23">
        <f t="shared" si="60"/>
        <v>0</v>
      </c>
      <c r="BD34" s="23">
        <f t="shared" si="60"/>
        <v>0</v>
      </c>
      <c r="BE34" s="23">
        <f t="shared" si="60"/>
        <v>1</v>
      </c>
      <c r="BF34" s="23">
        <f t="shared" si="60"/>
        <v>1</v>
      </c>
      <c r="BG34" s="23">
        <f t="shared" si="60"/>
        <v>1.2</v>
      </c>
      <c r="BH34" s="23">
        <f t="shared" si="60"/>
        <v>1.2</v>
      </c>
      <c r="BI34" s="23">
        <f t="shared" si="59"/>
        <v>0</v>
      </c>
      <c r="BJ34" s="23">
        <f t="shared" si="59"/>
        <v>0</v>
      </c>
      <c r="BK34" s="23">
        <f t="shared" si="59"/>
        <v>0</v>
      </c>
      <c r="BL34" s="23">
        <f t="shared" si="59"/>
        <v>0</v>
      </c>
      <c r="BM34" s="23">
        <f t="shared" si="59"/>
        <v>1</v>
      </c>
      <c r="BN34" s="23">
        <f t="shared" si="59"/>
        <v>0</v>
      </c>
      <c r="BO34" s="23">
        <f t="shared" si="59"/>
        <v>0</v>
      </c>
      <c r="BP34" s="23">
        <f t="shared" si="59"/>
        <v>1</v>
      </c>
      <c r="BQ34" s="23">
        <f t="shared" si="59"/>
        <v>1</v>
      </c>
      <c r="BR34" s="23">
        <f t="shared" si="59"/>
        <v>1</v>
      </c>
      <c r="BS34" s="23">
        <f t="shared" si="59"/>
        <v>1</v>
      </c>
      <c r="BT34" s="23">
        <f t="shared" si="59"/>
        <v>1</v>
      </c>
      <c r="BU34" s="23">
        <f t="shared" si="59"/>
        <v>0</v>
      </c>
      <c r="BV34" s="23">
        <f t="shared" si="59"/>
        <v>1</v>
      </c>
      <c r="BW34" s="23">
        <f t="shared" si="59"/>
        <v>1</v>
      </c>
      <c r="BX34" s="23">
        <f t="shared" si="59"/>
        <v>1</v>
      </c>
      <c r="BY34" s="23">
        <f t="shared" si="59"/>
        <v>1</v>
      </c>
      <c r="BZ34" s="23">
        <f t="shared" ref="BZ34:DE34" si="61">BZ6</f>
        <v>1</v>
      </c>
      <c r="CA34" s="23">
        <f t="shared" si="61"/>
        <v>1</v>
      </c>
      <c r="CB34" s="23">
        <f t="shared" si="61"/>
        <v>0</v>
      </c>
      <c r="CC34" s="23">
        <f t="shared" si="61"/>
        <v>1</v>
      </c>
      <c r="CD34" s="23">
        <f t="shared" si="61"/>
        <v>1</v>
      </c>
      <c r="CE34" s="23">
        <f t="shared" si="61"/>
        <v>1</v>
      </c>
      <c r="CF34" s="23">
        <f t="shared" si="61"/>
        <v>1</v>
      </c>
      <c r="CG34" s="23">
        <f t="shared" si="61"/>
        <v>1</v>
      </c>
      <c r="CH34" s="23">
        <f t="shared" si="61"/>
        <v>1</v>
      </c>
      <c r="CI34" s="23">
        <f t="shared" si="61"/>
        <v>1</v>
      </c>
      <c r="CJ34" s="23">
        <f t="shared" si="61"/>
        <v>1</v>
      </c>
      <c r="CK34" s="23">
        <f t="shared" si="61"/>
        <v>1</v>
      </c>
      <c r="CL34" s="23">
        <f t="shared" si="61"/>
        <v>0</v>
      </c>
      <c r="CM34" s="23">
        <f t="shared" si="61"/>
        <v>1</v>
      </c>
      <c r="CN34" s="23">
        <f t="shared" si="61"/>
        <v>1</v>
      </c>
      <c r="CO34" s="23">
        <f t="shared" si="61"/>
        <v>1</v>
      </c>
      <c r="CP34" s="23">
        <f t="shared" si="61"/>
        <v>1</v>
      </c>
      <c r="CQ34" s="23">
        <f t="shared" si="61"/>
        <v>1</v>
      </c>
      <c r="CR34" s="23">
        <f t="shared" si="61"/>
        <v>1</v>
      </c>
      <c r="CS34" s="23">
        <f t="shared" si="61"/>
        <v>1</v>
      </c>
      <c r="CT34" s="23">
        <f t="shared" si="61"/>
        <v>1</v>
      </c>
      <c r="CU34" s="23">
        <f t="shared" si="61"/>
        <v>1</v>
      </c>
      <c r="CV34" s="23">
        <f t="shared" si="61"/>
        <v>1</v>
      </c>
      <c r="CW34" s="23">
        <f t="shared" si="61"/>
        <v>1</v>
      </c>
      <c r="CX34" s="23">
        <f t="shared" si="61"/>
        <v>1</v>
      </c>
      <c r="CY34" s="23">
        <f t="shared" si="61"/>
        <v>1</v>
      </c>
      <c r="CZ34" s="23">
        <f t="shared" si="61"/>
        <v>1</v>
      </c>
      <c r="DA34" s="23">
        <f t="shared" si="61"/>
        <v>1</v>
      </c>
      <c r="DB34" s="23">
        <f t="shared" si="61"/>
        <v>1</v>
      </c>
      <c r="DC34" s="23">
        <f t="shared" si="61"/>
        <v>1</v>
      </c>
      <c r="DD34" s="23">
        <f t="shared" si="61"/>
        <v>1</v>
      </c>
      <c r="DE34" s="23">
        <f t="shared" si="61"/>
        <v>1</v>
      </c>
      <c r="DF34" s="23">
        <f t="shared" ref="DF34:EL34" si="62">DF6</f>
        <v>1</v>
      </c>
      <c r="DG34" s="23">
        <f t="shared" si="62"/>
        <v>1</v>
      </c>
      <c r="DH34" s="23">
        <f t="shared" si="62"/>
        <v>0</v>
      </c>
      <c r="DI34" s="23">
        <f t="shared" si="62"/>
        <v>1</v>
      </c>
      <c r="DJ34" s="23">
        <f t="shared" si="62"/>
        <v>1</v>
      </c>
      <c r="DK34" s="23">
        <f t="shared" si="62"/>
        <v>1</v>
      </c>
      <c r="DL34" s="23">
        <f t="shared" si="62"/>
        <v>1</v>
      </c>
      <c r="DM34" s="23">
        <f t="shared" si="62"/>
        <v>1</v>
      </c>
      <c r="DN34" s="23">
        <f t="shared" si="62"/>
        <v>1</v>
      </c>
      <c r="DO34" s="23">
        <f t="shared" si="62"/>
        <v>1</v>
      </c>
      <c r="DP34" s="23">
        <f t="shared" si="62"/>
        <v>1</v>
      </c>
      <c r="DQ34" s="23">
        <f t="shared" si="62"/>
        <v>1</v>
      </c>
      <c r="DR34" s="23">
        <f t="shared" si="62"/>
        <v>1</v>
      </c>
      <c r="DS34" s="23">
        <f t="shared" si="62"/>
        <v>1</v>
      </c>
      <c r="DT34" s="23">
        <f t="shared" si="62"/>
        <v>1</v>
      </c>
      <c r="DU34" s="23">
        <f t="shared" si="62"/>
        <v>1</v>
      </c>
      <c r="DV34" s="23">
        <f t="shared" si="62"/>
        <v>1</v>
      </c>
      <c r="DW34" s="23">
        <f t="shared" si="62"/>
        <v>1</v>
      </c>
      <c r="DX34" s="23">
        <f t="shared" si="62"/>
        <v>1</v>
      </c>
      <c r="DY34" s="23">
        <f t="shared" si="62"/>
        <v>1</v>
      </c>
      <c r="DZ34" s="23">
        <f t="shared" si="62"/>
        <v>1</v>
      </c>
      <c r="EA34" s="23">
        <f t="shared" si="62"/>
        <v>1</v>
      </c>
      <c r="EB34" s="23">
        <f t="shared" si="62"/>
        <v>1</v>
      </c>
      <c r="EC34" s="23">
        <f t="shared" si="62"/>
        <v>1</v>
      </c>
      <c r="ED34" s="23">
        <f t="shared" si="62"/>
        <v>1</v>
      </c>
      <c r="EE34" s="23">
        <f t="shared" si="62"/>
        <v>1</v>
      </c>
      <c r="EF34" s="23">
        <f t="shared" si="62"/>
        <v>1</v>
      </c>
      <c r="EG34" s="23">
        <f t="shared" si="62"/>
        <v>1</v>
      </c>
      <c r="EH34" s="23">
        <f t="shared" si="62"/>
        <v>1</v>
      </c>
      <c r="EI34" s="23">
        <f t="shared" si="62"/>
        <v>1</v>
      </c>
      <c r="EJ34" s="23">
        <f t="shared" si="62"/>
        <v>1</v>
      </c>
      <c r="EK34" s="23">
        <f t="shared" si="62"/>
        <v>1</v>
      </c>
      <c r="EL34" s="23">
        <f t="shared" si="62"/>
        <v>1.1000000000000001</v>
      </c>
      <c r="EM34" s="60"/>
      <c r="EN34" s="60"/>
      <c r="EO34" s="60"/>
    </row>
    <row r="35" spans="1:145" x14ac:dyDescent="0.25">
      <c r="B35" s="12" t="s">
        <v>2</v>
      </c>
      <c r="C35" s="21">
        <v>0</v>
      </c>
      <c r="D35" s="24"/>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54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60"/>
      <c r="EN35" s="60"/>
      <c r="EO35" s="60"/>
    </row>
    <row r="36" spans="1:145" x14ac:dyDescent="0.25">
      <c r="B36" s="12" t="s">
        <v>3</v>
      </c>
      <c r="C36" s="21">
        <v>0.05</v>
      </c>
      <c r="D36" s="183">
        <v>-5.3968253968253915E-2</v>
      </c>
      <c r="E36" s="199">
        <v>-5.3968253968253915E-2</v>
      </c>
      <c r="F36" s="199">
        <v>-5.3968253968253915E-2</v>
      </c>
      <c r="G36" s="199">
        <v>-5.3968253968253915E-2</v>
      </c>
      <c r="H36" s="199">
        <v>-5.3968253968253915E-2</v>
      </c>
      <c r="I36" s="199">
        <v>-5.3968253968253915E-2</v>
      </c>
      <c r="J36" s="199">
        <v>-5.3968253968253915E-2</v>
      </c>
      <c r="K36" s="199">
        <v>-5.3968253968253915E-2</v>
      </c>
      <c r="L36" s="199">
        <v>-5.3968253968253915E-2</v>
      </c>
      <c r="M36" s="569">
        <v>-0.28000000000000003</v>
      </c>
      <c r="N36" s="48">
        <f>M36</f>
        <v>-0.28000000000000003</v>
      </c>
      <c r="O36" s="48">
        <f>M36</f>
        <v>-0.28000000000000003</v>
      </c>
      <c r="P36" s="48">
        <f>M36</f>
        <v>-0.28000000000000003</v>
      </c>
      <c r="Q36" s="183">
        <v>-6.0436570370860032E-2</v>
      </c>
      <c r="R36" s="199">
        <v>-6.0436570370860032E-2</v>
      </c>
      <c r="S36" s="199">
        <v>-6.0436570370860032E-2</v>
      </c>
      <c r="T36" s="520">
        <v>-6.0436570370860032E-2</v>
      </c>
      <c r="U36" s="48">
        <f>$T36*U$6</f>
        <v>-6.0436570370860032E-2</v>
      </c>
      <c r="V36" s="520">
        <v>0</v>
      </c>
      <c r="W36" s="48">
        <f>$T36*W$6</f>
        <v>-6.0436570370860032E-2</v>
      </c>
      <c r="X36" s="48">
        <f t="shared" ref="X36:AA51" si="63">$T36*X$6</f>
        <v>-6.0436570370860032E-2</v>
      </c>
      <c r="Y36" s="48">
        <f t="shared" si="63"/>
        <v>-6.0436570370860032E-2</v>
      </c>
      <c r="Z36" s="48">
        <f t="shared" si="63"/>
        <v>-6.0436570370860032E-2</v>
      </c>
      <c r="AA36" s="48">
        <f t="shared" si="63"/>
        <v>-6.0436570370860032E-2</v>
      </c>
      <c r="AB36" s="48">
        <f>AI36</f>
        <v>0</v>
      </c>
      <c r="AC36" s="48">
        <f>AB36</f>
        <v>0</v>
      </c>
      <c r="AD36" s="183">
        <v>-0.28000000000000003</v>
      </c>
      <c r="AE36" s="199">
        <f>AD36</f>
        <v>-0.28000000000000003</v>
      </c>
      <c r="AF36" s="199">
        <f>AD36</f>
        <v>-0.28000000000000003</v>
      </c>
      <c r="AG36" s="199">
        <f>AD36</f>
        <v>-0.28000000000000003</v>
      </c>
      <c r="AH36" s="183">
        <v>8.0000000000000071E-3</v>
      </c>
      <c r="AI36" s="566">
        <v>0</v>
      </c>
      <c r="AJ36" s="48">
        <f>AI36</f>
        <v>0</v>
      </c>
      <c r="AK36" s="535">
        <f t="shared" ref="AK36:AK53" si="64">(AJ36+AL36)/2</f>
        <v>4.0000000000000036E-3</v>
      </c>
      <c r="AL36" s="527">
        <v>8.0000000000000071E-3</v>
      </c>
      <c r="AM36" s="199">
        <f>AI36</f>
        <v>0</v>
      </c>
      <c r="AN36" s="199">
        <f>AI36</f>
        <v>0</v>
      </c>
      <c r="AO36" s="183">
        <f>T36</f>
        <v>-6.0436570370860032E-2</v>
      </c>
      <c r="AP36" s="183">
        <f>V36</f>
        <v>0</v>
      </c>
      <c r="AQ36" s="183">
        <f>AD36</f>
        <v>-0.28000000000000003</v>
      </c>
      <c r="AR36" s="199">
        <f>AQ36</f>
        <v>-0.28000000000000003</v>
      </c>
      <c r="AS36" s="199">
        <f>AT36</f>
        <v>-0.29116690000000001</v>
      </c>
      <c r="AT36" s="183">
        <v>-0.29116690000000001</v>
      </c>
      <c r="AU36" s="199">
        <f>$AT36*AU$6</f>
        <v>-0.26205021000000001</v>
      </c>
      <c r="AV36" s="199">
        <f t="shared" ref="AV36:BA51" si="65">$AT36*AV$6</f>
        <v>-0.26205021000000001</v>
      </c>
      <c r="AW36" s="199">
        <f t="shared" si="65"/>
        <v>-0.26205021000000001</v>
      </c>
      <c r="AX36" s="199">
        <f t="shared" si="65"/>
        <v>-0.29116690000000001</v>
      </c>
      <c r="AY36" s="199">
        <f t="shared" si="65"/>
        <v>-0.34940028000000001</v>
      </c>
      <c r="AZ36" s="199">
        <f t="shared" si="65"/>
        <v>-0.29116690000000001</v>
      </c>
      <c r="BA36" s="199">
        <f>$AT36*BA$6</f>
        <v>-0.34940028000000001</v>
      </c>
      <c r="BB36" s="48">
        <f t="shared" ref="BB36:BB54" si="66">BC36*$BB$6</f>
        <v>-0.2858818681091041</v>
      </c>
      <c r="BC36" s="183">
        <v>-0.2858818681091041</v>
      </c>
      <c r="BD36" s="183">
        <v>-0.1186002190580504</v>
      </c>
      <c r="BE36" s="199">
        <f t="shared" ref="BE36:BH51" si="67">$AT36*BE$6</f>
        <v>-0.29116690000000001</v>
      </c>
      <c r="BF36" s="199">
        <f t="shared" si="67"/>
        <v>-0.29116690000000001</v>
      </c>
      <c r="BG36" s="199">
        <f t="shared" si="67"/>
        <v>-0.34940028000000001</v>
      </c>
      <c r="BH36" s="199">
        <f t="shared" si="67"/>
        <v>-0.34940028000000001</v>
      </c>
      <c r="BI36" s="183">
        <v>-6.7374270025276628E-2</v>
      </c>
      <c r="BJ36" s="183">
        <v>-0.13</v>
      </c>
      <c r="BK36" s="183">
        <v>-0.13</v>
      </c>
      <c r="BL36" s="527">
        <v>-0.28184615384615386</v>
      </c>
      <c r="BM36" s="183">
        <f>$AT36*BM$6</f>
        <v>-0.29116690000000001</v>
      </c>
      <c r="BN36" s="183">
        <v>-2.853877163708048E-2</v>
      </c>
      <c r="BO36" s="183">
        <v>0</v>
      </c>
      <c r="BP36" s="199">
        <v>0</v>
      </c>
      <c r="BQ36" s="199">
        <v>0</v>
      </c>
      <c r="BR36" s="199">
        <v>0</v>
      </c>
      <c r="BS36" s="199">
        <v>0</v>
      </c>
      <c r="BT36" s="199">
        <v>0</v>
      </c>
      <c r="BU36" s="183">
        <v>-2.7659574468084092E-3</v>
      </c>
      <c r="BV36" s="199">
        <v>-2.7659574468084092E-3</v>
      </c>
      <c r="BW36" s="199">
        <v>-2.7659574468084092E-3</v>
      </c>
      <c r="BX36" s="199">
        <v>-2.7659574468084092E-3</v>
      </c>
      <c r="BY36" s="199">
        <v>-2.7659574468084092E-3</v>
      </c>
      <c r="BZ36" s="199">
        <v>-2.7659574468084092E-3</v>
      </c>
      <c r="CA36" s="199">
        <v>-2.7659574468084092E-3</v>
      </c>
      <c r="CB36" s="183">
        <v>-8.2850357464433033E-2</v>
      </c>
      <c r="CC36" s="199">
        <v>-8.2850357464433033E-2</v>
      </c>
      <c r="CD36" s="199">
        <v>-8.2850357464433033E-2</v>
      </c>
      <c r="CE36" s="199">
        <v>-8.2850357464433033E-2</v>
      </c>
      <c r="CF36" s="199">
        <v>-8.2850357464433033E-2</v>
      </c>
      <c r="CG36" s="199">
        <v>-8.2850357464433033E-2</v>
      </c>
      <c r="CH36" s="199">
        <v>-8.2850357464433033E-2</v>
      </c>
      <c r="CI36" s="48">
        <f>$BN36</f>
        <v>-2.853877163708048E-2</v>
      </c>
      <c r="CJ36" s="199">
        <f t="shared" ref="CJ36:CK51" si="68">$BN36</f>
        <v>-2.853877163708048E-2</v>
      </c>
      <c r="CK36" s="199">
        <f>$BN36</f>
        <v>-2.853877163708048E-2</v>
      </c>
      <c r="CL36" s="183">
        <v>-8.2850357464433033E-2</v>
      </c>
      <c r="CM36" s="199">
        <f>$CL36*CM$6</f>
        <v>-8.2850357464433033E-2</v>
      </c>
      <c r="CN36" s="199">
        <f>$CL36*CN$6</f>
        <v>-8.2850357464433033E-2</v>
      </c>
      <c r="CO36" s="199">
        <f t="shared" ref="CN36:CP51" si="69">$CL36*CO$6</f>
        <v>-8.2850357464433033E-2</v>
      </c>
      <c r="CP36" s="48">
        <f t="shared" si="69"/>
        <v>-8.2850357464433033E-2</v>
      </c>
      <c r="CQ36" s="183">
        <v>-0.28184615384615386</v>
      </c>
      <c r="CR36" s="183">
        <f>$AI36</f>
        <v>0</v>
      </c>
      <c r="CS36" s="48">
        <f t="shared" ref="CS36:DC51" si="70">$AI36</f>
        <v>0</v>
      </c>
      <c r="CT36" s="48">
        <f t="shared" si="70"/>
        <v>0</v>
      </c>
      <c r="CU36" s="48">
        <f t="shared" si="70"/>
        <v>0</v>
      </c>
      <c r="CV36" s="48">
        <f t="shared" si="70"/>
        <v>0</v>
      </c>
      <c r="CW36" s="48">
        <f t="shared" si="70"/>
        <v>0</v>
      </c>
      <c r="CX36" s="48">
        <f t="shared" si="70"/>
        <v>0</v>
      </c>
      <c r="CY36" s="48">
        <f t="shared" si="70"/>
        <v>0</v>
      </c>
      <c r="CZ36" s="48">
        <f t="shared" si="70"/>
        <v>0</v>
      </c>
      <c r="DA36" s="48">
        <f t="shared" si="70"/>
        <v>0</v>
      </c>
      <c r="DB36" s="48">
        <f t="shared" si="70"/>
        <v>0</v>
      </c>
      <c r="DC36" s="48">
        <f>$AI36</f>
        <v>0</v>
      </c>
      <c r="DD36" s="183">
        <f>$AT36*DD$6</f>
        <v>-0.29116690000000001</v>
      </c>
      <c r="DE36" s="199">
        <f t="shared" ref="DE36:DG51" si="71">$AT36*DE$6</f>
        <v>-0.29116690000000001</v>
      </c>
      <c r="DF36" s="199">
        <f t="shared" si="71"/>
        <v>-0.29116690000000001</v>
      </c>
      <c r="DG36" s="199">
        <f t="shared" si="71"/>
        <v>-0.29116690000000001</v>
      </c>
      <c r="DH36" s="183">
        <f>AD36</f>
        <v>-0.28000000000000003</v>
      </c>
      <c r="DI36" s="48">
        <f>DH36</f>
        <v>-0.28000000000000003</v>
      </c>
      <c r="DJ36" s="48">
        <f>DI36</f>
        <v>-0.28000000000000003</v>
      </c>
      <c r="DK36" s="48">
        <f>DH36</f>
        <v>-0.28000000000000003</v>
      </c>
      <c r="DL36" s="48">
        <f>DH36</f>
        <v>-0.28000000000000003</v>
      </c>
      <c r="DM36" s="48">
        <f>DH36</f>
        <v>-0.28000000000000003</v>
      </c>
      <c r="DN36" s="48">
        <f>DH36</f>
        <v>-0.28000000000000003</v>
      </c>
      <c r="DO36" s="48">
        <f>AD36</f>
        <v>-0.28000000000000003</v>
      </c>
      <c r="DP36" s="48">
        <f>DO36</f>
        <v>-0.28000000000000003</v>
      </c>
      <c r="DQ36" s="48">
        <f>DO36</f>
        <v>-0.28000000000000003</v>
      </c>
      <c r="DR36" s="48">
        <f>DO36</f>
        <v>-0.28000000000000003</v>
      </c>
      <c r="DS36" s="48">
        <f>DO36</f>
        <v>-0.28000000000000003</v>
      </c>
      <c r="DT36" s="48">
        <f>DO36</f>
        <v>-0.28000000000000003</v>
      </c>
      <c r="DU36" s="48">
        <f>DO36</f>
        <v>-0.28000000000000003</v>
      </c>
      <c r="DV36" s="48">
        <f>DO36</f>
        <v>-0.28000000000000003</v>
      </c>
      <c r="DW36" s="48">
        <f>AD36</f>
        <v>-0.28000000000000003</v>
      </c>
      <c r="DX36" s="48">
        <f>DW36</f>
        <v>-0.28000000000000003</v>
      </c>
      <c r="DY36" s="48">
        <f>AD36</f>
        <v>-0.28000000000000003</v>
      </c>
      <c r="DZ36" s="48">
        <f t="shared" ref="DZ36:EE36" si="72">DY36</f>
        <v>-0.28000000000000003</v>
      </c>
      <c r="EA36" s="48">
        <f t="shared" si="72"/>
        <v>-0.28000000000000003</v>
      </c>
      <c r="EB36" s="48">
        <f t="shared" si="72"/>
        <v>-0.28000000000000003</v>
      </c>
      <c r="EC36" s="48">
        <f t="shared" si="72"/>
        <v>-0.28000000000000003</v>
      </c>
      <c r="ED36" s="48">
        <f t="shared" si="72"/>
        <v>-0.28000000000000003</v>
      </c>
      <c r="EE36" s="48">
        <f t="shared" si="72"/>
        <v>-0.28000000000000003</v>
      </c>
      <c r="EF36" s="48">
        <f>DY36</f>
        <v>-0.28000000000000003</v>
      </c>
      <c r="EG36" s="48">
        <f>DY36</f>
        <v>-0.28000000000000003</v>
      </c>
      <c r="EH36" s="48">
        <f>DY36</f>
        <v>-0.28000000000000003</v>
      </c>
      <c r="EI36" s="48">
        <f>DY36</f>
        <v>-0.28000000000000003</v>
      </c>
      <c r="EJ36" s="48">
        <f>DY36</f>
        <v>-0.28000000000000003</v>
      </c>
      <c r="EK36" s="48">
        <f>DY36</f>
        <v>-0.28000000000000003</v>
      </c>
      <c r="EL36" s="183">
        <f>$T36*EL$6</f>
        <v>-6.6480227407946041E-2</v>
      </c>
      <c r="EM36" s="60"/>
      <c r="EN36" s="60"/>
      <c r="EO36" s="60"/>
    </row>
    <row r="37" spans="1:145" x14ac:dyDescent="0.25">
      <c r="B37" s="12" t="s">
        <v>5</v>
      </c>
      <c r="C37" s="21">
        <v>0.1</v>
      </c>
      <c r="D37" s="183">
        <v>0</v>
      </c>
      <c r="E37" s="199">
        <v>0</v>
      </c>
      <c r="F37" s="199">
        <v>0</v>
      </c>
      <c r="G37" s="199">
        <v>0</v>
      </c>
      <c r="H37" s="199">
        <v>0</v>
      </c>
      <c r="I37" s="199">
        <v>0</v>
      </c>
      <c r="J37" s="199">
        <v>0</v>
      </c>
      <c r="K37" s="199">
        <v>0</v>
      </c>
      <c r="L37" s="199">
        <v>0</v>
      </c>
      <c r="M37" s="569">
        <v>-0.18999999999999995</v>
      </c>
      <c r="N37" s="48">
        <f t="shared" ref="N37:N54" si="73">M37</f>
        <v>-0.18999999999999995</v>
      </c>
      <c r="O37" s="48">
        <f t="shared" ref="O37:O54" si="74">M37</f>
        <v>-0.18999999999999995</v>
      </c>
      <c r="P37" s="48">
        <f t="shared" ref="P37:P54" si="75">M37</f>
        <v>-0.18999999999999995</v>
      </c>
      <c r="Q37" s="183">
        <v>-4.9381509980156668E-2</v>
      </c>
      <c r="R37" s="199">
        <v>-4.9381509980156668E-2</v>
      </c>
      <c r="S37" s="199">
        <v>-4.9381509980156668E-2</v>
      </c>
      <c r="T37" s="520">
        <v>-4.9381509980156668E-2</v>
      </c>
      <c r="U37" s="48">
        <f t="shared" ref="U37:U54" si="76">$T37*U$6</f>
        <v>-4.9381509980156668E-2</v>
      </c>
      <c r="V37" s="520">
        <v>0</v>
      </c>
      <c r="W37" s="48">
        <f t="shared" ref="W37:AA54" si="77">$T37*W$6</f>
        <v>-4.9381509980156668E-2</v>
      </c>
      <c r="X37" s="48">
        <f t="shared" si="63"/>
        <v>-4.9381509980156668E-2</v>
      </c>
      <c r="Y37" s="48">
        <f t="shared" si="63"/>
        <v>-4.9381509980156668E-2</v>
      </c>
      <c r="Z37" s="48">
        <f t="shared" si="63"/>
        <v>-4.9381509980156668E-2</v>
      </c>
      <c r="AA37" s="48">
        <f t="shared" si="63"/>
        <v>-4.9381509980156668E-2</v>
      </c>
      <c r="AB37" s="48">
        <f t="shared" ref="AB37:AB54" si="78">AI37</f>
        <v>0</v>
      </c>
      <c r="AC37" s="48">
        <f t="shared" ref="AC37:AC54" si="79">AB37</f>
        <v>0</v>
      </c>
      <c r="AD37" s="183">
        <v>-0.18999999999999995</v>
      </c>
      <c r="AE37" s="199">
        <f t="shared" ref="AE37:AE54" si="80">AD37</f>
        <v>-0.18999999999999995</v>
      </c>
      <c r="AF37" s="199">
        <f t="shared" ref="AF37:AF54" si="81">AD37</f>
        <v>-0.18999999999999995</v>
      </c>
      <c r="AG37" s="199">
        <f t="shared" ref="AG37:AG54" si="82">AD37</f>
        <v>-0.18999999999999995</v>
      </c>
      <c r="AH37" s="183">
        <v>1.6000000000000014E-2</v>
      </c>
      <c r="AI37" s="566">
        <v>0</v>
      </c>
      <c r="AJ37" s="48">
        <f t="shared" ref="AJ37:AJ54" si="83">AI37</f>
        <v>0</v>
      </c>
      <c r="AK37" s="535">
        <f t="shared" si="64"/>
        <v>8.0000000000000071E-3</v>
      </c>
      <c r="AL37" s="527">
        <v>1.6000000000000014E-2</v>
      </c>
      <c r="AM37" s="199">
        <f t="shared" ref="AM37:AM54" si="84">AI37</f>
        <v>0</v>
      </c>
      <c r="AN37" s="199">
        <f t="shared" ref="AN37:AN54" si="85">AI37</f>
        <v>0</v>
      </c>
      <c r="AO37" s="183">
        <f t="shared" ref="AO37:AO54" si="86">T37</f>
        <v>-4.9381509980156668E-2</v>
      </c>
      <c r="AP37" s="183">
        <f t="shared" ref="AP37:AP54" si="87">V37</f>
        <v>0</v>
      </c>
      <c r="AQ37" s="183">
        <f t="shared" ref="AQ37:AQ54" si="88">AD37</f>
        <v>-0.18999999999999995</v>
      </c>
      <c r="AR37" s="199">
        <f t="shared" ref="AR37:AR54" si="89">AQ37</f>
        <v>-0.18999999999999995</v>
      </c>
      <c r="AS37" s="199">
        <f t="shared" ref="AS37:AS53" si="90">AT37</f>
        <v>-0.19999999999999996</v>
      </c>
      <c r="AT37" s="183">
        <v>-0.19999999999999996</v>
      </c>
      <c r="AU37" s="199">
        <f t="shared" ref="AU37:BA54" si="91">$AT37*AU$6</f>
        <v>-0.17999999999999997</v>
      </c>
      <c r="AV37" s="199">
        <f t="shared" si="65"/>
        <v>-0.17999999999999997</v>
      </c>
      <c r="AW37" s="199">
        <f t="shared" si="65"/>
        <v>-0.17999999999999997</v>
      </c>
      <c r="AX37" s="199">
        <f t="shared" si="65"/>
        <v>-0.19999999999999996</v>
      </c>
      <c r="AY37" s="199">
        <f t="shared" si="65"/>
        <v>-0.23999999999999994</v>
      </c>
      <c r="AZ37" s="199">
        <f t="shared" si="65"/>
        <v>-0.19999999999999996</v>
      </c>
      <c r="BA37" s="199">
        <f t="shared" si="65"/>
        <v>-0.23999999999999994</v>
      </c>
      <c r="BB37" s="48">
        <f t="shared" si="66"/>
        <v>-0.19901460564751694</v>
      </c>
      <c r="BC37" s="183">
        <v>-0.19901460564751694</v>
      </c>
      <c r="BD37" s="183">
        <v>-8.0999999999999961E-2</v>
      </c>
      <c r="BE37" s="199">
        <f t="shared" si="67"/>
        <v>-0.19999999999999996</v>
      </c>
      <c r="BF37" s="199">
        <f t="shared" si="67"/>
        <v>-0.19999999999999996</v>
      </c>
      <c r="BG37" s="199">
        <f t="shared" si="67"/>
        <v>-0.23999999999999994</v>
      </c>
      <c r="BH37" s="199">
        <f t="shared" si="67"/>
        <v>-0.23999999999999994</v>
      </c>
      <c r="BI37" s="183">
        <v>-2.8177835450391653E-2</v>
      </c>
      <c r="BJ37" s="183">
        <v>-0.11111821086261986</v>
      </c>
      <c r="BK37" s="183">
        <v>-0.11111821086261986</v>
      </c>
      <c r="BL37" s="527">
        <v>-0.18999999999999995</v>
      </c>
      <c r="BM37" s="183">
        <f t="shared" ref="BM37:BM54" si="92">$AT37*BM$6</f>
        <v>-0.19999999999999996</v>
      </c>
      <c r="BN37" s="183">
        <v>-1.4608819759990658E-2</v>
      </c>
      <c r="BO37" s="183">
        <v>0</v>
      </c>
      <c r="BP37" s="199">
        <v>0</v>
      </c>
      <c r="BQ37" s="199">
        <v>0</v>
      </c>
      <c r="BR37" s="199">
        <v>0</v>
      </c>
      <c r="BS37" s="199">
        <v>0</v>
      </c>
      <c r="BT37" s="199">
        <v>0</v>
      </c>
      <c r="BU37" s="183">
        <v>0</v>
      </c>
      <c r="BV37" s="199">
        <v>0</v>
      </c>
      <c r="BW37" s="199">
        <v>0</v>
      </c>
      <c r="BX37" s="199">
        <v>0</v>
      </c>
      <c r="BY37" s="199">
        <v>0</v>
      </c>
      <c r="BZ37" s="199">
        <v>0</v>
      </c>
      <c r="CA37" s="199">
        <v>0</v>
      </c>
      <c r="CB37" s="183">
        <v>-4.3826459279971974E-2</v>
      </c>
      <c r="CC37" s="199">
        <v>-4.3826459279971974E-2</v>
      </c>
      <c r="CD37" s="199">
        <v>-4.3826459279971974E-2</v>
      </c>
      <c r="CE37" s="199">
        <v>-4.3826459279971974E-2</v>
      </c>
      <c r="CF37" s="199">
        <v>-4.3826459279971974E-2</v>
      </c>
      <c r="CG37" s="199">
        <v>-4.3826459279971974E-2</v>
      </c>
      <c r="CH37" s="199">
        <v>-4.3826459279971974E-2</v>
      </c>
      <c r="CI37" s="48">
        <f t="shared" ref="CI37:CK54" si="93">$BN37</f>
        <v>-1.4608819759990658E-2</v>
      </c>
      <c r="CJ37" s="199">
        <f t="shared" si="68"/>
        <v>-1.4608819759990658E-2</v>
      </c>
      <c r="CK37" s="199">
        <f t="shared" si="68"/>
        <v>-1.4608819759990658E-2</v>
      </c>
      <c r="CL37" s="183">
        <v>-4.3826459279971974E-2</v>
      </c>
      <c r="CM37" s="199">
        <f t="shared" ref="CM37:CP54" si="94">$CL37*CM$6</f>
        <v>-4.3826459279971974E-2</v>
      </c>
      <c r="CN37" s="199">
        <f t="shared" si="69"/>
        <v>-4.3826459279971974E-2</v>
      </c>
      <c r="CO37" s="199">
        <f t="shared" si="69"/>
        <v>-4.3826459279971974E-2</v>
      </c>
      <c r="CP37" s="48">
        <f t="shared" si="69"/>
        <v>-4.3826459279971974E-2</v>
      </c>
      <c r="CQ37" s="183">
        <v>-0.18999999999999995</v>
      </c>
      <c r="CR37" s="183">
        <f t="shared" ref="CR37:DC54" si="95">$AI37</f>
        <v>0</v>
      </c>
      <c r="CS37" s="48">
        <f t="shared" si="70"/>
        <v>0</v>
      </c>
      <c r="CT37" s="48">
        <f t="shared" si="70"/>
        <v>0</v>
      </c>
      <c r="CU37" s="48">
        <f t="shared" si="70"/>
        <v>0</v>
      </c>
      <c r="CV37" s="48">
        <f t="shared" si="70"/>
        <v>0</v>
      </c>
      <c r="CW37" s="48">
        <f t="shared" si="70"/>
        <v>0</v>
      </c>
      <c r="CX37" s="48">
        <f t="shared" si="70"/>
        <v>0</v>
      </c>
      <c r="CY37" s="48">
        <f t="shared" si="70"/>
        <v>0</v>
      </c>
      <c r="CZ37" s="48">
        <f t="shared" si="70"/>
        <v>0</v>
      </c>
      <c r="DA37" s="48">
        <f t="shared" si="70"/>
        <v>0</v>
      </c>
      <c r="DB37" s="48">
        <f t="shared" si="70"/>
        <v>0</v>
      </c>
      <c r="DC37" s="48">
        <f t="shared" si="70"/>
        <v>0</v>
      </c>
      <c r="DD37" s="183">
        <f t="shared" ref="DD37:DG54" si="96">$AT37*DD$6</f>
        <v>-0.19999999999999996</v>
      </c>
      <c r="DE37" s="199">
        <f t="shared" si="71"/>
        <v>-0.19999999999999996</v>
      </c>
      <c r="DF37" s="199">
        <f t="shared" si="71"/>
        <v>-0.19999999999999996</v>
      </c>
      <c r="DG37" s="199">
        <f t="shared" si="71"/>
        <v>-0.19999999999999996</v>
      </c>
      <c r="DH37" s="183">
        <f t="shared" ref="DH37:DH54" si="97">AD37</f>
        <v>-0.18999999999999995</v>
      </c>
      <c r="DI37" s="48">
        <f t="shared" ref="DI37:DJ52" si="98">DH37</f>
        <v>-0.18999999999999995</v>
      </c>
      <c r="DJ37" s="48">
        <f t="shared" si="98"/>
        <v>-0.18999999999999995</v>
      </c>
      <c r="DK37" s="48">
        <f t="shared" ref="DK37:DK54" si="99">DH37</f>
        <v>-0.18999999999999995</v>
      </c>
      <c r="DL37" s="48">
        <f t="shared" ref="DL37:DL54" si="100">DH37</f>
        <v>-0.18999999999999995</v>
      </c>
      <c r="DM37" s="48">
        <f t="shared" ref="DM37:DM54" si="101">DH37</f>
        <v>-0.18999999999999995</v>
      </c>
      <c r="DN37" s="48">
        <f t="shared" ref="DN37:DN54" si="102">DH37</f>
        <v>-0.18999999999999995</v>
      </c>
      <c r="DO37" s="48">
        <f t="shared" ref="DO37:DO54" si="103">AD37</f>
        <v>-0.18999999999999995</v>
      </c>
      <c r="DP37" s="48">
        <f t="shared" ref="DP37:DP54" si="104">DO37</f>
        <v>-0.18999999999999995</v>
      </c>
      <c r="DQ37" s="48">
        <f t="shared" ref="DQ37:DQ54" si="105">DO37</f>
        <v>-0.18999999999999995</v>
      </c>
      <c r="DR37" s="48">
        <f t="shared" ref="DR37:DR54" si="106">DO37</f>
        <v>-0.18999999999999995</v>
      </c>
      <c r="DS37" s="48">
        <f t="shared" ref="DS37:DS54" si="107">DO37</f>
        <v>-0.18999999999999995</v>
      </c>
      <c r="DT37" s="48">
        <f t="shared" ref="DT37:DT54" si="108">DO37</f>
        <v>-0.18999999999999995</v>
      </c>
      <c r="DU37" s="48">
        <f t="shared" ref="DU37:DU54" si="109">DO37</f>
        <v>-0.18999999999999995</v>
      </c>
      <c r="DV37" s="48">
        <f t="shared" ref="DV37:DV54" si="110">DO37</f>
        <v>-0.18999999999999995</v>
      </c>
      <c r="DW37" s="48">
        <f t="shared" ref="DW37:DW54" si="111">AD37</f>
        <v>-0.18999999999999995</v>
      </c>
      <c r="DX37" s="48">
        <f t="shared" ref="DX37:DX54" si="112">DW37</f>
        <v>-0.18999999999999995</v>
      </c>
      <c r="DY37" s="48">
        <f t="shared" ref="DY37:DY54" si="113">AD37</f>
        <v>-0.18999999999999995</v>
      </c>
      <c r="DZ37" s="48">
        <f t="shared" ref="DZ37:EE52" si="114">DY37</f>
        <v>-0.18999999999999995</v>
      </c>
      <c r="EA37" s="48">
        <f t="shared" si="114"/>
        <v>-0.18999999999999995</v>
      </c>
      <c r="EB37" s="48">
        <f t="shared" si="114"/>
        <v>-0.18999999999999995</v>
      </c>
      <c r="EC37" s="48">
        <f t="shared" si="114"/>
        <v>-0.18999999999999995</v>
      </c>
      <c r="ED37" s="48">
        <f t="shared" si="114"/>
        <v>-0.18999999999999995</v>
      </c>
      <c r="EE37" s="48">
        <f t="shared" si="114"/>
        <v>-0.18999999999999995</v>
      </c>
      <c r="EF37" s="48">
        <f t="shared" ref="EF37:EF54" si="115">DY37</f>
        <v>-0.18999999999999995</v>
      </c>
      <c r="EG37" s="48">
        <f t="shared" ref="EG37:EG54" si="116">DY37</f>
        <v>-0.18999999999999995</v>
      </c>
      <c r="EH37" s="48">
        <f t="shared" ref="EH37:EH54" si="117">DY37</f>
        <v>-0.18999999999999995</v>
      </c>
      <c r="EI37" s="48">
        <f t="shared" ref="EI37:EI54" si="118">DY37</f>
        <v>-0.18999999999999995</v>
      </c>
      <c r="EJ37" s="48">
        <f t="shared" ref="EJ37:EJ54" si="119">DY37</f>
        <v>-0.18999999999999995</v>
      </c>
      <c r="EK37" s="48">
        <f t="shared" ref="EK37:EK54" si="120">DY37</f>
        <v>-0.18999999999999995</v>
      </c>
      <c r="EL37" s="183">
        <f t="shared" ref="EL37:EL54" si="121">$T37*EL$6</f>
        <v>-5.4319660978172341E-2</v>
      </c>
      <c r="EM37" s="60"/>
      <c r="EN37" s="60"/>
      <c r="EO37" s="60"/>
    </row>
    <row r="38" spans="1:145" x14ac:dyDescent="0.25">
      <c r="B38" s="12" t="s">
        <v>6</v>
      </c>
      <c r="C38" s="21">
        <v>0.15</v>
      </c>
      <c r="D38" s="183">
        <v>0</v>
      </c>
      <c r="E38" s="199">
        <v>0</v>
      </c>
      <c r="F38" s="199">
        <v>0</v>
      </c>
      <c r="G38" s="199">
        <v>0</v>
      </c>
      <c r="H38" s="199">
        <v>0</v>
      </c>
      <c r="I38" s="199">
        <v>0</v>
      </c>
      <c r="J38" s="199">
        <v>0</v>
      </c>
      <c r="K38" s="199">
        <v>0</v>
      </c>
      <c r="L38" s="199">
        <v>0</v>
      </c>
      <c r="M38" s="569">
        <v>-0.11910405721881123</v>
      </c>
      <c r="N38" s="48">
        <f t="shared" si="73"/>
        <v>-0.11910405721881123</v>
      </c>
      <c r="O38" s="48">
        <f t="shared" si="74"/>
        <v>-0.11910405721881123</v>
      </c>
      <c r="P38" s="48">
        <f t="shared" si="75"/>
        <v>-0.11910405721881123</v>
      </c>
      <c r="Q38" s="183">
        <v>-6.370757180156672E-3</v>
      </c>
      <c r="R38" s="199">
        <v>-6.370757180156672E-3</v>
      </c>
      <c r="S38" s="199">
        <v>-6.370757180156672E-3</v>
      </c>
      <c r="T38" s="520">
        <v>-6.370757180156672E-3</v>
      </c>
      <c r="U38" s="48">
        <f t="shared" si="76"/>
        <v>-6.370757180156672E-3</v>
      </c>
      <c r="V38" s="520">
        <v>0</v>
      </c>
      <c r="W38" s="48">
        <f t="shared" si="77"/>
        <v>-6.370757180156672E-3</v>
      </c>
      <c r="X38" s="48">
        <f t="shared" si="63"/>
        <v>-6.370757180156672E-3</v>
      </c>
      <c r="Y38" s="48">
        <f t="shared" si="63"/>
        <v>-6.370757180156672E-3</v>
      </c>
      <c r="Z38" s="48">
        <f t="shared" si="63"/>
        <v>-6.370757180156672E-3</v>
      </c>
      <c r="AA38" s="48">
        <f t="shared" si="63"/>
        <v>-6.370757180156672E-3</v>
      </c>
      <c r="AB38" s="48">
        <f t="shared" si="78"/>
        <v>0</v>
      </c>
      <c r="AC38" s="48">
        <f t="shared" si="79"/>
        <v>0</v>
      </c>
      <c r="AD38" s="183">
        <v>-0.11910405721881123</v>
      </c>
      <c r="AE38" s="199">
        <f t="shared" si="80"/>
        <v>-0.11910405721881123</v>
      </c>
      <c r="AF38" s="199">
        <f t="shared" si="81"/>
        <v>-0.11910405721881123</v>
      </c>
      <c r="AG38" s="199">
        <f t="shared" si="82"/>
        <v>-0.11910405721881123</v>
      </c>
      <c r="AH38" s="183">
        <v>3.6000000000000032E-2</v>
      </c>
      <c r="AI38" s="566">
        <v>0</v>
      </c>
      <c r="AJ38" s="48">
        <f t="shared" si="83"/>
        <v>0</v>
      </c>
      <c r="AK38" s="535">
        <f t="shared" si="64"/>
        <v>1.8000000000000016E-2</v>
      </c>
      <c r="AL38" s="527">
        <v>3.6000000000000032E-2</v>
      </c>
      <c r="AM38" s="199">
        <f t="shared" si="84"/>
        <v>0</v>
      </c>
      <c r="AN38" s="199">
        <f t="shared" si="85"/>
        <v>0</v>
      </c>
      <c r="AO38" s="183">
        <f t="shared" si="86"/>
        <v>-6.370757180156672E-3</v>
      </c>
      <c r="AP38" s="183">
        <f t="shared" si="87"/>
        <v>0</v>
      </c>
      <c r="AQ38" s="183">
        <f t="shared" si="88"/>
        <v>-0.11910405721881123</v>
      </c>
      <c r="AR38" s="199">
        <f t="shared" si="89"/>
        <v>-0.11910405721881123</v>
      </c>
      <c r="AS38" s="199">
        <f t="shared" si="90"/>
        <v>-0.14578494107152051</v>
      </c>
      <c r="AT38" s="183">
        <v>-0.14578494107152051</v>
      </c>
      <c r="AU38" s="199">
        <f t="shared" si="91"/>
        <v>-0.13120644696436848</v>
      </c>
      <c r="AV38" s="199">
        <f t="shared" si="65"/>
        <v>-0.13120644696436848</v>
      </c>
      <c r="AW38" s="199">
        <f t="shared" si="65"/>
        <v>-0.13120644696436848</v>
      </c>
      <c r="AX38" s="199">
        <f t="shared" si="65"/>
        <v>-0.14578494107152051</v>
      </c>
      <c r="AY38" s="199">
        <f t="shared" si="65"/>
        <v>-0.17494192928582461</v>
      </c>
      <c r="AZ38" s="199">
        <f t="shared" si="65"/>
        <v>-0.14578494107152051</v>
      </c>
      <c r="BA38" s="199">
        <f t="shared" si="65"/>
        <v>-0.17494192928582461</v>
      </c>
      <c r="BB38" s="48">
        <f t="shared" si="66"/>
        <v>-0.11897903563941303</v>
      </c>
      <c r="BC38" s="183">
        <v>-0.11897903563941303</v>
      </c>
      <c r="BD38" s="183">
        <v>1.4499999999999957E-2</v>
      </c>
      <c r="BE38" s="199">
        <f t="shared" si="67"/>
        <v>-0.14578494107152051</v>
      </c>
      <c r="BF38" s="199">
        <f t="shared" si="67"/>
        <v>-0.14578494107152051</v>
      </c>
      <c r="BG38" s="199">
        <f t="shared" si="67"/>
        <v>-0.17494192928582461</v>
      </c>
      <c r="BH38" s="199">
        <f t="shared" si="67"/>
        <v>-0.17494192928582461</v>
      </c>
      <c r="BI38" s="183">
        <v>0</v>
      </c>
      <c r="BJ38" s="183">
        <v>-4.5415120346124604E-2</v>
      </c>
      <c r="BK38" s="183">
        <v>-4.5415120346124604E-2</v>
      </c>
      <c r="BL38" s="527">
        <v>-0.13343544857768053</v>
      </c>
      <c r="BM38" s="183">
        <f t="shared" si="92"/>
        <v>-0.14578494107152051</v>
      </c>
      <c r="BN38" s="183">
        <v>-4.8037716615698294E-3</v>
      </c>
      <c r="BO38" s="183">
        <v>0</v>
      </c>
      <c r="BP38" s="199">
        <v>0</v>
      </c>
      <c r="BQ38" s="199">
        <v>0</v>
      </c>
      <c r="BR38" s="199">
        <v>0</v>
      </c>
      <c r="BS38" s="199">
        <v>0</v>
      </c>
      <c r="BT38" s="199">
        <v>0</v>
      </c>
      <c r="BU38" s="183">
        <v>0</v>
      </c>
      <c r="BV38" s="199">
        <v>0</v>
      </c>
      <c r="BW38" s="199">
        <v>0</v>
      </c>
      <c r="BX38" s="199">
        <v>0</v>
      </c>
      <c r="BY38" s="199">
        <v>0</v>
      </c>
      <c r="BZ38" s="199">
        <v>0</v>
      </c>
      <c r="CA38" s="199">
        <v>0</v>
      </c>
      <c r="CB38" s="183">
        <v>-1.4411314984709489E-2</v>
      </c>
      <c r="CC38" s="199">
        <v>-1.4411314984709489E-2</v>
      </c>
      <c r="CD38" s="199">
        <v>-1.4411314984709489E-2</v>
      </c>
      <c r="CE38" s="199">
        <v>-1.4411314984709489E-2</v>
      </c>
      <c r="CF38" s="199">
        <v>-1.4411314984709489E-2</v>
      </c>
      <c r="CG38" s="199">
        <v>-1.4411314984709489E-2</v>
      </c>
      <c r="CH38" s="199">
        <v>-1.4411314984709489E-2</v>
      </c>
      <c r="CI38" s="48">
        <f t="shared" si="93"/>
        <v>-4.8037716615698294E-3</v>
      </c>
      <c r="CJ38" s="199">
        <f t="shared" si="68"/>
        <v>-4.8037716615698294E-3</v>
      </c>
      <c r="CK38" s="199">
        <f t="shared" si="68"/>
        <v>-4.8037716615698294E-3</v>
      </c>
      <c r="CL38" s="183">
        <v>-1.4411314984709489E-2</v>
      </c>
      <c r="CM38" s="199">
        <f t="shared" si="94"/>
        <v>-1.4411314984709489E-2</v>
      </c>
      <c r="CN38" s="199">
        <f t="shared" si="69"/>
        <v>-1.4411314984709489E-2</v>
      </c>
      <c r="CO38" s="199">
        <f t="shared" si="69"/>
        <v>-1.4411314984709489E-2</v>
      </c>
      <c r="CP38" s="48">
        <f t="shared" si="69"/>
        <v>-1.4411314984709489E-2</v>
      </c>
      <c r="CQ38" s="183">
        <v>-0.13343544857768053</v>
      </c>
      <c r="CR38" s="183">
        <f t="shared" si="95"/>
        <v>0</v>
      </c>
      <c r="CS38" s="48">
        <f t="shared" si="70"/>
        <v>0</v>
      </c>
      <c r="CT38" s="48">
        <f t="shared" si="70"/>
        <v>0</v>
      </c>
      <c r="CU38" s="48">
        <f t="shared" si="70"/>
        <v>0</v>
      </c>
      <c r="CV38" s="48">
        <f t="shared" si="70"/>
        <v>0</v>
      </c>
      <c r="CW38" s="48">
        <f t="shared" si="70"/>
        <v>0</v>
      </c>
      <c r="CX38" s="48">
        <f t="shared" si="70"/>
        <v>0</v>
      </c>
      <c r="CY38" s="48">
        <f t="shared" si="70"/>
        <v>0</v>
      </c>
      <c r="CZ38" s="48">
        <f t="shared" si="70"/>
        <v>0</v>
      </c>
      <c r="DA38" s="48">
        <f t="shared" si="70"/>
        <v>0</v>
      </c>
      <c r="DB38" s="48">
        <f t="shared" si="70"/>
        <v>0</v>
      </c>
      <c r="DC38" s="48">
        <f t="shared" si="70"/>
        <v>0</v>
      </c>
      <c r="DD38" s="183">
        <f t="shared" si="96"/>
        <v>-0.14578494107152051</v>
      </c>
      <c r="DE38" s="199">
        <f t="shared" si="71"/>
        <v>-0.14578494107152051</v>
      </c>
      <c r="DF38" s="199">
        <f t="shared" si="71"/>
        <v>-0.14578494107152051</v>
      </c>
      <c r="DG38" s="199">
        <f t="shared" si="71"/>
        <v>-0.14578494107152051</v>
      </c>
      <c r="DH38" s="183">
        <f t="shared" si="97"/>
        <v>-0.11910405721881123</v>
      </c>
      <c r="DI38" s="48">
        <f t="shared" si="98"/>
        <v>-0.11910405721881123</v>
      </c>
      <c r="DJ38" s="48">
        <f t="shared" si="98"/>
        <v>-0.11910405721881123</v>
      </c>
      <c r="DK38" s="48">
        <f t="shared" si="99"/>
        <v>-0.11910405721881123</v>
      </c>
      <c r="DL38" s="48">
        <f t="shared" si="100"/>
        <v>-0.11910405721881123</v>
      </c>
      <c r="DM38" s="48">
        <f t="shared" si="101"/>
        <v>-0.11910405721881123</v>
      </c>
      <c r="DN38" s="48">
        <f t="shared" si="102"/>
        <v>-0.11910405721881123</v>
      </c>
      <c r="DO38" s="48">
        <f t="shared" si="103"/>
        <v>-0.11910405721881123</v>
      </c>
      <c r="DP38" s="48">
        <f t="shared" si="104"/>
        <v>-0.11910405721881123</v>
      </c>
      <c r="DQ38" s="48">
        <f t="shared" si="105"/>
        <v>-0.11910405721881123</v>
      </c>
      <c r="DR38" s="48">
        <f t="shared" si="106"/>
        <v>-0.11910405721881123</v>
      </c>
      <c r="DS38" s="48">
        <f t="shared" si="107"/>
        <v>-0.11910405721881123</v>
      </c>
      <c r="DT38" s="48">
        <f t="shared" si="108"/>
        <v>-0.11910405721881123</v>
      </c>
      <c r="DU38" s="48">
        <f t="shared" si="109"/>
        <v>-0.11910405721881123</v>
      </c>
      <c r="DV38" s="48">
        <f t="shared" si="110"/>
        <v>-0.11910405721881123</v>
      </c>
      <c r="DW38" s="48">
        <f t="shared" si="111"/>
        <v>-0.11910405721881123</v>
      </c>
      <c r="DX38" s="48">
        <f t="shared" si="112"/>
        <v>-0.11910405721881123</v>
      </c>
      <c r="DY38" s="48">
        <f t="shared" si="113"/>
        <v>-0.11910405721881123</v>
      </c>
      <c r="DZ38" s="48">
        <f t="shared" si="114"/>
        <v>-0.11910405721881123</v>
      </c>
      <c r="EA38" s="48">
        <f t="shared" si="114"/>
        <v>-0.11910405721881123</v>
      </c>
      <c r="EB38" s="48">
        <f t="shared" si="114"/>
        <v>-0.11910405721881123</v>
      </c>
      <c r="EC38" s="48">
        <f t="shared" si="114"/>
        <v>-0.11910405721881123</v>
      </c>
      <c r="ED38" s="48">
        <f t="shared" si="114"/>
        <v>-0.11910405721881123</v>
      </c>
      <c r="EE38" s="48">
        <f t="shared" si="114"/>
        <v>-0.11910405721881123</v>
      </c>
      <c r="EF38" s="48">
        <f t="shared" si="115"/>
        <v>-0.11910405721881123</v>
      </c>
      <c r="EG38" s="48">
        <f t="shared" si="116"/>
        <v>-0.11910405721881123</v>
      </c>
      <c r="EH38" s="48">
        <f t="shared" si="117"/>
        <v>-0.11910405721881123</v>
      </c>
      <c r="EI38" s="48">
        <f t="shared" si="118"/>
        <v>-0.11910405721881123</v>
      </c>
      <c r="EJ38" s="48">
        <f t="shared" si="119"/>
        <v>-0.11910405721881123</v>
      </c>
      <c r="EK38" s="48">
        <f t="shared" si="120"/>
        <v>-0.11910405721881123</v>
      </c>
      <c r="EL38" s="183">
        <f t="shared" si="121"/>
        <v>-7.0078328981723398E-3</v>
      </c>
      <c r="EM38" s="60"/>
      <c r="EN38" s="60"/>
      <c r="EO38" s="60"/>
    </row>
    <row r="39" spans="1:145" x14ac:dyDescent="0.25">
      <c r="B39" s="12" t="s">
        <v>7</v>
      </c>
      <c r="C39" s="21">
        <v>0.2</v>
      </c>
      <c r="D39" s="183">
        <v>0</v>
      </c>
      <c r="E39" s="199">
        <v>0</v>
      </c>
      <c r="F39" s="199">
        <v>0</v>
      </c>
      <c r="G39" s="199">
        <v>0</v>
      </c>
      <c r="H39" s="199">
        <v>0</v>
      </c>
      <c r="I39" s="199">
        <v>0</v>
      </c>
      <c r="J39" s="199">
        <v>0</v>
      </c>
      <c r="K39" s="199">
        <v>0</v>
      </c>
      <c r="L39" s="199">
        <v>0</v>
      </c>
      <c r="M39" s="569">
        <v>-6.0000000000000053E-2</v>
      </c>
      <c r="N39" s="48">
        <f t="shared" si="73"/>
        <v>-6.0000000000000053E-2</v>
      </c>
      <c r="O39" s="48">
        <f t="shared" si="74"/>
        <v>-6.0000000000000053E-2</v>
      </c>
      <c r="P39" s="48">
        <f t="shared" si="75"/>
        <v>-6.0000000000000053E-2</v>
      </c>
      <c r="Q39" s="183">
        <v>0</v>
      </c>
      <c r="R39" s="199">
        <v>0</v>
      </c>
      <c r="S39" s="199">
        <v>0</v>
      </c>
      <c r="T39" s="520">
        <v>0</v>
      </c>
      <c r="U39" s="48">
        <f t="shared" si="76"/>
        <v>0</v>
      </c>
      <c r="V39" s="520">
        <v>0</v>
      </c>
      <c r="W39" s="48">
        <f t="shared" si="77"/>
        <v>0</v>
      </c>
      <c r="X39" s="48">
        <f t="shared" si="63"/>
        <v>0</v>
      </c>
      <c r="Y39" s="48">
        <f t="shared" si="63"/>
        <v>0</v>
      </c>
      <c r="Z39" s="48">
        <f t="shared" si="63"/>
        <v>0</v>
      </c>
      <c r="AA39" s="48">
        <f t="shared" si="63"/>
        <v>0</v>
      </c>
      <c r="AB39" s="48">
        <f t="shared" si="78"/>
        <v>0</v>
      </c>
      <c r="AC39" s="48">
        <f t="shared" si="79"/>
        <v>0</v>
      </c>
      <c r="AD39" s="183">
        <v>-6.0000000000000053E-2</v>
      </c>
      <c r="AE39" s="199">
        <f t="shared" si="80"/>
        <v>-6.0000000000000053E-2</v>
      </c>
      <c r="AF39" s="199">
        <f t="shared" si="81"/>
        <v>-6.0000000000000053E-2</v>
      </c>
      <c r="AG39" s="199">
        <f t="shared" si="82"/>
        <v>-6.0000000000000053E-2</v>
      </c>
      <c r="AH39" s="183">
        <v>6.800000000000006E-2</v>
      </c>
      <c r="AI39" s="566">
        <v>0</v>
      </c>
      <c r="AJ39" s="48">
        <f t="shared" si="83"/>
        <v>0</v>
      </c>
      <c r="AK39" s="535">
        <f t="shared" si="64"/>
        <v>3.400000000000003E-2</v>
      </c>
      <c r="AL39" s="527">
        <v>6.800000000000006E-2</v>
      </c>
      <c r="AM39" s="199">
        <f t="shared" si="84"/>
        <v>0</v>
      </c>
      <c r="AN39" s="199">
        <f t="shared" si="85"/>
        <v>0</v>
      </c>
      <c r="AO39" s="183">
        <f t="shared" si="86"/>
        <v>0</v>
      </c>
      <c r="AP39" s="183">
        <f t="shared" si="87"/>
        <v>0</v>
      </c>
      <c r="AQ39" s="183">
        <f t="shared" si="88"/>
        <v>-6.0000000000000053E-2</v>
      </c>
      <c r="AR39" s="199">
        <f t="shared" si="89"/>
        <v>-6.0000000000000053E-2</v>
      </c>
      <c r="AS39" s="199">
        <f t="shared" si="90"/>
        <v>-0.10180242634315428</v>
      </c>
      <c r="AT39" s="183">
        <v>-0.10180242634315428</v>
      </c>
      <c r="AU39" s="199">
        <f t="shared" si="91"/>
        <v>-9.1622183708838859E-2</v>
      </c>
      <c r="AV39" s="199">
        <f t="shared" si="65"/>
        <v>-9.1622183708838859E-2</v>
      </c>
      <c r="AW39" s="199">
        <f t="shared" si="65"/>
        <v>-9.1622183708838859E-2</v>
      </c>
      <c r="AX39" s="199">
        <f t="shared" si="65"/>
        <v>-0.10180242634315428</v>
      </c>
      <c r="AY39" s="199">
        <f t="shared" si="65"/>
        <v>-0.12216291161178514</v>
      </c>
      <c r="AZ39" s="199">
        <f t="shared" si="65"/>
        <v>-0.10180242634315428</v>
      </c>
      <c r="BA39" s="199">
        <f t="shared" si="65"/>
        <v>-0.12216291161178514</v>
      </c>
      <c r="BB39" s="48">
        <f t="shared" si="66"/>
        <v>-6.7999999999999949E-2</v>
      </c>
      <c r="BC39" s="183">
        <v>-6.7999999999999949E-2</v>
      </c>
      <c r="BD39" s="183">
        <v>7.2000000000000064E-2</v>
      </c>
      <c r="BE39" s="199">
        <f t="shared" si="67"/>
        <v>-0.10180242634315428</v>
      </c>
      <c r="BF39" s="199">
        <f t="shared" si="67"/>
        <v>-0.10180242634315428</v>
      </c>
      <c r="BG39" s="199">
        <f t="shared" si="67"/>
        <v>-0.12216291161178514</v>
      </c>
      <c r="BH39" s="199">
        <f t="shared" si="67"/>
        <v>-0.12216291161178514</v>
      </c>
      <c r="BI39" s="183">
        <v>0</v>
      </c>
      <c r="BJ39" s="183">
        <v>-2.3709902370990243E-2</v>
      </c>
      <c r="BK39" s="183">
        <v>-2.3709902370990243E-2</v>
      </c>
      <c r="BL39" s="527">
        <v>-9.2603773440623649E-2</v>
      </c>
      <c r="BM39" s="183">
        <f t="shared" si="92"/>
        <v>-0.10180242634315428</v>
      </c>
      <c r="BN39" s="183">
        <v>1.409401498312346E-2</v>
      </c>
      <c r="BO39" s="183">
        <v>0</v>
      </c>
      <c r="BP39" s="199">
        <v>0</v>
      </c>
      <c r="BQ39" s="199">
        <v>0</v>
      </c>
      <c r="BR39" s="199">
        <v>0</v>
      </c>
      <c r="BS39" s="199">
        <v>0</v>
      </c>
      <c r="BT39" s="199">
        <v>0</v>
      </c>
      <c r="BU39" s="183">
        <v>0</v>
      </c>
      <c r="BV39" s="199">
        <v>0</v>
      </c>
      <c r="BW39" s="199">
        <v>0</v>
      </c>
      <c r="BX39" s="199">
        <v>0</v>
      </c>
      <c r="BY39" s="199">
        <v>0</v>
      </c>
      <c r="BZ39" s="199">
        <v>0</v>
      </c>
      <c r="CA39" s="199">
        <v>0</v>
      </c>
      <c r="CB39" s="183">
        <v>4.2282044949370379E-2</v>
      </c>
      <c r="CC39" s="199">
        <v>4.2282044949370379E-2</v>
      </c>
      <c r="CD39" s="199">
        <v>4.2282044949370379E-2</v>
      </c>
      <c r="CE39" s="199">
        <v>4.2282044949370379E-2</v>
      </c>
      <c r="CF39" s="199">
        <v>4.2282044949370379E-2</v>
      </c>
      <c r="CG39" s="199">
        <v>4.2282044949370379E-2</v>
      </c>
      <c r="CH39" s="199">
        <v>4.2282044949370379E-2</v>
      </c>
      <c r="CI39" s="48">
        <f t="shared" si="93"/>
        <v>1.409401498312346E-2</v>
      </c>
      <c r="CJ39" s="199">
        <f t="shared" si="68"/>
        <v>1.409401498312346E-2</v>
      </c>
      <c r="CK39" s="199">
        <f t="shared" si="68"/>
        <v>1.409401498312346E-2</v>
      </c>
      <c r="CL39" s="183">
        <v>4.2282044949370379E-2</v>
      </c>
      <c r="CM39" s="199">
        <f t="shared" si="94"/>
        <v>4.2282044949370379E-2</v>
      </c>
      <c r="CN39" s="199">
        <f t="shared" si="69"/>
        <v>4.2282044949370379E-2</v>
      </c>
      <c r="CO39" s="199">
        <f t="shared" si="69"/>
        <v>4.2282044949370379E-2</v>
      </c>
      <c r="CP39" s="48">
        <f t="shared" si="69"/>
        <v>4.2282044949370379E-2</v>
      </c>
      <c r="CQ39" s="183">
        <v>-9.2603773440623649E-2</v>
      </c>
      <c r="CR39" s="183">
        <f t="shared" si="95"/>
        <v>0</v>
      </c>
      <c r="CS39" s="48">
        <f t="shared" si="70"/>
        <v>0</v>
      </c>
      <c r="CT39" s="48">
        <f t="shared" si="70"/>
        <v>0</v>
      </c>
      <c r="CU39" s="48">
        <f t="shared" si="70"/>
        <v>0</v>
      </c>
      <c r="CV39" s="48">
        <f t="shared" si="70"/>
        <v>0</v>
      </c>
      <c r="CW39" s="48">
        <f t="shared" si="70"/>
        <v>0</v>
      </c>
      <c r="CX39" s="48">
        <f t="shared" si="70"/>
        <v>0</v>
      </c>
      <c r="CY39" s="48">
        <f t="shared" si="70"/>
        <v>0</v>
      </c>
      <c r="CZ39" s="48">
        <f t="shared" si="70"/>
        <v>0</v>
      </c>
      <c r="DA39" s="48">
        <f t="shared" si="70"/>
        <v>0</v>
      </c>
      <c r="DB39" s="48">
        <f t="shared" si="70"/>
        <v>0</v>
      </c>
      <c r="DC39" s="48">
        <f t="shared" si="70"/>
        <v>0</v>
      </c>
      <c r="DD39" s="183">
        <f t="shared" si="96"/>
        <v>-0.10180242634315428</v>
      </c>
      <c r="DE39" s="199">
        <f t="shared" si="71"/>
        <v>-0.10180242634315428</v>
      </c>
      <c r="DF39" s="199">
        <f t="shared" si="71"/>
        <v>-0.10180242634315428</v>
      </c>
      <c r="DG39" s="199">
        <f t="shared" si="71"/>
        <v>-0.10180242634315428</v>
      </c>
      <c r="DH39" s="183">
        <f t="shared" si="97"/>
        <v>-6.0000000000000053E-2</v>
      </c>
      <c r="DI39" s="48">
        <f t="shared" si="98"/>
        <v>-6.0000000000000053E-2</v>
      </c>
      <c r="DJ39" s="48">
        <f t="shared" si="98"/>
        <v>-6.0000000000000053E-2</v>
      </c>
      <c r="DK39" s="48">
        <f t="shared" si="99"/>
        <v>-6.0000000000000053E-2</v>
      </c>
      <c r="DL39" s="48">
        <f t="shared" si="100"/>
        <v>-6.0000000000000053E-2</v>
      </c>
      <c r="DM39" s="48">
        <f t="shared" si="101"/>
        <v>-6.0000000000000053E-2</v>
      </c>
      <c r="DN39" s="48">
        <f t="shared" si="102"/>
        <v>-6.0000000000000053E-2</v>
      </c>
      <c r="DO39" s="48">
        <f t="shared" si="103"/>
        <v>-6.0000000000000053E-2</v>
      </c>
      <c r="DP39" s="48">
        <f t="shared" si="104"/>
        <v>-6.0000000000000053E-2</v>
      </c>
      <c r="DQ39" s="48">
        <f t="shared" si="105"/>
        <v>-6.0000000000000053E-2</v>
      </c>
      <c r="DR39" s="48">
        <f t="shared" si="106"/>
        <v>-6.0000000000000053E-2</v>
      </c>
      <c r="DS39" s="48">
        <f t="shared" si="107"/>
        <v>-6.0000000000000053E-2</v>
      </c>
      <c r="DT39" s="48">
        <f t="shared" si="108"/>
        <v>-6.0000000000000053E-2</v>
      </c>
      <c r="DU39" s="48">
        <f t="shared" si="109"/>
        <v>-6.0000000000000053E-2</v>
      </c>
      <c r="DV39" s="48">
        <f t="shared" si="110"/>
        <v>-6.0000000000000053E-2</v>
      </c>
      <c r="DW39" s="48">
        <f t="shared" si="111"/>
        <v>-6.0000000000000053E-2</v>
      </c>
      <c r="DX39" s="48">
        <f t="shared" si="112"/>
        <v>-6.0000000000000053E-2</v>
      </c>
      <c r="DY39" s="48">
        <f t="shared" si="113"/>
        <v>-6.0000000000000053E-2</v>
      </c>
      <c r="DZ39" s="48">
        <f t="shared" si="114"/>
        <v>-6.0000000000000053E-2</v>
      </c>
      <c r="EA39" s="48">
        <f t="shared" si="114"/>
        <v>-6.0000000000000053E-2</v>
      </c>
      <c r="EB39" s="48">
        <f t="shared" si="114"/>
        <v>-6.0000000000000053E-2</v>
      </c>
      <c r="EC39" s="48">
        <f t="shared" si="114"/>
        <v>-6.0000000000000053E-2</v>
      </c>
      <c r="ED39" s="48">
        <f t="shared" si="114"/>
        <v>-6.0000000000000053E-2</v>
      </c>
      <c r="EE39" s="48">
        <f t="shared" si="114"/>
        <v>-6.0000000000000053E-2</v>
      </c>
      <c r="EF39" s="48">
        <f t="shared" si="115"/>
        <v>-6.0000000000000053E-2</v>
      </c>
      <c r="EG39" s="48">
        <f t="shared" si="116"/>
        <v>-6.0000000000000053E-2</v>
      </c>
      <c r="EH39" s="48">
        <f t="shared" si="117"/>
        <v>-6.0000000000000053E-2</v>
      </c>
      <c r="EI39" s="48">
        <f t="shared" si="118"/>
        <v>-6.0000000000000053E-2</v>
      </c>
      <c r="EJ39" s="48">
        <f t="shared" si="119"/>
        <v>-6.0000000000000053E-2</v>
      </c>
      <c r="EK39" s="48">
        <f t="shared" si="120"/>
        <v>-6.0000000000000053E-2</v>
      </c>
      <c r="EL39" s="183">
        <f t="shared" si="121"/>
        <v>0</v>
      </c>
      <c r="EM39" s="60"/>
      <c r="EN39" s="60"/>
      <c r="EO39" s="60"/>
    </row>
    <row r="40" spans="1:145" x14ac:dyDescent="0.25">
      <c r="B40" s="12" t="s">
        <v>8</v>
      </c>
      <c r="C40" s="21">
        <v>0.25</v>
      </c>
      <c r="D40" s="183">
        <v>0</v>
      </c>
      <c r="E40" s="199">
        <v>0</v>
      </c>
      <c r="F40" s="199">
        <v>0</v>
      </c>
      <c r="G40" s="199">
        <v>0</v>
      </c>
      <c r="H40" s="199">
        <v>0</v>
      </c>
      <c r="I40" s="199">
        <v>0</v>
      </c>
      <c r="J40" s="199">
        <v>0</v>
      </c>
      <c r="K40" s="199">
        <v>0</v>
      </c>
      <c r="L40" s="199">
        <v>0</v>
      </c>
      <c r="M40" s="569">
        <v>-1.4431024369434109E-2</v>
      </c>
      <c r="N40" s="48">
        <f t="shared" si="73"/>
        <v>-1.4431024369434109E-2</v>
      </c>
      <c r="O40" s="48">
        <f t="shared" si="74"/>
        <v>-1.4431024369434109E-2</v>
      </c>
      <c r="P40" s="48">
        <f t="shared" si="75"/>
        <v>-1.4431024369434109E-2</v>
      </c>
      <c r="Q40" s="183">
        <v>0</v>
      </c>
      <c r="R40" s="199">
        <v>0</v>
      </c>
      <c r="S40" s="199">
        <v>0</v>
      </c>
      <c r="T40" s="520">
        <v>0</v>
      </c>
      <c r="U40" s="48">
        <f t="shared" si="76"/>
        <v>0</v>
      </c>
      <c r="V40" s="520">
        <v>0</v>
      </c>
      <c r="W40" s="48">
        <f t="shared" si="77"/>
        <v>0</v>
      </c>
      <c r="X40" s="48">
        <f t="shared" si="63"/>
        <v>0</v>
      </c>
      <c r="Y40" s="48">
        <f t="shared" si="63"/>
        <v>0</v>
      </c>
      <c r="Z40" s="48">
        <f t="shared" si="63"/>
        <v>0</v>
      </c>
      <c r="AA40" s="48">
        <f t="shared" si="63"/>
        <v>0</v>
      </c>
      <c r="AB40" s="48">
        <f t="shared" si="78"/>
        <v>0</v>
      </c>
      <c r="AC40" s="48">
        <f t="shared" si="79"/>
        <v>0</v>
      </c>
      <c r="AD40" s="183">
        <v>-1.4431024369434109E-2</v>
      </c>
      <c r="AE40" s="199">
        <f t="shared" si="80"/>
        <v>-1.4431024369434109E-2</v>
      </c>
      <c r="AF40" s="199">
        <f t="shared" si="81"/>
        <v>-1.4431024369434109E-2</v>
      </c>
      <c r="AG40" s="199">
        <f t="shared" si="82"/>
        <v>-1.4431024369434109E-2</v>
      </c>
      <c r="AH40" s="183">
        <v>0.10000000000000009</v>
      </c>
      <c r="AI40" s="566">
        <v>0</v>
      </c>
      <c r="AJ40" s="48">
        <f t="shared" si="83"/>
        <v>0</v>
      </c>
      <c r="AK40" s="535">
        <f t="shared" si="64"/>
        <v>5.0000000000000044E-2</v>
      </c>
      <c r="AL40" s="527">
        <v>0.10000000000000009</v>
      </c>
      <c r="AM40" s="199">
        <f t="shared" si="84"/>
        <v>0</v>
      </c>
      <c r="AN40" s="199">
        <f t="shared" si="85"/>
        <v>0</v>
      </c>
      <c r="AO40" s="183">
        <f t="shared" si="86"/>
        <v>0</v>
      </c>
      <c r="AP40" s="183">
        <f t="shared" si="87"/>
        <v>0</v>
      </c>
      <c r="AQ40" s="183">
        <f t="shared" si="88"/>
        <v>-1.4431024369434109E-2</v>
      </c>
      <c r="AR40" s="199">
        <f t="shared" si="89"/>
        <v>-1.4431024369434109E-2</v>
      </c>
      <c r="AS40" s="199">
        <f t="shared" si="90"/>
        <v>-3.5406164426188713E-2</v>
      </c>
      <c r="AT40" s="183">
        <v>-3.5406164426188713E-2</v>
      </c>
      <c r="AU40" s="199">
        <f t="shared" si="91"/>
        <v>-3.1865547983569845E-2</v>
      </c>
      <c r="AV40" s="199">
        <f t="shared" si="65"/>
        <v>-3.1865547983569845E-2</v>
      </c>
      <c r="AW40" s="199">
        <f t="shared" si="65"/>
        <v>-3.1865547983569845E-2</v>
      </c>
      <c r="AX40" s="199">
        <f t="shared" si="65"/>
        <v>-3.5406164426188713E-2</v>
      </c>
      <c r="AY40" s="199">
        <f t="shared" si="65"/>
        <v>-4.2487397311426457E-2</v>
      </c>
      <c r="AZ40" s="199">
        <f t="shared" si="65"/>
        <v>-3.5406164426188713E-2</v>
      </c>
      <c r="BA40" s="199">
        <f t="shared" si="65"/>
        <v>-4.2487397311426457E-2</v>
      </c>
      <c r="BB40" s="48">
        <f t="shared" si="66"/>
        <v>-9.4242655267242625E-3</v>
      </c>
      <c r="BC40" s="183">
        <v>-9.4242655267242625E-3</v>
      </c>
      <c r="BD40" s="183">
        <v>9.2893835616437048E-2</v>
      </c>
      <c r="BE40" s="199">
        <f t="shared" si="67"/>
        <v>-3.5406164426188713E-2</v>
      </c>
      <c r="BF40" s="199">
        <f t="shared" si="67"/>
        <v>-3.5406164426188713E-2</v>
      </c>
      <c r="BG40" s="199">
        <f t="shared" si="67"/>
        <v>-4.2487397311426457E-2</v>
      </c>
      <c r="BH40" s="199">
        <f t="shared" si="67"/>
        <v>-4.2487397311426457E-2</v>
      </c>
      <c r="BI40" s="183">
        <v>0</v>
      </c>
      <c r="BJ40" s="183">
        <v>0</v>
      </c>
      <c r="BK40" s="183">
        <v>0</v>
      </c>
      <c r="BL40" s="527">
        <v>-3.0607886089813796E-2</v>
      </c>
      <c r="BM40" s="183">
        <f t="shared" si="92"/>
        <v>-3.5406164426188713E-2</v>
      </c>
      <c r="BN40" s="183">
        <v>3.2922530504498816E-2</v>
      </c>
      <c r="BO40" s="183">
        <v>0</v>
      </c>
      <c r="BP40" s="199">
        <v>0</v>
      </c>
      <c r="BQ40" s="199">
        <v>0</v>
      </c>
      <c r="BR40" s="199">
        <v>0</v>
      </c>
      <c r="BS40" s="199">
        <v>0</v>
      </c>
      <c r="BT40" s="199">
        <v>0</v>
      </c>
      <c r="BU40" s="183">
        <v>0</v>
      </c>
      <c r="BV40" s="199">
        <v>0</v>
      </c>
      <c r="BW40" s="199">
        <v>0</v>
      </c>
      <c r="BX40" s="199">
        <v>0</v>
      </c>
      <c r="BY40" s="199">
        <v>0</v>
      </c>
      <c r="BZ40" s="199">
        <v>0</v>
      </c>
      <c r="CA40" s="199">
        <v>0</v>
      </c>
      <c r="CB40" s="183">
        <v>9.8767591513496455E-2</v>
      </c>
      <c r="CC40" s="199">
        <v>9.8767591513496455E-2</v>
      </c>
      <c r="CD40" s="199">
        <v>9.8767591513496455E-2</v>
      </c>
      <c r="CE40" s="199">
        <v>9.8767591513496455E-2</v>
      </c>
      <c r="CF40" s="199">
        <v>9.8767591513496455E-2</v>
      </c>
      <c r="CG40" s="199">
        <v>9.8767591513496455E-2</v>
      </c>
      <c r="CH40" s="199">
        <v>9.8767591513496455E-2</v>
      </c>
      <c r="CI40" s="48">
        <f t="shared" si="93"/>
        <v>3.2922530504498816E-2</v>
      </c>
      <c r="CJ40" s="199">
        <f t="shared" si="68"/>
        <v>3.2922530504498816E-2</v>
      </c>
      <c r="CK40" s="199">
        <f t="shared" si="68"/>
        <v>3.2922530504498816E-2</v>
      </c>
      <c r="CL40" s="183">
        <v>9.8767591513496455E-2</v>
      </c>
      <c r="CM40" s="199">
        <f t="shared" si="94"/>
        <v>9.8767591513496455E-2</v>
      </c>
      <c r="CN40" s="199">
        <f t="shared" si="69"/>
        <v>9.8767591513496455E-2</v>
      </c>
      <c r="CO40" s="199">
        <f t="shared" si="69"/>
        <v>9.8767591513496455E-2</v>
      </c>
      <c r="CP40" s="48">
        <f t="shared" si="69"/>
        <v>9.8767591513496455E-2</v>
      </c>
      <c r="CQ40" s="183">
        <v>-3.0607886089813796E-2</v>
      </c>
      <c r="CR40" s="183">
        <f t="shared" si="95"/>
        <v>0</v>
      </c>
      <c r="CS40" s="48">
        <f t="shared" si="70"/>
        <v>0</v>
      </c>
      <c r="CT40" s="48">
        <f t="shared" si="70"/>
        <v>0</v>
      </c>
      <c r="CU40" s="48">
        <f t="shared" si="70"/>
        <v>0</v>
      </c>
      <c r="CV40" s="48">
        <f t="shared" si="70"/>
        <v>0</v>
      </c>
      <c r="CW40" s="48">
        <f t="shared" si="70"/>
        <v>0</v>
      </c>
      <c r="CX40" s="48">
        <f t="shared" si="70"/>
        <v>0</v>
      </c>
      <c r="CY40" s="48">
        <f t="shared" si="70"/>
        <v>0</v>
      </c>
      <c r="CZ40" s="48">
        <f t="shared" si="70"/>
        <v>0</v>
      </c>
      <c r="DA40" s="48">
        <f t="shared" si="70"/>
        <v>0</v>
      </c>
      <c r="DB40" s="48">
        <f t="shared" si="70"/>
        <v>0</v>
      </c>
      <c r="DC40" s="48">
        <f t="shared" si="70"/>
        <v>0</v>
      </c>
      <c r="DD40" s="183">
        <f t="shared" si="96"/>
        <v>-3.5406164426188713E-2</v>
      </c>
      <c r="DE40" s="199">
        <f t="shared" si="71"/>
        <v>-3.5406164426188713E-2</v>
      </c>
      <c r="DF40" s="199">
        <f t="shared" si="71"/>
        <v>-3.5406164426188713E-2</v>
      </c>
      <c r="DG40" s="199">
        <f t="shared" si="71"/>
        <v>-3.5406164426188713E-2</v>
      </c>
      <c r="DH40" s="183">
        <f t="shared" si="97"/>
        <v>-1.4431024369434109E-2</v>
      </c>
      <c r="DI40" s="48">
        <f t="shared" si="98"/>
        <v>-1.4431024369434109E-2</v>
      </c>
      <c r="DJ40" s="48">
        <f t="shared" si="98"/>
        <v>-1.4431024369434109E-2</v>
      </c>
      <c r="DK40" s="48">
        <f t="shared" si="99"/>
        <v>-1.4431024369434109E-2</v>
      </c>
      <c r="DL40" s="48">
        <f t="shared" si="100"/>
        <v>-1.4431024369434109E-2</v>
      </c>
      <c r="DM40" s="48">
        <f t="shared" si="101"/>
        <v>-1.4431024369434109E-2</v>
      </c>
      <c r="DN40" s="48">
        <f t="shared" si="102"/>
        <v>-1.4431024369434109E-2</v>
      </c>
      <c r="DO40" s="48">
        <f t="shared" si="103"/>
        <v>-1.4431024369434109E-2</v>
      </c>
      <c r="DP40" s="48">
        <f t="shared" si="104"/>
        <v>-1.4431024369434109E-2</v>
      </c>
      <c r="DQ40" s="48">
        <f t="shared" si="105"/>
        <v>-1.4431024369434109E-2</v>
      </c>
      <c r="DR40" s="48">
        <f t="shared" si="106"/>
        <v>-1.4431024369434109E-2</v>
      </c>
      <c r="DS40" s="48">
        <f t="shared" si="107"/>
        <v>-1.4431024369434109E-2</v>
      </c>
      <c r="DT40" s="48">
        <f t="shared" si="108"/>
        <v>-1.4431024369434109E-2</v>
      </c>
      <c r="DU40" s="48">
        <f t="shared" si="109"/>
        <v>-1.4431024369434109E-2</v>
      </c>
      <c r="DV40" s="48">
        <f t="shared" si="110"/>
        <v>-1.4431024369434109E-2</v>
      </c>
      <c r="DW40" s="48">
        <f t="shared" si="111"/>
        <v>-1.4431024369434109E-2</v>
      </c>
      <c r="DX40" s="48">
        <f t="shared" si="112"/>
        <v>-1.4431024369434109E-2</v>
      </c>
      <c r="DY40" s="48">
        <f t="shared" si="113"/>
        <v>-1.4431024369434109E-2</v>
      </c>
      <c r="DZ40" s="48">
        <f t="shared" si="114"/>
        <v>-1.4431024369434109E-2</v>
      </c>
      <c r="EA40" s="48">
        <f t="shared" si="114"/>
        <v>-1.4431024369434109E-2</v>
      </c>
      <c r="EB40" s="48">
        <f t="shared" si="114"/>
        <v>-1.4431024369434109E-2</v>
      </c>
      <c r="EC40" s="48">
        <f t="shared" si="114"/>
        <v>-1.4431024369434109E-2</v>
      </c>
      <c r="ED40" s="48">
        <f t="shared" si="114"/>
        <v>-1.4431024369434109E-2</v>
      </c>
      <c r="EE40" s="48">
        <f t="shared" si="114"/>
        <v>-1.4431024369434109E-2</v>
      </c>
      <c r="EF40" s="48">
        <f t="shared" si="115"/>
        <v>-1.4431024369434109E-2</v>
      </c>
      <c r="EG40" s="48">
        <f t="shared" si="116"/>
        <v>-1.4431024369434109E-2</v>
      </c>
      <c r="EH40" s="48">
        <f t="shared" si="117"/>
        <v>-1.4431024369434109E-2</v>
      </c>
      <c r="EI40" s="48">
        <f t="shared" si="118"/>
        <v>-1.4431024369434109E-2</v>
      </c>
      <c r="EJ40" s="48">
        <f t="shared" si="119"/>
        <v>-1.4431024369434109E-2</v>
      </c>
      <c r="EK40" s="48">
        <f t="shared" si="120"/>
        <v>-1.4431024369434109E-2</v>
      </c>
      <c r="EL40" s="183">
        <f t="shared" si="121"/>
        <v>0</v>
      </c>
      <c r="EM40" s="60"/>
      <c r="EN40" s="60"/>
      <c r="EO40" s="60"/>
    </row>
    <row r="41" spans="1:145" x14ac:dyDescent="0.25">
      <c r="B41" s="12" t="s">
        <v>11</v>
      </c>
      <c r="C41" s="21">
        <v>0.3</v>
      </c>
      <c r="D41" s="183">
        <v>0</v>
      </c>
      <c r="E41" s="199">
        <v>0</v>
      </c>
      <c r="F41" s="199">
        <v>0</v>
      </c>
      <c r="G41" s="199">
        <v>0</v>
      </c>
      <c r="H41" s="199">
        <v>0</v>
      </c>
      <c r="I41" s="199">
        <v>0</v>
      </c>
      <c r="J41" s="199">
        <v>0</v>
      </c>
      <c r="K41" s="199">
        <v>0</v>
      </c>
      <c r="L41" s="199">
        <v>0</v>
      </c>
      <c r="M41" s="569">
        <v>0</v>
      </c>
      <c r="N41" s="48">
        <f t="shared" si="73"/>
        <v>0</v>
      </c>
      <c r="O41" s="48">
        <f t="shared" si="74"/>
        <v>0</v>
      </c>
      <c r="P41" s="48">
        <f t="shared" si="75"/>
        <v>0</v>
      </c>
      <c r="Q41" s="183">
        <v>0</v>
      </c>
      <c r="R41" s="199">
        <v>0</v>
      </c>
      <c r="S41" s="199">
        <v>0</v>
      </c>
      <c r="T41" s="520">
        <v>0</v>
      </c>
      <c r="U41" s="48">
        <f t="shared" si="76"/>
        <v>0</v>
      </c>
      <c r="V41" s="520">
        <v>0</v>
      </c>
      <c r="W41" s="48">
        <f t="shared" si="77"/>
        <v>0</v>
      </c>
      <c r="X41" s="48">
        <f t="shared" si="63"/>
        <v>0</v>
      </c>
      <c r="Y41" s="48">
        <f t="shared" si="63"/>
        <v>0</v>
      </c>
      <c r="Z41" s="48">
        <f t="shared" si="63"/>
        <v>0</v>
      </c>
      <c r="AA41" s="48">
        <f t="shared" si="63"/>
        <v>0</v>
      </c>
      <c r="AB41" s="48">
        <f t="shared" si="78"/>
        <v>0</v>
      </c>
      <c r="AC41" s="48">
        <f t="shared" si="79"/>
        <v>0</v>
      </c>
      <c r="AD41" s="183">
        <v>0</v>
      </c>
      <c r="AE41" s="199">
        <f t="shared" si="80"/>
        <v>0</v>
      </c>
      <c r="AF41" s="199">
        <f t="shared" si="81"/>
        <v>0</v>
      </c>
      <c r="AG41" s="199">
        <f t="shared" si="82"/>
        <v>0</v>
      </c>
      <c r="AH41" s="183">
        <v>0.12666666666666671</v>
      </c>
      <c r="AI41" s="566">
        <v>0</v>
      </c>
      <c r="AJ41" s="48">
        <f t="shared" si="83"/>
        <v>0</v>
      </c>
      <c r="AK41" s="535">
        <f t="shared" si="64"/>
        <v>6.3333333333333353E-2</v>
      </c>
      <c r="AL41" s="527">
        <v>0.12666666666666671</v>
      </c>
      <c r="AM41" s="199">
        <f t="shared" si="84"/>
        <v>0</v>
      </c>
      <c r="AN41" s="199">
        <f t="shared" si="85"/>
        <v>0</v>
      </c>
      <c r="AO41" s="183">
        <f t="shared" si="86"/>
        <v>0</v>
      </c>
      <c r="AP41" s="183">
        <f t="shared" si="87"/>
        <v>0</v>
      </c>
      <c r="AQ41" s="183">
        <f t="shared" si="88"/>
        <v>0</v>
      </c>
      <c r="AR41" s="199">
        <f t="shared" si="89"/>
        <v>0</v>
      </c>
      <c r="AS41" s="199">
        <f t="shared" si="90"/>
        <v>0</v>
      </c>
      <c r="AT41" s="183">
        <v>0</v>
      </c>
      <c r="AU41" s="199">
        <f t="shared" si="91"/>
        <v>0</v>
      </c>
      <c r="AV41" s="199">
        <f t="shared" si="65"/>
        <v>0</v>
      </c>
      <c r="AW41" s="199">
        <f t="shared" si="65"/>
        <v>0</v>
      </c>
      <c r="AX41" s="199">
        <f t="shared" si="65"/>
        <v>0</v>
      </c>
      <c r="AY41" s="199">
        <f t="shared" si="65"/>
        <v>0</v>
      </c>
      <c r="AZ41" s="199">
        <f t="shared" si="65"/>
        <v>0</v>
      </c>
      <c r="BA41" s="199">
        <f t="shared" si="65"/>
        <v>0</v>
      </c>
      <c r="BB41" s="48">
        <f t="shared" si="66"/>
        <v>0</v>
      </c>
      <c r="BC41" s="183">
        <v>0</v>
      </c>
      <c r="BD41" s="183">
        <v>0.12650000000000006</v>
      </c>
      <c r="BE41" s="199">
        <f t="shared" si="67"/>
        <v>0</v>
      </c>
      <c r="BF41" s="199">
        <f t="shared" si="67"/>
        <v>0</v>
      </c>
      <c r="BG41" s="199">
        <f t="shared" si="67"/>
        <v>0</v>
      </c>
      <c r="BH41" s="199">
        <f t="shared" si="67"/>
        <v>0</v>
      </c>
      <c r="BI41" s="183">
        <v>0</v>
      </c>
      <c r="BJ41" s="183">
        <v>0</v>
      </c>
      <c r="BK41" s="183">
        <v>0</v>
      </c>
      <c r="BL41" s="527">
        <v>0</v>
      </c>
      <c r="BM41" s="183">
        <f t="shared" si="92"/>
        <v>0</v>
      </c>
      <c r="BN41" s="183">
        <v>6.1387948451261463E-2</v>
      </c>
      <c r="BO41" s="183">
        <v>0</v>
      </c>
      <c r="BP41" s="199">
        <v>0</v>
      </c>
      <c r="BQ41" s="199">
        <v>0</v>
      </c>
      <c r="BR41" s="199">
        <v>0</v>
      </c>
      <c r="BS41" s="199">
        <v>0</v>
      </c>
      <c r="BT41" s="199">
        <v>0</v>
      </c>
      <c r="BU41" s="183">
        <v>0</v>
      </c>
      <c r="BV41" s="199">
        <v>0</v>
      </c>
      <c r="BW41" s="199">
        <v>0</v>
      </c>
      <c r="BX41" s="199">
        <v>0</v>
      </c>
      <c r="BY41" s="199">
        <v>0</v>
      </c>
      <c r="BZ41" s="199">
        <v>0</v>
      </c>
      <c r="CA41" s="199">
        <v>0</v>
      </c>
      <c r="CB41" s="183">
        <v>0.18416384535378438</v>
      </c>
      <c r="CC41" s="199">
        <v>0.18416384535378438</v>
      </c>
      <c r="CD41" s="199">
        <v>0.18416384535378438</v>
      </c>
      <c r="CE41" s="199">
        <v>0.18416384535378438</v>
      </c>
      <c r="CF41" s="199">
        <v>0.18416384535378438</v>
      </c>
      <c r="CG41" s="199">
        <v>0.18416384535378438</v>
      </c>
      <c r="CH41" s="199">
        <v>0.18416384535378438</v>
      </c>
      <c r="CI41" s="48">
        <f t="shared" si="93"/>
        <v>6.1387948451261463E-2</v>
      </c>
      <c r="CJ41" s="199">
        <f t="shared" si="68"/>
        <v>6.1387948451261463E-2</v>
      </c>
      <c r="CK41" s="199">
        <f t="shared" si="68"/>
        <v>6.1387948451261463E-2</v>
      </c>
      <c r="CL41" s="183">
        <v>0.18416384535378438</v>
      </c>
      <c r="CM41" s="199">
        <f t="shared" si="94"/>
        <v>0.18416384535378438</v>
      </c>
      <c r="CN41" s="199">
        <f t="shared" si="69"/>
        <v>0.18416384535378438</v>
      </c>
      <c r="CO41" s="199">
        <f t="shared" si="69"/>
        <v>0.18416384535378438</v>
      </c>
      <c r="CP41" s="48">
        <f t="shared" si="69"/>
        <v>0.18416384535378438</v>
      </c>
      <c r="CQ41" s="183">
        <v>0</v>
      </c>
      <c r="CR41" s="183">
        <f t="shared" si="95"/>
        <v>0</v>
      </c>
      <c r="CS41" s="48">
        <f t="shared" si="70"/>
        <v>0</v>
      </c>
      <c r="CT41" s="48">
        <f t="shared" si="70"/>
        <v>0</v>
      </c>
      <c r="CU41" s="48">
        <f t="shared" si="70"/>
        <v>0</v>
      </c>
      <c r="CV41" s="48">
        <f t="shared" si="70"/>
        <v>0</v>
      </c>
      <c r="CW41" s="48">
        <f t="shared" si="70"/>
        <v>0</v>
      </c>
      <c r="CX41" s="48">
        <f t="shared" si="70"/>
        <v>0</v>
      </c>
      <c r="CY41" s="48">
        <f t="shared" si="70"/>
        <v>0</v>
      </c>
      <c r="CZ41" s="48">
        <f t="shared" si="70"/>
        <v>0</v>
      </c>
      <c r="DA41" s="48">
        <f t="shared" si="70"/>
        <v>0</v>
      </c>
      <c r="DB41" s="48">
        <f t="shared" si="70"/>
        <v>0</v>
      </c>
      <c r="DC41" s="48">
        <f t="shared" si="70"/>
        <v>0</v>
      </c>
      <c r="DD41" s="183">
        <f t="shared" si="96"/>
        <v>0</v>
      </c>
      <c r="DE41" s="199">
        <f t="shared" si="71"/>
        <v>0</v>
      </c>
      <c r="DF41" s="199">
        <f t="shared" si="71"/>
        <v>0</v>
      </c>
      <c r="DG41" s="199">
        <f t="shared" si="71"/>
        <v>0</v>
      </c>
      <c r="DH41" s="183">
        <f t="shared" si="97"/>
        <v>0</v>
      </c>
      <c r="DI41" s="48">
        <f t="shared" si="98"/>
        <v>0</v>
      </c>
      <c r="DJ41" s="48">
        <f t="shared" si="98"/>
        <v>0</v>
      </c>
      <c r="DK41" s="48">
        <f t="shared" si="99"/>
        <v>0</v>
      </c>
      <c r="DL41" s="48">
        <f t="shared" si="100"/>
        <v>0</v>
      </c>
      <c r="DM41" s="48">
        <f t="shared" si="101"/>
        <v>0</v>
      </c>
      <c r="DN41" s="48">
        <f t="shared" si="102"/>
        <v>0</v>
      </c>
      <c r="DO41" s="48">
        <f t="shared" si="103"/>
        <v>0</v>
      </c>
      <c r="DP41" s="48">
        <f t="shared" si="104"/>
        <v>0</v>
      </c>
      <c r="DQ41" s="48">
        <f t="shared" si="105"/>
        <v>0</v>
      </c>
      <c r="DR41" s="48">
        <f t="shared" si="106"/>
        <v>0</v>
      </c>
      <c r="DS41" s="48">
        <f t="shared" si="107"/>
        <v>0</v>
      </c>
      <c r="DT41" s="48">
        <f t="shared" si="108"/>
        <v>0</v>
      </c>
      <c r="DU41" s="48">
        <f t="shared" si="109"/>
        <v>0</v>
      </c>
      <c r="DV41" s="48">
        <f t="shared" si="110"/>
        <v>0</v>
      </c>
      <c r="DW41" s="48">
        <f t="shared" si="111"/>
        <v>0</v>
      </c>
      <c r="DX41" s="48">
        <f t="shared" si="112"/>
        <v>0</v>
      </c>
      <c r="DY41" s="48">
        <f t="shared" si="113"/>
        <v>0</v>
      </c>
      <c r="DZ41" s="48">
        <f t="shared" si="114"/>
        <v>0</v>
      </c>
      <c r="EA41" s="48">
        <f t="shared" si="114"/>
        <v>0</v>
      </c>
      <c r="EB41" s="48">
        <f t="shared" si="114"/>
        <v>0</v>
      </c>
      <c r="EC41" s="48">
        <f t="shared" si="114"/>
        <v>0</v>
      </c>
      <c r="ED41" s="48">
        <f t="shared" si="114"/>
        <v>0</v>
      </c>
      <c r="EE41" s="48">
        <f t="shared" si="114"/>
        <v>0</v>
      </c>
      <c r="EF41" s="48">
        <f t="shared" si="115"/>
        <v>0</v>
      </c>
      <c r="EG41" s="48">
        <f t="shared" si="116"/>
        <v>0</v>
      </c>
      <c r="EH41" s="48">
        <f t="shared" si="117"/>
        <v>0</v>
      </c>
      <c r="EI41" s="48">
        <f t="shared" si="118"/>
        <v>0</v>
      </c>
      <c r="EJ41" s="48">
        <f t="shared" si="119"/>
        <v>0</v>
      </c>
      <c r="EK41" s="48">
        <f t="shared" si="120"/>
        <v>0</v>
      </c>
      <c r="EL41" s="183">
        <f t="shared" si="121"/>
        <v>0</v>
      </c>
      <c r="EM41" s="60"/>
      <c r="EN41" s="60"/>
      <c r="EO41" s="60"/>
    </row>
    <row r="42" spans="1:145" x14ac:dyDescent="0.25">
      <c r="B42" s="12" t="s">
        <v>12</v>
      </c>
      <c r="C42" s="21">
        <v>0.35</v>
      </c>
      <c r="D42" s="183">
        <v>1.1690045461952313E-2</v>
      </c>
      <c r="E42" s="199">
        <v>1.1690045461952313E-2</v>
      </c>
      <c r="F42" s="199">
        <v>1.1690045461952313E-2</v>
      </c>
      <c r="G42" s="199">
        <v>1.1690045461952313E-2</v>
      </c>
      <c r="H42" s="199">
        <v>1.1690045461952313E-2</v>
      </c>
      <c r="I42" s="199">
        <v>1.1690045461952313E-2</v>
      </c>
      <c r="J42" s="199">
        <v>1.1690045461952313E-2</v>
      </c>
      <c r="K42" s="199">
        <v>1.1690045461952313E-2</v>
      </c>
      <c r="L42" s="199">
        <v>1.1690045461952313E-2</v>
      </c>
      <c r="M42" s="569">
        <v>0</v>
      </c>
      <c r="N42" s="48">
        <f t="shared" si="73"/>
        <v>0</v>
      </c>
      <c r="O42" s="48">
        <f t="shared" si="74"/>
        <v>0</v>
      </c>
      <c r="P42" s="48">
        <f t="shared" si="75"/>
        <v>0</v>
      </c>
      <c r="Q42" s="183">
        <v>0</v>
      </c>
      <c r="R42" s="199">
        <v>0</v>
      </c>
      <c r="S42" s="199">
        <v>0</v>
      </c>
      <c r="T42" s="520">
        <v>0</v>
      </c>
      <c r="U42" s="48">
        <f t="shared" si="76"/>
        <v>0</v>
      </c>
      <c r="V42" s="520">
        <v>0</v>
      </c>
      <c r="W42" s="48">
        <f t="shared" si="77"/>
        <v>0</v>
      </c>
      <c r="X42" s="48">
        <f t="shared" si="63"/>
        <v>0</v>
      </c>
      <c r="Y42" s="48">
        <f t="shared" si="63"/>
        <v>0</v>
      </c>
      <c r="Z42" s="48">
        <f t="shared" si="63"/>
        <v>0</v>
      </c>
      <c r="AA42" s="48">
        <f t="shared" si="63"/>
        <v>0</v>
      </c>
      <c r="AB42" s="48">
        <f t="shared" si="78"/>
        <v>0</v>
      </c>
      <c r="AC42" s="48">
        <f t="shared" si="79"/>
        <v>0</v>
      </c>
      <c r="AD42" s="183">
        <v>0</v>
      </c>
      <c r="AE42" s="199">
        <f t="shared" si="80"/>
        <v>0</v>
      </c>
      <c r="AF42" s="199">
        <f t="shared" si="81"/>
        <v>0</v>
      </c>
      <c r="AG42" s="199">
        <f t="shared" si="82"/>
        <v>0</v>
      </c>
      <c r="AH42" s="183">
        <v>0.15333333333333332</v>
      </c>
      <c r="AI42" s="566">
        <v>0</v>
      </c>
      <c r="AJ42" s="48">
        <f t="shared" si="83"/>
        <v>0</v>
      </c>
      <c r="AK42" s="535">
        <f t="shared" si="64"/>
        <v>7.6666666666666661E-2</v>
      </c>
      <c r="AL42" s="527">
        <v>0.15333333333333332</v>
      </c>
      <c r="AM42" s="199">
        <f t="shared" si="84"/>
        <v>0</v>
      </c>
      <c r="AN42" s="199">
        <f t="shared" si="85"/>
        <v>0</v>
      </c>
      <c r="AO42" s="183">
        <f t="shared" si="86"/>
        <v>0</v>
      </c>
      <c r="AP42" s="183">
        <f t="shared" si="87"/>
        <v>0</v>
      </c>
      <c r="AQ42" s="183">
        <f t="shared" si="88"/>
        <v>0</v>
      </c>
      <c r="AR42" s="199">
        <f t="shared" si="89"/>
        <v>0</v>
      </c>
      <c r="AS42" s="199">
        <f t="shared" si="90"/>
        <v>0</v>
      </c>
      <c r="AT42" s="183">
        <v>0</v>
      </c>
      <c r="AU42" s="199">
        <f t="shared" si="91"/>
        <v>0</v>
      </c>
      <c r="AV42" s="199">
        <f t="shared" si="65"/>
        <v>0</v>
      </c>
      <c r="AW42" s="199">
        <f t="shared" si="65"/>
        <v>0</v>
      </c>
      <c r="AX42" s="199">
        <f t="shared" si="65"/>
        <v>0</v>
      </c>
      <c r="AY42" s="199">
        <f t="shared" si="65"/>
        <v>0</v>
      </c>
      <c r="AZ42" s="199">
        <f t="shared" si="65"/>
        <v>0</v>
      </c>
      <c r="BA42" s="199">
        <f t="shared" si="65"/>
        <v>0</v>
      </c>
      <c r="BB42" s="48">
        <f t="shared" si="66"/>
        <v>0</v>
      </c>
      <c r="BC42" s="183">
        <v>0</v>
      </c>
      <c r="BD42" s="183">
        <v>0.14000000000000012</v>
      </c>
      <c r="BE42" s="199">
        <f t="shared" si="67"/>
        <v>0</v>
      </c>
      <c r="BF42" s="199">
        <f t="shared" si="67"/>
        <v>0</v>
      </c>
      <c r="BG42" s="199">
        <f t="shared" si="67"/>
        <v>0</v>
      </c>
      <c r="BH42" s="199">
        <f t="shared" si="67"/>
        <v>0</v>
      </c>
      <c r="BI42" s="183">
        <v>0</v>
      </c>
      <c r="BJ42" s="183">
        <v>0</v>
      </c>
      <c r="BK42" s="183">
        <v>0</v>
      </c>
      <c r="BL42" s="527">
        <v>0</v>
      </c>
      <c r="BM42" s="183">
        <f t="shared" si="92"/>
        <v>0</v>
      </c>
      <c r="BN42" s="183">
        <v>7.0887214202756413E-2</v>
      </c>
      <c r="BO42" s="183">
        <v>0</v>
      </c>
      <c r="BP42" s="199">
        <v>0</v>
      </c>
      <c r="BQ42" s="199">
        <v>0</v>
      </c>
      <c r="BR42" s="199">
        <v>0</v>
      </c>
      <c r="BS42" s="199">
        <v>0</v>
      </c>
      <c r="BT42" s="199">
        <v>0</v>
      </c>
      <c r="BU42" s="183">
        <v>0</v>
      </c>
      <c r="BV42" s="199">
        <v>0</v>
      </c>
      <c r="BW42" s="199">
        <v>0</v>
      </c>
      <c r="BX42" s="199">
        <v>0</v>
      </c>
      <c r="BY42" s="199">
        <v>0</v>
      </c>
      <c r="BZ42" s="199">
        <v>0</v>
      </c>
      <c r="CA42" s="199">
        <v>0</v>
      </c>
      <c r="CB42" s="183">
        <v>0.21266164260826925</v>
      </c>
      <c r="CC42" s="199">
        <v>0.21266164260826925</v>
      </c>
      <c r="CD42" s="199">
        <v>0.21266164260826925</v>
      </c>
      <c r="CE42" s="199">
        <v>0.21266164260826925</v>
      </c>
      <c r="CF42" s="199">
        <v>0.21266164260826925</v>
      </c>
      <c r="CG42" s="199">
        <v>0.21266164260826925</v>
      </c>
      <c r="CH42" s="199">
        <v>0.21266164260826925</v>
      </c>
      <c r="CI42" s="48">
        <f t="shared" si="93"/>
        <v>7.0887214202756413E-2</v>
      </c>
      <c r="CJ42" s="199">
        <f t="shared" si="68"/>
        <v>7.0887214202756413E-2</v>
      </c>
      <c r="CK42" s="199">
        <f t="shared" si="68"/>
        <v>7.0887214202756413E-2</v>
      </c>
      <c r="CL42" s="183">
        <v>0.21266164260826925</v>
      </c>
      <c r="CM42" s="199">
        <f t="shared" si="94"/>
        <v>0.21266164260826925</v>
      </c>
      <c r="CN42" s="199">
        <f t="shared" si="69"/>
        <v>0.21266164260826925</v>
      </c>
      <c r="CO42" s="199">
        <f t="shared" si="69"/>
        <v>0.21266164260826925</v>
      </c>
      <c r="CP42" s="48">
        <f t="shared" si="69"/>
        <v>0.21266164260826925</v>
      </c>
      <c r="CQ42" s="183">
        <v>0</v>
      </c>
      <c r="CR42" s="183">
        <f t="shared" si="95"/>
        <v>0</v>
      </c>
      <c r="CS42" s="48">
        <f t="shared" si="70"/>
        <v>0</v>
      </c>
      <c r="CT42" s="48">
        <f t="shared" si="70"/>
        <v>0</v>
      </c>
      <c r="CU42" s="48">
        <f t="shared" si="70"/>
        <v>0</v>
      </c>
      <c r="CV42" s="48">
        <f t="shared" si="70"/>
        <v>0</v>
      </c>
      <c r="CW42" s="48">
        <f t="shared" si="70"/>
        <v>0</v>
      </c>
      <c r="CX42" s="48">
        <f t="shared" si="70"/>
        <v>0</v>
      </c>
      <c r="CY42" s="48">
        <f t="shared" si="70"/>
        <v>0</v>
      </c>
      <c r="CZ42" s="48">
        <f t="shared" si="70"/>
        <v>0</v>
      </c>
      <c r="DA42" s="48">
        <f t="shared" si="70"/>
        <v>0</v>
      </c>
      <c r="DB42" s="48">
        <f t="shared" si="70"/>
        <v>0</v>
      </c>
      <c r="DC42" s="48">
        <f t="shared" si="70"/>
        <v>0</v>
      </c>
      <c r="DD42" s="183">
        <f t="shared" si="96"/>
        <v>0</v>
      </c>
      <c r="DE42" s="199">
        <f t="shared" si="71"/>
        <v>0</v>
      </c>
      <c r="DF42" s="199">
        <f t="shared" si="71"/>
        <v>0</v>
      </c>
      <c r="DG42" s="199">
        <f t="shared" si="71"/>
        <v>0</v>
      </c>
      <c r="DH42" s="183">
        <f t="shared" si="97"/>
        <v>0</v>
      </c>
      <c r="DI42" s="48">
        <f t="shared" si="98"/>
        <v>0</v>
      </c>
      <c r="DJ42" s="48">
        <f t="shared" si="98"/>
        <v>0</v>
      </c>
      <c r="DK42" s="48">
        <f t="shared" si="99"/>
        <v>0</v>
      </c>
      <c r="DL42" s="48">
        <f t="shared" si="100"/>
        <v>0</v>
      </c>
      <c r="DM42" s="48">
        <f t="shared" si="101"/>
        <v>0</v>
      </c>
      <c r="DN42" s="48">
        <f t="shared" si="102"/>
        <v>0</v>
      </c>
      <c r="DO42" s="48">
        <f t="shared" si="103"/>
        <v>0</v>
      </c>
      <c r="DP42" s="48">
        <f t="shared" si="104"/>
        <v>0</v>
      </c>
      <c r="DQ42" s="48">
        <f t="shared" si="105"/>
        <v>0</v>
      </c>
      <c r="DR42" s="48">
        <f t="shared" si="106"/>
        <v>0</v>
      </c>
      <c r="DS42" s="48">
        <f t="shared" si="107"/>
        <v>0</v>
      </c>
      <c r="DT42" s="48">
        <f t="shared" si="108"/>
        <v>0</v>
      </c>
      <c r="DU42" s="48">
        <f t="shared" si="109"/>
        <v>0</v>
      </c>
      <c r="DV42" s="48">
        <f t="shared" si="110"/>
        <v>0</v>
      </c>
      <c r="DW42" s="48">
        <f t="shared" si="111"/>
        <v>0</v>
      </c>
      <c r="DX42" s="48">
        <f t="shared" si="112"/>
        <v>0</v>
      </c>
      <c r="DY42" s="48">
        <f t="shared" si="113"/>
        <v>0</v>
      </c>
      <c r="DZ42" s="48">
        <f t="shared" si="114"/>
        <v>0</v>
      </c>
      <c r="EA42" s="48">
        <f t="shared" si="114"/>
        <v>0</v>
      </c>
      <c r="EB42" s="48">
        <f t="shared" si="114"/>
        <v>0</v>
      </c>
      <c r="EC42" s="48">
        <f t="shared" si="114"/>
        <v>0</v>
      </c>
      <c r="ED42" s="48">
        <f t="shared" si="114"/>
        <v>0</v>
      </c>
      <c r="EE42" s="48">
        <f t="shared" si="114"/>
        <v>0</v>
      </c>
      <c r="EF42" s="48">
        <f t="shared" si="115"/>
        <v>0</v>
      </c>
      <c r="EG42" s="48">
        <f t="shared" si="116"/>
        <v>0</v>
      </c>
      <c r="EH42" s="48">
        <f t="shared" si="117"/>
        <v>0</v>
      </c>
      <c r="EI42" s="48">
        <f t="shared" si="118"/>
        <v>0</v>
      </c>
      <c r="EJ42" s="48">
        <f t="shared" si="119"/>
        <v>0</v>
      </c>
      <c r="EK42" s="48">
        <f t="shared" si="120"/>
        <v>0</v>
      </c>
      <c r="EL42" s="183">
        <f t="shared" si="121"/>
        <v>0</v>
      </c>
      <c r="EM42" s="60"/>
      <c r="EN42" s="60"/>
      <c r="EO42" s="60"/>
    </row>
    <row r="43" spans="1:145" x14ac:dyDescent="0.25">
      <c r="B43" s="12" t="s">
        <v>15</v>
      </c>
      <c r="C43" s="21">
        <v>0.4</v>
      </c>
      <c r="D43" s="183">
        <v>2.5568134703652934E-2</v>
      </c>
      <c r="E43" s="199">
        <v>2.5568134703652934E-2</v>
      </c>
      <c r="F43" s="199">
        <v>2.5568134703652934E-2</v>
      </c>
      <c r="G43" s="199">
        <v>2.5568134703652934E-2</v>
      </c>
      <c r="H43" s="199">
        <v>2.5568134703652934E-2</v>
      </c>
      <c r="I43" s="199">
        <v>2.5568134703652934E-2</v>
      </c>
      <c r="J43" s="199">
        <v>2.5568134703652934E-2</v>
      </c>
      <c r="K43" s="199">
        <v>2.5568134703652934E-2</v>
      </c>
      <c r="L43" s="199">
        <v>2.5568134703652934E-2</v>
      </c>
      <c r="M43" s="569">
        <v>3.5732383558471081E-3</v>
      </c>
      <c r="N43" s="48">
        <f t="shared" si="73"/>
        <v>3.5732383558471081E-3</v>
      </c>
      <c r="O43" s="48">
        <f t="shared" si="74"/>
        <v>3.5732383558471081E-3</v>
      </c>
      <c r="P43" s="48">
        <f t="shared" si="75"/>
        <v>3.5732383558471081E-3</v>
      </c>
      <c r="Q43" s="183">
        <v>0</v>
      </c>
      <c r="R43" s="199">
        <v>0</v>
      </c>
      <c r="S43" s="199">
        <v>0</v>
      </c>
      <c r="T43" s="520">
        <v>0</v>
      </c>
      <c r="U43" s="48">
        <f t="shared" si="76"/>
        <v>0</v>
      </c>
      <c r="V43" s="520">
        <v>9.6239231103434353E-3</v>
      </c>
      <c r="W43" s="48">
        <f t="shared" si="77"/>
        <v>0</v>
      </c>
      <c r="X43" s="48">
        <f t="shared" si="63"/>
        <v>0</v>
      </c>
      <c r="Y43" s="48">
        <f t="shared" si="63"/>
        <v>0</v>
      </c>
      <c r="Z43" s="48">
        <f t="shared" si="63"/>
        <v>0</v>
      </c>
      <c r="AA43" s="48">
        <f t="shared" si="63"/>
        <v>0</v>
      </c>
      <c r="AB43" s="48">
        <f t="shared" si="78"/>
        <v>0</v>
      </c>
      <c r="AC43" s="48">
        <f t="shared" si="79"/>
        <v>0</v>
      </c>
      <c r="AD43" s="183">
        <v>3.5732383558471081E-3</v>
      </c>
      <c r="AE43" s="199">
        <f t="shared" si="80"/>
        <v>3.5732383558471081E-3</v>
      </c>
      <c r="AF43" s="199">
        <f t="shared" si="81"/>
        <v>3.5732383558471081E-3</v>
      </c>
      <c r="AG43" s="199">
        <f t="shared" si="82"/>
        <v>3.5732383558471081E-3</v>
      </c>
      <c r="AH43" s="183">
        <v>0.18933333333333335</v>
      </c>
      <c r="AI43" s="566">
        <v>0</v>
      </c>
      <c r="AJ43" s="48">
        <f t="shared" si="83"/>
        <v>0</v>
      </c>
      <c r="AK43" s="535">
        <f t="shared" si="64"/>
        <v>9.4666666666666677E-2</v>
      </c>
      <c r="AL43" s="527">
        <v>0.18933333333333335</v>
      </c>
      <c r="AM43" s="199">
        <f t="shared" si="84"/>
        <v>0</v>
      </c>
      <c r="AN43" s="199">
        <f t="shared" si="85"/>
        <v>0</v>
      </c>
      <c r="AO43" s="183">
        <f t="shared" si="86"/>
        <v>0</v>
      </c>
      <c r="AP43" s="183">
        <f t="shared" si="87"/>
        <v>9.6239231103434353E-3</v>
      </c>
      <c r="AQ43" s="183">
        <f t="shared" si="88"/>
        <v>3.5732383558471081E-3</v>
      </c>
      <c r="AR43" s="199">
        <f t="shared" si="89"/>
        <v>3.5732383558471081E-3</v>
      </c>
      <c r="AS43" s="199">
        <f t="shared" si="90"/>
        <v>3.2592622618565104E-2</v>
      </c>
      <c r="AT43" s="183">
        <v>3.2592622618565104E-2</v>
      </c>
      <c r="AU43" s="199">
        <f t="shared" si="91"/>
        <v>2.9333360356708593E-2</v>
      </c>
      <c r="AV43" s="199">
        <f t="shared" si="65"/>
        <v>2.9333360356708593E-2</v>
      </c>
      <c r="AW43" s="199">
        <f t="shared" si="65"/>
        <v>2.9333360356708593E-2</v>
      </c>
      <c r="AX43" s="199">
        <f t="shared" si="65"/>
        <v>3.2592622618565104E-2</v>
      </c>
      <c r="AY43" s="199">
        <f t="shared" si="65"/>
        <v>3.9111147142278126E-2</v>
      </c>
      <c r="AZ43" s="199">
        <f t="shared" si="65"/>
        <v>3.2592622618565104E-2</v>
      </c>
      <c r="BA43" s="199">
        <f t="shared" si="65"/>
        <v>3.9111147142278126E-2</v>
      </c>
      <c r="BB43" s="48">
        <f t="shared" si="66"/>
        <v>7.3968124968037952E-2</v>
      </c>
      <c r="BC43" s="183">
        <v>7.3968124968037952E-2</v>
      </c>
      <c r="BD43" s="183">
        <v>0.14999999999999991</v>
      </c>
      <c r="BE43" s="199">
        <f t="shared" si="67"/>
        <v>3.2592622618565104E-2</v>
      </c>
      <c r="BF43" s="199">
        <f t="shared" si="67"/>
        <v>3.2592622618565104E-2</v>
      </c>
      <c r="BG43" s="199">
        <f t="shared" si="67"/>
        <v>3.9111147142278126E-2</v>
      </c>
      <c r="BH43" s="199">
        <f t="shared" si="67"/>
        <v>3.9111147142278126E-2</v>
      </c>
      <c r="BI43" s="183">
        <v>0</v>
      </c>
      <c r="BJ43" s="183">
        <v>0</v>
      </c>
      <c r="BK43" s="183">
        <v>0</v>
      </c>
      <c r="BL43" s="527">
        <v>2.0000000000000018E-2</v>
      </c>
      <c r="BM43" s="183">
        <f t="shared" si="92"/>
        <v>3.2592622618565104E-2</v>
      </c>
      <c r="BN43" s="183">
        <v>7.8215874229561624E-2</v>
      </c>
      <c r="BO43" s="183">
        <v>0</v>
      </c>
      <c r="BP43" s="199">
        <v>0</v>
      </c>
      <c r="BQ43" s="199">
        <v>0</v>
      </c>
      <c r="BR43" s="199">
        <v>0</v>
      </c>
      <c r="BS43" s="199">
        <v>0</v>
      </c>
      <c r="BT43" s="199">
        <v>0</v>
      </c>
      <c r="BU43" s="183">
        <v>0</v>
      </c>
      <c r="BV43" s="199">
        <v>0</v>
      </c>
      <c r="BW43" s="199">
        <v>0</v>
      </c>
      <c r="BX43" s="199">
        <v>0</v>
      </c>
      <c r="BY43" s="199">
        <v>0</v>
      </c>
      <c r="BZ43" s="199">
        <v>0</v>
      </c>
      <c r="CA43" s="199">
        <v>0</v>
      </c>
      <c r="CB43" s="183">
        <v>0.23464762268868489</v>
      </c>
      <c r="CC43" s="199">
        <v>0.23464762268868489</v>
      </c>
      <c r="CD43" s="199">
        <v>0.23464762268868489</v>
      </c>
      <c r="CE43" s="199">
        <v>0.23464762268868489</v>
      </c>
      <c r="CF43" s="199">
        <v>0.23464762268868489</v>
      </c>
      <c r="CG43" s="199">
        <v>0.23464762268868489</v>
      </c>
      <c r="CH43" s="199">
        <v>0.23464762268868489</v>
      </c>
      <c r="CI43" s="48">
        <f t="shared" si="93"/>
        <v>7.8215874229561624E-2</v>
      </c>
      <c r="CJ43" s="199">
        <f t="shared" si="68"/>
        <v>7.8215874229561624E-2</v>
      </c>
      <c r="CK43" s="199">
        <f t="shared" si="68"/>
        <v>7.8215874229561624E-2</v>
      </c>
      <c r="CL43" s="183">
        <v>0.23464762268868489</v>
      </c>
      <c r="CM43" s="199">
        <f t="shared" si="94"/>
        <v>0.23464762268868489</v>
      </c>
      <c r="CN43" s="199">
        <f t="shared" si="69"/>
        <v>0.23464762268868489</v>
      </c>
      <c r="CO43" s="199">
        <f t="shared" si="69"/>
        <v>0.23464762268868489</v>
      </c>
      <c r="CP43" s="48">
        <f t="shared" si="69"/>
        <v>0.23464762268868489</v>
      </c>
      <c r="CQ43" s="183">
        <v>2.0000000000000018E-2</v>
      </c>
      <c r="CR43" s="183">
        <f t="shared" si="95"/>
        <v>0</v>
      </c>
      <c r="CS43" s="48">
        <f t="shared" si="70"/>
        <v>0</v>
      </c>
      <c r="CT43" s="48">
        <f t="shared" si="70"/>
        <v>0</v>
      </c>
      <c r="CU43" s="48">
        <f t="shared" si="70"/>
        <v>0</v>
      </c>
      <c r="CV43" s="48">
        <f t="shared" si="70"/>
        <v>0</v>
      </c>
      <c r="CW43" s="48">
        <f t="shared" si="70"/>
        <v>0</v>
      </c>
      <c r="CX43" s="48">
        <f t="shared" si="70"/>
        <v>0</v>
      </c>
      <c r="CY43" s="48">
        <f t="shared" si="70"/>
        <v>0</v>
      </c>
      <c r="CZ43" s="48">
        <f t="shared" si="70"/>
        <v>0</v>
      </c>
      <c r="DA43" s="48">
        <f t="shared" si="70"/>
        <v>0</v>
      </c>
      <c r="DB43" s="48">
        <f t="shared" si="70"/>
        <v>0</v>
      </c>
      <c r="DC43" s="48">
        <f t="shared" si="70"/>
        <v>0</v>
      </c>
      <c r="DD43" s="183">
        <f t="shared" si="96"/>
        <v>3.2592622618565104E-2</v>
      </c>
      <c r="DE43" s="199">
        <f t="shared" si="71"/>
        <v>3.2592622618565104E-2</v>
      </c>
      <c r="DF43" s="199">
        <f t="shared" si="71"/>
        <v>3.2592622618565104E-2</v>
      </c>
      <c r="DG43" s="199">
        <f t="shared" si="71"/>
        <v>3.2592622618565104E-2</v>
      </c>
      <c r="DH43" s="183">
        <f t="shared" si="97"/>
        <v>3.5732383558471081E-3</v>
      </c>
      <c r="DI43" s="48">
        <f t="shared" si="98"/>
        <v>3.5732383558471081E-3</v>
      </c>
      <c r="DJ43" s="48">
        <f t="shared" si="98"/>
        <v>3.5732383558471081E-3</v>
      </c>
      <c r="DK43" s="48">
        <f t="shared" si="99"/>
        <v>3.5732383558471081E-3</v>
      </c>
      <c r="DL43" s="48">
        <f t="shared" si="100"/>
        <v>3.5732383558471081E-3</v>
      </c>
      <c r="DM43" s="48">
        <f t="shared" si="101"/>
        <v>3.5732383558471081E-3</v>
      </c>
      <c r="DN43" s="48">
        <f t="shared" si="102"/>
        <v>3.5732383558471081E-3</v>
      </c>
      <c r="DO43" s="48">
        <f t="shared" si="103"/>
        <v>3.5732383558471081E-3</v>
      </c>
      <c r="DP43" s="48">
        <f t="shared" si="104"/>
        <v>3.5732383558471081E-3</v>
      </c>
      <c r="DQ43" s="48">
        <f t="shared" si="105"/>
        <v>3.5732383558471081E-3</v>
      </c>
      <c r="DR43" s="48">
        <f t="shared" si="106"/>
        <v>3.5732383558471081E-3</v>
      </c>
      <c r="DS43" s="48">
        <f t="shared" si="107"/>
        <v>3.5732383558471081E-3</v>
      </c>
      <c r="DT43" s="48">
        <f t="shared" si="108"/>
        <v>3.5732383558471081E-3</v>
      </c>
      <c r="DU43" s="48">
        <f t="shared" si="109"/>
        <v>3.5732383558471081E-3</v>
      </c>
      <c r="DV43" s="48">
        <f t="shared" si="110"/>
        <v>3.5732383558471081E-3</v>
      </c>
      <c r="DW43" s="48">
        <f t="shared" si="111"/>
        <v>3.5732383558471081E-3</v>
      </c>
      <c r="DX43" s="48">
        <f t="shared" si="112"/>
        <v>3.5732383558471081E-3</v>
      </c>
      <c r="DY43" s="48">
        <f t="shared" si="113"/>
        <v>3.5732383558471081E-3</v>
      </c>
      <c r="DZ43" s="48">
        <f t="shared" si="114"/>
        <v>3.5732383558471081E-3</v>
      </c>
      <c r="EA43" s="48">
        <f t="shared" si="114"/>
        <v>3.5732383558471081E-3</v>
      </c>
      <c r="EB43" s="48">
        <f t="shared" si="114"/>
        <v>3.5732383558471081E-3</v>
      </c>
      <c r="EC43" s="48">
        <f t="shared" si="114"/>
        <v>3.5732383558471081E-3</v>
      </c>
      <c r="ED43" s="48">
        <f t="shared" si="114"/>
        <v>3.5732383558471081E-3</v>
      </c>
      <c r="EE43" s="48">
        <f t="shared" si="114"/>
        <v>3.5732383558471081E-3</v>
      </c>
      <c r="EF43" s="48">
        <f t="shared" si="115"/>
        <v>3.5732383558471081E-3</v>
      </c>
      <c r="EG43" s="48">
        <f t="shared" si="116"/>
        <v>3.5732383558471081E-3</v>
      </c>
      <c r="EH43" s="48">
        <f t="shared" si="117"/>
        <v>3.5732383558471081E-3</v>
      </c>
      <c r="EI43" s="48">
        <f t="shared" si="118"/>
        <v>3.5732383558471081E-3</v>
      </c>
      <c r="EJ43" s="48">
        <f t="shared" si="119"/>
        <v>3.5732383558471081E-3</v>
      </c>
      <c r="EK43" s="48">
        <f t="shared" si="120"/>
        <v>3.5732383558471081E-3</v>
      </c>
      <c r="EL43" s="183">
        <f t="shared" si="121"/>
        <v>0</v>
      </c>
      <c r="EM43" s="60"/>
      <c r="EN43" s="60"/>
      <c r="EO43" s="60"/>
    </row>
    <row r="44" spans="1:145" ht="15.75" thickBot="1" x14ac:dyDescent="0.3">
      <c r="B44" s="239" t="s">
        <v>16</v>
      </c>
      <c r="C44" s="240">
        <v>0.45</v>
      </c>
      <c r="D44" s="192">
        <v>4.6454885009768646E-2</v>
      </c>
      <c r="E44" s="295">
        <v>4.6454885009768646E-2</v>
      </c>
      <c r="F44" s="295">
        <v>4.6454885009768646E-2</v>
      </c>
      <c r="G44" s="295">
        <v>4.6454885009768646E-2</v>
      </c>
      <c r="H44" s="295">
        <v>4.6454885009768646E-2</v>
      </c>
      <c r="I44" s="295">
        <v>4.6454885009768646E-2</v>
      </c>
      <c r="J44" s="295">
        <v>4.6454885009768646E-2</v>
      </c>
      <c r="K44" s="295">
        <v>4.6454885009768646E-2</v>
      </c>
      <c r="L44" s="295">
        <v>4.6454885009768646E-2</v>
      </c>
      <c r="M44" s="568">
        <v>6.0134600000000038E-2</v>
      </c>
      <c r="N44" s="241">
        <f t="shared" si="73"/>
        <v>6.0134600000000038E-2</v>
      </c>
      <c r="O44" s="241">
        <f t="shared" si="74"/>
        <v>6.0134600000000038E-2</v>
      </c>
      <c r="P44" s="241">
        <f t="shared" si="75"/>
        <v>6.0134600000000038E-2</v>
      </c>
      <c r="Q44" s="192">
        <v>0</v>
      </c>
      <c r="R44" s="295">
        <v>0</v>
      </c>
      <c r="S44" s="295">
        <v>0</v>
      </c>
      <c r="T44" s="521">
        <v>0</v>
      </c>
      <c r="U44" s="48">
        <f t="shared" si="76"/>
        <v>0</v>
      </c>
      <c r="V44" s="521">
        <v>3.0800821355236208E-2</v>
      </c>
      <c r="W44" s="48">
        <f t="shared" si="77"/>
        <v>0</v>
      </c>
      <c r="X44" s="48">
        <f t="shared" si="63"/>
        <v>0</v>
      </c>
      <c r="Y44" s="48">
        <f t="shared" si="63"/>
        <v>0</v>
      </c>
      <c r="Z44" s="48">
        <f t="shared" si="63"/>
        <v>0</v>
      </c>
      <c r="AA44" s="48">
        <f t="shared" si="63"/>
        <v>0</v>
      </c>
      <c r="AB44" s="241">
        <f t="shared" si="78"/>
        <v>9.6317523056652643E-3</v>
      </c>
      <c r="AC44" s="241">
        <f t="shared" si="79"/>
        <v>9.6317523056652643E-3</v>
      </c>
      <c r="AD44" s="192">
        <v>6.0134600000000038E-2</v>
      </c>
      <c r="AE44" s="295">
        <f t="shared" si="80"/>
        <v>6.0134600000000038E-2</v>
      </c>
      <c r="AF44" s="295">
        <f t="shared" si="81"/>
        <v>6.0134600000000038E-2</v>
      </c>
      <c r="AG44" s="295">
        <f t="shared" si="82"/>
        <v>6.0134600000000038E-2</v>
      </c>
      <c r="AH44" s="192">
        <v>0.23466666666666658</v>
      </c>
      <c r="AI44" s="566">
        <v>9.6317523056652643E-3</v>
      </c>
      <c r="AJ44" s="48">
        <f t="shared" si="83"/>
        <v>9.6317523056652643E-3</v>
      </c>
      <c r="AK44" s="535">
        <f t="shared" si="64"/>
        <v>0.12214920948616592</v>
      </c>
      <c r="AL44" s="528">
        <v>0.23466666666666658</v>
      </c>
      <c r="AM44" s="199">
        <f t="shared" si="84"/>
        <v>9.6317523056652643E-3</v>
      </c>
      <c r="AN44" s="199">
        <f t="shared" si="85"/>
        <v>9.6317523056652643E-3</v>
      </c>
      <c r="AO44" s="183">
        <f t="shared" si="86"/>
        <v>0</v>
      </c>
      <c r="AP44" s="183">
        <f t="shared" si="87"/>
        <v>3.0800821355236208E-2</v>
      </c>
      <c r="AQ44" s="192">
        <f t="shared" si="88"/>
        <v>6.0134600000000038E-2</v>
      </c>
      <c r="AR44" s="199">
        <f t="shared" si="89"/>
        <v>6.0134600000000038E-2</v>
      </c>
      <c r="AS44" s="199">
        <f t="shared" si="90"/>
        <v>8.063129973474803E-2</v>
      </c>
      <c r="AT44" s="192">
        <v>8.063129973474803E-2</v>
      </c>
      <c r="AU44" s="199">
        <f t="shared" si="91"/>
        <v>7.2568169761273227E-2</v>
      </c>
      <c r="AV44" s="199">
        <f t="shared" si="65"/>
        <v>7.2568169761273227E-2</v>
      </c>
      <c r="AW44" s="199">
        <f t="shared" si="65"/>
        <v>7.2568169761273227E-2</v>
      </c>
      <c r="AX44" s="199">
        <f t="shared" si="65"/>
        <v>8.063129973474803E-2</v>
      </c>
      <c r="AY44" s="199">
        <f t="shared" si="65"/>
        <v>9.6757559681697636E-2</v>
      </c>
      <c r="AZ44" s="199">
        <f t="shared" si="65"/>
        <v>8.063129973474803E-2</v>
      </c>
      <c r="BA44" s="199">
        <f t="shared" si="65"/>
        <v>9.6757559681697636E-2</v>
      </c>
      <c r="BB44" s="48">
        <f t="shared" si="66"/>
        <v>0.14100000000000001</v>
      </c>
      <c r="BC44" s="192">
        <v>0.14100000000000001</v>
      </c>
      <c r="BD44" s="192">
        <v>0.18899999999999983</v>
      </c>
      <c r="BE44" s="199">
        <f t="shared" si="67"/>
        <v>8.063129973474803E-2</v>
      </c>
      <c r="BF44" s="199">
        <f t="shared" si="67"/>
        <v>8.063129973474803E-2</v>
      </c>
      <c r="BG44" s="199">
        <f t="shared" si="67"/>
        <v>9.6757559681697636E-2</v>
      </c>
      <c r="BH44" s="199">
        <f t="shared" si="67"/>
        <v>9.6757559681697636E-2</v>
      </c>
      <c r="BI44" s="192">
        <v>0</v>
      </c>
      <c r="BJ44" s="192">
        <v>1.8289473684210522E-2</v>
      </c>
      <c r="BK44" s="192">
        <v>1.8289473684210522E-2</v>
      </c>
      <c r="BL44" s="528">
        <v>7.1830985915492862E-2</v>
      </c>
      <c r="BM44" s="192">
        <f t="shared" si="92"/>
        <v>8.063129973474803E-2</v>
      </c>
      <c r="BN44" s="192">
        <v>0.10019968366943455</v>
      </c>
      <c r="BO44" s="192">
        <v>0</v>
      </c>
      <c r="BP44" s="295">
        <v>0</v>
      </c>
      <c r="BQ44" s="295">
        <v>0</v>
      </c>
      <c r="BR44" s="295">
        <v>0</v>
      </c>
      <c r="BS44" s="295">
        <v>0</v>
      </c>
      <c r="BT44" s="295">
        <v>0</v>
      </c>
      <c r="BU44" s="192">
        <v>0</v>
      </c>
      <c r="BV44" s="295">
        <v>0</v>
      </c>
      <c r="BW44" s="295">
        <v>0</v>
      </c>
      <c r="BX44" s="295">
        <v>0</v>
      </c>
      <c r="BY44" s="295">
        <v>0</v>
      </c>
      <c r="BZ44" s="295">
        <v>0</v>
      </c>
      <c r="CA44" s="295">
        <v>0</v>
      </c>
      <c r="CB44" s="192">
        <v>0.30059905100830364</v>
      </c>
      <c r="CC44" s="295">
        <v>0.30059905100830364</v>
      </c>
      <c r="CD44" s="295">
        <v>0.30059905100830364</v>
      </c>
      <c r="CE44" s="295">
        <v>0.30059905100830364</v>
      </c>
      <c r="CF44" s="295">
        <v>0.30059905100830364</v>
      </c>
      <c r="CG44" s="295">
        <v>0.30059905100830364</v>
      </c>
      <c r="CH44" s="295">
        <v>0.30059905100830364</v>
      </c>
      <c r="CI44" s="241">
        <f t="shared" si="93"/>
        <v>0.10019968366943455</v>
      </c>
      <c r="CJ44" s="295">
        <f t="shared" si="68"/>
        <v>0.10019968366943455</v>
      </c>
      <c r="CK44" s="295">
        <f t="shared" si="68"/>
        <v>0.10019968366943455</v>
      </c>
      <c r="CL44" s="192">
        <v>0.30059905100830364</v>
      </c>
      <c r="CM44" s="295">
        <f t="shared" si="94"/>
        <v>0.30059905100830364</v>
      </c>
      <c r="CN44" s="295">
        <f t="shared" si="69"/>
        <v>0.30059905100830364</v>
      </c>
      <c r="CO44" s="295">
        <f t="shared" si="69"/>
        <v>0.30059905100830364</v>
      </c>
      <c r="CP44" s="241">
        <f t="shared" si="69"/>
        <v>0.30059905100830364</v>
      </c>
      <c r="CQ44" s="192">
        <v>7.1830985915492862E-2</v>
      </c>
      <c r="CR44" s="183">
        <f t="shared" si="95"/>
        <v>9.6317523056652643E-3</v>
      </c>
      <c r="CS44" s="48">
        <f t="shared" si="70"/>
        <v>9.6317523056652643E-3</v>
      </c>
      <c r="CT44" s="48">
        <f t="shared" si="70"/>
        <v>9.6317523056652643E-3</v>
      </c>
      <c r="CU44" s="48">
        <f t="shared" si="70"/>
        <v>9.6317523056652643E-3</v>
      </c>
      <c r="CV44" s="48">
        <f t="shared" si="70"/>
        <v>9.6317523056652643E-3</v>
      </c>
      <c r="CW44" s="48">
        <f t="shared" si="70"/>
        <v>9.6317523056652643E-3</v>
      </c>
      <c r="CX44" s="48">
        <f t="shared" si="70"/>
        <v>9.6317523056652643E-3</v>
      </c>
      <c r="CY44" s="48">
        <f t="shared" si="70"/>
        <v>9.6317523056652643E-3</v>
      </c>
      <c r="CZ44" s="48">
        <f t="shared" si="70"/>
        <v>9.6317523056652643E-3</v>
      </c>
      <c r="DA44" s="48">
        <f t="shared" si="70"/>
        <v>9.6317523056652643E-3</v>
      </c>
      <c r="DB44" s="48">
        <f t="shared" si="70"/>
        <v>9.6317523056652643E-3</v>
      </c>
      <c r="DC44" s="48">
        <f t="shared" si="70"/>
        <v>9.6317523056652643E-3</v>
      </c>
      <c r="DD44" s="192">
        <f t="shared" si="96"/>
        <v>8.063129973474803E-2</v>
      </c>
      <c r="DE44" s="295">
        <f t="shared" si="71"/>
        <v>8.063129973474803E-2</v>
      </c>
      <c r="DF44" s="295">
        <f t="shared" si="71"/>
        <v>8.063129973474803E-2</v>
      </c>
      <c r="DG44" s="295">
        <f t="shared" si="71"/>
        <v>8.063129973474803E-2</v>
      </c>
      <c r="DH44" s="192">
        <f t="shared" si="97"/>
        <v>6.0134600000000038E-2</v>
      </c>
      <c r="DI44" s="241">
        <f t="shared" si="98"/>
        <v>6.0134600000000038E-2</v>
      </c>
      <c r="DJ44" s="241">
        <f t="shared" si="98"/>
        <v>6.0134600000000038E-2</v>
      </c>
      <c r="DK44" s="241">
        <f t="shared" si="99"/>
        <v>6.0134600000000038E-2</v>
      </c>
      <c r="DL44" s="241">
        <f t="shared" si="100"/>
        <v>6.0134600000000038E-2</v>
      </c>
      <c r="DM44" s="241">
        <f t="shared" si="101"/>
        <v>6.0134600000000038E-2</v>
      </c>
      <c r="DN44" s="241">
        <f t="shared" si="102"/>
        <v>6.0134600000000038E-2</v>
      </c>
      <c r="DO44" s="241">
        <f t="shared" si="103"/>
        <v>6.0134600000000038E-2</v>
      </c>
      <c r="DP44" s="241">
        <f t="shared" si="104"/>
        <v>6.0134600000000038E-2</v>
      </c>
      <c r="DQ44" s="241">
        <f t="shared" si="105"/>
        <v>6.0134600000000038E-2</v>
      </c>
      <c r="DR44" s="241">
        <f t="shared" si="106"/>
        <v>6.0134600000000038E-2</v>
      </c>
      <c r="DS44" s="241">
        <f t="shared" si="107"/>
        <v>6.0134600000000038E-2</v>
      </c>
      <c r="DT44" s="241">
        <f t="shared" si="108"/>
        <v>6.0134600000000038E-2</v>
      </c>
      <c r="DU44" s="241">
        <f t="shared" si="109"/>
        <v>6.0134600000000038E-2</v>
      </c>
      <c r="DV44" s="241">
        <f t="shared" si="110"/>
        <v>6.0134600000000038E-2</v>
      </c>
      <c r="DW44" s="241">
        <f t="shared" si="111"/>
        <v>6.0134600000000038E-2</v>
      </c>
      <c r="DX44" s="241">
        <f t="shared" si="112"/>
        <v>6.0134600000000038E-2</v>
      </c>
      <c r="DY44" s="241">
        <f t="shared" si="113"/>
        <v>6.0134600000000038E-2</v>
      </c>
      <c r="DZ44" s="241">
        <f t="shared" si="114"/>
        <v>6.0134600000000038E-2</v>
      </c>
      <c r="EA44" s="241">
        <f t="shared" si="114"/>
        <v>6.0134600000000038E-2</v>
      </c>
      <c r="EB44" s="241">
        <f t="shared" si="114"/>
        <v>6.0134600000000038E-2</v>
      </c>
      <c r="EC44" s="241">
        <f t="shared" si="114"/>
        <v>6.0134600000000038E-2</v>
      </c>
      <c r="ED44" s="241">
        <f t="shared" si="114"/>
        <v>6.0134600000000038E-2</v>
      </c>
      <c r="EE44" s="241">
        <f t="shared" si="114"/>
        <v>6.0134600000000038E-2</v>
      </c>
      <c r="EF44" s="241">
        <f t="shared" si="115"/>
        <v>6.0134600000000038E-2</v>
      </c>
      <c r="EG44" s="241">
        <f t="shared" si="116"/>
        <v>6.0134600000000038E-2</v>
      </c>
      <c r="EH44" s="241">
        <f t="shared" si="117"/>
        <v>6.0134600000000038E-2</v>
      </c>
      <c r="EI44" s="241">
        <f t="shared" si="118"/>
        <v>6.0134600000000038E-2</v>
      </c>
      <c r="EJ44" s="241">
        <f t="shared" si="119"/>
        <v>6.0134600000000038E-2</v>
      </c>
      <c r="EK44" s="241">
        <f t="shared" si="120"/>
        <v>6.0134600000000038E-2</v>
      </c>
      <c r="EL44" s="192">
        <f t="shared" si="121"/>
        <v>0</v>
      </c>
      <c r="EM44" s="60"/>
      <c r="EN44" s="60"/>
      <c r="EO44" s="60"/>
    </row>
    <row r="45" spans="1:145" s="290" customFormat="1" ht="15.75" thickBot="1" x14ac:dyDescent="0.3">
      <c r="A45" s="280"/>
      <c r="B45" s="281" t="s">
        <v>17</v>
      </c>
      <c r="C45" s="282">
        <v>0.5</v>
      </c>
      <c r="D45" s="283">
        <v>7.2876697778780808E-2</v>
      </c>
      <c r="E45" s="297">
        <v>7.2876697778780808E-2</v>
      </c>
      <c r="F45" s="297">
        <v>7.2876697778780808E-2</v>
      </c>
      <c r="G45" s="297">
        <v>7.2876697778780808E-2</v>
      </c>
      <c r="H45" s="297">
        <v>7.2876697778780808E-2</v>
      </c>
      <c r="I45" s="297">
        <v>7.2876697778780808E-2</v>
      </c>
      <c r="J45" s="297">
        <v>7.2876697778780808E-2</v>
      </c>
      <c r="K45" s="297">
        <v>7.2876697778780808E-2</v>
      </c>
      <c r="L45" s="297">
        <v>7.2876697778780808E-2</v>
      </c>
      <c r="M45" s="570">
        <v>0.12267657992565062</v>
      </c>
      <c r="N45" s="284">
        <f t="shared" si="73"/>
        <v>0.12267657992565062</v>
      </c>
      <c r="O45" s="284">
        <f t="shared" si="74"/>
        <v>0.12267657992565062</v>
      </c>
      <c r="P45" s="284">
        <f t="shared" si="75"/>
        <v>0.12267657992565062</v>
      </c>
      <c r="Q45" s="283">
        <v>2.6350461133068936E-3</v>
      </c>
      <c r="R45" s="297">
        <v>2.6350461133068936E-3</v>
      </c>
      <c r="S45" s="297">
        <v>2.6350461133068936E-3</v>
      </c>
      <c r="T45" s="522">
        <v>2.6350461133068936E-3</v>
      </c>
      <c r="U45" s="48">
        <f t="shared" si="76"/>
        <v>2.6350461133068936E-3</v>
      </c>
      <c r="V45" s="522">
        <v>0.17499999999999982</v>
      </c>
      <c r="W45" s="48">
        <f t="shared" si="77"/>
        <v>2.6350461133068936E-3</v>
      </c>
      <c r="X45" s="48">
        <f t="shared" si="63"/>
        <v>2.6350461133068936E-3</v>
      </c>
      <c r="Y45" s="48">
        <f t="shared" si="63"/>
        <v>2.6350461133068936E-3</v>
      </c>
      <c r="Z45" s="48">
        <f t="shared" si="63"/>
        <v>2.6350461133068936E-3</v>
      </c>
      <c r="AA45" s="48">
        <f t="shared" si="63"/>
        <v>2.6350461133068936E-3</v>
      </c>
      <c r="AB45" s="284">
        <f t="shared" si="78"/>
        <v>4.6916058394160576E-2</v>
      </c>
      <c r="AC45" s="284">
        <f t="shared" si="79"/>
        <v>4.6916058394160576E-2</v>
      </c>
      <c r="AD45" s="283">
        <v>0.12267657992565062</v>
      </c>
      <c r="AE45" s="297">
        <f t="shared" si="80"/>
        <v>0.12267657992565062</v>
      </c>
      <c r="AF45" s="297">
        <f t="shared" si="81"/>
        <v>0.12267657992565062</v>
      </c>
      <c r="AG45" s="297">
        <f t="shared" si="82"/>
        <v>0.12267657992565062</v>
      </c>
      <c r="AH45" s="283">
        <v>0.28000000000000003</v>
      </c>
      <c r="AI45" s="566">
        <v>4.6916058394160576E-2</v>
      </c>
      <c r="AJ45" s="48">
        <f t="shared" si="83"/>
        <v>4.6916058394160576E-2</v>
      </c>
      <c r="AK45" s="535">
        <f t="shared" si="64"/>
        <v>0.1634580291970803</v>
      </c>
      <c r="AL45" s="529">
        <v>0.28000000000000003</v>
      </c>
      <c r="AM45" s="199">
        <f t="shared" si="84"/>
        <v>4.6916058394160576E-2</v>
      </c>
      <c r="AN45" s="199">
        <f t="shared" si="85"/>
        <v>4.6916058394160576E-2</v>
      </c>
      <c r="AO45" s="183">
        <f t="shared" si="86"/>
        <v>2.6350461133068936E-3</v>
      </c>
      <c r="AP45" s="183">
        <f t="shared" si="87"/>
        <v>0.17499999999999982</v>
      </c>
      <c r="AQ45" s="283">
        <f t="shared" si="88"/>
        <v>0.12267657992565062</v>
      </c>
      <c r="AR45" s="199">
        <f t="shared" si="89"/>
        <v>0.12267657992565062</v>
      </c>
      <c r="AS45" s="199">
        <f t="shared" si="90"/>
        <v>0.12999999999999989</v>
      </c>
      <c r="AT45" s="283">
        <v>0.12999999999999989</v>
      </c>
      <c r="AU45" s="199">
        <f t="shared" si="91"/>
        <v>0.11699999999999991</v>
      </c>
      <c r="AV45" s="199">
        <f t="shared" si="65"/>
        <v>0.11699999999999991</v>
      </c>
      <c r="AW45" s="199">
        <f t="shared" si="65"/>
        <v>0.11699999999999991</v>
      </c>
      <c r="AX45" s="199">
        <f t="shared" si="65"/>
        <v>0.12999999999999989</v>
      </c>
      <c r="AY45" s="199">
        <f t="shared" si="65"/>
        <v>0.15599999999999986</v>
      </c>
      <c r="AZ45" s="199">
        <f t="shared" si="65"/>
        <v>0.12999999999999989</v>
      </c>
      <c r="BA45" s="199">
        <f t="shared" si="65"/>
        <v>0.15599999999999986</v>
      </c>
      <c r="BB45" s="48">
        <f t="shared" si="66"/>
        <v>0.19087032856784547</v>
      </c>
      <c r="BC45" s="283">
        <v>0.19087032856784547</v>
      </c>
      <c r="BD45" s="283">
        <v>0.26</v>
      </c>
      <c r="BE45" s="199">
        <f t="shared" si="67"/>
        <v>0.12999999999999989</v>
      </c>
      <c r="BF45" s="199">
        <f t="shared" si="67"/>
        <v>0.12999999999999989</v>
      </c>
      <c r="BG45" s="199">
        <f t="shared" si="67"/>
        <v>0.15599999999999986</v>
      </c>
      <c r="BH45" s="199">
        <f t="shared" si="67"/>
        <v>0.15599999999999986</v>
      </c>
      <c r="BI45" s="283">
        <v>1.6578947368421026E-2</v>
      </c>
      <c r="BJ45" s="283">
        <v>3.4492753623188488E-2</v>
      </c>
      <c r="BK45" s="283">
        <v>3.4492753623188488E-2</v>
      </c>
      <c r="BL45" s="529">
        <v>0.11654566297286961</v>
      </c>
      <c r="BM45" s="283">
        <f t="shared" si="92"/>
        <v>0.12999999999999989</v>
      </c>
      <c r="BN45" s="283">
        <v>0.10974571713973313</v>
      </c>
      <c r="BO45" s="283">
        <v>0</v>
      </c>
      <c r="BP45" s="297">
        <v>0</v>
      </c>
      <c r="BQ45" s="297">
        <v>0</v>
      </c>
      <c r="BR45" s="297">
        <v>0</v>
      </c>
      <c r="BS45" s="297">
        <v>0</v>
      </c>
      <c r="BT45" s="297">
        <v>0</v>
      </c>
      <c r="BU45" s="283">
        <v>7.7736850506600064E-3</v>
      </c>
      <c r="BV45" s="297">
        <v>7.7736850506600064E-3</v>
      </c>
      <c r="BW45" s="297">
        <v>7.7736850506600064E-3</v>
      </c>
      <c r="BX45" s="297">
        <v>7.7736850506600064E-3</v>
      </c>
      <c r="BY45" s="297">
        <v>7.7736850506600064E-3</v>
      </c>
      <c r="BZ45" s="297">
        <v>7.7736850506600064E-3</v>
      </c>
      <c r="CA45" s="297">
        <v>7.7736850506600064E-3</v>
      </c>
      <c r="CB45" s="283">
        <v>0.3214634663685394</v>
      </c>
      <c r="CC45" s="297">
        <v>0.3214634663685394</v>
      </c>
      <c r="CD45" s="297">
        <v>0.3214634663685394</v>
      </c>
      <c r="CE45" s="297">
        <v>0.3214634663685394</v>
      </c>
      <c r="CF45" s="297">
        <v>0.3214634663685394</v>
      </c>
      <c r="CG45" s="297">
        <v>0.3214634663685394</v>
      </c>
      <c r="CH45" s="297">
        <v>0.3214634663685394</v>
      </c>
      <c r="CI45" s="284">
        <f t="shared" si="93"/>
        <v>0.10974571713973313</v>
      </c>
      <c r="CJ45" s="297">
        <f t="shared" si="68"/>
        <v>0.10974571713973313</v>
      </c>
      <c r="CK45" s="297">
        <f t="shared" si="68"/>
        <v>0.10974571713973313</v>
      </c>
      <c r="CL45" s="283">
        <v>0.3214634663685394</v>
      </c>
      <c r="CM45" s="297">
        <f t="shared" si="94"/>
        <v>0.3214634663685394</v>
      </c>
      <c r="CN45" s="297">
        <f t="shared" si="69"/>
        <v>0.3214634663685394</v>
      </c>
      <c r="CO45" s="297">
        <f t="shared" si="69"/>
        <v>0.3214634663685394</v>
      </c>
      <c r="CP45" s="284">
        <f t="shared" si="69"/>
        <v>0.3214634663685394</v>
      </c>
      <c r="CQ45" s="283">
        <v>0.11654566297286961</v>
      </c>
      <c r="CR45" s="183">
        <f t="shared" si="95"/>
        <v>4.6916058394160576E-2</v>
      </c>
      <c r="CS45" s="48">
        <f t="shared" si="70"/>
        <v>4.6916058394160576E-2</v>
      </c>
      <c r="CT45" s="48">
        <f t="shared" si="70"/>
        <v>4.6916058394160576E-2</v>
      </c>
      <c r="CU45" s="48">
        <f t="shared" si="70"/>
        <v>4.6916058394160576E-2</v>
      </c>
      <c r="CV45" s="48">
        <f t="shared" si="70"/>
        <v>4.6916058394160576E-2</v>
      </c>
      <c r="CW45" s="48">
        <f t="shared" si="70"/>
        <v>4.6916058394160576E-2</v>
      </c>
      <c r="CX45" s="48">
        <f t="shared" si="70"/>
        <v>4.6916058394160576E-2</v>
      </c>
      <c r="CY45" s="48">
        <f t="shared" si="70"/>
        <v>4.6916058394160576E-2</v>
      </c>
      <c r="CZ45" s="48">
        <f t="shared" si="70"/>
        <v>4.6916058394160576E-2</v>
      </c>
      <c r="DA45" s="48">
        <f t="shared" si="70"/>
        <v>4.6916058394160576E-2</v>
      </c>
      <c r="DB45" s="48">
        <f t="shared" si="70"/>
        <v>4.6916058394160576E-2</v>
      </c>
      <c r="DC45" s="48">
        <f t="shared" si="70"/>
        <v>4.6916058394160576E-2</v>
      </c>
      <c r="DD45" s="283">
        <f t="shared" si="96"/>
        <v>0.12999999999999989</v>
      </c>
      <c r="DE45" s="297">
        <f>$AT45*DE$6</f>
        <v>0.12999999999999989</v>
      </c>
      <c r="DF45" s="297">
        <f t="shared" si="71"/>
        <v>0.12999999999999989</v>
      </c>
      <c r="DG45" s="297">
        <f t="shared" si="71"/>
        <v>0.12999999999999989</v>
      </c>
      <c r="DH45" s="283">
        <f t="shared" si="97"/>
        <v>0.12267657992565062</v>
      </c>
      <c r="DI45" s="284">
        <f t="shared" si="98"/>
        <v>0.12267657992565062</v>
      </c>
      <c r="DJ45" s="284">
        <f t="shared" si="98"/>
        <v>0.12267657992565062</v>
      </c>
      <c r="DK45" s="284">
        <f t="shared" si="99"/>
        <v>0.12267657992565062</v>
      </c>
      <c r="DL45" s="284">
        <f t="shared" si="100"/>
        <v>0.12267657992565062</v>
      </c>
      <c r="DM45" s="284">
        <f t="shared" si="101"/>
        <v>0.12267657992565062</v>
      </c>
      <c r="DN45" s="284">
        <f t="shared" si="102"/>
        <v>0.12267657992565062</v>
      </c>
      <c r="DO45" s="284">
        <f t="shared" si="103"/>
        <v>0.12267657992565062</v>
      </c>
      <c r="DP45" s="284">
        <f t="shared" si="104"/>
        <v>0.12267657992565062</v>
      </c>
      <c r="DQ45" s="284">
        <f t="shared" si="105"/>
        <v>0.12267657992565062</v>
      </c>
      <c r="DR45" s="284">
        <f t="shared" si="106"/>
        <v>0.12267657992565062</v>
      </c>
      <c r="DS45" s="284">
        <f t="shared" si="107"/>
        <v>0.12267657992565062</v>
      </c>
      <c r="DT45" s="284">
        <f t="shared" si="108"/>
        <v>0.12267657992565062</v>
      </c>
      <c r="DU45" s="284">
        <f t="shared" si="109"/>
        <v>0.12267657992565062</v>
      </c>
      <c r="DV45" s="284">
        <f t="shared" si="110"/>
        <v>0.12267657992565062</v>
      </c>
      <c r="DW45" s="284">
        <f t="shared" si="111"/>
        <v>0.12267657992565062</v>
      </c>
      <c r="DX45" s="284">
        <f t="shared" si="112"/>
        <v>0.12267657992565062</v>
      </c>
      <c r="DY45" s="284">
        <f t="shared" si="113"/>
        <v>0.12267657992565062</v>
      </c>
      <c r="DZ45" s="284">
        <f t="shared" si="114"/>
        <v>0.12267657992565062</v>
      </c>
      <c r="EA45" s="284">
        <f t="shared" si="114"/>
        <v>0.12267657992565062</v>
      </c>
      <c r="EB45" s="284">
        <f t="shared" si="114"/>
        <v>0.12267657992565062</v>
      </c>
      <c r="EC45" s="284">
        <f t="shared" si="114"/>
        <v>0.12267657992565062</v>
      </c>
      <c r="ED45" s="284">
        <f t="shared" si="114"/>
        <v>0.12267657992565062</v>
      </c>
      <c r="EE45" s="284">
        <f t="shared" si="114"/>
        <v>0.12267657992565062</v>
      </c>
      <c r="EF45" s="284">
        <f t="shared" si="115"/>
        <v>0.12267657992565062</v>
      </c>
      <c r="EG45" s="284">
        <f t="shared" si="116"/>
        <v>0.12267657992565062</v>
      </c>
      <c r="EH45" s="284">
        <f t="shared" si="117"/>
        <v>0.12267657992565062</v>
      </c>
      <c r="EI45" s="284">
        <f t="shared" si="118"/>
        <v>0.12267657992565062</v>
      </c>
      <c r="EJ45" s="284">
        <f t="shared" si="119"/>
        <v>0.12267657992565062</v>
      </c>
      <c r="EK45" s="284">
        <f t="shared" si="120"/>
        <v>0.12267657992565062</v>
      </c>
      <c r="EL45" s="283">
        <f t="shared" si="121"/>
        <v>2.8985507246375832E-3</v>
      </c>
      <c r="EM45" s="289"/>
      <c r="EN45" s="289"/>
      <c r="EO45" s="289"/>
    </row>
    <row r="46" spans="1:145" x14ac:dyDescent="0.25">
      <c r="B46" s="243" t="s">
        <v>18</v>
      </c>
      <c r="C46" s="244">
        <v>0.55000000000000004</v>
      </c>
      <c r="D46" s="245">
        <v>0.10053185620020748</v>
      </c>
      <c r="E46" s="296">
        <v>0.10053185620020748</v>
      </c>
      <c r="F46" s="296">
        <v>0.10053185620020748</v>
      </c>
      <c r="G46" s="296">
        <v>0.10053185620020748</v>
      </c>
      <c r="H46" s="296">
        <v>0.10053185620020748</v>
      </c>
      <c r="I46" s="296">
        <v>0.10053185620020748</v>
      </c>
      <c r="J46" s="296">
        <v>0.10053185620020748</v>
      </c>
      <c r="K46" s="296">
        <v>0.10053185620020748</v>
      </c>
      <c r="L46" s="296">
        <v>0.10053185620020748</v>
      </c>
      <c r="M46" s="571">
        <v>0.15999999999999992</v>
      </c>
      <c r="N46" s="246">
        <f t="shared" si="73"/>
        <v>0.15999999999999992</v>
      </c>
      <c r="O46" s="246">
        <f t="shared" si="74"/>
        <v>0.15999999999999992</v>
      </c>
      <c r="P46" s="246">
        <f t="shared" si="75"/>
        <v>0.15999999999999992</v>
      </c>
      <c r="Q46" s="245">
        <v>2.6523388255500935E-2</v>
      </c>
      <c r="R46" s="296">
        <v>2.6523388255500935E-2</v>
      </c>
      <c r="S46" s="296">
        <v>2.6523388255500935E-2</v>
      </c>
      <c r="T46" s="523">
        <v>2.6523388255500935E-2</v>
      </c>
      <c r="U46" s="48">
        <f t="shared" si="76"/>
        <v>2.6523388255500935E-2</v>
      </c>
      <c r="V46" s="523">
        <v>0.25998636728147551</v>
      </c>
      <c r="W46" s="48">
        <f t="shared" si="77"/>
        <v>2.6523388255500935E-2</v>
      </c>
      <c r="X46" s="48">
        <f t="shared" si="63"/>
        <v>2.6523388255500935E-2</v>
      </c>
      <c r="Y46" s="48">
        <f t="shared" si="63"/>
        <v>2.6523388255500935E-2</v>
      </c>
      <c r="Z46" s="48">
        <f t="shared" si="63"/>
        <v>2.6523388255500935E-2</v>
      </c>
      <c r="AA46" s="48">
        <f t="shared" si="63"/>
        <v>2.6523388255500935E-2</v>
      </c>
      <c r="AB46" s="246">
        <f t="shared" si="78"/>
        <v>0.14049999999999985</v>
      </c>
      <c r="AC46" s="246">
        <f t="shared" si="79"/>
        <v>0.14049999999999985</v>
      </c>
      <c r="AD46" s="245">
        <v>0.15999999999999992</v>
      </c>
      <c r="AE46" s="296">
        <f t="shared" si="80"/>
        <v>0.15999999999999992</v>
      </c>
      <c r="AF46" s="296">
        <f t="shared" si="81"/>
        <v>0.15999999999999992</v>
      </c>
      <c r="AG46" s="296">
        <f t="shared" si="82"/>
        <v>0.15999999999999992</v>
      </c>
      <c r="AH46" s="245">
        <v>0.28800000000000003</v>
      </c>
      <c r="AI46" s="566">
        <v>0.14049999999999985</v>
      </c>
      <c r="AJ46" s="48">
        <f t="shared" si="83"/>
        <v>0.14049999999999985</v>
      </c>
      <c r="AK46" s="535">
        <f t="shared" si="64"/>
        <v>0.21424999999999994</v>
      </c>
      <c r="AL46" s="530">
        <v>0.28800000000000003</v>
      </c>
      <c r="AM46" s="199">
        <f t="shared" si="84"/>
        <v>0.14049999999999985</v>
      </c>
      <c r="AN46" s="199">
        <f t="shared" si="85"/>
        <v>0.14049999999999985</v>
      </c>
      <c r="AO46" s="183">
        <f t="shared" si="86"/>
        <v>2.6523388255500935E-2</v>
      </c>
      <c r="AP46" s="183">
        <f t="shared" si="87"/>
        <v>0.25998636728147551</v>
      </c>
      <c r="AQ46" s="245">
        <f t="shared" si="88"/>
        <v>0.15999999999999992</v>
      </c>
      <c r="AR46" s="199">
        <f t="shared" si="89"/>
        <v>0.15999999999999992</v>
      </c>
      <c r="AS46" s="199">
        <f t="shared" si="90"/>
        <v>0.16666666666666674</v>
      </c>
      <c r="AT46" s="245">
        <v>0.16666666666666674</v>
      </c>
      <c r="AU46" s="199">
        <f t="shared" si="91"/>
        <v>0.15000000000000008</v>
      </c>
      <c r="AV46" s="199">
        <f t="shared" si="65"/>
        <v>0.15000000000000008</v>
      </c>
      <c r="AW46" s="199">
        <f t="shared" si="65"/>
        <v>0.15000000000000008</v>
      </c>
      <c r="AX46" s="199">
        <f t="shared" si="65"/>
        <v>0.16666666666666674</v>
      </c>
      <c r="AY46" s="199">
        <f t="shared" si="65"/>
        <v>0.20000000000000009</v>
      </c>
      <c r="AZ46" s="199">
        <f t="shared" si="65"/>
        <v>0.16666666666666674</v>
      </c>
      <c r="BA46" s="199">
        <f t="shared" si="65"/>
        <v>0.20000000000000009</v>
      </c>
      <c r="BB46" s="48">
        <f t="shared" si="66"/>
        <v>0.26274577407809674</v>
      </c>
      <c r="BC46" s="245">
        <v>0.26274577407809674</v>
      </c>
      <c r="BD46" s="245">
        <v>0.29722469299701304</v>
      </c>
      <c r="BE46" s="199">
        <f t="shared" si="67"/>
        <v>0.16666666666666674</v>
      </c>
      <c r="BF46" s="199">
        <f t="shared" si="67"/>
        <v>0.16666666666666674</v>
      </c>
      <c r="BG46" s="199">
        <f t="shared" si="67"/>
        <v>0.20000000000000009</v>
      </c>
      <c r="BH46" s="199">
        <f t="shared" si="67"/>
        <v>0.20000000000000009</v>
      </c>
      <c r="BI46" s="245">
        <v>4.0000000000000036E-2</v>
      </c>
      <c r="BJ46" s="245">
        <v>7.1691435275714088E-2</v>
      </c>
      <c r="BK46" s="245">
        <v>7.1691435275714088E-2</v>
      </c>
      <c r="BL46" s="530">
        <v>0.15762436548223357</v>
      </c>
      <c r="BM46" s="245">
        <f t="shared" si="92"/>
        <v>0.16666666666666674</v>
      </c>
      <c r="BN46" s="245">
        <v>0.17235302339149391</v>
      </c>
      <c r="BO46" s="245">
        <v>0</v>
      </c>
      <c r="BP46" s="296">
        <v>0</v>
      </c>
      <c r="BQ46" s="296">
        <v>0</v>
      </c>
      <c r="BR46" s="296">
        <v>0</v>
      </c>
      <c r="BS46" s="296">
        <v>0</v>
      </c>
      <c r="BT46" s="296">
        <v>0</v>
      </c>
      <c r="BU46" s="245">
        <v>7.8289552323709044E-2</v>
      </c>
      <c r="BV46" s="296">
        <v>7.8289552323709044E-2</v>
      </c>
      <c r="BW46" s="296">
        <v>7.8289552323709044E-2</v>
      </c>
      <c r="BX46" s="296">
        <v>7.8289552323709044E-2</v>
      </c>
      <c r="BY46" s="296">
        <v>7.8289552323709044E-2</v>
      </c>
      <c r="BZ46" s="296">
        <v>7.8289552323709044E-2</v>
      </c>
      <c r="CA46" s="296">
        <v>7.8289552323709044E-2</v>
      </c>
      <c r="CB46" s="245">
        <v>0.43876951785077267</v>
      </c>
      <c r="CC46" s="296">
        <v>0.43876951785077267</v>
      </c>
      <c r="CD46" s="296">
        <v>0.43876951785077267</v>
      </c>
      <c r="CE46" s="296">
        <v>0.43876951785077267</v>
      </c>
      <c r="CF46" s="296">
        <v>0.43876951785077267</v>
      </c>
      <c r="CG46" s="296">
        <v>0.43876951785077267</v>
      </c>
      <c r="CH46" s="296">
        <v>0.43876951785077267</v>
      </c>
      <c r="CI46" s="246">
        <f t="shared" si="93"/>
        <v>0.17235302339149391</v>
      </c>
      <c r="CJ46" s="296">
        <f t="shared" si="68"/>
        <v>0.17235302339149391</v>
      </c>
      <c r="CK46" s="296">
        <f t="shared" si="68"/>
        <v>0.17235302339149391</v>
      </c>
      <c r="CL46" s="245">
        <v>0.43876951785077267</v>
      </c>
      <c r="CM46" s="296">
        <f t="shared" si="94"/>
        <v>0.43876951785077267</v>
      </c>
      <c r="CN46" s="296">
        <f t="shared" si="69"/>
        <v>0.43876951785077267</v>
      </c>
      <c r="CO46" s="296">
        <f t="shared" si="69"/>
        <v>0.43876951785077267</v>
      </c>
      <c r="CP46" s="246">
        <f t="shared" si="69"/>
        <v>0.43876951785077267</v>
      </c>
      <c r="CQ46" s="245">
        <v>0.15762436548223357</v>
      </c>
      <c r="CR46" s="183">
        <f t="shared" si="95"/>
        <v>0.14049999999999985</v>
      </c>
      <c r="CS46" s="48">
        <f t="shared" si="70"/>
        <v>0.14049999999999985</v>
      </c>
      <c r="CT46" s="48">
        <f t="shared" si="70"/>
        <v>0.14049999999999985</v>
      </c>
      <c r="CU46" s="48">
        <f t="shared" si="70"/>
        <v>0.14049999999999985</v>
      </c>
      <c r="CV46" s="48">
        <f t="shared" si="70"/>
        <v>0.14049999999999985</v>
      </c>
      <c r="CW46" s="48">
        <f t="shared" si="70"/>
        <v>0.14049999999999985</v>
      </c>
      <c r="CX46" s="48">
        <f t="shared" si="70"/>
        <v>0.14049999999999985</v>
      </c>
      <c r="CY46" s="48">
        <f t="shared" si="70"/>
        <v>0.14049999999999985</v>
      </c>
      <c r="CZ46" s="48">
        <f t="shared" si="70"/>
        <v>0.14049999999999985</v>
      </c>
      <c r="DA46" s="48">
        <f t="shared" si="70"/>
        <v>0.14049999999999985</v>
      </c>
      <c r="DB46" s="48">
        <f t="shared" si="70"/>
        <v>0.14049999999999985</v>
      </c>
      <c r="DC46" s="48">
        <f t="shared" si="70"/>
        <v>0.14049999999999985</v>
      </c>
      <c r="DD46" s="245">
        <f t="shared" si="96"/>
        <v>0.16666666666666674</v>
      </c>
      <c r="DE46" s="296">
        <f t="shared" si="71"/>
        <v>0.16666666666666674</v>
      </c>
      <c r="DF46" s="296">
        <f t="shared" si="71"/>
        <v>0.16666666666666674</v>
      </c>
      <c r="DG46" s="296">
        <f t="shared" si="71"/>
        <v>0.16666666666666674</v>
      </c>
      <c r="DH46" s="245">
        <f t="shared" si="97"/>
        <v>0.15999999999999992</v>
      </c>
      <c r="DI46" s="246">
        <f t="shared" si="98"/>
        <v>0.15999999999999992</v>
      </c>
      <c r="DJ46" s="246">
        <f t="shared" si="98"/>
        <v>0.15999999999999992</v>
      </c>
      <c r="DK46" s="246">
        <f t="shared" si="99"/>
        <v>0.15999999999999992</v>
      </c>
      <c r="DL46" s="246">
        <f t="shared" si="100"/>
        <v>0.15999999999999992</v>
      </c>
      <c r="DM46" s="246">
        <f t="shared" si="101"/>
        <v>0.15999999999999992</v>
      </c>
      <c r="DN46" s="246">
        <f t="shared" si="102"/>
        <v>0.15999999999999992</v>
      </c>
      <c r="DO46" s="246">
        <f t="shared" si="103"/>
        <v>0.15999999999999992</v>
      </c>
      <c r="DP46" s="246">
        <f t="shared" si="104"/>
        <v>0.15999999999999992</v>
      </c>
      <c r="DQ46" s="246">
        <f t="shared" si="105"/>
        <v>0.15999999999999992</v>
      </c>
      <c r="DR46" s="246">
        <f t="shared" si="106"/>
        <v>0.15999999999999992</v>
      </c>
      <c r="DS46" s="246">
        <f t="shared" si="107"/>
        <v>0.15999999999999992</v>
      </c>
      <c r="DT46" s="246">
        <f t="shared" si="108"/>
        <v>0.15999999999999992</v>
      </c>
      <c r="DU46" s="246">
        <f t="shared" si="109"/>
        <v>0.15999999999999992</v>
      </c>
      <c r="DV46" s="246">
        <f t="shared" si="110"/>
        <v>0.15999999999999992</v>
      </c>
      <c r="DW46" s="246">
        <f t="shared" si="111"/>
        <v>0.15999999999999992</v>
      </c>
      <c r="DX46" s="246">
        <f t="shared" si="112"/>
        <v>0.15999999999999992</v>
      </c>
      <c r="DY46" s="246">
        <f t="shared" si="113"/>
        <v>0.15999999999999992</v>
      </c>
      <c r="DZ46" s="246">
        <f t="shared" si="114"/>
        <v>0.15999999999999992</v>
      </c>
      <c r="EA46" s="246">
        <f t="shared" si="114"/>
        <v>0.15999999999999992</v>
      </c>
      <c r="EB46" s="246">
        <f t="shared" si="114"/>
        <v>0.15999999999999992</v>
      </c>
      <c r="EC46" s="246">
        <f t="shared" si="114"/>
        <v>0.15999999999999992</v>
      </c>
      <c r="ED46" s="246">
        <f t="shared" si="114"/>
        <v>0.15999999999999992</v>
      </c>
      <c r="EE46" s="246">
        <f t="shared" si="114"/>
        <v>0.15999999999999992</v>
      </c>
      <c r="EF46" s="246">
        <f t="shared" si="115"/>
        <v>0.15999999999999992</v>
      </c>
      <c r="EG46" s="246">
        <f t="shared" si="116"/>
        <v>0.15999999999999992</v>
      </c>
      <c r="EH46" s="246">
        <f t="shared" si="117"/>
        <v>0.15999999999999992</v>
      </c>
      <c r="EI46" s="246">
        <f t="shared" si="118"/>
        <v>0.15999999999999992</v>
      </c>
      <c r="EJ46" s="246">
        <f t="shared" si="119"/>
        <v>0.15999999999999992</v>
      </c>
      <c r="EK46" s="246">
        <f t="shared" si="120"/>
        <v>0.15999999999999992</v>
      </c>
      <c r="EL46" s="245">
        <f t="shared" si="121"/>
        <v>2.9175727081051029E-2</v>
      </c>
      <c r="EM46" s="60"/>
      <c r="EN46" s="60"/>
      <c r="EO46" s="60"/>
    </row>
    <row r="47" spans="1:145" x14ac:dyDescent="0.25">
      <c r="B47" s="12" t="s">
        <v>19</v>
      </c>
      <c r="C47" s="21">
        <v>0.6</v>
      </c>
      <c r="D47" s="183">
        <v>0.14500000000000002</v>
      </c>
      <c r="E47" s="199">
        <v>0.14500000000000002</v>
      </c>
      <c r="F47" s="199">
        <v>0.14500000000000002</v>
      </c>
      <c r="G47" s="199">
        <v>0.14500000000000002</v>
      </c>
      <c r="H47" s="199">
        <v>0.14500000000000002</v>
      </c>
      <c r="I47" s="199">
        <v>0.14500000000000002</v>
      </c>
      <c r="J47" s="199">
        <v>0.14500000000000002</v>
      </c>
      <c r="K47" s="199">
        <v>0.14500000000000002</v>
      </c>
      <c r="L47" s="199">
        <v>0.14500000000000002</v>
      </c>
      <c r="M47" s="569">
        <v>0.2186629160806377</v>
      </c>
      <c r="N47" s="48">
        <f t="shared" si="73"/>
        <v>0.2186629160806377</v>
      </c>
      <c r="O47" s="48">
        <f t="shared" si="74"/>
        <v>0.2186629160806377</v>
      </c>
      <c r="P47" s="48">
        <f t="shared" si="75"/>
        <v>0.2186629160806377</v>
      </c>
      <c r="Q47" s="183">
        <v>3.262840191403904E-2</v>
      </c>
      <c r="R47" s="199">
        <v>3.262840191403904E-2</v>
      </c>
      <c r="S47" s="199">
        <v>3.262840191403904E-2</v>
      </c>
      <c r="T47" s="520">
        <v>3.262840191403904E-2</v>
      </c>
      <c r="U47" s="48">
        <f t="shared" si="76"/>
        <v>3.262840191403904E-2</v>
      </c>
      <c r="V47" s="520">
        <v>0.32950684931506857</v>
      </c>
      <c r="W47" s="48">
        <f t="shared" si="77"/>
        <v>3.262840191403904E-2</v>
      </c>
      <c r="X47" s="48">
        <f t="shared" si="63"/>
        <v>3.262840191403904E-2</v>
      </c>
      <c r="Y47" s="48">
        <f t="shared" si="63"/>
        <v>3.262840191403904E-2</v>
      </c>
      <c r="Z47" s="48">
        <f t="shared" si="63"/>
        <v>3.262840191403904E-2</v>
      </c>
      <c r="AA47" s="48">
        <f t="shared" si="63"/>
        <v>3.262840191403904E-2</v>
      </c>
      <c r="AB47" s="48">
        <f t="shared" si="78"/>
        <v>0.18569736133548709</v>
      </c>
      <c r="AC47" s="48">
        <f t="shared" si="79"/>
        <v>0.18569736133548709</v>
      </c>
      <c r="AD47" s="183">
        <v>0.2186629160806377</v>
      </c>
      <c r="AE47" s="199">
        <f t="shared" si="80"/>
        <v>0.2186629160806377</v>
      </c>
      <c r="AF47" s="199">
        <f t="shared" si="81"/>
        <v>0.2186629160806377</v>
      </c>
      <c r="AG47" s="199">
        <f t="shared" si="82"/>
        <v>0.2186629160806377</v>
      </c>
      <c r="AH47" s="183">
        <v>0.29600000000000004</v>
      </c>
      <c r="AI47" s="566">
        <v>0.18569736133548709</v>
      </c>
      <c r="AJ47" s="48">
        <f t="shared" si="83"/>
        <v>0.18569736133548709</v>
      </c>
      <c r="AK47" s="535">
        <f t="shared" si="64"/>
        <v>0.24084868066774356</v>
      </c>
      <c r="AL47" s="527">
        <v>0.29600000000000004</v>
      </c>
      <c r="AM47" s="199">
        <f t="shared" si="84"/>
        <v>0.18569736133548709</v>
      </c>
      <c r="AN47" s="199">
        <f t="shared" si="85"/>
        <v>0.18569736133548709</v>
      </c>
      <c r="AO47" s="183">
        <f t="shared" si="86"/>
        <v>3.262840191403904E-2</v>
      </c>
      <c r="AP47" s="183">
        <f t="shared" si="87"/>
        <v>0.32950684931506857</v>
      </c>
      <c r="AQ47" s="183">
        <f t="shared" si="88"/>
        <v>0.2186629160806377</v>
      </c>
      <c r="AR47" s="199">
        <f t="shared" si="89"/>
        <v>0.2186629160806377</v>
      </c>
      <c r="AS47" s="199">
        <f t="shared" si="90"/>
        <v>0.22630490631343458</v>
      </c>
      <c r="AT47" s="183">
        <v>0.22630490631343458</v>
      </c>
      <c r="AU47" s="199">
        <f t="shared" si="91"/>
        <v>0.20367441568209113</v>
      </c>
      <c r="AV47" s="199">
        <f t="shared" si="65"/>
        <v>0.20367441568209113</v>
      </c>
      <c r="AW47" s="199">
        <f t="shared" si="65"/>
        <v>0.20367441568209113</v>
      </c>
      <c r="AX47" s="199">
        <f t="shared" si="65"/>
        <v>0.22630490631343458</v>
      </c>
      <c r="AY47" s="199">
        <f t="shared" si="65"/>
        <v>0.27156588757612149</v>
      </c>
      <c r="AZ47" s="199">
        <f t="shared" si="65"/>
        <v>0.22630490631343458</v>
      </c>
      <c r="BA47" s="199">
        <f t="shared" si="65"/>
        <v>0.27156588757612149</v>
      </c>
      <c r="BB47" s="48">
        <f t="shared" si="66"/>
        <v>0.30600000000000005</v>
      </c>
      <c r="BC47" s="183">
        <v>0.30600000000000005</v>
      </c>
      <c r="BD47" s="183">
        <v>0.44299999999999984</v>
      </c>
      <c r="BE47" s="199">
        <f t="shared" si="67"/>
        <v>0.22630490631343458</v>
      </c>
      <c r="BF47" s="199">
        <f t="shared" si="67"/>
        <v>0.22630490631343458</v>
      </c>
      <c r="BG47" s="199">
        <f t="shared" si="67"/>
        <v>0.27156588757612149</v>
      </c>
      <c r="BH47" s="199">
        <f t="shared" si="67"/>
        <v>0.27156588757612149</v>
      </c>
      <c r="BI47" s="183">
        <v>0.1399999999999999</v>
      </c>
      <c r="BJ47" s="183">
        <v>0.12000000000000011</v>
      </c>
      <c r="BK47" s="183">
        <v>0.12000000000000011</v>
      </c>
      <c r="BL47" s="527">
        <v>0.21465166432255023</v>
      </c>
      <c r="BM47" s="183">
        <f t="shared" si="92"/>
        <v>0.22630490631343458</v>
      </c>
      <c r="BN47" s="183">
        <v>0.21440321272682991</v>
      </c>
      <c r="BO47" s="183">
        <v>0</v>
      </c>
      <c r="BP47" s="199">
        <v>0</v>
      </c>
      <c r="BQ47" s="199">
        <v>0</v>
      </c>
      <c r="BR47" s="199">
        <v>0</v>
      </c>
      <c r="BS47" s="199">
        <v>0</v>
      </c>
      <c r="BT47" s="199">
        <v>0</v>
      </c>
      <c r="BU47" s="183">
        <v>0.18492197128282006</v>
      </c>
      <c r="BV47" s="199">
        <v>0.18492197128282006</v>
      </c>
      <c r="BW47" s="199">
        <v>0.18492197128282006</v>
      </c>
      <c r="BX47" s="199">
        <v>0.18492197128282006</v>
      </c>
      <c r="BY47" s="199">
        <v>0.18492197128282006</v>
      </c>
      <c r="BZ47" s="199">
        <v>0.18492197128282006</v>
      </c>
      <c r="CA47" s="199">
        <v>0.18492197128282006</v>
      </c>
      <c r="CB47" s="183">
        <v>0.45828766689766964</v>
      </c>
      <c r="CC47" s="199">
        <v>0.45828766689766964</v>
      </c>
      <c r="CD47" s="199">
        <v>0.45828766689766964</v>
      </c>
      <c r="CE47" s="199">
        <v>0.45828766689766964</v>
      </c>
      <c r="CF47" s="199">
        <v>0.45828766689766964</v>
      </c>
      <c r="CG47" s="199">
        <v>0.45828766689766964</v>
      </c>
      <c r="CH47" s="199">
        <v>0.45828766689766964</v>
      </c>
      <c r="CI47" s="48">
        <f t="shared" si="93"/>
        <v>0.21440321272682991</v>
      </c>
      <c r="CJ47" s="199">
        <f t="shared" si="68"/>
        <v>0.21440321272682991</v>
      </c>
      <c r="CK47" s="199">
        <f t="shared" si="68"/>
        <v>0.21440321272682991</v>
      </c>
      <c r="CL47" s="183">
        <v>0.45828766689766964</v>
      </c>
      <c r="CM47" s="199">
        <f t="shared" si="94"/>
        <v>0.45828766689766964</v>
      </c>
      <c r="CN47" s="199">
        <f t="shared" si="69"/>
        <v>0.45828766689766964</v>
      </c>
      <c r="CO47" s="199">
        <f t="shared" si="69"/>
        <v>0.45828766689766964</v>
      </c>
      <c r="CP47" s="48">
        <f t="shared" si="69"/>
        <v>0.45828766689766964</v>
      </c>
      <c r="CQ47" s="183">
        <v>0.21465166432255023</v>
      </c>
      <c r="CR47" s="183">
        <f t="shared" si="95"/>
        <v>0.18569736133548709</v>
      </c>
      <c r="CS47" s="48">
        <f t="shared" si="70"/>
        <v>0.18569736133548709</v>
      </c>
      <c r="CT47" s="48">
        <f t="shared" si="70"/>
        <v>0.18569736133548709</v>
      </c>
      <c r="CU47" s="48">
        <f t="shared" si="70"/>
        <v>0.18569736133548709</v>
      </c>
      <c r="CV47" s="48">
        <f t="shared" si="70"/>
        <v>0.18569736133548709</v>
      </c>
      <c r="CW47" s="48">
        <f t="shared" si="70"/>
        <v>0.18569736133548709</v>
      </c>
      <c r="CX47" s="48">
        <f t="shared" si="70"/>
        <v>0.18569736133548709</v>
      </c>
      <c r="CY47" s="48">
        <f t="shared" si="70"/>
        <v>0.18569736133548709</v>
      </c>
      <c r="CZ47" s="48">
        <f t="shared" si="70"/>
        <v>0.18569736133548709</v>
      </c>
      <c r="DA47" s="48">
        <f t="shared" si="70"/>
        <v>0.18569736133548709</v>
      </c>
      <c r="DB47" s="48">
        <f t="shared" si="70"/>
        <v>0.18569736133548709</v>
      </c>
      <c r="DC47" s="48">
        <f t="shared" si="70"/>
        <v>0.18569736133548709</v>
      </c>
      <c r="DD47" s="183">
        <f t="shared" si="96"/>
        <v>0.22630490631343458</v>
      </c>
      <c r="DE47" s="199">
        <f t="shared" si="71"/>
        <v>0.22630490631343458</v>
      </c>
      <c r="DF47" s="199">
        <f t="shared" si="71"/>
        <v>0.22630490631343458</v>
      </c>
      <c r="DG47" s="199">
        <f t="shared" si="71"/>
        <v>0.22630490631343458</v>
      </c>
      <c r="DH47" s="183">
        <f t="shared" si="97"/>
        <v>0.2186629160806377</v>
      </c>
      <c r="DI47" s="48">
        <f t="shared" si="98"/>
        <v>0.2186629160806377</v>
      </c>
      <c r="DJ47" s="48">
        <f t="shared" si="98"/>
        <v>0.2186629160806377</v>
      </c>
      <c r="DK47" s="48">
        <f t="shared" si="99"/>
        <v>0.2186629160806377</v>
      </c>
      <c r="DL47" s="48">
        <f t="shared" si="100"/>
        <v>0.2186629160806377</v>
      </c>
      <c r="DM47" s="48">
        <f t="shared" si="101"/>
        <v>0.2186629160806377</v>
      </c>
      <c r="DN47" s="48">
        <f t="shared" si="102"/>
        <v>0.2186629160806377</v>
      </c>
      <c r="DO47" s="48">
        <f t="shared" si="103"/>
        <v>0.2186629160806377</v>
      </c>
      <c r="DP47" s="48">
        <f t="shared" si="104"/>
        <v>0.2186629160806377</v>
      </c>
      <c r="DQ47" s="48">
        <f t="shared" si="105"/>
        <v>0.2186629160806377</v>
      </c>
      <c r="DR47" s="48">
        <f t="shared" si="106"/>
        <v>0.2186629160806377</v>
      </c>
      <c r="DS47" s="48">
        <f t="shared" si="107"/>
        <v>0.2186629160806377</v>
      </c>
      <c r="DT47" s="48">
        <f t="shared" si="108"/>
        <v>0.2186629160806377</v>
      </c>
      <c r="DU47" s="48">
        <f t="shared" si="109"/>
        <v>0.2186629160806377</v>
      </c>
      <c r="DV47" s="48">
        <f t="shared" si="110"/>
        <v>0.2186629160806377</v>
      </c>
      <c r="DW47" s="48">
        <f t="shared" si="111"/>
        <v>0.2186629160806377</v>
      </c>
      <c r="DX47" s="48">
        <f t="shared" si="112"/>
        <v>0.2186629160806377</v>
      </c>
      <c r="DY47" s="48">
        <f t="shared" si="113"/>
        <v>0.2186629160806377</v>
      </c>
      <c r="DZ47" s="48">
        <f t="shared" si="114"/>
        <v>0.2186629160806377</v>
      </c>
      <c r="EA47" s="48">
        <f t="shared" si="114"/>
        <v>0.2186629160806377</v>
      </c>
      <c r="EB47" s="48">
        <f t="shared" si="114"/>
        <v>0.2186629160806377</v>
      </c>
      <c r="EC47" s="48">
        <f t="shared" si="114"/>
        <v>0.2186629160806377</v>
      </c>
      <c r="ED47" s="48">
        <f t="shared" si="114"/>
        <v>0.2186629160806377</v>
      </c>
      <c r="EE47" s="48">
        <f t="shared" si="114"/>
        <v>0.2186629160806377</v>
      </c>
      <c r="EF47" s="48">
        <f t="shared" si="115"/>
        <v>0.2186629160806377</v>
      </c>
      <c r="EG47" s="48">
        <f t="shared" si="116"/>
        <v>0.2186629160806377</v>
      </c>
      <c r="EH47" s="48">
        <f t="shared" si="117"/>
        <v>0.2186629160806377</v>
      </c>
      <c r="EI47" s="48">
        <f t="shared" si="118"/>
        <v>0.2186629160806377</v>
      </c>
      <c r="EJ47" s="48">
        <f t="shared" si="119"/>
        <v>0.2186629160806377</v>
      </c>
      <c r="EK47" s="48">
        <f t="shared" si="120"/>
        <v>0.2186629160806377</v>
      </c>
      <c r="EL47" s="183">
        <f t="shared" si="121"/>
        <v>3.589124210544295E-2</v>
      </c>
      <c r="EM47" s="60"/>
      <c r="EN47" s="60"/>
      <c r="EO47" s="60"/>
    </row>
    <row r="48" spans="1:145" x14ac:dyDescent="0.25">
      <c r="B48" s="12" t="s">
        <v>20</v>
      </c>
      <c r="C48" s="21">
        <v>0.65</v>
      </c>
      <c r="D48" s="183">
        <v>0.16990217391304355</v>
      </c>
      <c r="E48" s="199">
        <v>0.16990217391304355</v>
      </c>
      <c r="F48" s="199">
        <v>0.16990217391304355</v>
      </c>
      <c r="G48" s="199">
        <v>0.16990217391304355</v>
      </c>
      <c r="H48" s="199">
        <v>0.16990217391304355</v>
      </c>
      <c r="I48" s="199">
        <v>0.16990217391304355</v>
      </c>
      <c r="J48" s="199">
        <v>0.16990217391304355</v>
      </c>
      <c r="K48" s="199">
        <v>0.16990217391304355</v>
      </c>
      <c r="L48" s="199">
        <v>0.16990217391304355</v>
      </c>
      <c r="M48" s="569">
        <v>0.27</v>
      </c>
      <c r="N48" s="48">
        <f t="shared" si="73"/>
        <v>0.27</v>
      </c>
      <c r="O48" s="48">
        <f t="shared" si="74"/>
        <v>0.27</v>
      </c>
      <c r="P48" s="48">
        <f t="shared" si="75"/>
        <v>0.27</v>
      </c>
      <c r="Q48" s="183">
        <v>4.3240672513056744E-2</v>
      </c>
      <c r="R48" s="199">
        <v>4.3240672513056744E-2</v>
      </c>
      <c r="S48" s="199">
        <v>4.3240672513056744E-2</v>
      </c>
      <c r="T48" s="520">
        <v>4.3240672513056744E-2</v>
      </c>
      <c r="U48" s="48">
        <f t="shared" si="76"/>
        <v>4.3240672513056744E-2</v>
      </c>
      <c r="V48" s="520">
        <v>0.48710998813365647</v>
      </c>
      <c r="W48" s="48">
        <f t="shared" si="77"/>
        <v>4.3240672513056744E-2</v>
      </c>
      <c r="X48" s="48">
        <f t="shared" si="63"/>
        <v>4.3240672513056744E-2</v>
      </c>
      <c r="Y48" s="48">
        <f t="shared" si="63"/>
        <v>4.3240672513056744E-2</v>
      </c>
      <c r="Z48" s="48">
        <f t="shared" si="63"/>
        <v>4.3240672513056744E-2</v>
      </c>
      <c r="AA48" s="48">
        <f t="shared" si="63"/>
        <v>4.3240672513056744E-2</v>
      </c>
      <c r="AB48" s="48">
        <f t="shared" si="78"/>
        <v>0.29811218156452224</v>
      </c>
      <c r="AC48" s="48">
        <f t="shared" si="79"/>
        <v>0.29811218156452224</v>
      </c>
      <c r="AD48" s="183">
        <v>0.27</v>
      </c>
      <c r="AE48" s="199">
        <f t="shared" si="80"/>
        <v>0.27</v>
      </c>
      <c r="AF48" s="199">
        <f t="shared" si="81"/>
        <v>0.27</v>
      </c>
      <c r="AG48" s="199">
        <f t="shared" si="82"/>
        <v>0.27</v>
      </c>
      <c r="AH48" s="183">
        <v>0.39200000000000013</v>
      </c>
      <c r="AI48" s="566">
        <v>0.29811218156452224</v>
      </c>
      <c r="AJ48" s="48">
        <f t="shared" si="83"/>
        <v>0.29811218156452224</v>
      </c>
      <c r="AK48" s="535">
        <f t="shared" si="64"/>
        <v>0.34505609078226118</v>
      </c>
      <c r="AL48" s="527">
        <v>0.39200000000000013</v>
      </c>
      <c r="AM48" s="199">
        <f t="shared" si="84"/>
        <v>0.29811218156452224</v>
      </c>
      <c r="AN48" s="199">
        <f t="shared" si="85"/>
        <v>0.29811218156452224</v>
      </c>
      <c r="AO48" s="183">
        <f t="shared" si="86"/>
        <v>4.3240672513056744E-2</v>
      </c>
      <c r="AP48" s="183">
        <f t="shared" si="87"/>
        <v>0.48710998813365647</v>
      </c>
      <c r="AQ48" s="183">
        <f t="shared" si="88"/>
        <v>0.27</v>
      </c>
      <c r="AR48" s="199">
        <f t="shared" si="89"/>
        <v>0.27</v>
      </c>
      <c r="AS48" s="199">
        <f t="shared" si="90"/>
        <v>0.27357534246575366</v>
      </c>
      <c r="AT48" s="183">
        <v>0.27357534246575366</v>
      </c>
      <c r="AU48" s="199">
        <f t="shared" si="91"/>
        <v>0.2462178082191783</v>
      </c>
      <c r="AV48" s="199">
        <f t="shared" si="65"/>
        <v>0.2462178082191783</v>
      </c>
      <c r="AW48" s="199">
        <f t="shared" si="65"/>
        <v>0.2462178082191783</v>
      </c>
      <c r="AX48" s="199">
        <f t="shared" si="65"/>
        <v>0.27357534246575366</v>
      </c>
      <c r="AY48" s="199">
        <f t="shared" si="65"/>
        <v>0.32829041095890438</v>
      </c>
      <c r="AZ48" s="199">
        <f t="shared" si="65"/>
        <v>0.27357534246575366</v>
      </c>
      <c r="BA48" s="199">
        <f t="shared" si="65"/>
        <v>0.32829041095890438</v>
      </c>
      <c r="BB48" s="48">
        <f t="shared" si="66"/>
        <v>0.36700000000000021</v>
      </c>
      <c r="BC48" s="183">
        <v>0.36700000000000021</v>
      </c>
      <c r="BD48" s="183">
        <v>0.49649999999999994</v>
      </c>
      <c r="BE48" s="199">
        <f t="shared" si="67"/>
        <v>0.27357534246575366</v>
      </c>
      <c r="BF48" s="199">
        <f t="shared" si="67"/>
        <v>0.27357534246575366</v>
      </c>
      <c r="BG48" s="199">
        <f t="shared" si="67"/>
        <v>0.32829041095890438</v>
      </c>
      <c r="BH48" s="199">
        <f t="shared" si="67"/>
        <v>0.32829041095890438</v>
      </c>
      <c r="BI48" s="183">
        <v>0.19874104250000002</v>
      </c>
      <c r="BJ48" s="183">
        <v>0.15999999999999992</v>
      </c>
      <c r="BK48" s="183">
        <v>0.15999999999999992</v>
      </c>
      <c r="BL48" s="527">
        <v>0.27</v>
      </c>
      <c r="BM48" s="183">
        <f t="shared" si="92"/>
        <v>0.27357534246575366</v>
      </c>
      <c r="BN48" s="183">
        <v>0.24408737313551901</v>
      </c>
      <c r="BO48" s="183">
        <v>0</v>
      </c>
      <c r="BP48" s="199">
        <v>0</v>
      </c>
      <c r="BQ48" s="199">
        <v>0</v>
      </c>
      <c r="BR48" s="199">
        <v>0</v>
      </c>
      <c r="BS48" s="199">
        <v>0</v>
      </c>
      <c r="BT48" s="199">
        <v>0</v>
      </c>
      <c r="BU48" s="183">
        <v>0.23932223762960492</v>
      </c>
      <c r="BV48" s="199">
        <v>0.23932223762960492</v>
      </c>
      <c r="BW48" s="199">
        <v>0.23932223762960492</v>
      </c>
      <c r="BX48" s="199">
        <v>0.23932223762960492</v>
      </c>
      <c r="BY48" s="199">
        <v>0.23932223762960492</v>
      </c>
      <c r="BZ48" s="199">
        <v>0.23932223762960492</v>
      </c>
      <c r="CA48" s="199">
        <v>0.23932223762960492</v>
      </c>
      <c r="CB48" s="183">
        <v>0.49293988177695214</v>
      </c>
      <c r="CC48" s="199">
        <v>0.49293988177695214</v>
      </c>
      <c r="CD48" s="199">
        <v>0.49293988177695214</v>
      </c>
      <c r="CE48" s="199">
        <v>0.49293988177695214</v>
      </c>
      <c r="CF48" s="199">
        <v>0.49293988177695214</v>
      </c>
      <c r="CG48" s="199">
        <v>0.49293988177695214</v>
      </c>
      <c r="CH48" s="199">
        <v>0.49293988177695214</v>
      </c>
      <c r="CI48" s="48">
        <f t="shared" si="93"/>
        <v>0.24408737313551901</v>
      </c>
      <c r="CJ48" s="199">
        <f t="shared" si="68"/>
        <v>0.24408737313551901</v>
      </c>
      <c r="CK48" s="199">
        <f t="shared" si="68"/>
        <v>0.24408737313551901</v>
      </c>
      <c r="CL48" s="183">
        <v>0.49293988177695214</v>
      </c>
      <c r="CM48" s="199">
        <f t="shared" si="94"/>
        <v>0.49293988177695214</v>
      </c>
      <c r="CN48" s="199">
        <f t="shared" si="69"/>
        <v>0.49293988177695214</v>
      </c>
      <c r="CO48" s="199">
        <f t="shared" si="69"/>
        <v>0.49293988177695214</v>
      </c>
      <c r="CP48" s="48">
        <f t="shared" si="69"/>
        <v>0.49293988177695214</v>
      </c>
      <c r="CQ48" s="183">
        <v>0.27</v>
      </c>
      <c r="CR48" s="183">
        <f t="shared" si="95"/>
        <v>0.29811218156452224</v>
      </c>
      <c r="CS48" s="48">
        <f t="shared" si="70"/>
        <v>0.29811218156452224</v>
      </c>
      <c r="CT48" s="48">
        <f t="shared" si="70"/>
        <v>0.29811218156452224</v>
      </c>
      <c r="CU48" s="48">
        <f t="shared" si="70"/>
        <v>0.29811218156452224</v>
      </c>
      <c r="CV48" s="48">
        <f t="shared" si="70"/>
        <v>0.29811218156452224</v>
      </c>
      <c r="CW48" s="48">
        <f t="shared" si="70"/>
        <v>0.29811218156452224</v>
      </c>
      <c r="CX48" s="48">
        <f t="shared" si="70"/>
        <v>0.29811218156452224</v>
      </c>
      <c r="CY48" s="48">
        <f t="shared" si="70"/>
        <v>0.29811218156452224</v>
      </c>
      <c r="CZ48" s="48">
        <f t="shared" si="70"/>
        <v>0.29811218156452224</v>
      </c>
      <c r="DA48" s="48">
        <f t="shared" si="70"/>
        <v>0.29811218156452224</v>
      </c>
      <c r="DB48" s="48">
        <f t="shared" si="70"/>
        <v>0.29811218156452224</v>
      </c>
      <c r="DC48" s="48">
        <f t="shared" si="70"/>
        <v>0.29811218156452224</v>
      </c>
      <c r="DD48" s="183">
        <f t="shared" si="96"/>
        <v>0.27357534246575366</v>
      </c>
      <c r="DE48" s="199">
        <f t="shared" si="71"/>
        <v>0.27357534246575366</v>
      </c>
      <c r="DF48" s="199">
        <f t="shared" si="71"/>
        <v>0.27357534246575366</v>
      </c>
      <c r="DG48" s="199">
        <f t="shared" si="71"/>
        <v>0.27357534246575366</v>
      </c>
      <c r="DH48" s="183">
        <f t="shared" si="97"/>
        <v>0.27</v>
      </c>
      <c r="DI48" s="48">
        <f t="shared" si="98"/>
        <v>0.27</v>
      </c>
      <c r="DJ48" s="48">
        <f t="shared" si="98"/>
        <v>0.27</v>
      </c>
      <c r="DK48" s="48">
        <f t="shared" si="99"/>
        <v>0.27</v>
      </c>
      <c r="DL48" s="48">
        <f t="shared" si="100"/>
        <v>0.27</v>
      </c>
      <c r="DM48" s="48">
        <f t="shared" si="101"/>
        <v>0.27</v>
      </c>
      <c r="DN48" s="48">
        <f t="shared" si="102"/>
        <v>0.27</v>
      </c>
      <c r="DO48" s="48">
        <f t="shared" si="103"/>
        <v>0.27</v>
      </c>
      <c r="DP48" s="48">
        <f t="shared" si="104"/>
        <v>0.27</v>
      </c>
      <c r="DQ48" s="48">
        <f t="shared" si="105"/>
        <v>0.27</v>
      </c>
      <c r="DR48" s="48">
        <f t="shared" si="106"/>
        <v>0.27</v>
      </c>
      <c r="DS48" s="48">
        <f t="shared" si="107"/>
        <v>0.27</v>
      </c>
      <c r="DT48" s="48">
        <f t="shared" si="108"/>
        <v>0.27</v>
      </c>
      <c r="DU48" s="48">
        <f t="shared" si="109"/>
        <v>0.27</v>
      </c>
      <c r="DV48" s="48">
        <f t="shared" si="110"/>
        <v>0.27</v>
      </c>
      <c r="DW48" s="48">
        <f t="shared" si="111"/>
        <v>0.27</v>
      </c>
      <c r="DX48" s="48">
        <f t="shared" si="112"/>
        <v>0.27</v>
      </c>
      <c r="DY48" s="48">
        <f t="shared" si="113"/>
        <v>0.27</v>
      </c>
      <c r="DZ48" s="48">
        <f t="shared" si="114"/>
        <v>0.27</v>
      </c>
      <c r="EA48" s="48">
        <f t="shared" si="114"/>
        <v>0.27</v>
      </c>
      <c r="EB48" s="48">
        <f t="shared" si="114"/>
        <v>0.27</v>
      </c>
      <c r="EC48" s="48">
        <f t="shared" si="114"/>
        <v>0.27</v>
      </c>
      <c r="ED48" s="48">
        <f t="shared" si="114"/>
        <v>0.27</v>
      </c>
      <c r="EE48" s="48">
        <f t="shared" si="114"/>
        <v>0.27</v>
      </c>
      <c r="EF48" s="48">
        <f t="shared" si="115"/>
        <v>0.27</v>
      </c>
      <c r="EG48" s="48">
        <f t="shared" si="116"/>
        <v>0.27</v>
      </c>
      <c r="EH48" s="48">
        <f t="shared" si="117"/>
        <v>0.27</v>
      </c>
      <c r="EI48" s="48">
        <f t="shared" si="118"/>
        <v>0.27</v>
      </c>
      <c r="EJ48" s="48">
        <f t="shared" si="119"/>
        <v>0.27</v>
      </c>
      <c r="EK48" s="48">
        <f t="shared" si="120"/>
        <v>0.27</v>
      </c>
      <c r="EL48" s="183">
        <f t="shared" si="121"/>
        <v>4.7564739764362422E-2</v>
      </c>
      <c r="EM48" s="60"/>
      <c r="EN48" s="60"/>
      <c r="EO48" s="60"/>
    </row>
    <row r="49" spans="1:145" x14ac:dyDescent="0.25">
      <c r="B49" s="12" t="s">
        <v>21</v>
      </c>
      <c r="C49" s="21">
        <v>0.7</v>
      </c>
      <c r="D49" s="183">
        <v>0.23751443414435541</v>
      </c>
      <c r="E49" s="199">
        <v>0.23751443414435541</v>
      </c>
      <c r="F49" s="199">
        <v>0.23751443414435541</v>
      </c>
      <c r="G49" s="199">
        <v>0.23751443414435541</v>
      </c>
      <c r="H49" s="199">
        <v>0.23751443414435541</v>
      </c>
      <c r="I49" s="199">
        <v>0.23751443414435541</v>
      </c>
      <c r="J49" s="199">
        <v>0.23751443414435541</v>
      </c>
      <c r="K49" s="199">
        <v>0.23751443414435541</v>
      </c>
      <c r="L49" s="199">
        <v>0.23751443414435541</v>
      </c>
      <c r="M49" s="569">
        <v>0.35966197183098592</v>
      </c>
      <c r="N49" s="48">
        <f t="shared" si="73"/>
        <v>0.35966197183098592</v>
      </c>
      <c r="O49" s="48">
        <f t="shared" si="74"/>
        <v>0.35966197183098592</v>
      </c>
      <c r="P49" s="48">
        <f t="shared" si="75"/>
        <v>0.35966197183098592</v>
      </c>
      <c r="Q49" s="183">
        <v>9.7996631408479917E-2</v>
      </c>
      <c r="R49" s="199">
        <v>9.7996631408479917E-2</v>
      </c>
      <c r="S49" s="199">
        <v>9.7996631408479917E-2</v>
      </c>
      <c r="T49" s="520">
        <v>9.7996631408479917E-2</v>
      </c>
      <c r="U49" s="48">
        <f t="shared" si="76"/>
        <v>9.7996631408479917E-2</v>
      </c>
      <c r="V49" s="520">
        <v>0.5</v>
      </c>
      <c r="W49" s="48">
        <f t="shared" si="77"/>
        <v>9.7996631408479917E-2</v>
      </c>
      <c r="X49" s="48">
        <f t="shared" si="63"/>
        <v>9.7996631408479917E-2</v>
      </c>
      <c r="Y49" s="48">
        <f t="shared" si="63"/>
        <v>9.7996631408479917E-2</v>
      </c>
      <c r="Z49" s="48">
        <f t="shared" si="63"/>
        <v>9.7996631408479917E-2</v>
      </c>
      <c r="AA49" s="48">
        <f t="shared" si="63"/>
        <v>9.7996631408479917E-2</v>
      </c>
      <c r="AB49" s="48">
        <f t="shared" si="78"/>
        <v>0.47605756283261891</v>
      </c>
      <c r="AC49" s="48">
        <f t="shared" si="79"/>
        <v>0.47605756283261891</v>
      </c>
      <c r="AD49" s="183">
        <v>0.35966197183098592</v>
      </c>
      <c r="AE49" s="199">
        <f t="shared" si="80"/>
        <v>0.35966197183098592</v>
      </c>
      <c r="AF49" s="199">
        <f t="shared" si="81"/>
        <v>0.35966197183098592</v>
      </c>
      <c r="AG49" s="199">
        <f t="shared" si="82"/>
        <v>0.35966197183098592</v>
      </c>
      <c r="AH49" s="183">
        <v>0.57600000000000007</v>
      </c>
      <c r="AI49" s="566">
        <v>0.47605756283261891</v>
      </c>
      <c r="AJ49" s="48">
        <f t="shared" si="83"/>
        <v>0.47605756283261891</v>
      </c>
      <c r="AK49" s="535">
        <f t="shared" si="64"/>
        <v>0.52602878141630949</v>
      </c>
      <c r="AL49" s="527">
        <v>0.57600000000000007</v>
      </c>
      <c r="AM49" s="199">
        <f t="shared" si="84"/>
        <v>0.47605756283261891</v>
      </c>
      <c r="AN49" s="199">
        <f t="shared" si="85"/>
        <v>0.47605756283261891</v>
      </c>
      <c r="AO49" s="183">
        <f t="shared" si="86"/>
        <v>9.7996631408479917E-2</v>
      </c>
      <c r="AP49" s="183">
        <f t="shared" si="87"/>
        <v>0.5</v>
      </c>
      <c r="AQ49" s="183">
        <f t="shared" si="88"/>
        <v>0.35966197183098592</v>
      </c>
      <c r="AR49" s="199">
        <f t="shared" si="89"/>
        <v>0.35966197183098592</v>
      </c>
      <c r="AS49" s="199">
        <f t="shared" si="90"/>
        <v>0.35932394366197173</v>
      </c>
      <c r="AT49" s="183">
        <v>0.35932394366197173</v>
      </c>
      <c r="AU49" s="199">
        <f t="shared" si="91"/>
        <v>0.32339154929577457</v>
      </c>
      <c r="AV49" s="199">
        <f t="shared" si="65"/>
        <v>0.32339154929577457</v>
      </c>
      <c r="AW49" s="199">
        <f t="shared" si="65"/>
        <v>0.32339154929577457</v>
      </c>
      <c r="AX49" s="199">
        <f t="shared" si="65"/>
        <v>0.35932394366197173</v>
      </c>
      <c r="AY49" s="199">
        <f t="shared" si="65"/>
        <v>0.43118873239436606</v>
      </c>
      <c r="AZ49" s="199">
        <f t="shared" si="65"/>
        <v>0.35932394366197173</v>
      </c>
      <c r="BA49" s="199">
        <f t="shared" si="65"/>
        <v>0.43118873239436606</v>
      </c>
      <c r="BB49" s="48">
        <f t="shared" si="66"/>
        <v>0.39999999999999991</v>
      </c>
      <c r="BC49" s="183">
        <v>0.39999999999999991</v>
      </c>
      <c r="BD49" s="183">
        <v>0.5</v>
      </c>
      <c r="BE49" s="199">
        <f t="shared" si="67"/>
        <v>0.35932394366197173</v>
      </c>
      <c r="BF49" s="199">
        <f t="shared" si="67"/>
        <v>0.35932394366197173</v>
      </c>
      <c r="BG49" s="199">
        <f t="shared" si="67"/>
        <v>0.43118873239436606</v>
      </c>
      <c r="BH49" s="199">
        <f t="shared" si="67"/>
        <v>0.43118873239436606</v>
      </c>
      <c r="BI49" s="183">
        <v>0.25956464248315969</v>
      </c>
      <c r="BJ49" s="183">
        <v>0.21999999999999997</v>
      </c>
      <c r="BK49" s="183">
        <v>0.21999999999999997</v>
      </c>
      <c r="BL49" s="527">
        <v>0.35095238080000013</v>
      </c>
      <c r="BM49" s="183">
        <f t="shared" si="92"/>
        <v>0.35932394366197173</v>
      </c>
      <c r="BN49" s="183">
        <v>0.27389374267362993</v>
      </c>
      <c r="BO49" s="183">
        <v>0</v>
      </c>
      <c r="BP49" s="199">
        <v>0</v>
      </c>
      <c r="BQ49" s="199">
        <v>0</v>
      </c>
      <c r="BR49" s="199">
        <v>0</v>
      </c>
      <c r="BS49" s="199">
        <v>0</v>
      </c>
      <c r="BT49" s="199">
        <v>0</v>
      </c>
      <c r="BU49" s="183">
        <v>0.32168122802088983</v>
      </c>
      <c r="BV49" s="199">
        <v>0.32168122802088983</v>
      </c>
      <c r="BW49" s="199">
        <v>0.32168122802088983</v>
      </c>
      <c r="BX49" s="199">
        <v>0.32168122802088983</v>
      </c>
      <c r="BY49" s="199">
        <v>0.32168122802088983</v>
      </c>
      <c r="BZ49" s="199">
        <v>0.32168122802088983</v>
      </c>
      <c r="CA49" s="199">
        <v>0.32168122802088983</v>
      </c>
      <c r="CB49" s="183">
        <v>0.5</v>
      </c>
      <c r="CC49" s="199">
        <v>0.5</v>
      </c>
      <c r="CD49" s="199">
        <v>0.5</v>
      </c>
      <c r="CE49" s="199">
        <v>0.5</v>
      </c>
      <c r="CF49" s="199">
        <v>0.5</v>
      </c>
      <c r="CG49" s="199">
        <v>0.5</v>
      </c>
      <c r="CH49" s="199">
        <v>0.5</v>
      </c>
      <c r="CI49" s="48">
        <f t="shared" si="93"/>
        <v>0.27389374267362993</v>
      </c>
      <c r="CJ49" s="199">
        <f t="shared" si="68"/>
        <v>0.27389374267362993</v>
      </c>
      <c r="CK49" s="199">
        <f t="shared" si="68"/>
        <v>0.27389374267362993</v>
      </c>
      <c r="CL49" s="183">
        <v>0.5</v>
      </c>
      <c r="CM49" s="199">
        <f t="shared" si="94"/>
        <v>0.5</v>
      </c>
      <c r="CN49" s="199">
        <f t="shared" si="69"/>
        <v>0.5</v>
      </c>
      <c r="CO49" s="199">
        <f t="shared" si="69"/>
        <v>0.5</v>
      </c>
      <c r="CP49" s="48">
        <f t="shared" si="69"/>
        <v>0.5</v>
      </c>
      <c r="CQ49" s="183">
        <v>0.35095238080000013</v>
      </c>
      <c r="CR49" s="183">
        <f t="shared" si="95"/>
        <v>0.47605756283261891</v>
      </c>
      <c r="CS49" s="48">
        <f t="shared" si="70"/>
        <v>0.47605756283261891</v>
      </c>
      <c r="CT49" s="48">
        <f t="shared" si="70"/>
        <v>0.47605756283261891</v>
      </c>
      <c r="CU49" s="48">
        <f t="shared" si="70"/>
        <v>0.47605756283261891</v>
      </c>
      <c r="CV49" s="48">
        <f t="shared" si="70"/>
        <v>0.47605756283261891</v>
      </c>
      <c r="CW49" s="48">
        <f t="shared" si="70"/>
        <v>0.47605756283261891</v>
      </c>
      <c r="CX49" s="48">
        <f t="shared" si="70"/>
        <v>0.47605756283261891</v>
      </c>
      <c r="CY49" s="48">
        <f t="shared" si="70"/>
        <v>0.47605756283261891</v>
      </c>
      <c r="CZ49" s="48">
        <f t="shared" si="70"/>
        <v>0.47605756283261891</v>
      </c>
      <c r="DA49" s="48">
        <f t="shared" si="70"/>
        <v>0.47605756283261891</v>
      </c>
      <c r="DB49" s="48">
        <f t="shared" si="70"/>
        <v>0.47605756283261891</v>
      </c>
      <c r="DC49" s="48">
        <f t="shared" si="70"/>
        <v>0.47605756283261891</v>
      </c>
      <c r="DD49" s="183">
        <f t="shared" si="96"/>
        <v>0.35932394366197173</v>
      </c>
      <c r="DE49" s="199">
        <f t="shared" si="71"/>
        <v>0.35932394366197173</v>
      </c>
      <c r="DF49" s="199">
        <f t="shared" si="71"/>
        <v>0.35932394366197173</v>
      </c>
      <c r="DG49" s="199">
        <f t="shared" si="71"/>
        <v>0.35932394366197173</v>
      </c>
      <c r="DH49" s="183">
        <f t="shared" si="97"/>
        <v>0.35966197183098592</v>
      </c>
      <c r="DI49" s="48">
        <f t="shared" si="98"/>
        <v>0.35966197183098592</v>
      </c>
      <c r="DJ49" s="48">
        <f t="shared" si="98"/>
        <v>0.35966197183098592</v>
      </c>
      <c r="DK49" s="48">
        <f t="shared" si="99"/>
        <v>0.35966197183098592</v>
      </c>
      <c r="DL49" s="48">
        <f t="shared" si="100"/>
        <v>0.35966197183098592</v>
      </c>
      <c r="DM49" s="48">
        <f t="shared" si="101"/>
        <v>0.35966197183098592</v>
      </c>
      <c r="DN49" s="48">
        <f t="shared" si="102"/>
        <v>0.35966197183098592</v>
      </c>
      <c r="DO49" s="48">
        <f t="shared" si="103"/>
        <v>0.35966197183098592</v>
      </c>
      <c r="DP49" s="48">
        <f t="shared" si="104"/>
        <v>0.35966197183098592</v>
      </c>
      <c r="DQ49" s="48">
        <f t="shared" si="105"/>
        <v>0.35966197183098592</v>
      </c>
      <c r="DR49" s="48">
        <f t="shared" si="106"/>
        <v>0.35966197183098592</v>
      </c>
      <c r="DS49" s="48">
        <f t="shared" si="107"/>
        <v>0.35966197183098592</v>
      </c>
      <c r="DT49" s="48">
        <f t="shared" si="108"/>
        <v>0.35966197183098592</v>
      </c>
      <c r="DU49" s="48">
        <f t="shared" si="109"/>
        <v>0.35966197183098592</v>
      </c>
      <c r="DV49" s="48">
        <f t="shared" si="110"/>
        <v>0.35966197183098592</v>
      </c>
      <c r="DW49" s="48">
        <f t="shared" si="111"/>
        <v>0.35966197183098592</v>
      </c>
      <c r="DX49" s="48">
        <f t="shared" si="112"/>
        <v>0.35966197183098592</v>
      </c>
      <c r="DY49" s="48">
        <f t="shared" si="113"/>
        <v>0.35966197183098592</v>
      </c>
      <c r="DZ49" s="48">
        <f t="shared" si="114"/>
        <v>0.35966197183098592</v>
      </c>
      <c r="EA49" s="48">
        <f t="shared" si="114"/>
        <v>0.35966197183098592</v>
      </c>
      <c r="EB49" s="48">
        <f t="shared" si="114"/>
        <v>0.35966197183098592</v>
      </c>
      <c r="EC49" s="48">
        <f t="shared" si="114"/>
        <v>0.35966197183098592</v>
      </c>
      <c r="ED49" s="48">
        <f t="shared" si="114"/>
        <v>0.35966197183098592</v>
      </c>
      <c r="EE49" s="48">
        <f t="shared" si="114"/>
        <v>0.35966197183098592</v>
      </c>
      <c r="EF49" s="48">
        <f t="shared" si="115"/>
        <v>0.35966197183098592</v>
      </c>
      <c r="EG49" s="48">
        <f t="shared" si="116"/>
        <v>0.35966197183098592</v>
      </c>
      <c r="EH49" s="48">
        <f t="shared" si="117"/>
        <v>0.35966197183098592</v>
      </c>
      <c r="EI49" s="48">
        <f t="shared" si="118"/>
        <v>0.35966197183098592</v>
      </c>
      <c r="EJ49" s="48">
        <f t="shared" si="119"/>
        <v>0.35966197183098592</v>
      </c>
      <c r="EK49" s="48">
        <f t="shared" si="120"/>
        <v>0.35966197183098592</v>
      </c>
      <c r="EL49" s="183">
        <f t="shared" si="121"/>
        <v>0.10779629454932792</v>
      </c>
      <c r="EM49" s="60"/>
      <c r="EN49" s="60"/>
      <c r="EO49" s="60"/>
    </row>
    <row r="50" spans="1:145" ht="15.75" thickBot="1" x14ac:dyDescent="0.3">
      <c r="B50" s="239" t="s">
        <v>22</v>
      </c>
      <c r="C50" s="240">
        <v>0.75</v>
      </c>
      <c r="D50" s="192">
        <v>0.2760574827660125</v>
      </c>
      <c r="E50" s="295">
        <v>0.2760574827660125</v>
      </c>
      <c r="F50" s="295">
        <v>0.2760574827660125</v>
      </c>
      <c r="G50" s="295">
        <v>0.2760574827660125</v>
      </c>
      <c r="H50" s="295">
        <v>0.2760574827660125</v>
      </c>
      <c r="I50" s="295">
        <v>0.2760574827660125</v>
      </c>
      <c r="J50" s="295">
        <v>0.2760574827660125</v>
      </c>
      <c r="K50" s="295">
        <v>0.2760574827660125</v>
      </c>
      <c r="L50" s="295">
        <v>0.2760574827660125</v>
      </c>
      <c r="M50" s="568">
        <v>0.45712192262602569</v>
      </c>
      <c r="N50" s="241">
        <f t="shared" si="73"/>
        <v>0.45712192262602569</v>
      </c>
      <c r="O50" s="241">
        <f t="shared" si="74"/>
        <v>0.45712192262602569</v>
      </c>
      <c r="P50" s="241">
        <f t="shared" si="75"/>
        <v>0.45712192262602569</v>
      </c>
      <c r="Q50" s="192">
        <v>0.22642679899999996</v>
      </c>
      <c r="R50" s="295">
        <v>0.22642679899999996</v>
      </c>
      <c r="S50" s="295">
        <v>0.22642679899999996</v>
      </c>
      <c r="T50" s="521">
        <v>0.22642679899999996</v>
      </c>
      <c r="U50" s="48">
        <f t="shared" si="76"/>
        <v>0.22642679899999996</v>
      </c>
      <c r="V50" s="521">
        <v>0.66999999999999993</v>
      </c>
      <c r="W50" s="48">
        <f t="shared" si="77"/>
        <v>0.22642679899999996</v>
      </c>
      <c r="X50" s="48">
        <f t="shared" si="63"/>
        <v>0.22642679899999996</v>
      </c>
      <c r="Y50" s="48">
        <f t="shared" si="63"/>
        <v>0.22642679899999996</v>
      </c>
      <c r="Z50" s="48">
        <f t="shared" si="63"/>
        <v>0.22642679899999996</v>
      </c>
      <c r="AA50" s="48">
        <f t="shared" si="63"/>
        <v>0.22642679899999996</v>
      </c>
      <c r="AB50" s="241">
        <f t="shared" si="78"/>
        <v>0.57500000000000018</v>
      </c>
      <c r="AC50" s="241">
        <f t="shared" si="79"/>
        <v>0.57500000000000018</v>
      </c>
      <c r="AD50" s="192">
        <v>0.45712192262602569</v>
      </c>
      <c r="AE50" s="295">
        <f t="shared" si="80"/>
        <v>0.45712192262602569</v>
      </c>
      <c r="AF50" s="295">
        <f t="shared" si="81"/>
        <v>0.45712192262602569</v>
      </c>
      <c r="AG50" s="295">
        <f t="shared" si="82"/>
        <v>0.45712192262602569</v>
      </c>
      <c r="AH50" s="192">
        <v>0.76000000000000023</v>
      </c>
      <c r="AI50" s="566">
        <v>0.57500000000000018</v>
      </c>
      <c r="AJ50" s="48">
        <f t="shared" si="83"/>
        <v>0.57500000000000018</v>
      </c>
      <c r="AK50" s="535">
        <f t="shared" si="64"/>
        <v>0.6675000000000002</v>
      </c>
      <c r="AL50" s="528">
        <v>0.76000000000000023</v>
      </c>
      <c r="AM50" s="199">
        <f t="shared" si="84"/>
        <v>0.57500000000000018</v>
      </c>
      <c r="AN50" s="199">
        <f t="shared" si="85"/>
        <v>0.57500000000000018</v>
      </c>
      <c r="AO50" s="183">
        <f t="shared" si="86"/>
        <v>0.22642679899999996</v>
      </c>
      <c r="AP50" s="183">
        <f t="shared" si="87"/>
        <v>0.66999999999999993</v>
      </c>
      <c r="AQ50" s="192">
        <f t="shared" si="88"/>
        <v>0.45712192262602569</v>
      </c>
      <c r="AR50" s="199">
        <f t="shared" si="89"/>
        <v>0.45712192262602569</v>
      </c>
      <c r="AS50" s="199">
        <f t="shared" si="90"/>
        <v>0.5</v>
      </c>
      <c r="AT50" s="192">
        <v>0.5</v>
      </c>
      <c r="AU50" s="199">
        <f t="shared" si="91"/>
        <v>0.45</v>
      </c>
      <c r="AV50" s="199">
        <f t="shared" si="65"/>
        <v>0.45</v>
      </c>
      <c r="AW50" s="199">
        <f t="shared" si="65"/>
        <v>0.45</v>
      </c>
      <c r="AX50" s="199">
        <f t="shared" si="65"/>
        <v>0.5</v>
      </c>
      <c r="AY50" s="199">
        <f t="shared" si="65"/>
        <v>0.6</v>
      </c>
      <c r="AZ50" s="199">
        <f t="shared" si="65"/>
        <v>0.5</v>
      </c>
      <c r="BA50" s="199">
        <f t="shared" si="65"/>
        <v>0.6</v>
      </c>
      <c r="BB50" s="48">
        <f t="shared" si="66"/>
        <v>0.45999999999999996</v>
      </c>
      <c r="BC50" s="192">
        <v>0.45999999999999996</v>
      </c>
      <c r="BD50" s="192">
        <v>0.5</v>
      </c>
      <c r="BE50" s="199">
        <f t="shared" si="67"/>
        <v>0.5</v>
      </c>
      <c r="BF50" s="199">
        <f t="shared" si="67"/>
        <v>0.5</v>
      </c>
      <c r="BG50" s="199">
        <f t="shared" si="67"/>
        <v>0.6</v>
      </c>
      <c r="BH50" s="199">
        <f t="shared" si="67"/>
        <v>0.6</v>
      </c>
      <c r="BI50" s="192">
        <v>0.35750000000000015</v>
      </c>
      <c r="BJ50" s="192">
        <v>0.35000000000000009</v>
      </c>
      <c r="BK50" s="192">
        <v>0.35000000000000009</v>
      </c>
      <c r="BL50" s="528">
        <v>0.48</v>
      </c>
      <c r="BM50" s="192">
        <f t="shared" si="92"/>
        <v>0.5</v>
      </c>
      <c r="BN50" s="192">
        <v>0.31305179005908929</v>
      </c>
      <c r="BO50" s="192">
        <v>0</v>
      </c>
      <c r="BP50" s="295">
        <v>0</v>
      </c>
      <c r="BQ50" s="295">
        <v>0</v>
      </c>
      <c r="BR50" s="295">
        <v>0</v>
      </c>
      <c r="BS50" s="295">
        <v>0</v>
      </c>
      <c r="BT50" s="295">
        <v>0</v>
      </c>
      <c r="BU50" s="192">
        <v>0.34999999999999987</v>
      </c>
      <c r="BV50" s="295">
        <v>0.34999999999999987</v>
      </c>
      <c r="BW50" s="295">
        <v>0.34999999999999987</v>
      </c>
      <c r="BX50" s="295">
        <v>0.34999999999999987</v>
      </c>
      <c r="BY50" s="295">
        <v>0.34999999999999987</v>
      </c>
      <c r="BZ50" s="295">
        <v>0.34999999999999987</v>
      </c>
      <c r="CA50" s="295">
        <v>0.34999999999999987</v>
      </c>
      <c r="CB50" s="192">
        <v>0.58915537017726805</v>
      </c>
      <c r="CC50" s="295">
        <v>0.58915537017726805</v>
      </c>
      <c r="CD50" s="295">
        <v>0.58915537017726805</v>
      </c>
      <c r="CE50" s="295">
        <v>0.58915537017726805</v>
      </c>
      <c r="CF50" s="295">
        <v>0.58915537017726805</v>
      </c>
      <c r="CG50" s="295">
        <v>0.58915537017726805</v>
      </c>
      <c r="CH50" s="295">
        <v>0.58915537017726805</v>
      </c>
      <c r="CI50" s="241">
        <f t="shared" si="93"/>
        <v>0.31305179005908929</v>
      </c>
      <c r="CJ50" s="295">
        <f t="shared" si="68"/>
        <v>0.31305179005908929</v>
      </c>
      <c r="CK50" s="295">
        <f t="shared" si="68"/>
        <v>0.31305179005908929</v>
      </c>
      <c r="CL50" s="192">
        <v>0.58915537017726805</v>
      </c>
      <c r="CM50" s="295">
        <f t="shared" si="94"/>
        <v>0.58915537017726805</v>
      </c>
      <c r="CN50" s="295">
        <f t="shared" si="69"/>
        <v>0.58915537017726805</v>
      </c>
      <c r="CO50" s="295">
        <f t="shared" si="69"/>
        <v>0.58915537017726805</v>
      </c>
      <c r="CP50" s="241">
        <f t="shared" si="69"/>
        <v>0.58915537017726805</v>
      </c>
      <c r="CQ50" s="192">
        <v>0.48</v>
      </c>
      <c r="CR50" s="183">
        <f t="shared" si="95"/>
        <v>0.57500000000000018</v>
      </c>
      <c r="CS50" s="48">
        <f t="shared" si="70"/>
        <v>0.57500000000000018</v>
      </c>
      <c r="CT50" s="48">
        <f t="shared" si="70"/>
        <v>0.57500000000000018</v>
      </c>
      <c r="CU50" s="48">
        <f t="shared" si="70"/>
        <v>0.57500000000000018</v>
      </c>
      <c r="CV50" s="48">
        <f t="shared" si="70"/>
        <v>0.57500000000000018</v>
      </c>
      <c r="CW50" s="48">
        <f t="shared" si="70"/>
        <v>0.57500000000000018</v>
      </c>
      <c r="CX50" s="48">
        <f t="shared" si="70"/>
        <v>0.57500000000000018</v>
      </c>
      <c r="CY50" s="48">
        <f t="shared" si="70"/>
        <v>0.57500000000000018</v>
      </c>
      <c r="CZ50" s="48">
        <f t="shared" si="70"/>
        <v>0.57500000000000018</v>
      </c>
      <c r="DA50" s="48">
        <f t="shared" si="70"/>
        <v>0.57500000000000018</v>
      </c>
      <c r="DB50" s="48">
        <f t="shared" si="70"/>
        <v>0.57500000000000018</v>
      </c>
      <c r="DC50" s="48">
        <f t="shared" si="70"/>
        <v>0.57500000000000018</v>
      </c>
      <c r="DD50" s="192">
        <f t="shared" si="96"/>
        <v>0.5</v>
      </c>
      <c r="DE50" s="295">
        <f t="shared" si="71"/>
        <v>0.5</v>
      </c>
      <c r="DF50" s="295">
        <f t="shared" si="71"/>
        <v>0.5</v>
      </c>
      <c r="DG50" s="295">
        <f t="shared" si="71"/>
        <v>0.5</v>
      </c>
      <c r="DH50" s="192">
        <f t="shared" si="97"/>
        <v>0.45712192262602569</v>
      </c>
      <c r="DI50" s="241">
        <f t="shared" si="98"/>
        <v>0.45712192262602569</v>
      </c>
      <c r="DJ50" s="241">
        <f t="shared" si="98"/>
        <v>0.45712192262602569</v>
      </c>
      <c r="DK50" s="241">
        <f t="shared" si="99"/>
        <v>0.45712192262602569</v>
      </c>
      <c r="DL50" s="241">
        <f t="shared" si="100"/>
        <v>0.45712192262602569</v>
      </c>
      <c r="DM50" s="241">
        <f t="shared" si="101"/>
        <v>0.45712192262602569</v>
      </c>
      <c r="DN50" s="241">
        <f t="shared" si="102"/>
        <v>0.45712192262602569</v>
      </c>
      <c r="DO50" s="241">
        <f t="shared" si="103"/>
        <v>0.45712192262602569</v>
      </c>
      <c r="DP50" s="241">
        <f t="shared" si="104"/>
        <v>0.45712192262602569</v>
      </c>
      <c r="DQ50" s="241">
        <f t="shared" si="105"/>
        <v>0.45712192262602569</v>
      </c>
      <c r="DR50" s="241">
        <f t="shared" si="106"/>
        <v>0.45712192262602569</v>
      </c>
      <c r="DS50" s="241">
        <f t="shared" si="107"/>
        <v>0.45712192262602569</v>
      </c>
      <c r="DT50" s="241">
        <f t="shared" si="108"/>
        <v>0.45712192262602569</v>
      </c>
      <c r="DU50" s="241">
        <f t="shared" si="109"/>
        <v>0.45712192262602569</v>
      </c>
      <c r="DV50" s="241">
        <f t="shared" si="110"/>
        <v>0.45712192262602569</v>
      </c>
      <c r="DW50" s="241">
        <f t="shared" si="111"/>
        <v>0.45712192262602569</v>
      </c>
      <c r="DX50" s="241">
        <f t="shared" si="112"/>
        <v>0.45712192262602569</v>
      </c>
      <c r="DY50" s="241">
        <f t="shared" si="113"/>
        <v>0.45712192262602569</v>
      </c>
      <c r="DZ50" s="241">
        <f t="shared" si="114"/>
        <v>0.45712192262602569</v>
      </c>
      <c r="EA50" s="241">
        <f t="shared" si="114"/>
        <v>0.45712192262602569</v>
      </c>
      <c r="EB50" s="241">
        <f t="shared" si="114"/>
        <v>0.45712192262602569</v>
      </c>
      <c r="EC50" s="241">
        <f t="shared" si="114"/>
        <v>0.45712192262602569</v>
      </c>
      <c r="ED50" s="241">
        <f t="shared" si="114"/>
        <v>0.45712192262602569</v>
      </c>
      <c r="EE50" s="241">
        <f t="shared" si="114"/>
        <v>0.45712192262602569</v>
      </c>
      <c r="EF50" s="241">
        <f t="shared" si="115"/>
        <v>0.45712192262602569</v>
      </c>
      <c r="EG50" s="241">
        <f t="shared" si="116"/>
        <v>0.45712192262602569</v>
      </c>
      <c r="EH50" s="241">
        <f t="shared" si="117"/>
        <v>0.45712192262602569</v>
      </c>
      <c r="EI50" s="241">
        <f t="shared" si="118"/>
        <v>0.45712192262602569</v>
      </c>
      <c r="EJ50" s="241">
        <f t="shared" si="119"/>
        <v>0.45712192262602569</v>
      </c>
      <c r="EK50" s="241">
        <f t="shared" si="120"/>
        <v>0.45712192262602569</v>
      </c>
      <c r="EL50" s="192">
        <f t="shared" si="121"/>
        <v>0.24906947889999997</v>
      </c>
      <c r="EM50" s="60"/>
      <c r="EN50" s="60"/>
      <c r="EO50" s="60"/>
    </row>
    <row r="51" spans="1:145" s="290" customFormat="1" ht="15.75" thickBot="1" x14ac:dyDescent="0.3">
      <c r="A51" s="280"/>
      <c r="B51" s="281" t="s">
        <v>23</v>
      </c>
      <c r="C51" s="282">
        <v>0.8</v>
      </c>
      <c r="D51" s="283">
        <v>0.32220312248069333</v>
      </c>
      <c r="E51" s="297">
        <v>0.32220312248069333</v>
      </c>
      <c r="F51" s="297">
        <v>0.32220312248069333</v>
      </c>
      <c r="G51" s="297">
        <v>0.32220312248069333</v>
      </c>
      <c r="H51" s="297">
        <v>0.32220312248069333</v>
      </c>
      <c r="I51" s="297">
        <v>0.32220312248069333</v>
      </c>
      <c r="J51" s="297">
        <v>0.32220312248069333</v>
      </c>
      <c r="K51" s="297">
        <v>0.32220312248069333</v>
      </c>
      <c r="L51" s="297">
        <v>0.32220312248069333</v>
      </c>
      <c r="M51" s="570">
        <v>0.59400000000000053</v>
      </c>
      <c r="N51" s="284">
        <f t="shared" si="73"/>
        <v>0.59400000000000053</v>
      </c>
      <c r="O51" s="284">
        <f t="shared" si="74"/>
        <v>0.59400000000000053</v>
      </c>
      <c r="P51" s="284">
        <f t="shared" si="75"/>
        <v>0.59400000000000053</v>
      </c>
      <c r="Q51" s="283">
        <v>0.28990720586550567</v>
      </c>
      <c r="R51" s="297">
        <v>0.28990720586550567</v>
      </c>
      <c r="S51" s="297">
        <v>0.28990720586550567</v>
      </c>
      <c r="T51" s="522">
        <v>0.28990720586550567</v>
      </c>
      <c r="U51" s="48">
        <f t="shared" si="76"/>
        <v>0.28990720586550567</v>
      </c>
      <c r="V51" s="522">
        <v>0.872000000000001</v>
      </c>
      <c r="W51" s="48">
        <f t="shared" si="77"/>
        <v>0.28990720586550567</v>
      </c>
      <c r="X51" s="48">
        <f t="shared" si="63"/>
        <v>0.28990720586550567</v>
      </c>
      <c r="Y51" s="48">
        <f t="shared" si="63"/>
        <v>0.28990720586550567</v>
      </c>
      <c r="Z51" s="48">
        <f t="shared" si="63"/>
        <v>0.28990720586550567</v>
      </c>
      <c r="AA51" s="48">
        <f t="shared" si="63"/>
        <v>0.28990720586550567</v>
      </c>
      <c r="AB51" s="284">
        <f t="shared" si="78"/>
        <v>0.67800000000000016</v>
      </c>
      <c r="AC51" s="284">
        <f t="shared" si="79"/>
        <v>0.67800000000000016</v>
      </c>
      <c r="AD51" s="283">
        <v>0.59400000000000053</v>
      </c>
      <c r="AE51" s="297">
        <f t="shared" si="80"/>
        <v>0.59400000000000053</v>
      </c>
      <c r="AF51" s="297">
        <f t="shared" si="81"/>
        <v>0.59400000000000053</v>
      </c>
      <c r="AG51" s="297">
        <f t="shared" si="82"/>
        <v>0.59400000000000053</v>
      </c>
      <c r="AH51" s="283">
        <v>0.80800000000000027</v>
      </c>
      <c r="AI51" s="566">
        <v>0.67800000000000016</v>
      </c>
      <c r="AJ51" s="48">
        <f t="shared" si="83"/>
        <v>0.67800000000000016</v>
      </c>
      <c r="AK51" s="535">
        <f t="shared" si="64"/>
        <v>0.74300000000000022</v>
      </c>
      <c r="AL51" s="529">
        <v>0.80800000000000027</v>
      </c>
      <c r="AM51" s="199">
        <f t="shared" si="84"/>
        <v>0.67800000000000016</v>
      </c>
      <c r="AN51" s="199">
        <f t="shared" si="85"/>
        <v>0.67800000000000016</v>
      </c>
      <c r="AO51" s="183">
        <f t="shared" si="86"/>
        <v>0.28990720586550567</v>
      </c>
      <c r="AP51" s="183">
        <f t="shared" si="87"/>
        <v>0.872000000000001</v>
      </c>
      <c r="AQ51" s="283">
        <f t="shared" si="88"/>
        <v>0.59400000000000053</v>
      </c>
      <c r="AR51" s="199">
        <f t="shared" si="89"/>
        <v>0.59400000000000053</v>
      </c>
      <c r="AS51" s="199">
        <f t="shared" si="90"/>
        <v>0.63395847750865064</v>
      </c>
      <c r="AT51" s="283">
        <v>0.63395847750865064</v>
      </c>
      <c r="AU51" s="199">
        <f t="shared" si="91"/>
        <v>0.5705626297577856</v>
      </c>
      <c r="AV51" s="199">
        <f t="shared" si="65"/>
        <v>0.5705626297577856</v>
      </c>
      <c r="AW51" s="199">
        <f t="shared" si="65"/>
        <v>0.5705626297577856</v>
      </c>
      <c r="AX51" s="199">
        <f t="shared" si="65"/>
        <v>0.63395847750865064</v>
      </c>
      <c r="AY51" s="199">
        <f t="shared" si="65"/>
        <v>0.76075017301038073</v>
      </c>
      <c r="AZ51" s="199">
        <f t="shared" si="65"/>
        <v>0.63395847750865064</v>
      </c>
      <c r="BA51" s="199">
        <f t="shared" si="65"/>
        <v>0.76075017301038073</v>
      </c>
      <c r="BB51" s="48">
        <f t="shared" si="66"/>
        <v>0.5</v>
      </c>
      <c r="BC51" s="283">
        <v>0.5</v>
      </c>
      <c r="BD51" s="283">
        <v>0.65000000000000036</v>
      </c>
      <c r="BE51" s="199">
        <f t="shared" si="67"/>
        <v>0.63395847750865064</v>
      </c>
      <c r="BF51" s="199">
        <f t="shared" si="67"/>
        <v>0.63395847750865064</v>
      </c>
      <c r="BG51" s="199">
        <f t="shared" si="67"/>
        <v>0.76075017301038073</v>
      </c>
      <c r="BH51" s="199">
        <f t="shared" si="67"/>
        <v>0.76075017301038073</v>
      </c>
      <c r="BI51" s="283">
        <v>0.51095360824742264</v>
      </c>
      <c r="BJ51" s="283">
        <v>0.37999999999999989</v>
      </c>
      <c r="BK51" s="283">
        <v>0.37999999999999989</v>
      </c>
      <c r="BL51" s="529">
        <v>0.62201075692970464</v>
      </c>
      <c r="BM51" s="283">
        <f t="shared" si="92"/>
        <v>0.63395847750865064</v>
      </c>
      <c r="BN51" s="283">
        <v>0.39956074974925126</v>
      </c>
      <c r="BO51" s="283">
        <v>0</v>
      </c>
      <c r="BP51" s="297">
        <v>0</v>
      </c>
      <c r="BQ51" s="297">
        <v>0</v>
      </c>
      <c r="BR51" s="297">
        <v>0</v>
      </c>
      <c r="BS51" s="297">
        <v>0</v>
      </c>
      <c r="BT51" s="297">
        <v>0</v>
      </c>
      <c r="BU51" s="283">
        <v>0.5600000000000005</v>
      </c>
      <c r="BV51" s="297">
        <v>0.5600000000000005</v>
      </c>
      <c r="BW51" s="297">
        <v>0.5600000000000005</v>
      </c>
      <c r="BX51" s="297">
        <v>0.5600000000000005</v>
      </c>
      <c r="BY51" s="297">
        <v>0.5600000000000005</v>
      </c>
      <c r="BZ51" s="297">
        <v>0.5600000000000005</v>
      </c>
      <c r="CA51" s="297">
        <v>0.5600000000000005</v>
      </c>
      <c r="CB51" s="283">
        <v>0.6386822492477533</v>
      </c>
      <c r="CC51" s="297">
        <v>0.6386822492477533</v>
      </c>
      <c r="CD51" s="297">
        <v>0.6386822492477533</v>
      </c>
      <c r="CE51" s="297">
        <v>0.6386822492477533</v>
      </c>
      <c r="CF51" s="297">
        <v>0.6386822492477533</v>
      </c>
      <c r="CG51" s="297">
        <v>0.6386822492477533</v>
      </c>
      <c r="CH51" s="297">
        <v>0.6386822492477533</v>
      </c>
      <c r="CI51" s="284">
        <f t="shared" si="93"/>
        <v>0.39956074974925126</v>
      </c>
      <c r="CJ51" s="297">
        <f t="shared" si="68"/>
        <v>0.39956074974925126</v>
      </c>
      <c r="CK51" s="297">
        <f t="shared" si="68"/>
        <v>0.39956074974925126</v>
      </c>
      <c r="CL51" s="283">
        <v>0.6386822492477533</v>
      </c>
      <c r="CM51" s="297">
        <f t="shared" si="94"/>
        <v>0.6386822492477533</v>
      </c>
      <c r="CN51" s="297">
        <f t="shared" si="69"/>
        <v>0.6386822492477533</v>
      </c>
      <c r="CO51" s="297">
        <f t="shared" si="69"/>
        <v>0.6386822492477533</v>
      </c>
      <c r="CP51" s="284">
        <f t="shared" si="69"/>
        <v>0.6386822492477533</v>
      </c>
      <c r="CQ51" s="283">
        <v>0.62201075692970464</v>
      </c>
      <c r="CR51" s="183">
        <f t="shared" si="95"/>
        <v>0.67800000000000016</v>
      </c>
      <c r="CS51" s="48">
        <f t="shared" si="70"/>
        <v>0.67800000000000016</v>
      </c>
      <c r="CT51" s="48">
        <f t="shared" si="70"/>
        <v>0.67800000000000016</v>
      </c>
      <c r="CU51" s="48">
        <f t="shared" si="70"/>
        <v>0.67800000000000016</v>
      </c>
      <c r="CV51" s="48">
        <f t="shared" si="70"/>
        <v>0.67800000000000016</v>
      </c>
      <c r="CW51" s="48">
        <f t="shared" si="70"/>
        <v>0.67800000000000016</v>
      </c>
      <c r="CX51" s="48">
        <f t="shared" si="70"/>
        <v>0.67800000000000016</v>
      </c>
      <c r="CY51" s="48">
        <f t="shared" si="70"/>
        <v>0.67800000000000016</v>
      </c>
      <c r="CZ51" s="48">
        <f t="shared" si="70"/>
        <v>0.67800000000000016</v>
      </c>
      <c r="DA51" s="48">
        <f t="shared" si="70"/>
        <v>0.67800000000000016</v>
      </c>
      <c r="DB51" s="48">
        <f t="shared" si="70"/>
        <v>0.67800000000000016</v>
      </c>
      <c r="DC51" s="48">
        <f t="shared" si="70"/>
        <v>0.67800000000000016</v>
      </c>
      <c r="DD51" s="283">
        <f t="shared" si="96"/>
        <v>0.63395847750865064</v>
      </c>
      <c r="DE51" s="297">
        <f t="shared" si="71"/>
        <v>0.63395847750865064</v>
      </c>
      <c r="DF51" s="297">
        <f t="shared" si="71"/>
        <v>0.63395847750865064</v>
      </c>
      <c r="DG51" s="297">
        <f t="shared" si="71"/>
        <v>0.63395847750865064</v>
      </c>
      <c r="DH51" s="283">
        <f t="shared" si="97"/>
        <v>0.59400000000000053</v>
      </c>
      <c r="DI51" s="284">
        <f t="shared" si="98"/>
        <v>0.59400000000000053</v>
      </c>
      <c r="DJ51" s="284">
        <f t="shared" si="98"/>
        <v>0.59400000000000053</v>
      </c>
      <c r="DK51" s="284">
        <f t="shared" si="99"/>
        <v>0.59400000000000053</v>
      </c>
      <c r="DL51" s="284">
        <f t="shared" si="100"/>
        <v>0.59400000000000053</v>
      </c>
      <c r="DM51" s="284">
        <f t="shared" si="101"/>
        <v>0.59400000000000053</v>
      </c>
      <c r="DN51" s="284">
        <f t="shared" si="102"/>
        <v>0.59400000000000053</v>
      </c>
      <c r="DO51" s="284">
        <f t="shared" si="103"/>
        <v>0.59400000000000053</v>
      </c>
      <c r="DP51" s="284">
        <f t="shared" si="104"/>
        <v>0.59400000000000053</v>
      </c>
      <c r="DQ51" s="284">
        <f t="shared" si="105"/>
        <v>0.59400000000000053</v>
      </c>
      <c r="DR51" s="284">
        <f t="shared" si="106"/>
        <v>0.59400000000000053</v>
      </c>
      <c r="DS51" s="284">
        <f t="shared" si="107"/>
        <v>0.59400000000000053</v>
      </c>
      <c r="DT51" s="284">
        <f t="shared" si="108"/>
        <v>0.59400000000000053</v>
      </c>
      <c r="DU51" s="284">
        <f t="shared" si="109"/>
        <v>0.59400000000000053</v>
      </c>
      <c r="DV51" s="284">
        <f t="shared" si="110"/>
        <v>0.59400000000000053</v>
      </c>
      <c r="DW51" s="284">
        <f t="shared" si="111"/>
        <v>0.59400000000000053</v>
      </c>
      <c r="DX51" s="284">
        <f t="shared" si="112"/>
        <v>0.59400000000000053</v>
      </c>
      <c r="DY51" s="284">
        <f t="shared" si="113"/>
        <v>0.59400000000000053</v>
      </c>
      <c r="DZ51" s="284">
        <f t="shared" si="114"/>
        <v>0.59400000000000053</v>
      </c>
      <c r="EA51" s="284">
        <f t="shared" si="114"/>
        <v>0.59400000000000053</v>
      </c>
      <c r="EB51" s="284">
        <f t="shared" si="114"/>
        <v>0.59400000000000053</v>
      </c>
      <c r="EC51" s="284">
        <f t="shared" si="114"/>
        <v>0.59400000000000053</v>
      </c>
      <c r="ED51" s="284">
        <f t="shared" si="114"/>
        <v>0.59400000000000053</v>
      </c>
      <c r="EE51" s="284">
        <f t="shared" si="114"/>
        <v>0.59400000000000053</v>
      </c>
      <c r="EF51" s="284">
        <f t="shared" si="115"/>
        <v>0.59400000000000053</v>
      </c>
      <c r="EG51" s="284">
        <f t="shared" si="116"/>
        <v>0.59400000000000053</v>
      </c>
      <c r="EH51" s="284">
        <f t="shared" si="117"/>
        <v>0.59400000000000053</v>
      </c>
      <c r="EI51" s="284">
        <f t="shared" si="118"/>
        <v>0.59400000000000053</v>
      </c>
      <c r="EJ51" s="284">
        <f t="shared" si="119"/>
        <v>0.59400000000000053</v>
      </c>
      <c r="EK51" s="284">
        <f t="shared" si="120"/>
        <v>0.59400000000000053</v>
      </c>
      <c r="EL51" s="283">
        <f t="shared" si="121"/>
        <v>0.31889792645205628</v>
      </c>
      <c r="EM51" s="289"/>
      <c r="EN51" s="289"/>
      <c r="EO51" s="289"/>
    </row>
    <row r="52" spans="1:145" x14ac:dyDescent="0.25">
      <c r="B52" s="243" t="s">
        <v>24</v>
      </c>
      <c r="C52" s="244">
        <v>0.85</v>
      </c>
      <c r="D52" s="245">
        <v>0.45471917038326232</v>
      </c>
      <c r="E52" s="296">
        <v>0.45471917038326232</v>
      </c>
      <c r="F52" s="296">
        <v>0.45471917038326232</v>
      </c>
      <c r="G52" s="296">
        <v>0.45471917038326232</v>
      </c>
      <c r="H52" s="296">
        <v>0.45471917038326232</v>
      </c>
      <c r="I52" s="296">
        <v>0.45471917038326232</v>
      </c>
      <c r="J52" s="296">
        <v>0.45471917038326232</v>
      </c>
      <c r="K52" s="296">
        <v>0.45471917038326232</v>
      </c>
      <c r="L52" s="296">
        <v>0.45471917038326232</v>
      </c>
      <c r="M52" s="571">
        <v>0.75</v>
      </c>
      <c r="N52" s="246">
        <f t="shared" si="73"/>
        <v>0.75</v>
      </c>
      <c r="O52" s="246">
        <f t="shared" si="74"/>
        <v>0.75</v>
      </c>
      <c r="P52" s="246">
        <f t="shared" si="75"/>
        <v>0.75</v>
      </c>
      <c r="Q52" s="245">
        <v>0.37970678160665772</v>
      </c>
      <c r="R52" s="296">
        <v>0.37970678160665772</v>
      </c>
      <c r="S52" s="296">
        <v>0.37970678160665772</v>
      </c>
      <c r="T52" s="523">
        <v>0.37970678160665772</v>
      </c>
      <c r="U52" s="48">
        <f t="shared" si="76"/>
        <v>0.37970678160665772</v>
      </c>
      <c r="V52" s="523">
        <v>1</v>
      </c>
      <c r="W52" s="48">
        <f t="shared" si="77"/>
        <v>0.37970678160665772</v>
      </c>
      <c r="X52" s="48">
        <f t="shared" si="77"/>
        <v>0.37970678160665772</v>
      </c>
      <c r="Y52" s="48">
        <f t="shared" si="77"/>
        <v>0.37970678160665772</v>
      </c>
      <c r="Z52" s="48">
        <f t="shared" si="77"/>
        <v>0.37970678160665772</v>
      </c>
      <c r="AA52" s="48">
        <f t="shared" si="77"/>
        <v>0.37970678160665772</v>
      </c>
      <c r="AB52" s="246">
        <f t="shared" si="78"/>
        <v>1.0001597444089456</v>
      </c>
      <c r="AC52" s="246">
        <f t="shared" si="79"/>
        <v>1.0001597444089456</v>
      </c>
      <c r="AD52" s="245">
        <v>0.75</v>
      </c>
      <c r="AE52" s="296">
        <f t="shared" si="80"/>
        <v>0.75</v>
      </c>
      <c r="AF52" s="296">
        <f t="shared" si="81"/>
        <v>0.75</v>
      </c>
      <c r="AG52" s="296">
        <f t="shared" si="82"/>
        <v>0.75</v>
      </c>
      <c r="AH52" s="245">
        <v>0.85600000000000009</v>
      </c>
      <c r="AI52" s="566">
        <v>1.0001597444089456</v>
      </c>
      <c r="AJ52" s="48">
        <f t="shared" si="83"/>
        <v>1.0001597444089456</v>
      </c>
      <c r="AK52" s="535">
        <f t="shared" si="64"/>
        <v>0.92807987220447286</v>
      </c>
      <c r="AL52" s="530">
        <v>0.85600000000000009</v>
      </c>
      <c r="AM52" s="199">
        <f t="shared" si="84"/>
        <v>1.0001597444089456</v>
      </c>
      <c r="AN52" s="199">
        <f t="shared" si="85"/>
        <v>1.0001597444089456</v>
      </c>
      <c r="AO52" s="183">
        <f t="shared" si="86"/>
        <v>0.37970678160665772</v>
      </c>
      <c r="AP52" s="183">
        <f t="shared" si="87"/>
        <v>1</v>
      </c>
      <c r="AQ52" s="245">
        <f t="shared" si="88"/>
        <v>0.75</v>
      </c>
      <c r="AR52" s="199">
        <f t="shared" si="89"/>
        <v>0.75</v>
      </c>
      <c r="AS52" s="199">
        <f t="shared" si="90"/>
        <v>0.80957117319999972</v>
      </c>
      <c r="AT52" s="245">
        <v>0.80957117319999972</v>
      </c>
      <c r="AU52" s="199">
        <f t="shared" si="91"/>
        <v>0.72861405587999972</v>
      </c>
      <c r="AV52" s="199">
        <f t="shared" si="91"/>
        <v>0.72861405587999972</v>
      </c>
      <c r="AW52" s="199">
        <f t="shared" si="91"/>
        <v>0.72861405587999972</v>
      </c>
      <c r="AX52" s="199">
        <f t="shared" si="91"/>
        <v>0.80957117319999972</v>
      </c>
      <c r="AY52" s="199">
        <f t="shared" si="91"/>
        <v>0.97148540783999959</v>
      </c>
      <c r="AZ52" s="199">
        <f t="shared" si="91"/>
        <v>0.80957117319999972</v>
      </c>
      <c r="BA52" s="199">
        <f t="shared" si="91"/>
        <v>0.97148540783999959</v>
      </c>
      <c r="BB52" s="48">
        <f t="shared" si="66"/>
        <v>0.65899999999999981</v>
      </c>
      <c r="BC52" s="245">
        <v>0.65899999999999981</v>
      </c>
      <c r="BD52" s="245">
        <v>0.86269841269841296</v>
      </c>
      <c r="BE52" s="199">
        <f t="shared" ref="BE52:BH54" si="122">$AT52*BE$6</f>
        <v>0.80957117319999972</v>
      </c>
      <c r="BF52" s="199">
        <f t="shared" si="122"/>
        <v>0.80957117319999972</v>
      </c>
      <c r="BG52" s="199">
        <f t="shared" si="122"/>
        <v>0.97148540783999959</v>
      </c>
      <c r="BH52" s="199">
        <f t="shared" si="122"/>
        <v>0.97148540783999959</v>
      </c>
      <c r="BI52" s="245">
        <v>0.68747001713306677</v>
      </c>
      <c r="BJ52" s="245">
        <v>0.51500000000000012</v>
      </c>
      <c r="BK52" s="245">
        <v>0.51500000000000012</v>
      </c>
      <c r="BL52" s="530">
        <v>0.75864835164835154</v>
      </c>
      <c r="BM52" s="245">
        <f t="shared" si="92"/>
        <v>0.80957117319999972</v>
      </c>
      <c r="BN52" s="245">
        <v>0.43774787040530888</v>
      </c>
      <c r="BO52" s="245">
        <v>0</v>
      </c>
      <c r="BP52" s="296">
        <v>0</v>
      </c>
      <c r="BQ52" s="296">
        <v>0</v>
      </c>
      <c r="BR52" s="296">
        <v>0</v>
      </c>
      <c r="BS52" s="296">
        <v>0</v>
      </c>
      <c r="BT52" s="296">
        <v>0</v>
      </c>
      <c r="BU52" s="245">
        <v>0.66666666666666674</v>
      </c>
      <c r="BV52" s="296">
        <v>0.66666666666666674</v>
      </c>
      <c r="BW52" s="296">
        <v>0.66666666666666674</v>
      </c>
      <c r="BX52" s="296">
        <v>0.66666666666666674</v>
      </c>
      <c r="BY52" s="296">
        <v>0.66666666666666674</v>
      </c>
      <c r="BZ52" s="296">
        <v>0.66666666666666674</v>
      </c>
      <c r="CA52" s="296">
        <v>0.66666666666666674</v>
      </c>
      <c r="CB52" s="245">
        <v>0.64657694454925996</v>
      </c>
      <c r="CC52" s="296">
        <v>0.64657694454925996</v>
      </c>
      <c r="CD52" s="296">
        <v>0.64657694454925996</v>
      </c>
      <c r="CE52" s="296">
        <v>0.64657694454925996</v>
      </c>
      <c r="CF52" s="296">
        <v>0.64657694454925996</v>
      </c>
      <c r="CG52" s="296">
        <v>0.64657694454925996</v>
      </c>
      <c r="CH52" s="296">
        <v>0.64657694454925996</v>
      </c>
      <c r="CI52" s="246">
        <f t="shared" si="93"/>
        <v>0.43774787040530888</v>
      </c>
      <c r="CJ52" s="296">
        <f t="shared" si="93"/>
        <v>0.43774787040530888</v>
      </c>
      <c r="CK52" s="296">
        <f t="shared" si="93"/>
        <v>0.43774787040530888</v>
      </c>
      <c r="CL52" s="245">
        <v>0.64657694454925996</v>
      </c>
      <c r="CM52" s="296">
        <f t="shared" si="94"/>
        <v>0.64657694454925996</v>
      </c>
      <c r="CN52" s="296">
        <f t="shared" si="94"/>
        <v>0.64657694454925996</v>
      </c>
      <c r="CO52" s="296">
        <f t="shared" si="94"/>
        <v>0.64657694454925996</v>
      </c>
      <c r="CP52" s="246">
        <f t="shared" si="94"/>
        <v>0.64657694454925996</v>
      </c>
      <c r="CQ52" s="245">
        <v>0.75864835164835154</v>
      </c>
      <c r="CR52" s="183">
        <f t="shared" si="95"/>
        <v>1.0001597444089456</v>
      </c>
      <c r="CS52" s="48">
        <f t="shared" si="95"/>
        <v>1.0001597444089456</v>
      </c>
      <c r="CT52" s="48">
        <f t="shared" si="95"/>
        <v>1.0001597444089456</v>
      </c>
      <c r="CU52" s="48">
        <f t="shared" si="95"/>
        <v>1.0001597444089456</v>
      </c>
      <c r="CV52" s="48">
        <f t="shared" si="95"/>
        <v>1.0001597444089456</v>
      </c>
      <c r="CW52" s="48">
        <f t="shared" si="95"/>
        <v>1.0001597444089456</v>
      </c>
      <c r="CX52" s="48">
        <f t="shared" si="95"/>
        <v>1.0001597444089456</v>
      </c>
      <c r="CY52" s="48">
        <f t="shared" si="95"/>
        <v>1.0001597444089456</v>
      </c>
      <c r="CZ52" s="48">
        <f t="shared" si="95"/>
        <v>1.0001597444089456</v>
      </c>
      <c r="DA52" s="48">
        <f t="shared" si="95"/>
        <v>1.0001597444089456</v>
      </c>
      <c r="DB52" s="48">
        <f t="shared" si="95"/>
        <v>1.0001597444089456</v>
      </c>
      <c r="DC52" s="48">
        <f t="shared" si="95"/>
        <v>1.0001597444089456</v>
      </c>
      <c r="DD52" s="245">
        <f t="shared" si="96"/>
        <v>0.80957117319999972</v>
      </c>
      <c r="DE52" s="296">
        <f t="shared" si="96"/>
        <v>0.80957117319999972</v>
      </c>
      <c r="DF52" s="296">
        <f t="shared" si="96"/>
        <v>0.80957117319999972</v>
      </c>
      <c r="DG52" s="296">
        <f t="shared" si="96"/>
        <v>0.80957117319999972</v>
      </c>
      <c r="DH52" s="245">
        <f t="shared" si="97"/>
        <v>0.75</v>
      </c>
      <c r="DI52" s="246">
        <f t="shared" si="98"/>
        <v>0.75</v>
      </c>
      <c r="DJ52" s="246">
        <f t="shared" si="98"/>
        <v>0.75</v>
      </c>
      <c r="DK52" s="246">
        <f t="shared" si="99"/>
        <v>0.75</v>
      </c>
      <c r="DL52" s="246">
        <f t="shared" si="100"/>
        <v>0.75</v>
      </c>
      <c r="DM52" s="246">
        <f t="shared" si="101"/>
        <v>0.75</v>
      </c>
      <c r="DN52" s="246">
        <f t="shared" si="102"/>
        <v>0.75</v>
      </c>
      <c r="DO52" s="246">
        <f t="shared" si="103"/>
        <v>0.75</v>
      </c>
      <c r="DP52" s="246">
        <f t="shared" si="104"/>
        <v>0.75</v>
      </c>
      <c r="DQ52" s="246">
        <f t="shared" si="105"/>
        <v>0.75</v>
      </c>
      <c r="DR52" s="246">
        <f t="shared" si="106"/>
        <v>0.75</v>
      </c>
      <c r="DS52" s="246">
        <f t="shared" si="107"/>
        <v>0.75</v>
      </c>
      <c r="DT52" s="246">
        <f t="shared" si="108"/>
        <v>0.75</v>
      </c>
      <c r="DU52" s="246">
        <f t="shared" si="109"/>
        <v>0.75</v>
      </c>
      <c r="DV52" s="246">
        <f t="shared" si="110"/>
        <v>0.75</v>
      </c>
      <c r="DW52" s="246">
        <f t="shared" si="111"/>
        <v>0.75</v>
      </c>
      <c r="DX52" s="246">
        <f t="shared" si="112"/>
        <v>0.75</v>
      </c>
      <c r="DY52" s="246">
        <f t="shared" si="113"/>
        <v>0.75</v>
      </c>
      <c r="DZ52" s="246">
        <f t="shared" si="114"/>
        <v>0.75</v>
      </c>
      <c r="EA52" s="246">
        <f t="shared" si="114"/>
        <v>0.75</v>
      </c>
      <c r="EB52" s="246">
        <f t="shared" si="114"/>
        <v>0.75</v>
      </c>
      <c r="EC52" s="246">
        <f t="shared" si="114"/>
        <v>0.75</v>
      </c>
      <c r="ED52" s="246">
        <f t="shared" si="114"/>
        <v>0.75</v>
      </c>
      <c r="EE52" s="246">
        <f t="shared" si="114"/>
        <v>0.75</v>
      </c>
      <c r="EF52" s="246">
        <f t="shared" si="115"/>
        <v>0.75</v>
      </c>
      <c r="EG52" s="246">
        <f t="shared" si="116"/>
        <v>0.75</v>
      </c>
      <c r="EH52" s="246">
        <f t="shared" si="117"/>
        <v>0.75</v>
      </c>
      <c r="EI52" s="246">
        <f t="shared" si="118"/>
        <v>0.75</v>
      </c>
      <c r="EJ52" s="246">
        <f t="shared" si="119"/>
        <v>0.75</v>
      </c>
      <c r="EK52" s="246">
        <f t="shared" si="120"/>
        <v>0.75</v>
      </c>
      <c r="EL52" s="245">
        <f t="shared" si="121"/>
        <v>0.41767745976732351</v>
      </c>
      <c r="EM52" s="60"/>
      <c r="EN52" s="60"/>
      <c r="EO52" s="60"/>
    </row>
    <row r="53" spans="1:145" x14ac:dyDescent="0.25">
      <c r="B53" s="12" t="s">
        <v>25</v>
      </c>
      <c r="C53" s="21">
        <v>0.9</v>
      </c>
      <c r="D53" s="183">
        <v>0.54956102850004773</v>
      </c>
      <c r="E53" s="199">
        <v>0.54956102850004773</v>
      </c>
      <c r="F53" s="199">
        <v>0.54956102850004773</v>
      </c>
      <c r="G53" s="199">
        <v>0.54956102850004773</v>
      </c>
      <c r="H53" s="199">
        <v>0.54956102850004773</v>
      </c>
      <c r="I53" s="199">
        <v>0.54956102850004773</v>
      </c>
      <c r="J53" s="199">
        <v>0.54956102850004773</v>
      </c>
      <c r="K53" s="199">
        <v>0.54956102850004773</v>
      </c>
      <c r="L53" s="199">
        <v>0.54956102850004773</v>
      </c>
      <c r="M53" s="569">
        <v>1</v>
      </c>
      <c r="N53" s="48">
        <f t="shared" si="73"/>
        <v>1</v>
      </c>
      <c r="O53" s="48">
        <f t="shared" si="74"/>
        <v>1</v>
      </c>
      <c r="P53" s="48">
        <f t="shared" si="75"/>
        <v>1</v>
      </c>
      <c r="Q53" s="183">
        <v>0.6975785623203441</v>
      </c>
      <c r="R53" s="199">
        <v>0.6975785623203441</v>
      </c>
      <c r="S53" s="199">
        <v>0.6975785623203441</v>
      </c>
      <c r="T53" s="520">
        <v>0.6975785623203441</v>
      </c>
      <c r="U53" s="48">
        <f t="shared" si="76"/>
        <v>0.6975785623203441</v>
      </c>
      <c r="V53" s="520">
        <v>1.3797455770850884</v>
      </c>
      <c r="W53" s="48">
        <f t="shared" si="77"/>
        <v>0.6975785623203441</v>
      </c>
      <c r="X53" s="48">
        <f t="shared" si="77"/>
        <v>0.6975785623203441</v>
      </c>
      <c r="Y53" s="48">
        <f t="shared" si="77"/>
        <v>0.6975785623203441</v>
      </c>
      <c r="Z53" s="48">
        <f t="shared" si="77"/>
        <v>0.6975785623203441</v>
      </c>
      <c r="AA53" s="48">
        <f t="shared" si="77"/>
        <v>0.6975785623203441</v>
      </c>
      <c r="AB53" s="48">
        <f t="shared" si="78"/>
        <v>1.3330000000000002</v>
      </c>
      <c r="AC53" s="48">
        <f t="shared" si="79"/>
        <v>1.3330000000000002</v>
      </c>
      <c r="AD53" s="183">
        <v>1</v>
      </c>
      <c r="AE53" s="199">
        <f t="shared" si="80"/>
        <v>1</v>
      </c>
      <c r="AF53" s="199">
        <f t="shared" si="81"/>
        <v>1</v>
      </c>
      <c r="AG53" s="199">
        <f t="shared" si="82"/>
        <v>1</v>
      </c>
      <c r="AH53" s="183">
        <v>0.96553846153846123</v>
      </c>
      <c r="AI53" s="566">
        <v>1.3330000000000002</v>
      </c>
      <c r="AJ53" s="48">
        <f t="shared" si="83"/>
        <v>1.3330000000000002</v>
      </c>
      <c r="AK53" s="535">
        <f t="shared" si="64"/>
        <v>1.1492692307692307</v>
      </c>
      <c r="AL53" s="527">
        <v>0.96553846153846123</v>
      </c>
      <c r="AM53" s="199">
        <f t="shared" si="84"/>
        <v>1.3330000000000002</v>
      </c>
      <c r="AN53" s="199">
        <f t="shared" si="85"/>
        <v>1.3330000000000002</v>
      </c>
      <c r="AO53" s="183">
        <f t="shared" si="86"/>
        <v>0.6975785623203441</v>
      </c>
      <c r="AP53" s="183">
        <f t="shared" si="87"/>
        <v>1.3797455770850884</v>
      </c>
      <c r="AQ53" s="183">
        <f t="shared" si="88"/>
        <v>1</v>
      </c>
      <c r="AR53" s="199">
        <f t="shared" si="89"/>
        <v>1</v>
      </c>
      <c r="AS53" s="199">
        <f t="shared" si="90"/>
        <v>1.1299999999999999</v>
      </c>
      <c r="AT53" s="183">
        <v>1.1299999999999999</v>
      </c>
      <c r="AU53" s="199">
        <f t="shared" si="91"/>
        <v>1.0169999999999999</v>
      </c>
      <c r="AV53" s="199">
        <f t="shared" si="91"/>
        <v>1.0169999999999999</v>
      </c>
      <c r="AW53" s="199">
        <f t="shared" si="91"/>
        <v>1.0169999999999999</v>
      </c>
      <c r="AX53" s="199">
        <f t="shared" si="91"/>
        <v>1.1299999999999999</v>
      </c>
      <c r="AY53" s="199">
        <f t="shared" si="91"/>
        <v>1.3559999999999999</v>
      </c>
      <c r="AZ53" s="199">
        <f t="shared" si="91"/>
        <v>1.1299999999999999</v>
      </c>
      <c r="BA53" s="199">
        <f t="shared" si="91"/>
        <v>1.3559999999999999</v>
      </c>
      <c r="BB53" s="48">
        <f t="shared" si="66"/>
        <v>1</v>
      </c>
      <c r="BC53" s="183">
        <v>1</v>
      </c>
      <c r="BD53" s="183">
        <v>0.88888888888888884</v>
      </c>
      <c r="BE53" s="199">
        <f t="shared" si="122"/>
        <v>1.1299999999999999</v>
      </c>
      <c r="BF53" s="199">
        <f t="shared" si="122"/>
        <v>1.1299999999999999</v>
      </c>
      <c r="BG53" s="199">
        <f t="shared" si="122"/>
        <v>1.3559999999999999</v>
      </c>
      <c r="BH53" s="199">
        <f t="shared" si="122"/>
        <v>1.3559999999999999</v>
      </c>
      <c r="BI53" s="183">
        <v>0.8600000000000001</v>
      </c>
      <c r="BJ53" s="183">
        <v>0.75499999999999989</v>
      </c>
      <c r="BK53" s="183">
        <v>0.75499999999999989</v>
      </c>
      <c r="BL53" s="527">
        <v>1.0543807114340278</v>
      </c>
      <c r="BM53" s="183">
        <f t="shared" si="92"/>
        <v>1.1299999999999999</v>
      </c>
      <c r="BN53" s="183">
        <v>0.5815193801946853</v>
      </c>
      <c r="BO53" s="183">
        <v>0.12320000000000042</v>
      </c>
      <c r="BP53" s="199">
        <v>0.12320000000000042</v>
      </c>
      <c r="BQ53" s="199">
        <v>0.12320000000000042</v>
      </c>
      <c r="BR53" s="199">
        <v>0.12320000000000042</v>
      </c>
      <c r="BS53" s="199">
        <v>0.12320000000000042</v>
      </c>
      <c r="BT53" s="199">
        <v>0.12320000000000042</v>
      </c>
      <c r="BU53" s="183">
        <v>0.8004250171445102</v>
      </c>
      <c r="BV53" s="199">
        <v>0.8004250171445102</v>
      </c>
      <c r="BW53" s="199">
        <v>0.8004250171445102</v>
      </c>
      <c r="BX53" s="199">
        <v>0.8004250171445102</v>
      </c>
      <c r="BY53" s="199">
        <v>0.8004250171445102</v>
      </c>
      <c r="BZ53" s="199">
        <v>0.8004250171445102</v>
      </c>
      <c r="CA53" s="199">
        <v>0.8004250171445102</v>
      </c>
      <c r="CB53" s="183">
        <v>0.82093312343954539</v>
      </c>
      <c r="CC53" s="199">
        <v>0.82093312343954539</v>
      </c>
      <c r="CD53" s="199">
        <v>0.82093312343954539</v>
      </c>
      <c r="CE53" s="199">
        <v>0.82093312343954539</v>
      </c>
      <c r="CF53" s="199">
        <v>0.82093312343954539</v>
      </c>
      <c r="CG53" s="199">
        <v>0.82093312343954539</v>
      </c>
      <c r="CH53" s="199">
        <v>0.82093312343954539</v>
      </c>
      <c r="CI53" s="48">
        <f t="shared" si="93"/>
        <v>0.5815193801946853</v>
      </c>
      <c r="CJ53" s="199">
        <f t="shared" si="93"/>
        <v>0.5815193801946853</v>
      </c>
      <c r="CK53" s="199">
        <f t="shared" si="93"/>
        <v>0.5815193801946853</v>
      </c>
      <c r="CL53" s="183">
        <v>0.82093312343954539</v>
      </c>
      <c r="CM53" s="199">
        <f t="shared" si="94"/>
        <v>0.82093312343954539</v>
      </c>
      <c r="CN53" s="199">
        <f t="shared" si="94"/>
        <v>0.82093312343954539</v>
      </c>
      <c r="CO53" s="199">
        <f t="shared" si="94"/>
        <v>0.82093312343954539</v>
      </c>
      <c r="CP53" s="48">
        <f t="shared" si="94"/>
        <v>0.82093312343954539</v>
      </c>
      <c r="CQ53" s="183">
        <v>1.0543807114340278</v>
      </c>
      <c r="CR53" s="183">
        <f t="shared" si="95"/>
        <v>1.3330000000000002</v>
      </c>
      <c r="CS53" s="48">
        <f t="shared" si="95"/>
        <v>1.3330000000000002</v>
      </c>
      <c r="CT53" s="48">
        <f t="shared" si="95"/>
        <v>1.3330000000000002</v>
      </c>
      <c r="CU53" s="48">
        <f t="shared" si="95"/>
        <v>1.3330000000000002</v>
      </c>
      <c r="CV53" s="48">
        <f t="shared" si="95"/>
        <v>1.3330000000000002</v>
      </c>
      <c r="CW53" s="48">
        <f t="shared" si="95"/>
        <v>1.3330000000000002</v>
      </c>
      <c r="CX53" s="48">
        <f t="shared" si="95"/>
        <v>1.3330000000000002</v>
      </c>
      <c r="CY53" s="48">
        <f t="shared" si="95"/>
        <v>1.3330000000000002</v>
      </c>
      <c r="CZ53" s="48">
        <f t="shared" si="95"/>
        <v>1.3330000000000002</v>
      </c>
      <c r="DA53" s="48">
        <f t="shared" si="95"/>
        <v>1.3330000000000002</v>
      </c>
      <c r="DB53" s="48">
        <f t="shared" si="95"/>
        <v>1.3330000000000002</v>
      </c>
      <c r="DC53" s="48">
        <f t="shared" si="95"/>
        <v>1.3330000000000002</v>
      </c>
      <c r="DD53" s="183">
        <f t="shared" si="96"/>
        <v>1.1299999999999999</v>
      </c>
      <c r="DE53" s="199">
        <f t="shared" si="96"/>
        <v>1.1299999999999999</v>
      </c>
      <c r="DF53" s="199">
        <f t="shared" si="96"/>
        <v>1.1299999999999999</v>
      </c>
      <c r="DG53" s="199">
        <f t="shared" si="96"/>
        <v>1.1299999999999999</v>
      </c>
      <c r="DH53" s="183">
        <f t="shared" si="97"/>
        <v>1</v>
      </c>
      <c r="DI53" s="48">
        <f t="shared" ref="DI53:DJ54" si="123">DH53</f>
        <v>1</v>
      </c>
      <c r="DJ53" s="48">
        <f t="shared" si="123"/>
        <v>1</v>
      </c>
      <c r="DK53" s="48">
        <f t="shared" si="99"/>
        <v>1</v>
      </c>
      <c r="DL53" s="48">
        <f t="shared" si="100"/>
        <v>1</v>
      </c>
      <c r="DM53" s="48">
        <f t="shared" si="101"/>
        <v>1</v>
      </c>
      <c r="DN53" s="48">
        <f t="shared" si="102"/>
        <v>1</v>
      </c>
      <c r="DO53" s="48">
        <f t="shared" si="103"/>
        <v>1</v>
      </c>
      <c r="DP53" s="48">
        <f t="shared" si="104"/>
        <v>1</v>
      </c>
      <c r="DQ53" s="48">
        <f t="shared" si="105"/>
        <v>1</v>
      </c>
      <c r="DR53" s="48">
        <f t="shared" si="106"/>
        <v>1</v>
      </c>
      <c r="DS53" s="48">
        <f t="shared" si="107"/>
        <v>1</v>
      </c>
      <c r="DT53" s="48">
        <f t="shared" si="108"/>
        <v>1</v>
      </c>
      <c r="DU53" s="48">
        <f t="shared" si="109"/>
        <v>1</v>
      </c>
      <c r="DV53" s="48">
        <f t="shared" si="110"/>
        <v>1</v>
      </c>
      <c r="DW53" s="48">
        <f t="shared" si="111"/>
        <v>1</v>
      </c>
      <c r="DX53" s="48">
        <f t="shared" si="112"/>
        <v>1</v>
      </c>
      <c r="DY53" s="48">
        <f t="shared" si="113"/>
        <v>1</v>
      </c>
      <c r="DZ53" s="48">
        <f t="shared" ref="DZ53:EE54" si="124">DY53</f>
        <v>1</v>
      </c>
      <c r="EA53" s="48">
        <f t="shared" si="124"/>
        <v>1</v>
      </c>
      <c r="EB53" s="48">
        <f t="shared" si="124"/>
        <v>1</v>
      </c>
      <c r="EC53" s="48">
        <f t="shared" si="124"/>
        <v>1</v>
      </c>
      <c r="ED53" s="48">
        <f t="shared" si="124"/>
        <v>1</v>
      </c>
      <c r="EE53" s="48">
        <f t="shared" si="124"/>
        <v>1</v>
      </c>
      <c r="EF53" s="48">
        <f t="shared" si="115"/>
        <v>1</v>
      </c>
      <c r="EG53" s="48">
        <f t="shared" si="116"/>
        <v>1</v>
      </c>
      <c r="EH53" s="48">
        <f t="shared" si="117"/>
        <v>1</v>
      </c>
      <c r="EI53" s="48">
        <f t="shared" si="118"/>
        <v>1</v>
      </c>
      <c r="EJ53" s="48">
        <f t="shared" si="119"/>
        <v>1</v>
      </c>
      <c r="EK53" s="48">
        <f t="shared" si="120"/>
        <v>1</v>
      </c>
      <c r="EL53" s="183">
        <f t="shared" si="121"/>
        <v>0.76733641855237855</v>
      </c>
      <c r="EM53" s="60"/>
      <c r="EN53" s="60"/>
      <c r="EO53" s="60"/>
    </row>
    <row r="54" spans="1:145" x14ac:dyDescent="0.25">
      <c r="B54" s="12" t="s">
        <v>27</v>
      </c>
      <c r="C54" s="21">
        <v>0.95</v>
      </c>
      <c r="D54" s="183">
        <v>0.83530958165652858</v>
      </c>
      <c r="E54" s="199">
        <v>0.83530958165652858</v>
      </c>
      <c r="F54" s="199">
        <v>0.83530958165652858</v>
      </c>
      <c r="G54" s="199">
        <v>0.83530958165652858</v>
      </c>
      <c r="H54" s="199">
        <v>0.83530958165652858</v>
      </c>
      <c r="I54" s="199">
        <v>0.83530958165652858</v>
      </c>
      <c r="J54" s="199">
        <v>0.83530958165652858</v>
      </c>
      <c r="K54" s="199">
        <v>0.83530958165652858</v>
      </c>
      <c r="L54" s="199">
        <v>0.83530958165652858</v>
      </c>
      <c r="M54" s="568">
        <v>1.4610701867353511</v>
      </c>
      <c r="N54" s="48">
        <f t="shared" si="73"/>
        <v>1.4610701867353511</v>
      </c>
      <c r="O54" s="48">
        <f t="shared" si="74"/>
        <v>1.4610701867353511</v>
      </c>
      <c r="P54" s="48">
        <f t="shared" si="75"/>
        <v>1.4610701867353511</v>
      </c>
      <c r="Q54" s="183">
        <v>1.3897296652989319</v>
      </c>
      <c r="R54" s="199">
        <v>1.3897296652989319</v>
      </c>
      <c r="S54" s="199">
        <v>1.3897296652989319</v>
      </c>
      <c r="T54" s="520">
        <v>1.3897296652989319</v>
      </c>
      <c r="U54" s="48">
        <f t="shared" si="76"/>
        <v>1.3897296652989319</v>
      </c>
      <c r="V54" s="520">
        <v>1.9225601555995047</v>
      </c>
      <c r="W54" s="48">
        <f t="shared" si="77"/>
        <v>1.3897296652989319</v>
      </c>
      <c r="X54" s="48">
        <f t="shared" si="77"/>
        <v>1.3897296652989319</v>
      </c>
      <c r="Y54" s="48">
        <f t="shared" si="77"/>
        <v>1.3897296652989319</v>
      </c>
      <c r="Z54" s="48">
        <f t="shared" si="77"/>
        <v>1.3897296652989319</v>
      </c>
      <c r="AA54" s="48">
        <f t="shared" si="77"/>
        <v>1.3897296652989319</v>
      </c>
      <c r="AB54" s="48">
        <f t="shared" si="78"/>
        <v>1.7059999999999991</v>
      </c>
      <c r="AC54" s="48">
        <f t="shared" si="79"/>
        <v>1.7059999999999991</v>
      </c>
      <c r="AD54" s="183">
        <v>1.4610701867353511</v>
      </c>
      <c r="AE54" s="199">
        <f t="shared" si="80"/>
        <v>1.4610701867353511</v>
      </c>
      <c r="AF54" s="199">
        <f t="shared" si="81"/>
        <v>1.4610701867353511</v>
      </c>
      <c r="AG54" s="199">
        <f t="shared" si="82"/>
        <v>1.4610701867353511</v>
      </c>
      <c r="AH54" s="183">
        <v>1.1366153846153844</v>
      </c>
      <c r="AI54" s="567">
        <v>1.7059999999999991</v>
      </c>
      <c r="AJ54" s="48">
        <f t="shared" si="83"/>
        <v>1.7059999999999991</v>
      </c>
      <c r="AK54" s="535">
        <f>(AJ54+AL54)/2</f>
        <v>1.4213076923076917</v>
      </c>
      <c r="AL54" s="527">
        <v>1.1366153846153844</v>
      </c>
      <c r="AM54" s="199">
        <f t="shared" si="84"/>
        <v>1.7059999999999991</v>
      </c>
      <c r="AN54" s="199">
        <f t="shared" si="85"/>
        <v>1.7059999999999991</v>
      </c>
      <c r="AO54" s="183">
        <f t="shared" si="86"/>
        <v>1.3897296652989319</v>
      </c>
      <c r="AP54" s="183">
        <f t="shared" si="87"/>
        <v>1.9225601555995047</v>
      </c>
      <c r="AQ54" s="183">
        <f t="shared" si="88"/>
        <v>1.4610701867353511</v>
      </c>
      <c r="AR54" s="199">
        <f t="shared" si="89"/>
        <v>1.4610701867353511</v>
      </c>
      <c r="AS54" s="199">
        <f>AT54</f>
        <v>1.5279999999999996</v>
      </c>
      <c r="AT54" s="183">
        <v>1.5279999999999996</v>
      </c>
      <c r="AU54" s="199">
        <f t="shared" si="91"/>
        <v>1.3751999999999998</v>
      </c>
      <c r="AV54" s="199">
        <f t="shared" si="91"/>
        <v>1.3751999999999998</v>
      </c>
      <c r="AW54" s="199">
        <f t="shared" si="91"/>
        <v>1.3751999999999998</v>
      </c>
      <c r="AX54" s="199">
        <f t="shared" si="91"/>
        <v>1.5279999999999996</v>
      </c>
      <c r="AY54" s="199">
        <f t="shared" si="91"/>
        <v>1.8335999999999995</v>
      </c>
      <c r="AZ54" s="199">
        <f t="shared" si="91"/>
        <v>1.5279999999999996</v>
      </c>
      <c r="BA54" s="199">
        <f>$AT54*BA$6</f>
        <v>1.8335999999999995</v>
      </c>
      <c r="BB54" s="48">
        <f t="shared" si="66"/>
        <v>1.3199999999999985</v>
      </c>
      <c r="BC54" s="183">
        <v>1.3199999999999985</v>
      </c>
      <c r="BD54" s="183">
        <v>0.91844444444444417</v>
      </c>
      <c r="BE54" s="199">
        <f t="shared" si="122"/>
        <v>1.5279999999999996</v>
      </c>
      <c r="BF54" s="199">
        <f t="shared" si="122"/>
        <v>1.5279999999999996</v>
      </c>
      <c r="BG54" s="199">
        <f t="shared" si="122"/>
        <v>1.8335999999999995</v>
      </c>
      <c r="BH54" s="199">
        <f t="shared" si="122"/>
        <v>1.8335999999999995</v>
      </c>
      <c r="BI54" s="183">
        <v>1.2974999999999999</v>
      </c>
      <c r="BJ54" s="183">
        <v>0.8600000000000001</v>
      </c>
      <c r="BK54" s="183">
        <v>0.8600000000000001</v>
      </c>
      <c r="BL54" s="527">
        <v>1.4534046349999996</v>
      </c>
      <c r="BM54" s="183">
        <f t="shared" si="92"/>
        <v>1.5279999999999996</v>
      </c>
      <c r="BN54" s="183">
        <v>0.77881186925787349</v>
      </c>
      <c r="BO54" s="183">
        <v>0.43319999999999892</v>
      </c>
      <c r="BP54" s="199">
        <v>0.43319999999999892</v>
      </c>
      <c r="BQ54" s="199">
        <v>0.43319999999999892</v>
      </c>
      <c r="BR54" s="199">
        <v>0.43319999999999892</v>
      </c>
      <c r="BS54" s="199">
        <v>0.43319999999999892</v>
      </c>
      <c r="BT54" s="199">
        <v>0.43319999999999892</v>
      </c>
      <c r="BU54" s="183">
        <v>0.97132918666859491</v>
      </c>
      <c r="BV54" s="199">
        <v>0.97132918666859491</v>
      </c>
      <c r="BW54" s="199">
        <v>0.97132918666859491</v>
      </c>
      <c r="BX54" s="199">
        <v>0.97132918666859491</v>
      </c>
      <c r="BY54" s="199">
        <v>0.97132918666859491</v>
      </c>
      <c r="BZ54" s="199">
        <v>0.97132918666859491</v>
      </c>
      <c r="CA54" s="199">
        <v>0.97132918666859491</v>
      </c>
      <c r="CB54" s="183">
        <v>0.93190642110502697</v>
      </c>
      <c r="CC54" s="199">
        <v>0.93190642110502697</v>
      </c>
      <c r="CD54" s="199">
        <v>0.93190642110502697</v>
      </c>
      <c r="CE54" s="199">
        <v>0.93190642110502697</v>
      </c>
      <c r="CF54" s="199">
        <v>0.93190642110502697</v>
      </c>
      <c r="CG54" s="199">
        <v>0.93190642110502697</v>
      </c>
      <c r="CH54" s="199">
        <v>0.93190642110502697</v>
      </c>
      <c r="CI54" s="48">
        <f t="shared" si="93"/>
        <v>0.77881186925787349</v>
      </c>
      <c r="CJ54" s="199">
        <f t="shared" si="93"/>
        <v>0.77881186925787349</v>
      </c>
      <c r="CK54" s="199">
        <f t="shared" si="93"/>
        <v>0.77881186925787349</v>
      </c>
      <c r="CL54" s="183">
        <v>0.93190642110502697</v>
      </c>
      <c r="CM54" s="199">
        <f t="shared" si="94"/>
        <v>0.93190642110502697</v>
      </c>
      <c r="CN54" s="199">
        <f t="shared" si="94"/>
        <v>0.93190642110502697</v>
      </c>
      <c r="CO54" s="199">
        <f t="shared" si="94"/>
        <v>0.93190642110502697</v>
      </c>
      <c r="CP54" s="48">
        <f t="shared" si="94"/>
        <v>0.93190642110502697</v>
      </c>
      <c r="CQ54" s="183">
        <v>1.4534046349999996</v>
      </c>
      <c r="CR54" s="183">
        <f t="shared" si="95"/>
        <v>1.7059999999999991</v>
      </c>
      <c r="CS54" s="48">
        <f t="shared" si="95"/>
        <v>1.7059999999999991</v>
      </c>
      <c r="CT54" s="48">
        <f t="shared" si="95"/>
        <v>1.7059999999999991</v>
      </c>
      <c r="CU54" s="48">
        <f t="shared" si="95"/>
        <v>1.7059999999999991</v>
      </c>
      <c r="CV54" s="48">
        <f t="shared" si="95"/>
        <v>1.7059999999999991</v>
      </c>
      <c r="CW54" s="48">
        <f t="shared" si="95"/>
        <v>1.7059999999999991</v>
      </c>
      <c r="CX54" s="48">
        <f t="shared" si="95"/>
        <v>1.7059999999999991</v>
      </c>
      <c r="CY54" s="48">
        <f t="shared" si="95"/>
        <v>1.7059999999999991</v>
      </c>
      <c r="CZ54" s="48">
        <f t="shared" si="95"/>
        <v>1.7059999999999991</v>
      </c>
      <c r="DA54" s="48">
        <f t="shared" si="95"/>
        <v>1.7059999999999991</v>
      </c>
      <c r="DB54" s="48">
        <f t="shared" si="95"/>
        <v>1.7059999999999991</v>
      </c>
      <c r="DC54" s="48">
        <f>$AI54</f>
        <v>1.7059999999999991</v>
      </c>
      <c r="DD54" s="183">
        <f t="shared" si="96"/>
        <v>1.5279999999999996</v>
      </c>
      <c r="DE54" s="199">
        <f t="shared" si="96"/>
        <v>1.5279999999999996</v>
      </c>
      <c r="DF54" s="199">
        <f t="shared" si="96"/>
        <v>1.5279999999999996</v>
      </c>
      <c r="DG54" s="199">
        <f t="shared" si="96"/>
        <v>1.5279999999999996</v>
      </c>
      <c r="DH54" s="183">
        <f t="shared" si="97"/>
        <v>1.4610701867353511</v>
      </c>
      <c r="DI54" s="48">
        <f t="shared" si="123"/>
        <v>1.4610701867353511</v>
      </c>
      <c r="DJ54" s="48">
        <f t="shared" si="123"/>
        <v>1.4610701867353511</v>
      </c>
      <c r="DK54" s="48">
        <f t="shared" si="99"/>
        <v>1.4610701867353511</v>
      </c>
      <c r="DL54" s="48">
        <f t="shared" si="100"/>
        <v>1.4610701867353511</v>
      </c>
      <c r="DM54" s="48">
        <f t="shared" si="101"/>
        <v>1.4610701867353511</v>
      </c>
      <c r="DN54" s="48">
        <f t="shared" si="102"/>
        <v>1.4610701867353511</v>
      </c>
      <c r="DO54" s="48">
        <f t="shared" si="103"/>
        <v>1.4610701867353511</v>
      </c>
      <c r="DP54" s="48">
        <f t="shared" si="104"/>
        <v>1.4610701867353511</v>
      </c>
      <c r="DQ54" s="48">
        <f t="shared" si="105"/>
        <v>1.4610701867353511</v>
      </c>
      <c r="DR54" s="48">
        <f t="shared" si="106"/>
        <v>1.4610701867353511</v>
      </c>
      <c r="DS54" s="48">
        <f t="shared" si="107"/>
        <v>1.4610701867353511</v>
      </c>
      <c r="DT54" s="48">
        <f t="shared" si="108"/>
        <v>1.4610701867353511</v>
      </c>
      <c r="DU54" s="48">
        <f t="shared" si="109"/>
        <v>1.4610701867353511</v>
      </c>
      <c r="DV54" s="48">
        <f t="shared" si="110"/>
        <v>1.4610701867353511</v>
      </c>
      <c r="DW54" s="48">
        <f t="shared" si="111"/>
        <v>1.4610701867353511</v>
      </c>
      <c r="DX54" s="48">
        <f t="shared" si="112"/>
        <v>1.4610701867353511</v>
      </c>
      <c r="DY54" s="48">
        <f t="shared" si="113"/>
        <v>1.4610701867353511</v>
      </c>
      <c r="DZ54" s="48">
        <f t="shared" si="124"/>
        <v>1.4610701867353511</v>
      </c>
      <c r="EA54" s="48">
        <f t="shared" si="124"/>
        <v>1.4610701867353511</v>
      </c>
      <c r="EB54" s="48">
        <f t="shared" si="124"/>
        <v>1.4610701867353511</v>
      </c>
      <c r="EC54" s="48">
        <f t="shared" si="124"/>
        <v>1.4610701867353511</v>
      </c>
      <c r="ED54" s="48">
        <f t="shared" si="124"/>
        <v>1.4610701867353511</v>
      </c>
      <c r="EE54" s="48">
        <f t="shared" si="124"/>
        <v>1.4610701867353511</v>
      </c>
      <c r="EF54" s="48">
        <f t="shared" si="115"/>
        <v>1.4610701867353511</v>
      </c>
      <c r="EG54" s="48">
        <f t="shared" si="116"/>
        <v>1.4610701867353511</v>
      </c>
      <c r="EH54" s="48">
        <f t="shared" si="117"/>
        <v>1.4610701867353511</v>
      </c>
      <c r="EI54" s="48">
        <f t="shared" si="118"/>
        <v>1.4610701867353511</v>
      </c>
      <c r="EJ54" s="48">
        <f t="shared" si="119"/>
        <v>1.4610701867353511</v>
      </c>
      <c r="EK54" s="48">
        <f t="shared" si="120"/>
        <v>1.4610701867353511</v>
      </c>
      <c r="EL54" s="183">
        <f t="shared" si="121"/>
        <v>1.5287026318288253</v>
      </c>
      <c r="EM54" s="60"/>
      <c r="EN54" s="60"/>
      <c r="EO54" s="60"/>
    </row>
    <row r="55" spans="1:145" ht="15.75" thickBot="1" x14ac:dyDescent="0.3">
      <c r="B55" s="12" t="s">
        <v>28</v>
      </c>
      <c r="C55" s="21">
        <v>1</v>
      </c>
      <c r="D55" s="25"/>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99"/>
      <c r="AC55" s="48"/>
      <c r="AD55" s="142"/>
      <c r="AE55" s="142"/>
      <c r="AF55" s="142"/>
      <c r="AG55" s="142"/>
      <c r="AH55" s="142"/>
      <c r="AI55" s="142"/>
      <c r="AJ55" s="142"/>
      <c r="AK55" s="142"/>
      <c r="AL55" s="142"/>
      <c r="AM55" s="142"/>
      <c r="AN55" s="142"/>
      <c r="AO55" s="142"/>
      <c r="AP55" s="142"/>
      <c r="AQ55" s="142"/>
      <c r="AR55" s="142"/>
      <c r="AS55" s="142"/>
      <c r="AT55" s="198"/>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98"/>
      <c r="EM55" s="60"/>
      <c r="EN55" s="60"/>
      <c r="EO55" s="60"/>
    </row>
    <row r="56" spans="1:145" ht="15.75" thickTop="1" x14ac:dyDescent="0.25">
      <c r="EM56" s="60"/>
      <c r="EN56" s="60"/>
      <c r="EO56" s="60"/>
    </row>
    <row r="57" spans="1:145" x14ac:dyDescent="0.25">
      <c r="EM57" s="60"/>
      <c r="EN57" s="60"/>
      <c r="EO57" s="60"/>
    </row>
    <row r="58" spans="1:145" x14ac:dyDescent="0.25">
      <c r="EM58" s="60"/>
      <c r="EN58" s="60"/>
      <c r="EO58" s="60"/>
    </row>
    <row r="59" spans="1:145" x14ac:dyDescent="0.25">
      <c r="EM59" s="60"/>
      <c r="EN59" s="60"/>
      <c r="EO59" s="60"/>
    </row>
    <row r="60" spans="1:145" x14ac:dyDescent="0.25">
      <c r="EM60" s="60"/>
      <c r="EN60" s="60"/>
      <c r="EO60" s="60"/>
    </row>
  </sheetData>
  <mergeCells count="74">
    <mergeCell ref="M33:M34"/>
    <mergeCell ref="CR3:CR4"/>
    <mergeCell ref="B4:C4"/>
    <mergeCell ref="B5:C5"/>
    <mergeCell ref="B6:C6"/>
    <mergeCell ref="B33:C33"/>
    <mergeCell ref="BN3:BN4"/>
    <mergeCell ref="BO3:BT3"/>
    <mergeCell ref="BU3:CA3"/>
    <mergeCell ref="CB3:CH3"/>
    <mergeCell ref="CL3:CL4"/>
    <mergeCell ref="CN3:CO3"/>
    <mergeCell ref="AQ3:AQ4"/>
    <mergeCell ref="AR3:AR4"/>
    <mergeCell ref="AS3:AS4"/>
    <mergeCell ref="AT3:BA3"/>
    <mergeCell ref="BB3:BE3"/>
    <mergeCell ref="BI3:BL3"/>
    <mergeCell ref="AI3:AI4"/>
    <mergeCell ref="AJ3:AL3"/>
    <mergeCell ref="AM3:AM4"/>
    <mergeCell ref="AN3:AN4"/>
    <mergeCell ref="AO3:AO4"/>
    <mergeCell ref="AP3:AP4"/>
    <mergeCell ref="U3:U4"/>
    <mergeCell ref="AH3:AH4"/>
    <mergeCell ref="W3:W4"/>
    <mergeCell ref="X3:X4"/>
    <mergeCell ref="Y3:Y4"/>
    <mergeCell ref="Z3:Z4"/>
    <mergeCell ref="AA3:AA4"/>
    <mergeCell ref="AB3:AB4"/>
    <mergeCell ref="AC3:AC4"/>
    <mergeCell ref="AD3:AD4"/>
    <mergeCell ref="AE3:AE4"/>
    <mergeCell ref="AF3:AF4"/>
    <mergeCell ref="AG3:AG4"/>
    <mergeCell ref="I3:I4"/>
    <mergeCell ref="J3:J4"/>
    <mergeCell ref="BN2:CK2"/>
    <mergeCell ref="CL2:CQ2"/>
    <mergeCell ref="CR2:DC2"/>
    <mergeCell ref="V3:V4"/>
    <mergeCell ref="K3:K4"/>
    <mergeCell ref="L3:L4"/>
    <mergeCell ref="M3:M4"/>
    <mergeCell ref="N3:N4"/>
    <mergeCell ref="O3:O4"/>
    <mergeCell ref="P3:P4"/>
    <mergeCell ref="Q3:Q4"/>
    <mergeCell ref="R3:R4"/>
    <mergeCell ref="S3:S4"/>
    <mergeCell ref="T3:T4"/>
    <mergeCell ref="D3:D4"/>
    <mergeCell ref="E3:E4"/>
    <mergeCell ref="F3:F4"/>
    <mergeCell ref="G3:G4"/>
    <mergeCell ref="H3:H4"/>
    <mergeCell ref="D1:EL1"/>
    <mergeCell ref="D2:L2"/>
    <mergeCell ref="M2:P2"/>
    <mergeCell ref="Q2:S2"/>
    <mergeCell ref="T2:AA2"/>
    <mergeCell ref="AB2:AC2"/>
    <mergeCell ref="AD2:AG2"/>
    <mergeCell ref="AH2:AN2"/>
    <mergeCell ref="AO2:AP2"/>
    <mergeCell ref="AQ2:BM2"/>
    <mergeCell ref="DO2:DV2"/>
    <mergeCell ref="DW2:DX2"/>
    <mergeCell ref="DY2:EK2"/>
    <mergeCell ref="DD2:DG2"/>
    <mergeCell ref="DH2:DL2"/>
    <mergeCell ref="DM2:DN2"/>
  </mergeCells>
  <pageMargins left="0.7" right="0.7" top="0.75" bottom="0.75" header="0.3" footer="0.3"/>
  <pageSetup paperSize="9" orientation="portrait" horizontalDpi="4294967293" r:id="rId1"/>
  <headerFooter>
    <oddFooter xml:space="preserve">&amp;C_x000D_&amp;1#&amp;"Calibri"&amp;12&amp;K0078D7 OFFICIAL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DDCD-9DFE-4D8A-BBAB-583A9A8544F8}">
  <dimension ref="A1:EO60"/>
  <sheetViews>
    <sheetView zoomScale="115" zoomScaleNormal="115" workbookViewId="0">
      <pane xSplit="3" ySplit="4" topLeftCell="BV5" activePane="bottomRight" state="frozen"/>
      <selection activeCell="B2" sqref="B2"/>
      <selection pane="topRight" activeCell="B2" sqref="B2"/>
      <selection pane="bottomLeft" activeCell="B2" sqref="B2"/>
      <selection pane="bottomRight" activeCell="BF6" sqref="BF6"/>
    </sheetView>
  </sheetViews>
  <sheetFormatPr defaultColWidth="8.85546875" defaultRowHeight="15" outlineLevelRow="1" x14ac:dyDescent="0.25"/>
  <cols>
    <col min="1" max="1" width="2.85546875" style="7" customWidth="1"/>
    <col min="2" max="3" width="8.85546875" style="7"/>
    <col min="4" max="37" width="5.5703125" style="7" customWidth="1"/>
    <col min="38" max="38" width="7.85546875" style="7" bestFit="1" customWidth="1"/>
    <col min="39" max="142" width="5.5703125" style="7" customWidth="1"/>
    <col min="143" max="16384" width="8.85546875" style="7"/>
  </cols>
  <sheetData>
    <row r="1" spans="1:145" ht="16.5" thickTop="1" thickBot="1" x14ac:dyDescent="0.3">
      <c r="D1" s="758" t="s">
        <v>10</v>
      </c>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759"/>
      <c r="CB1" s="759"/>
      <c r="CC1" s="759"/>
      <c r="CD1" s="759"/>
      <c r="CE1" s="759"/>
      <c r="CF1" s="759"/>
      <c r="CG1" s="759"/>
      <c r="CH1" s="759"/>
      <c r="CI1" s="759"/>
      <c r="CJ1" s="759"/>
      <c r="CK1" s="759"/>
      <c r="CL1" s="759"/>
      <c r="CM1" s="759"/>
      <c r="CN1" s="759"/>
      <c r="CO1" s="759"/>
      <c r="CP1" s="759"/>
      <c r="CQ1" s="759"/>
      <c r="CR1" s="759"/>
      <c r="CS1" s="759"/>
      <c r="CT1" s="759"/>
      <c r="CU1" s="759"/>
      <c r="CV1" s="759"/>
      <c r="CW1" s="759"/>
      <c r="CX1" s="759"/>
      <c r="CY1" s="759"/>
      <c r="CZ1" s="759"/>
      <c r="DA1" s="759"/>
      <c r="DB1" s="759"/>
      <c r="DC1" s="759"/>
      <c r="DD1" s="759"/>
      <c r="DE1" s="759"/>
      <c r="DF1" s="759"/>
      <c r="DG1" s="759"/>
      <c r="DH1" s="759"/>
      <c r="DI1" s="759"/>
      <c r="DJ1" s="759"/>
      <c r="DK1" s="759"/>
      <c r="DL1" s="759"/>
      <c r="DM1" s="759"/>
      <c r="DN1" s="759"/>
      <c r="DO1" s="759"/>
      <c r="DP1" s="759"/>
      <c r="DQ1" s="759"/>
      <c r="DR1" s="759"/>
      <c r="DS1" s="759"/>
      <c r="DT1" s="759"/>
      <c r="DU1" s="759"/>
      <c r="DV1" s="759"/>
      <c r="DW1" s="759"/>
      <c r="DX1" s="759"/>
      <c r="DY1" s="759"/>
      <c r="DZ1" s="759"/>
      <c r="EA1" s="759"/>
      <c r="EB1" s="759"/>
      <c r="EC1" s="759"/>
      <c r="ED1" s="759"/>
      <c r="EE1" s="759"/>
      <c r="EF1" s="759"/>
      <c r="EG1" s="759"/>
      <c r="EH1" s="759"/>
      <c r="EI1" s="759"/>
      <c r="EJ1" s="759"/>
      <c r="EK1" s="759"/>
      <c r="EL1" s="759"/>
      <c r="EM1" s="8"/>
      <c r="EN1" s="8"/>
      <c r="EO1" s="8"/>
    </row>
    <row r="2" spans="1:145" ht="36" customHeight="1" thickBot="1" x14ac:dyDescent="0.3">
      <c r="B2" s="255" t="s">
        <v>484</v>
      </c>
      <c r="D2" s="628" t="s">
        <v>243</v>
      </c>
      <c r="E2" s="750"/>
      <c r="F2" s="629"/>
      <c r="G2" s="629"/>
      <c r="H2" s="629"/>
      <c r="I2" s="629"/>
      <c r="J2" s="629"/>
      <c r="K2" s="629"/>
      <c r="L2" s="630"/>
      <c r="M2" s="628" t="s">
        <v>252</v>
      </c>
      <c r="N2" s="750"/>
      <c r="O2" s="762"/>
      <c r="P2" s="763"/>
      <c r="Q2" s="628" t="s">
        <v>370</v>
      </c>
      <c r="R2" s="629"/>
      <c r="S2" s="630"/>
      <c r="T2" s="628" t="s">
        <v>101</v>
      </c>
      <c r="U2" s="629"/>
      <c r="V2" s="629"/>
      <c r="W2" s="629"/>
      <c r="X2" s="629"/>
      <c r="Y2" s="629"/>
      <c r="Z2" s="629"/>
      <c r="AA2" s="630"/>
      <c r="AB2" s="628" t="s">
        <v>256</v>
      </c>
      <c r="AC2" s="630"/>
      <c r="AD2" s="628" t="s">
        <v>395</v>
      </c>
      <c r="AE2" s="629"/>
      <c r="AF2" s="743"/>
      <c r="AG2" s="630"/>
      <c r="AH2" s="628" t="s">
        <v>271</v>
      </c>
      <c r="AI2" s="629"/>
      <c r="AJ2" s="629"/>
      <c r="AK2" s="629"/>
      <c r="AL2" s="629"/>
      <c r="AM2" s="629"/>
      <c r="AN2" s="630"/>
      <c r="AO2" s="628" t="s">
        <v>275</v>
      </c>
      <c r="AP2" s="630"/>
      <c r="AQ2" s="628" t="s">
        <v>277</v>
      </c>
      <c r="AR2" s="629"/>
      <c r="AS2" s="629"/>
      <c r="AT2" s="629"/>
      <c r="AU2" s="629"/>
      <c r="AV2" s="629"/>
      <c r="AW2" s="629"/>
      <c r="AX2" s="629"/>
      <c r="AY2" s="629"/>
      <c r="AZ2" s="629"/>
      <c r="BA2" s="629"/>
      <c r="BB2" s="629"/>
      <c r="BC2" s="629"/>
      <c r="BD2" s="629"/>
      <c r="BE2" s="629"/>
      <c r="BF2" s="629"/>
      <c r="BG2" s="629"/>
      <c r="BH2" s="629"/>
      <c r="BI2" s="629"/>
      <c r="BJ2" s="629"/>
      <c r="BK2" s="629"/>
      <c r="BL2" s="629"/>
      <c r="BM2" s="630"/>
      <c r="BN2" s="628" t="s">
        <v>34</v>
      </c>
      <c r="BO2" s="750"/>
      <c r="BP2" s="750"/>
      <c r="BQ2" s="629"/>
      <c r="BR2" s="629"/>
      <c r="BS2" s="629"/>
      <c r="BT2" s="629"/>
      <c r="BU2" s="629"/>
      <c r="BV2" s="629"/>
      <c r="BW2" s="629"/>
      <c r="BX2" s="629"/>
      <c r="BY2" s="629"/>
      <c r="BZ2" s="629"/>
      <c r="CA2" s="629"/>
      <c r="CB2" s="629"/>
      <c r="CC2" s="629"/>
      <c r="CD2" s="629"/>
      <c r="CE2" s="629"/>
      <c r="CF2" s="629"/>
      <c r="CG2" s="629"/>
      <c r="CH2" s="629"/>
      <c r="CI2" s="629"/>
      <c r="CJ2" s="629"/>
      <c r="CK2" s="630"/>
      <c r="CL2" s="628" t="s">
        <v>292</v>
      </c>
      <c r="CM2" s="750"/>
      <c r="CN2" s="629"/>
      <c r="CO2" s="629"/>
      <c r="CP2" s="629"/>
      <c r="CQ2" s="630"/>
      <c r="CR2" s="628" t="s">
        <v>301</v>
      </c>
      <c r="CS2" s="750"/>
      <c r="CT2" s="629"/>
      <c r="CU2" s="629"/>
      <c r="CV2" s="629"/>
      <c r="CW2" s="629"/>
      <c r="CX2" s="629"/>
      <c r="CY2" s="629"/>
      <c r="CZ2" s="629"/>
      <c r="DA2" s="629"/>
      <c r="DB2" s="629"/>
      <c r="DC2" s="630"/>
      <c r="DD2" s="628" t="s">
        <v>367</v>
      </c>
      <c r="DE2" s="629"/>
      <c r="DF2" s="629"/>
      <c r="DG2" s="630"/>
      <c r="DH2" s="628" t="s">
        <v>324</v>
      </c>
      <c r="DI2" s="629"/>
      <c r="DJ2" s="629"/>
      <c r="DK2" s="629"/>
      <c r="DL2" s="630"/>
      <c r="DM2" s="628" t="s">
        <v>261</v>
      </c>
      <c r="DN2" s="629"/>
      <c r="DO2" s="628" t="s">
        <v>368</v>
      </c>
      <c r="DP2" s="629"/>
      <c r="DQ2" s="629"/>
      <c r="DR2" s="629"/>
      <c r="DS2" s="629"/>
      <c r="DT2" s="629"/>
      <c r="DU2" s="629"/>
      <c r="DV2" s="630"/>
      <c r="DW2" s="628" t="s">
        <v>347</v>
      </c>
      <c r="DX2" s="630"/>
      <c r="DY2" s="628" t="s">
        <v>350</v>
      </c>
      <c r="DZ2" s="629"/>
      <c r="EA2" s="629"/>
      <c r="EB2" s="629"/>
      <c r="EC2" s="629"/>
      <c r="ED2" s="629"/>
      <c r="EE2" s="629"/>
      <c r="EF2" s="629"/>
      <c r="EG2" s="629"/>
      <c r="EH2" s="629"/>
      <c r="EI2" s="629"/>
      <c r="EJ2" s="629"/>
      <c r="EK2" s="630"/>
      <c r="EL2" s="143" t="s">
        <v>363</v>
      </c>
      <c r="EM2" s="8"/>
      <c r="EN2" s="8"/>
      <c r="EO2" s="8"/>
    </row>
    <row r="3" spans="1:145" ht="42.95" customHeight="1" thickBot="1" x14ac:dyDescent="0.3">
      <c r="D3" s="789" t="s">
        <v>417</v>
      </c>
      <c r="E3" s="641" t="s">
        <v>244</v>
      </c>
      <c r="F3" s="744" t="s">
        <v>245</v>
      </c>
      <c r="G3" s="744" t="s">
        <v>246</v>
      </c>
      <c r="H3" s="744" t="s">
        <v>247</v>
      </c>
      <c r="I3" s="744" t="s">
        <v>248</v>
      </c>
      <c r="J3" s="744" t="s">
        <v>249</v>
      </c>
      <c r="K3" s="744" t="s">
        <v>250</v>
      </c>
      <c r="L3" s="641" t="s">
        <v>251</v>
      </c>
      <c r="M3" s="789" t="s">
        <v>424</v>
      </c>
      <c r="N3" s="641" t="s">
        <v>253</v>
      </c>
      <c r="O3" s="744" t="s">
        <v>254</v>
      </c>
      <c r="P3" s="641" t="s">
        <v>255</v>
      </c>
      <c r="Q3" s="791" t="s">
        <v>371</v>
      </c>
      <c r="R3" s="744" t="s">
        <v>372</v>
      </c>
      <c r="S3" s="641" t="s">
        <v>373</v>
      </c>
      <c r="T3" s="789" t="s">
        <v>418</v>
      </c>
      <c r="U3" s="772" t="s">
        <v>102</v>
      </c>
      <c r="V3" s="776" t="s">
        <v>104</v>
      </c>
      <c r="W3" s="776" t="s">
        <v>105</v>
      </c>
      <c r="X3" s="776" t="s">
        <v>210</v>
      </c>
      <c r="Y3" s="776" t="s">
        <v>212</v>
      </c>
      <c r="Z3" s="776" t="s">
        <v>108</v>
      </c>
      <c r="AA3" s="780" t="s">
        <v>214</v>
      </c>
      <c r="AB3" s="793" t="s">
        <v>388</v>
      </c>
      <c r="AC3" s="783" t="s">
        <v>389</v>
      </c>
      <c r="AD3" s="793" t="s">
        <v>416</v>
      </c>
      <c r="AE3" s="756" t="s">
        <v>396</v>
      </c>
      <c r="AF3" s="752" t="s">
        <v>397</v>
      </c>
      <c r="AG3" s="752" t="str">
        <f>Input!C35</f>
        <v>Professional Fees: General</v>
      </c>
      <c r="AH3" s="791" t="s">
        <v>272</v>
      </c>
      <c r="AI3" s="795" t="s">
        <v>92</v>
      </c>
      <c r="AJ3" s="764" t="s">
        <v>273</v>
      </c>
      <c r="AK3" s="765"/>
      <c r="AL3" s="766"/>
      <c r="AM3" s="744" t="s">
        <v>386</v>
      </c>
      <c r="AN3" s="641" t="s">
        <v>274</v>
      </c>
      <c r="AO3" s="641" t="s">
        <v>366</v>
      </c>
      <c r="AP3" s="641" t="s">
        <v>276</v>
      </c>
      <c r="AQ3" s="791" t="s">
        <v>278</v>
      </c>
      <c r="AR3" s="795" t="s">
        <v>279</v>
      </c>
      <c r="AS3" s="744" t="s">
        <v>280</v>
      </c>
      <c r="AT3" s="754" t="s">
        <v>390</v>
      </c>
      <c r="AU3" s="754"/>
      <c r="AV3" s="754"/>
      <c r="AW3" s="754"/>
      <c r="AX3" s="754"/>
      <c r="AY3" s="754"/>
      <c r="AZ3" s="754"/>
      <c r="BA3" s="754"/>
      <c r="BB3" s="754" t="s">
        <v>281</v>
      </c>
      <c r="BC3" s="754"/>
      <c r="BD3" s="754"/>
      <c r="BE3" s="754"/>
      <c r="BF3" s="145" t="s">
        <v>282</v>
      </c>
      <c r="BG3" s="145" t="s">
        <v>283</v>
      </c>
      <c r="BH3" s="145" t="s">
        <v>284</v>
      </c>
      <c r="BI3" s="754" t="s">
        <v>393</v>
      </c>
      <c r="BJ3" s="754"/>
      <c r="BK3" s="754"/>
      <c r="BL3" s="754"/>
      <c r="BM3" s="147" t="s">
        <v>285</v>
      </c>
      <c r="BN3" s="795" t="s">
        <v>422</v>
      </c>
      <c r="BO3" s="767" t="s">
        <v>286</v>
      </c>
      <c r="BP3" s="768"/>
      <c r="BQ3" s="768"/>
      <c r="BR3" s="768"/>
      <c r="BS3" s="768"/>
      <c r="BT3" s="769"/>
      <c r="BU3" s="754" t="s">
        <v>191</v>
      </c>
      <c r="BV3" s="754"/>
      <c r="BW3" s="754"/>
      <c r="BX3" s="754"/>
      <c r="BY3" s="754"/>
      <c r="BZ3" s="754"/>
      <c r="CA3" s="754"/>
      <c r="CB3" s="754" t="s">
        <v>287</v>
      </c>
      <c r="CC3" s="754"/>
      <c r="CD3" s="754"/>
      <c r="CE3" s="754"/>
      <c r="CF3" s="754"/>
      <c r="CG3" s="754"/>
      <c r="CH3" s="754"/>
      <c r="CI3" s="145" t="s">
        <v>288</v>
      </c>
      <c r="CJ3" s="145" t="s">
        <v>289</v>
      </c>
      <c r="CK3" s="147" t="s">
        <v>291</v>
      </c>
      <c r="CL3" s="791" t="s">
        <v>416</v>
      </c>
      <c r="CM3" s="146" t="s">
        <v>293</v>
      </c>
      <c r="CN3" s="754" t="s">
        <v>294</v>
      </c>
      <c r="CO3" s="754"/>
      <c r="CP3" s="145" t="s">
        <v>297</v>
      </c>
      <c r="CQ3" s="147" t="s">
        <v>299</v>
      </c>
      <c r="CR3" s="641" t="s">
        <v>416</v>
      </c>
      <c r="CS3" s="146" t="s">
        <v>302</v>
      </c>
      <c r="CT3" s="145" t="s">
        <v>303</v>
      </c>
      <c r="CU3" s="145" t="s">
        <v>305</v>
      </c>
      <c r="CV3" s="145" t="s">
        <v>307</v>
      </c>
      <c r="CW3" s="145" t="s">
        <v>308</v>
      </c>
      <c r="CX3" s="145" t="s">
        <v>309</v>
      </c>
      <c r="CY3" s="145" t="s">
        <v>310</v>
      </c>
      <c r="CZ3" s="145" t="s">
        <v>311</v>
      </c>
      <c r="DA3" s="145" t="s">
        <v>312</v>
      </c>
      <c r="DB3" s="145" t="s">
        <v>313</v>
      </c>
      <c r="DC3" s="147" t="s">
        <v>315</v>
      </c>
      <c r="DD3" s="146" t="s">
        <v>316</v>
      </c>
      <c r="DE3" s="145" t="s">
        <v>318</v>
      </c>
      <c r="DF3" s="145" t="s">
        <v>320</v>
      </c>
      <c r="DG3" s="147" t="s">
        <v>322</v>
      </c>
      <c r="DH3" s="146" t="s">
        <v>326</v>
      </c>
      <c r="DI3" s="145" t="s">
        <v>327</v>
      </c>
      <c r="DJ3" s="145" t="s">
        <v>329</v>
      </c>
      <c r="DK3" s="145" t="s">
        <v>331</v>
      </c>
      <c r="DL3" s="147" t="s">
        <v>333</v>
      </c>
      <c r="DM3" s="146" t="s">
        <v>263</v>
      </c>
      <c r="DN3" s="145" t="s">
        <v>264</v>
      </c>
      <c r="DO3" s="162" t="s">
        <v>337</v>
      </c>
      <c r="DP3" s="145" t="s">
        <v>338</v>
      </c>
      <c r="DQ3" s="145" t="s">
        <v>340</v>
      </c>
      <c r="DR3" s="145" t="s">
        <v>341</v>
      </c>
      <c r="DS3" s="145" t="s">
        <v>342</v>
      </c>
      <c r="DT3" s="145" t="s">
        <v>343</v>
      </c>
      <c r="DU3" s="145" t="s">
        <v>344</v>
      </c>
      <c r="DV3" s="147" t="s">
        <v>345</v>
      </c>
      <c r="DW3" s="146" t="s">
        <v>348</v>
      </c>
      <c r="DX3" s="147" t="s">
        <v>349</v>
      </c>
      <c r="DY3" s="162" t="s">
        <v>416</v>
      </c>
      <c r="DZ3" s="146" t="s">
        <v>351</v>
      </c>
      <c r="EA3" s="145" t="s">
        <v>352</v>
      </c>
      <c r="EB3" s="145" t="s">
        <v>353</v>
      </c>
      <c r="EC3" s="145" t="s">
        <v>354</v>
      </c>
      <c r="ED3" s="145" t="s">
        <v>355</v>
      </c>
      <c r="EE3" s="145" t="s">
        <v>356</v>
      </c>
      <c r="EF3" s="145" t="s">
        <v>357</v>
      </c>
      <c r="EG3" s="145" t="s">
        <v>358</v>
      </c>
      <c r="EH3" s="145" t="s">
        <v>359</v>
      </c>
      <c r="EI3" s="145" t="s">
        <v>360</v>
      </c>
      <c r="EJ3" s="145" t="s">
        <v>361</v>
      </c>
      <c r="EK3" s="147" t="s">
        <v>362</v>
      </c>
      <c r="EL3" s="148"/>
    </row>
    <row r="4" spans="1:145" s="10" customFormat="1" ht="46.5" customHeight="1" thickBot="1" x14ac:dyDescent="0.25">
      <c r="B4" s="760" t="s">
        <v>43</v>
      </c>
      <c r="C4" s="761"/>
      <c r="D4" s="790"/>
      <c r="E4" s="745"/>
      <c r="F4" s="745"/>
      <c r="G4" s="745"/>
      <c r="H4" s="745"/>
      <c r="I4" s="745"/>
      <c r="J4" s="745"/>
      <c r="K4" s="745"/>
      <c r="L4" s="643"/>
      <c r="M4" s="790"/>
      <c r="N4" s="745"/>
      <c r="O4" s="745"/>
      <c r="P4" s="643"/>
      <c r="Q4" s="792"/>
      <c r="R4" s="745"/>
      <c r="S4" s="643"/>
      <c r="T4" s="790"/>
      <c r="U4" s="773"/>
      <c r="V4" s="777"/>
      <c r="W4" s="777"/>
      <c r="X4" s="777"/>
      <c r="Y4" s="777"/>
      <c r="Z4" s="777"/>
      <c r="AA4" s="777"/>
      <c r="AB4" s="794"/>
      <c r="AC4" s="784"/>
      <c r="AD4" s="794"/>
      <c r="AE4" s="757"/>
      <c r="AF4" s="753"/>
      <c r="AG4" s="753"/>
      <c r="AH4" s="792"/>
      <c r="AI4" s="792"/>
      <c r="AJ4" s="115" t="s">
        <v>419</v>
      </c>
      <c r="AK4" s="115" t="s">
        <v>420</v>
      </c>
      <c r="AL4" s="115" t="s">
        <v>421</v>
      </c>
      <c r="AM4" s="745"/>
      <c r="AN4" s="643"/>
      <c r="AO4" s="745"/>
      <c r="AP4" s="643"/>
      <c r="AQ4" s="792"/>
      <c r="AR4" s="792"/>
      <c r="AS4" s="745"/>
      <c r="AT4" s="155" t="s">
        <v>391</v>
      </c>
      <c r="AU4" s="108" t="s">
        <v>179</v>
      </c>
      <c r="AV4" s="108" t="s">
        <v>387</v>
      </c>
      <c r="AW4" s="108" t="s">
        <v>392</v>
      </c>
      <c r="AX4" s="116" t="s">
        <v>240</v>
      </c>
      <c r="AY4" s="116" t="s">
        <v>173</v>
      </c>
      <c r="AZ4" s="116" t="s">
        <v>174</v>
      </c>
      <c r="BA4" s="116" t="s">
        <v>175</v>
      </c>
      <c r="BB4" s="155" t="s">
        <v>391</v>
      </c>
      <c r="BC4" s="155" t="s">
        <v>177</v>
      </c>
      <c r="BD4" s="155" t="s">
        <v>185</v>
      </c>
      <c r="BE4" s="105" t="s">
        <v>182</v>
      </c>
      <c r="BF4" s="105"/>
      <c r="BG4" s="106"/>
      <c r="BH4" s="105"/>
      <c r="BI4" s="155" t="s">
        <v>391</v>
      </c>
      <c r="BJ4" s="159" t="s">
        <v>196</v>
      </c>
      <c r="BK4" s="159" t="s">
        <v>26</v>
      </c>
      <c r="BL4" s="159" t="s">
        <v>200</v>
      </c>
      <c r="BM4" s="122"/>
      <c r="BN4" s="792"/>
      <c r="BO4" s="161" t="s">
        <v>422</v>
      </c>
      <c r="BP4" s="123" t="s">
        <v>400</v>
      </c>
      <c r="BQ4" s="108" t="s">
        <v>401</v>
      </c>
      <c r="BR4" s="108" t="s">
        <v>402</v>
      </c>
      <c r="BS4" s="108" t="s">
        <v>403</v>
      </c>
      <c r="BT4" s="108" t="s">
        <v>404</v>
      </c>
      <c r="BU4" s="159" t="s">
        <v>422</v>
      </c>
      <c r="BV4" s="108" t="s">
        <v>400</v>
      </c>
      <c r="BW4" s="108" t="s">
        <v>401</v>
      </c>
      <c r="BX4" s="108" t="s">
        <v>376</v>
      </c>
      <c r="BY4" s="108" t="s">
        <v>377</v>
      </c>
      <c r="BZ4" s="108" t="s">
        <v>378</v>
      </c>
      <c r="CA4" s="108" t="s">
        <v>379</v>
      </c>
      <c r="CB4" s="159" t="s">
        <v>422</v>
      </c>
      <c r="CC4" s="108" t="s">
        <v>380</v>
      </c>
      <c r="CD4" s="108" t="s">
        <v>381</v>
      </c>
      <c r="CE4" s="108" t="s">
        <v>376</v>
      </c>
      <c r="CF4" s="108" t="s">
        <v>377</v>
      </c>
      <c r="CG4" s="108" t="s">
        <v>382</v>
      </c>
      <c r="CH4" s="108" t="s">
        <v>383</v>
      </c>
      <c r="CI4" s="105" t="s">
        <v>384</v>
      </c>
      <c r="CJ4" s="105" t="s">
        <v>290</v>
      </c>
      <c r="CK4" s="119" t="s">
        <v>398</v>
      </c>
      <c r="CL4" s="792"/>
      <c r="CM4" s="144"/>
      <c r="CN4" s="105" t="s">
        <v>295</v>
      </c>
      <c r="CO4" s="105" t="s">
        <v>296</v>
      </c>
      <c r="CP4" s="105" t="s">
        <v>298</v>
      </c>
      <c r="CQ4" s="119" t="s">
        <v>300</v>
      </c>
      <c r="CR4" s="745"/>
      <c r="CS4" s="144"/>
      <c r="CT4" s="105" t="s">
        <v>304</v>
      </c>
      <c r="CU4" s="110" t="s">
        <v>306</v>
      </c>
      <c r="CV4" s="117"/>
      <c r="CW4" s="117"/>
      <c r="CX4" s="117"/>
      <c r="CY4" s="106"/>
      <c r="CZ4" s="106"/>
      <c r="DA4" s="106"/>
      <c r="DB4" s="105" t="s">
        <v>314</v>
      </c>
      <c r="DC4" s="119" t="s">
        <v>385</v>
      </c>
      <c r="DD4" s="121" t="s">
        <v>317</v>
      </c>
      <c r="DE4" s="105" t="s">
        <v>319</v>
      </c>
      <c r="DF4" s="105" t="s">
        <v>321</v>
      </c>
      <c r="DG4" s="119" t="s">
        <v>319</v>
      </c>
      <c r="DH4" s="120" t="s">
        <v>325</v>
      </c>
      <c r="DI4" s="110" t="s">
        <v>328</v>
      </c>
      <c r="DJ4" s="105" t="s">
        <v>330</v>
      </c>
      <c r="DK4" s="105" t="s">
        <v>332</v>
      </c>
      <c r="DL4" s="119" t="s">
        <v>334</v>
      </c>
      <c r="DM4" s="121"/>
      <c r="DN4" s="110"/>
      <c r="DO4" s="163"/>
      <c r="DP4" s="117"/>
      <c r="DQ4" s="106"/>
      <c r="DR4" s="105"/>
      <c r="DS4" s="106"/>
      <c r="DT4" s="105"/>
      <c r="DU4" s="105"/>
      <c r="DV4" s="127"/>
      <c r="DW4" s="128"/>
      <c r="DX4" s="119"/>
      <c r="DY4" s="164"/>
      <c r="DZ4" s="105"/>
      <c r="EA4" s="106"/>
      <c r="EB4" s="106"/>
      <c r="EC4" s="106"/>
      <c r="ED4" s="106"/>
      <c r="EE4" s="106"/>
      <c r="EF4" s="106"/>
      <c r="EG4" s="106"/>
      <c r="EH4" s="106"/>
      <c r="EI4" s="106"/>
      <c r="EJ4" s="106"/>
      <c r="EK4" s="119"/>
      <c r="EL4" s="129"/>
      <c r="EM4" s="9"/>
      <c r="EN4" s="9"/>
      <c r="EO4" s="9"/>
    </row>
    <row r="5" spans="1:145" s="11" customFormat="1" ht="48" outlineLevel="1" x14ac:dyDescent="0.25">
      <c r="B5" s="741" t="s">
        <v>35</v>
      </c>
      <c r="C5" s="742"/>
      <c r="D5" s="177" t="str">
        <f>'RCF SOBC data'!D5</f>
        <v>L&amp;P</v>
      </c>
      <c r="E5" s="6" t="str">
        <f>'RCF SOBC data'!E5</f>
        <v>As Gen L&amp;P</v>
      </c>
      <c r="F5" s="6" t="str">
        <f>'RCF SOBC data'!F5</f>
        <v>As Gen L&amp;P</v>
      </c>
      <c r="G5" s="6" t="str">
        <f>'RCF SOBC data'!G5</f>
        <v>As Gen L&amp;P</v>
      </c>
      <c r="H5" s="6" t="str">
        <f>'RCF SOBC data'!H5</f>
        <v>As Gen L&amp;P</v>
      </c>
      <c r="I5" s="6" t="str">
        <f>'RCF SOBC data'!I5</f>
        <v>As Gen L&amp;P</v>
      </c>
      <c r="J5" s="6" t="str">
        <f>'RCF SOBC data'!J5</f>
        <v>As Gen L&amp;P</v>
      </c>
      <c r="K5" s="6" t="str">
        <f>'RCF SOBC data'!K5</f>
        <v>As Gen L&amp;P</v>
      </c>
      <c r="L5" s="6" t="str">
        <f>'RCF SOBC data'!L5</f>
        <v>As Gen L&amp;P</v>
      </c>
      <c r="M5" s="177" t="str">
        <f>'RCF SOBC data'!M5</f>
        <v>Design</v>
      </c>
      <c r="N5" s="6" t="str">
        <f>'RCF SOBC data'!N5</f>
        <v>Same</v>
      </c>
      <c r="O5" s="6" t="str">
        <f>'RCF SOBC data'!O5</f>
        <v>Same</v>
      </c>
      <c r="P5" s="6" t="str">
        <f>'RCF SOBC data'!P5</f>
        <v>Same</v>
      </c>
      <c r="Q5" s="177" t="str">
        <f>'RCF SOBC data'!Q5</f>
        <v>Bldg</v>
      </c>
      <c r="R5" s="6" t="str">
        <f>'RCF SOBC data'!R5</f>
        <v>Same</v>
      </c>
      <c r="S5" s="6" t="str">
        <f>'RCF SOBC data'!S5</f>
        <v>Same</v>
      </c>
      <c r="T5" s="177" t="str">
        <f>'RCF SOBC data'!T5</f>
        <v>Bldg</v>
      </c>
      <c r="U5" s="6" t="str">
        <f>'RCF SOBC data'!U5</f>
        <v>Same</v>
      </c>
      <c r="V5" s="6" t="str">
        <f>'RCF SOBC data'!V5</f>
        <v>Bld 0-5 y</v>
      </c>
      <c r="W5" s="6" t="str">
        <f>'RCF SOBC data'!W5</f>
        <v>Same</v>
      </c>
      <c r="X5" s="6" t="str">
        <f>'RCF SOBC data'!X5</f>
        <v>Same</v>
      </c>
      <c r="Y5" s="6" t="str">
        <f>'RCF SOBC data'!Y5</f>
        <v>Same</v>
      </c>
      <c r="Z5" s="6" t="str">
        <f>'RCF SOBC data'!Z5</f>
        <v>Same</v>
      </c>
      <c r="AA5" s="6" t="str">
        <f>'RCF SOBC data'!AA5</f>
        <v>Same</v>
      </c>
      <c r="AB5" s="189" t="str">
        <f>'RCF SOBC data'!AB5</f>
        <v>EW</v>
      </c>
      <c r="AC5" s="6" t="str">
        <f>'RCF SOBC data'!AC5</f>
        <v>EW</v>
      </c>
      <c r="AD5" s="177" t="str">
        <f>'RCF SOBC data'!AD5</f>
        <v>Mngt</v>
      </c>
      <c r="AE5" s="6" t="str">
        <f>'RCF SOBC data'!AE5</f>
        <v>Same</v>
      </c>
      <c r="AF5" s="6" t="str">
        <f>'RCF SOBC data'!AF5</f>
        <v>Same</v>
      </c>
      <c r="AG5" s="6" t="str">
        <f>'RCF SOBC data'!AG5</f>
        <v>Same</v>
      </c>
      <c r="AH5" s="177" t="str">
        <f>'RCF SOBC data'!AH5</f>
        <v xml:space="preserve">Demolition </v>
      </c>
      <c r="AI5" s="177" t="str">
        <f>'RCF SOBC data'!AI5</f>
        <v>EW</v>
      </c>
      <c r="AJ5" s="177" t="str">
        <f>'RCF SOBC data'!AJ5</f>
        <v>EW</v>
      </c>
      <c r="AK5" s="6" t="str">
        <f>'RCF SOBC data'!AK5</f>
        <v>(EW+Facil W)/2</v>
      </c>
      <c r="AL5" s="6" t="str">
        <f>'RCF SOBC data'!AL5</f>
        <v>Facil Works</v>
      </c>
      <c r="AM5" s="6" t="str">
        <f>'RCF SOBC data'!AM5</f>
        <v>EW x</v>
      </c>
      <c r="AN5" s="6" t="str">
        <f>'RCF SOBC data'!AN5</f>
        <v>EW x</v>
      </c>
      <c r="AO5" s="6" t="str">
        <f>'RCF SOBC data'!AO5</f>
        <v>Bldg x</v>
      </c>
      <c r="AP5" s="6" t="str">
        <f>'RCF SOBC data'!AP5</f>
        <v>Bld 0-5 y</v>
      </c>
      <c r="AQ5" s="177" t="str">
        <f>'RCF SOBC data'!AQ5</f>
        <v>Design</v>
      </c>
      <c r="AR5" s="177" t="str">
        <f>'RCF SOBC data'!AR5</f>
        <v>Design</v>
      </c>
      <c r="AS5" s="6" t="str">
        <f>'RCF SOBC data'!AS5</f>
        <v>Roads</v>
      </c>
      <c r="AT5" s="177" t="str">
        <f>'RCF SOBC data'!AT5</f>
        <v>Roads</v>
      </c>
      <c r="AU5" s="6" t="str">
        <f>'RCF SOBC data'!AU5</f>
        <v>Roads x</v>
      </c>
      <c r="AV5" s="6" t="str">
        <f>'RCF SOBC data'!AV5</f>
        <v>Roads x</v>
      </c>
      <c r="AW5" s="6" t="str">
        <f>'RCF SOBC data'!AW5</f>
        <v>Roads x</v>
      </c>
      <c r="AX5" s="6" t="str">
        <f>'RCF SOBC data'!AX5</f>
        <v>Urban roads std</v>
      </c>
      <c r="AY5" s="6" t="str">
        <f>'RCF SOBC data'!AY5</f>
        <v>Urban roads cx</v>
      </c>
      <c r="AZ5" s="6" t="str">
        <f>'RCF SOBC data'!AZ5</f>
        <v>Rural std</v>
      </c>
      <c r="BA5" s="6" t="str">
        <f>'RCF SOBC data'!BA5</f>
        <v>Rural cx</v>
      </c>
      <c r="BB5" s="177" t="str">
        <f>'RCF SOBC data'!BB5</f>
        <v>As Rail</v>
      </c>
      <c r="BC5" s="177" t="str">
        <f>'RCF SOBC data'!BC5</f>
        <v>Rail</v>
      </c>
      <c r="BD5" s="177" t="str">
        <f>'RCF SOBC data'!BD5</f>
        <v>Stations</v>
      </c>
      <c r="BE5" s="6" t="str">
        <f>'RCF SOBC data'!BE5</f>
        <v>Roads</v>
      </c>
      <c r="BF5" s="6" t="str">
        <f>'RCF SOBC data'!BF5</f>
        <v>Spine roads</v>
      </c>
      <c r="BG5" s="6" t="str">
        <f>'RCF SOBC data'!BG5</f>
        <v>Roads</v>
      </c>
      <c r="BH5" s="6" t="str">
        <f>'RCF SOBC data'!BH5</f>
        <v>Junctions</v>
      </c>
      <c r="BI5" s="177" t="str">
        <f>'RCF SOBC data'!BI5</f>
        <v>Civils</v>
      </c>
      <c r="BJ5" s="177" t="str">
        <f>'RCF SOBC data'!BJ5</f>
        <v>Bridges</v>
      </c>
      <c r="BK5" s="177" t="str">
        <f>'RCF SOBC data'!BK5</f>
        <v>Tunnels</v>
      </c>
      <c r="BL5" s="177" t="str">
        <f>'RCF SOBC data'!BL5</f>
        <v>Earthworks</v>
      </c>
      <c r="BM5" s="6" t="str">
        <f>'RCF SOBC data'!BM5</f>
        <v>Roads</v>
      </c>
      <c r="BN5" s="177" t="str">
        <f>'RCF SOBC data'!BN5</f>
        <v>Gen Utilities</v>
      </c>
      <c r="BO5" s="177" t="str">
        <f>'RCF SOBC data'!BO5</f>
        <v>Elec</v>
      </c>
      <c r="BP5" s="6" t="str">
        <f>'RCF SOBC data'!BP5</f>
        <v>Elec x</v>
      </c>
      <c r="BQ5" s="6" t="str">
        <f>'RCF SOBC data'!BQ5</f>
        <v>Elec x</v>
      </c>
      <c r="BR5" s="6" t="str">
        <f>'RCF SOBC data'!BR5</f>
        <v>Elec x</v>
      </c>
      <c r="BS5" s="6" t="str">
        <f>'RCF SOBC data'!BS5</f>
        <v>Elec x</v>
      </c>
      <c r="BT5" s="6" t="str">
        <f>'RCF SOBC data'!BT5</f>
        <v>Elec x</v>
      </c>
      <c r="BU5" s="177" t="str">
        <f>'RCF SOBC data'!BU5</f>
        <v>Gas</v>
      </c>
      <c r="BV5" s="6" t="str">
        <f>'RCF SOBC data'!BV5</f>
        <v>Gas x</v>
      </c>
      <c r="BW5" s="6" t="str">
        <f>'RCF SOBC data'!BW5</f>
        <v>Gas x</v>
      </c>
      <c r="BX5" s="6" t="str">
        <f>'RCF SOBC data'!BX5</f>
        <v>Gas x</v>
      </c>
      <c r="BY5" s="6" t="str">
        <f>'RCF SOBC data'!BY5</f>
        <v>Gas x</v>
      </c>
      <c r="BZ5" s="6" t="str">
        <f>'RCF SOBC data'!BZ5</f>
        <v>Gas x</v>
      </c>
      <c r="CA5" s="6" t="str">
        <f>'RCF SOBC data'!CA5</f>
        <v>Gas x</v>
      </c>
      <c r="CB5" s="177" t="str">
        <f>'RCF SOBC data'!CB5</f>
        <v>Water</v>
      </c>
      <c r="CC5" s="6" t="str">
        <f>'RCF SOBC data'!CC5</f>
        <v>Water x</v>
      </c>
      <c r="CD5" s="177" t="str">
        <f>'RCF SOBC data'!CD5</f>
        <v>Water x</v>
      </c>
      <c r="CE5" s="6" t="str">
        <f>'RCF SOBC data'!CE5</f>
        <v>Water x</v>
      </c>
      <c r="CF5" s="6" t="str">
        <f>'RCF SOBC data'!CF5</f>
        <v>Water x</v>
      </c>
      <c r="CG5" s="6" t="str">
        <f>'RCF SOBC data'!CG5</f>
        <v>Water x</v>
      </c>
      <c r="CH5" s="6" t="str">
        <f>'RCF SOBC data'!CH5</f>
        <v>Water x</v>
      </c>
      <c r="CI5" s="6" t="str">
        <f>'RCF SOBC data'!CI5</f>
        <v>Gen x</v>
      </c>
      <c r="CJ5" s="6" t="str">
        <f>'RCF SOBC data'!CJ5</f>
        <v>Gen x</v>
      </c>
      <c r="CK5" s="6" t="str">
        <f>'RCF SOBC data'!CK5</f>
        <v>Gen x</v>
      </c>
      <c r="CL5" s="177" t="str">
        <f>'RCF SOBC data'!CL5</f>
        <v xml:space="preserve">Drng </v>
      </c>
      <c r="CM5" s="6" t="str">
        <f>'RCF SOBC data'!CM5</f>
        <v>Drng x</v>
      </c>
      <c r="CN5" s="6" t="str">
        <f>'RCF SOBC data'!CN5</f>
        <v>Drng x</v>
      </c>
      <c r="CO5" s="6" t="str">
        <f>'RCF SOBC data'!CO5</f>
        <v>Drng x</v>
      </c>
      <c r="CP5" s="6" t="str">
        <f>'RCF SOBC data'!CP5</f>
        <v>Drng x</v>
      </c>
      <c r="CQ5" s="6" t="str">
        <f>'RCF SOBC data'!CQ5</f>
        <v>Landraising</v>
      </c>
      <c r="CR5" s="6" t="str">
        <f>'RCF SOBC data'!CR5</f>
        <v>Enab W x</v>
      </c>
      <c r="CS5" s="6" t="str">
        <f>'RCF SOBC data'!CS5</f>
        <v xml:space="preserve">Eco x </v>
      </c>
      <c r="CT5" s="6" t="str">
        <f>'RCF SOBC data'!CT5</f>
        <v xml:space="preserve">Eco x </v>
      </c>
      <c r="CU5" s="6" t="str">
        <f>'RCF SOBC data'!CU5</f>
        <v xml:space="preserve">Eco x </v>
      </c>
      <c r="CV5" s="6" t="str">
        <f>'RCF SOBC data'!CV5</f>
        <v xml:space="preserve">Eco x </v>
      </c>
      <c r="CW5" s="6" t="str">
        <f>'RCF SOBC data'!CW5</f>
        <v xml:space="preserve">Eco x </v>
      </c>
      <c r="CX5" s="6" t="str">
        <f>'RCF SOBC data'!CX5</f>
        <v xml:space="preserve">Eco x </v>
      </c>
      <c r="CY5" s="6" t="str">
        <f>'RCF SOBC data'!CY5</f>
        <v xml:space="preserve">Eco x </v>
      </c>
      <c r="CZ5" s="6" t="str">
        <f>'RCF SOBC data'!CZ5</f>
        <v xml:space="preserve">Eco x </v>
      </c>
      <c r="DA5" s="6" t="str">
        <f>'RCF SOBC data'!DA5</f>
        <v xml:space="preserve">Eco x </v>
      </c>
      <c r="DB5" s="6" t="str">
        <f>'RCF SOBC data'!DB5</f>
        <v xml:space="preserve">Eco x </v>
      </c>
      <c r="DC5" s="6" t="str">
        <f>'RCF SOBC data'!DC5</f>
        <v xml:space="preserve">Eco x </v>
      </c>
      <c r="DD5" s="6" t="str">
        <f>'RCF SOBC data'!DD5</f>
        <v>Roads x</v>
      </c>
      <c r="DE5" s="6" t="str">
        <f>'RCF SOBC data'!DE5</f>
        <v>Roads x</v>
      </c>
      <c r="DF5" s="6" t="str">
        <f>'RCF SOBC data'!DF5</f>
        <v>Roads x</v>
      </c>
      <c r="DG5" s="6" t="str">
        <f>'RCF SOBC data'!DG5</f>
        <v>Roads x</v>
      </c>
      <c r="DH5" s="6" t="str">
        <f>'RCF SOBC data'!DH5</f>
        <v>Mngt</v>
      </c>
      <c r="DI5" s="6" t="str">
        <f>'RCF SOBC data'!DI5</f>
        <v>Fees x</v>
      </c>
      <c r="DJ5" s="6" t="str">
        <f>'RCF SOBC data'!DJ5</f>
        <v>Fees x</v>
      </c>
      <c r="DK5" s="6" t="str">
        <f>'RCF SOBC data'!DK5</f>
        <v>Fees x</v>
      </c>
      <c r="DL5" s="6" t="str">
        <f>'RCF SOBC data'!DL5</f>
        <v>Fees x</v>
      </c>
      <c r="DM5" s="6" t="str">
        <f>'RCF SOBC data'!DM5</f>
        <v>Fees x</v>
      </c>
      <c r="DN5" s="6" t="str">
        <f>'RCF SOBC data'!DN5</f>
        <v>Fees x</v>
      </c>
      <c r="DO5" s="189" t="str">
        <f>'RCF SOBC data'!DO5</f>
        <v>As mngt</v>
      </c>
      <c r="DP5" s="189" t="str">
        <f>'RCF SOBC data'!DP5</f>
        <v>Margin x</v>
      </c>
      <c r="DQ5" s="189" t="str">
        <f>'RCF SOBC data'!DQ5</f>
        <v>Margin x</v>
      </c>
      <c r="DR5" s="189" t="str">
        <f>'RCF SOBC data'!DR5</f>
        <v>Margin x</v>
      </c>
      <c r="DS5" s="189" t="str">
        <f>'RCF SOBC data'!DS5</f>
        <v>Margin x</v>
      </c>
      <c r="DT5" s="189" t="str">
        <f>'RCF SOBC data'!DT5</f>
        <v>Margin x</v>
      </c>
      <c r="DU5" s="189" t="str">
        <f>'RCF SOBC data'!DU5</f>
        <v>Margin x</v>
      </c>
      <c r="DV5" s="189" t="str">
        <f>'RCF SOBC data'!DV5</f>
        <v>Margin x</v>
      </c>
      <c r="DW5" s="6" t="str">
        <f>'RCF SOBC data'!DW5</f>
        <v>Mngt x</v>
      </c>
      <c r="DX5" s="6" t="str">
        <f>'RCF SOBC data'!DX5</f>
        <v>Mngt x</v>
      </c>
      <c r="DY5" s="152" t="str">
        <f>'RCF SOBC data'!DY5</f>
        <v>Mngt</v>
      </c>
      <c r="DZ5" s="6" t="str">
        <f>'RCF SOBC data'!DZ5</f>
        <v>106 x</v>
      </c>
      <c r="EA5" s="6" t="str">
        <f>'RCF SOBC data'!EA5</f>
        <v>106 x</v>
      </c>
      <c r="EB5" s="6" t="str">
        <f>'RCF SOBC data'!EB5</f>
        <v>106 x</v>
      </c>
      <c r="EC5" s="6" t="str">
        <f>'RCF SOBC data'!EC5</f>
        <v>106 x</v>
      </c>
      <c r="ED5" s="6" t="str">
        <f>'RCF SOBC data'!ED5</f>
        <v>106 x</v>
      </c>
      <c r="EE5" s="6" t="str">
        <f>'RCF SOBC data'!EE5</f>
        <v>106 x</v>
      </c>
      <c r="EF5" s="6" t="str">
        <f>'RCF SOBC data'!EF5</f>
        <v>106 x</v>
      </c>
      <c r="EG5" s="6" t="str">
        <f>'RCF SOBC data'!EG5</f>
        <v>106 x</v>
      </c>
      <c r="EH5" s="6" t="str">
        <f>'RCF SOBC data'!EH5</f>
        <v>106 x</v>
      </c>
      <c r="EI5" s="6" t="str">
        <f>'RCF SOBC data'!EI5</f>
        <v>106 x</v>
      </c>
      <c r="EJ5" s="6" t="str">
        <f>'RCF SOBC data'!EJ5</f>
        <v>106 x</v>
      </c>
      <c r="EK5" s="6" t="str">
        <f>'RCF SOBC data'!EK5</f>
        <v>106 x</v>
      </c>
      <c r="EL5" s="6" t="str">
        <f>'RCF SOBC data'!EL5</f>
        <v>Bldg</v>
      </c>
      <c r="EM5" s="60"/>
      <c r="EN5" s="60"/>
      <c r="EO5" s="60"/>
    </row>
    <row r="6" spans="1:145" s="11" customFormat="1" outlineLevel="1" x14ac:dyDescent="0.25">
      <c r="B6" s="751" t="s">
        <v>430</v>
      </c>
      <c r="C6" s="751"/>
      <c r="D6" s="177">
        <f>'RCF SOBC data'!D6</f>
        <v>0</v>
      </c>
      <c r="E6" s="6">
        <f>'RCF SOBC data'!E6</f>
        <v>1</v>
      </c>
      <c r="F6" s="6">
        <f>'RCF SOBC data'!F6</f>
        <v>1</v>
      </c>
      <c r="G6" s="6">
        <f>'RCF SOBC data'!G6</f>
        <v>1</v>
      </c>
      <c r="H6" s="6">
        <f>'RCF SOBC data'!H6</f>
        <v>1</v>
      </c>
      <c r="I6" s="6">
        <f>'RCF SOBC data'!I6</f>
        <v>1</v>
      </c>
      <c r="J6" s="6">
        <f>'RCF SOBC data'!J6</f>
        <v>1</v>
      </c>
      <c r="K6" s="6">
        <f>'RCF SOBC data'!K6</f>
        <v>1</v>
      </c>
      <c r="L6" s="6">
        <f>'RCF SOBC data'!L6</f>
        <v>1</v>
      </c>
      <c r="M6" s="177">
        <f>'RCF SOBC data'!M6</f>
        <v>0</v>
      </c>
      <c r="N6" s="6">
        <f>'RCF SOBC data'!N6</f>
        <v>1</v>
      </c>
      <c r="O6" s="6">
        <f>'RCF SOBC data'!O6</f>
        <v>1</v>
      </c>
      <c r="P6" s="6">
        <f>'RCF SOBC data'!P6</f>
        <v>1</v>
      </c>
      <c r="Q6" s="177">
        <f>'RCF SOBC data'!Q6</f>
        <v>0</v>
      </c>
      <c r="R6" s="6">
        <f>'RCF SOBC data'!R6</f>
        <v>1</v>
      </c>
      <c r="S6" s="6">
        <f>'RCF SOBC data'!S6</f>
        <v>1</v>
      </c>
      <c r="T6" s="177">
        <f>'RCF SOBC data'!T6</f>
        <v>0</v>
      </c>
      <c r="U6" s="6">
        <f>'RCF SOBC data'!U6</f>
        <v>1</v>
      </c>
      <c r="V6" s="6">
        <f>'RCF SOBC data'!V6</f>
        <v>0</v>
      </c>
      <c r="W6" s="6">
        <f>'RCF SOBC data'!W6</f>
        <v>1</v>
      </c>
      <c r="X6" s="6">
        <f>'RCF SOBC data'!X6</f>
        <v>1</v>
      </c>
      <c r="Y6" s="6">
        <f>'RCF SOBC data'!Y6</f>
        <v>1</v>
      </c>
      <c r="Z6" s="6">
        <f>'RCF SOBC data'!Z6</f>
        <v>1</v>
      </c>
      <c r="AA6" s="6">
        <f>'RCF SOBC data'!AA6</f>
        <v>1</v>
      </c>
      <c r="AB6" s="189">
        <f>'RCF SOBC data'!AB6</f>
        <v>1</v>
      </c>
      <c r="AC6" s="6">
        <f>'RCF SOBC data'!AC6</f>
        <v>1</v>
      </c>
      <c r="AD6" s="177">
        <f>'RCF SOBC data'!AD6</f>
        <v>0</v>
      </c>
      <c r="AE6" s="6">
        <f>'RCF SOBC data'!AE6</f>
        <v>1</v>
      </c>
      <c r="AF6" s="6">
        <f>'RCF SOBC data'!AF6</f>
        <v>1</v>
      </c>
      <c r="AG6" s="6">
        <f>'RCF SOBC data'!AG6</f>
        <v>1</v>
      </c>
      <c r="AH6" s="177">
        <f>'RCF SOBC data'!AH6</f>
        <v>0</v>
      </c>
      <c r="AI6" s="177">
        <f>'RCF SOBC data'!AI6</f>
        <v>0</v>
      </c>
      <c r="AJ6" s="177">
        <f>'RCF SOBC data'!AJ6</f>
        <v>0</v>
      </c>
      <c r="AK6" s="6">
        <f>'RCF SOBC data'!AK6</f>
        <v>0</v>
      </c>
      <c r="AL6" s="6">
        <f>'RCF SOBC data'!AL6</f>
        <v>0</v>
      </c>
      <c r="AM6" s="6">
        <f>'RCF SOBC data'!AM6</f>
        <v>1</v>
      </c>
      <c r="AN6" s="6">
        <f>'RCF SOBC data'!AN6</f>
        <v>1</v>
      </c>
      <c r="AO6" s="6">
        <f>'RCF SOBC data'!AO6</f>
        <v>1</v>
      </c>
      <c r="AP6" s="6">
        <f>'RCF SOBC data'!AP6</f>
        <v>0</v>
      </c>
      <c r="AQ6" s="177">
        <f>'RCF SOBC data'!AQ6</f>
        <v>0</v>
      </c>
      <c r="AR6" s="177">
        <f>'RCF SOBC data'!AR6</f>
        <v>0</v>
      </c>
      <c r="AS6" s="6">
        <f>'RCF SOBC data'!AS6</f>
        <v>1</v>
      </c>
      <c r="AT6" s="177">
        <f>'RCF SOBC data'!AT6</f>
        <v>0</v>
      </c>
      <c r="AU6" s="6">
        <f>'RCF SOBC data'!AU6</f>
        <v>0.9</v>
      </c>
      <c r="AV6" s="6">
        <f>'RCF SOBC data'!AV6</f>
        <v>0.9</v>
      </c>
      <c r="AW6" s="6">
        <f>'RCF SOBC data'!AW6</f>
        <v>0.9</v>
      </c>
      <c r="AX6" s="6">
        <f>'RCF SOBC data'!AX6</f>
        <v>1</v>
      </c>
      <c r="AY6" s="6">
        <f>'RCF SOBC data'!AY6</f>
        <v>1.2</v>
      </c>
      <c r="AZ6" s="6">
        <f>'RCF SOBC data'!AZ6</f>
        <v>1</v>
      </c>
      <c r="BA6" s="6">
        <f>'RCF SOBC data'!BA6</f>
        <v>1.2</v>
      </c>
      <c r="BB6" s="177">
        <f>'RCF SOBC data'!BB6</f>
        <v>1</v>
      </c>
      <c r="BC6" s="177">
        <f>'RCF SOBC data'!BC6</f>
        <v>0</v>
      </c>
      <c r="BD6" s="177">
        <f>'RCF SOBC data'!BD6</f>
        <v>0</v>
      </c>
      <c r="BE6" s="6">
        <f>'RCF SOBC data'!BE6</f>
        <v>1</v>
      </c>
      <c r="BF6" s="6">
        <f>'RCF SOBC data'!BF6</f>
        <v>1</v>
      </c>
      <c r="BG6" s="6">
        <f>'RCF SOBC data'!BG6</f>
        <v>1.2</v>
      </c>
      <c r="BH6" s="6">
        <f>'RCF SOBC data'!BH6</f>
        <v>1.2</v>
      </c>
      <c r="BI6" s="177">
        <f>'RCF SOBC data'!BI6</f>
        <v>0</v>
      </c>
      <c r="BJ6" s="177">
        <f>'RCF SOBC data'!BJ6</f>
        <v>0</v>
      </c>
      <c r="BK6" s="177">
        <f>'RCF SOBC data'!BK6</f>
        <v>0</v>
      </c>
      <c r="BL6" s="177">
        <f>'RCF SOBC data'!BL6</f>
        <v>0</v>
      </c>
      <c r="BM6" s="6">
        <f>'RCF SOBC data'!BM6</f>
        <v>1</v>
      </c>
      <c r="BN6" s="177">
        <f>'RCF SOBC data'!BN6</f>
        <v>0</v>
      </c>
      <c r="BO6" s="177">
        <f>'RCF SOBC data'!BO6</f>
        <v>0</v>
      </c>
      <c r="BP6" s="6">
        <f>'RCF SOBC data'!BP6</f>
        <v>1</v>
      </c>
      <c r="BQ6" s="6">
        <f>'RCF SOBC data'!BQ6</f>
        <v>1</v>
      </c>
      <c r="BR6" s="6">
        <f>'RCF SOBC data'!BR6</f>
        <v>1</v>
      </c>
      <c r="BS6" s="6">
        <f>'RCF SOBC data'!BS6</f>
        <v>1</v>
      </c>
      <c r="BT6" s="6">
        <f>'RCF SOBC data'!BT6</f>
        <v>1</v>
      </c>
      <c r="BU6" s="177">
        <f>'RCF SOBC data'!BU6</f>
        <v>0</v>
      </c>
      <c r="BV6" s="6">
        <f>'RCF SOBC data'!BV6</f>
        <v>1</v>
      </c>
      <c r="BW6" s="6">
        <f>'RCF SOBC data'!BW6</f>
        <v>1</v>
      </c>
      <c r="BX6" s="6">
        <f>'RCF SOBC data'!BX6</f>
        <v>1</v>
      </c>
      <c r="BY6" s="6">
        <f>'RCF SOBC data'!BY6</f>
        <v>1</v>
      </c>
      <c r="BZ6" s="6">
        <f>'RCF SOBC data'!BZ6</f>
        <v>1</v>
      </c>
      <c r="CA6" s="6">
        <f>'RCF SOBC data'!CA6</f>
        <v>1</v>
      </c>
      <c r="CB6" s="177">
        <f>'RCF SOBC data'!CB6</f>
        <v>0</v>
      </c>
      <c r="CC6" s="6">
        <f>'RCF SOBC data'!CC6</f>
        <v>1</v>
      </c>
      <c r="CD6" s="177">
        <f>'RCF SOBC data'!CD6</f>
        <v>1</v>
      </c>
      <c r="CE6" s="6">
        <f>'RCF SOBC data'!CE6</f>
        <v>1</v>
      </c>
      <c r="CF6" s="6">
        <f>'RCF SOBC data'!CF6</f>
        <v>1</v>
      </c>
      <c r="CG6" s="6">
        <f>'RCF SOBC data'!CG6</f>
        <v>1</v>
      </c>
      <c r="CH6" s="6">
        <f>'RCF SOBC data'!CH6</f>
        <v>1</v>
      </c>
      <c r="CI6" s="6">
        <f>'RCF SOBC data'!CI6</f>
        <v>1</v>
      </c>
      <c r="CJ6" s="6">
        <f>'RCF SOBC data'!CJ6</f>
        <v>1</v>
      </c>
      <c r="CK6" s="6">
        <f>'RCF SOBC data'!CK6</f>
        <v>1</v>
      </c>
      <c r="CL6" s="177">
        <f>'RCF SOBC data'!CL6</f>
        <v>0</v>
      </c>
      <c r="CM6" s="6">
        <f>'RCF SOBC data'!CM6</f>
        <v>1</v>
      </c>
      <c r="CN6" s="6">
        <f>'RCF SOBC data'!CN6</f>
        <v>1</v>
      </c>
      <c r="CO6" s="6">
        <f>'RCF SOBC data'!CO6</f>
        <v>1</v>
      </c>
      <c r="CP6" s="6">
        <f>'RCF SOBC data'!CP6</f>
        <v>1</v>
      </c>
      <c r="CQ6" s="6">
        <f>'RCF SOBC data'!CQ6</f>
        <v>1</v>
      </c>
      <c r="CR6" s="6">
        <f>'RCF SOBC data'!CR6</f>
        <v>1</v>
      </c>
      <c r="CS6" s="6">
        <f>'RCF SOBC data'!CS6</f>
        <v>1</v>
      </c>
      <c r="CT6" s="6">
        <f>'RCF SOBC data'!CT6</f>
        <v>1</v>
      </c>
      <c r="CU6" s="6">
        <f>'RCF SOBC data'!CU6</f>
        <v>1</v>
      </c>
      <c r="CV6" s="6">
        <f>'RCF SOBC data'!CV6</f>
        <v>1</v>
      </c>
      <c r="CW6" s="6">
        <f>'RCF SOBC data'!CW6</f>
        <v>1</v>
      </c>
      <c r="CX6" s="6">
        <f>'RCF SOBC data'!CX6</f>
        <v>1</v>
      </c>
      <c r="CY6" s="6">
        <f>'RCF SOBC data'!CY6</f>
        <v>1</v>
      </c>
      <c r="CZ6" s="6">
        <f>'RCF SOBC data'!CZ6</f>
        <v>1</v>
      </c>
      <c r="DA6" s="6">
        <f>'RCF SOBC data'!DA6</f>
        <v>1</v>
      </c>
      <c r="DB6" s="6">
        <f>'RCF SOBC data'!DB6</f>
        <v>1</v>
      </c>
      <c r="DC6" s="6">
        <f>'RCF SOBC data'!DC6</f>
        <v>1</v>
      </c>
      <c r="DD6" s="6">
        <f>'RCF SOBC data'!DD6</f>
        <v>1</v>
      </c>
      <c r="DE6" s="6">
        <f>'RCF SOBC data'!DE6</f>
        <v>1</v>
      </c>
      <c r="DF6" s="6">
        <f>'RCF SOBC data'!DF6</f>
        <v>1</v>
      </c>
      <c r="DG6" s="6">
        <f>'RCF SOBC data'!DG6</f>
        <v>1</v>
      </c>
      <c r="DH6" s="6">
        <f>'RCF SOBC data'!DH6</f>
        <v>0</v>
      </c>
      <c r="DI6" s="6">
        <f>'RCF SOBC data'!DI6</f>
        <v>1</v>
      </c>
      <c r="DJ6" s="6">
        <f>'RCF SOBC data'!DJ6</f>
        <v>1</v>
      </c>
      <c r="DK6" s="6">
        <f>'RCF SOBC data'!DK6</f>
        <v>1</v>
      </c>
      <c r="DL6" s="6">
        <f>'RCF SOBC data'!DL6</f>
        <v>1</v>
      </c>
      <c r="DM6" s="6">
        <f>'RCF SOBC data'!DM6</f>
        <v>1</v>
      </c>
      <c r="DN6" s="6">
        <f>'RCF SOBC data'!DN6</f>
        <v>1</v>
      </c>
      <c r="DO6" s="189">
        <f>'RCF SOBC data'!DO6</f>
        <v>1</v>
      </c>
      <c r="DP6" s="189">
        <f>'RCF SOBC data'!DP6</f>
        <v>1</v>
      </c>
      <c r="DQ6" s="189">
        <f>'RCF SOBC data'!DQ6</f>
        <v>1</v>
      </c>
      <c r="DR6" s="189">
        <f>'RCF SOBC data'!DR6</f>
        <v>1</v>
      </c>
      <c r="DS6" s="189">
        <f>'RCF SOBC data'!DS6</f>
        <v>1</v>
      </c>
      <c r="DT6" s="189">
        <f>'RCF SOBC data'!DT6</f>
        <v>1</v>
      </c>
      <c r="DU6" s="189">
        <f>'RCF SOBC data'!DU6</f>
        <v>1</v>
      </c>
      <c r="DV6" s="189">
        <f>'RCF SOBC data'!DV6</f>
        <v>1</v>
      </c>
      <c r="DW6" s="6">
        <f>'RCF SOBC data'!DW6</f>
        <v>1</v>
      </c>
      <c r="DX6" s="6">
        <f>'RCF SOBC data'!DX6</f>
        <v>1</v>
      </c>
      <c r="DY6" s="152">
        <f>'RCF SOBC data'!DY6</f>
        <v>1</v>
      </c>
      <c r="DZ6" s="6">
        <f>'RCF SOBC data'!DZ6</f>
        <v>1</v>
      </c>
      <c r="EA6" s="6">
        <f>'RCF SOBC data'!EA6</f>
        <v>1</v>
      </c>
      <c r="EB6" s="6">
        <f>'RCF SOBC data'!EB6</f>
        <v>1</v>
      </c>
      <c r="EC6" s="6">
        <f>'RCF SOBC data'!EC6</f>
        <v>1</v>
      </c>
      <c r="ED6" s="6">
        <f>'RCF SOBC data'!ED6</f>
        <v>1</v>
      </c>
      <c r="EE6" s="6">
        <f>'RCF SOBC data'!EE6</f>
        <v>1</v>
      </c>
      <c r="EF6" s="6">
        <f>'RCF SOBC data'!EF6</f>
        <v>1</v>
      </c>
      <c r="EG6" s="6">
        <f>'RCF SOBC data'!EG6</f>
        <v>1</v>
      </c>
      <c r="EH6" s="6">
        <f>'RCF SOBC data'!EH6</f>
        <v>1</v>
      </c>
      <c r="EI6" s="6">
        <f>'RCF SOBC data'!EI6</f>
        <v>1</v>
      </c>
      <c r="EJ6" s="6">
        <f>'RCF SOBC data'!EJ6</f>
        <v>1</v>
      </c>
      <c r="EK6" s="6">
        <f>'RCF SOBC data'!EK6</f>
        <v>1</v>
      </c>
      <c r="EL6" s="6">
        <f>'RCF SOBC data'!EL6</f>
        <v>1.1000000000000001</v>
      </c>
      <c r="EM6" s="60"/>
      <c r="EN6" s="60"/>
      <c r="EO6" s="60"/>
    </row>
    <row r="7" spans="1:145" ht="21" x14ac:dyDescent="0.35">
      <c r="A7" s="45" t="s">
        <v>49</v>
      </c>
      <c r="B7" s="46"/>
      <c r="C7" s="46"/>
      <c r="D7" s="47"/>
      <c r="M7" s="47"/>
      <c r="Q7" s="47"/>
      <c r="T7" s="47"/>
      <c r="AB7" s="47"/>
      <c r="AD7" s="47"/>
      <c r="AH7" s="47"/>
      <c r="AI7" s="47"/>
      <c r="AQ7" s="47"/>
      <c r="AR7" s="47"/>
      <c r="AT7" s="47"/>
      <c r="BB7" s="47"/>
      <c r="BC7" s="47"/>
      <c r="BD7" s="47"/>
      <c r="BI7" s="47"/>
      <c r="BJ7" s="47"/>
      <c r="BK7" s="47"/>
      <c r="BL7" s="47"/>
      <c r="BN7" s="47"/>
      <c r="DO7" s="47"/>
      <c r="DY7" s="47"/>
    </row>
    <row r="8" spans="1:145" outlineLevel="1" x14ac:dyDescent="0.25">
      <c r="B8" s="12" t="s">
        <v>2</v>
      </c>
      <c r="C8" s="21">
        <v>0</v>
      </c>
      <c r="D8" s="151"/>
      <c r="E8" s="22"/>
      <c r="F8" s="22"/>
      <c r="G8" s="22"/>
      <c r="H8" s="22"/>
      <c r="I8" s="22"/>
      <c r="J8" s="22"/>
      <c r="K8" s="22"/>
      <c r="L8" s="22"/>
      <c r="M8" s="149"/>
      <c r="N8" s="22"/>
      <c r="O8" s="22"/>
      <c r="P8" s="22"/>
      <c r="Q8" s="149"/>
      <c r="R8" s="22"/>
      <c r="S8" s="22"/>
      <c r="T8" s="149"/>
      <c r="U8" s="22"/>
      <c r="V8" s="22"/>
      <c r="W8" s="22"/>
      <c r="X8" s="22"/>
      <c r="Y8" s="22"/>
      <c r="Z8" s="22"/>
      <c r="AA8" s="22"/>
      <c r="AB8" s="149"/>
      <c r="AC8" s="22"/>
      <c r="AD8" s="149"/>
      <c r="AE8" s="22"/>
      <c r="AF8" s="22"/>
      <c r="AG8" s="22"/>
      <c r="AH8" s="149"/>
      <c r="AI8" s="149"/>
      <c r="AJ8" s="22"/>
      <c r="AK8" s="22"/>
      <c r="AL8" s="22"/>
      <c r="AM8" s="22"/>
      <c r="AN8" s="22"/>
      <c r="AO8" s="22"/>
      <c r="AP8" s="22"/>
      <c r="AQ8" s="149"/>
      <c r="AR8" s="149"/>
      <c r="AS8" s="22"/>
      <c r="AT8" s="149"/>
      <c r="AU8" s="22"/>
      <c r="AV8" s="22"/>
      <c r="AW8" s="22"/>
      <c r="AX8" s="22"/>
      <c r="AY8" s="22"/>
      <c r="AZ8" s="22"/>
      <c r="BA8" s="22"/>
      <c r="BB8" s="149"/>
      <c r="BC8" s="149"/>
      <c r="BD8" s="149"/>
      <c r="BE8" s="22"/>
      <c r="BF8" s="22"/>
      <c r="BG8" s="22"/>
      <c r="BH8" s="22"/>
      <c r="BI8" s="149"/>
      <c r="BJ8" s="149"/>
      <c r="BK8" s="149"/>
      <c r="BL8" s="149"/>
      <c r="BM8" s="22"/>
      <c r="BN8" s="149"/>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149"/>
      <c r="DP8" s="22"/>
      <c r="DQ8" s="22"/>
      <c r="DR8" s="22"/>
      <c r="DS8" s="22"/>
      <c r="DT8" s="22"/>
      <c r="DU8" s="22"/>
      <c r="DV8" s="22"/>
      <c r="DW8" s="22"/>
      <c r="DX8" s="22"/>
      <c r="DY8" s="149"/>
      <c r="DZ8" s="22"/>
      <c r="EA8" s="22"/>
      <c r="EB8" s="22"/>
      <c r="EC8" s="22"/>
      <c r="ED8" s="22"/>
      <c r="EE8" s="22"/>
      <c r="EF8" s="22"/>
      <c r="EG8" s="22"/>
      <c r="EH8" s="22"/>
      <c r="EI8" s="22"/>
      <c r="EJ8" s="22"/>
      <c r="EK8" s="22"/>
      <c r="EL8" s="22"/>
      <c r="EM8" s="60"/>
      <c r="EN8" s="60"/>
      <c r="EO8" s="60"/>
    </row>
    <row r="9" spans="1:145" outlineLevel="1" x14ac:dyDescent="0.25">
      <c r="B9" s="12" t="s">
        <v>3</v>
      </c>
      <c r="C9" s="21">
        <v>0.05</v>
      </c>
      <c r="D9" s="49">
        <v>-0.92477262315447373</v>
      </c>
      <c r="E9" s="48">
        <f>$D9*E$6</f>
        <v>-0.92477262315447373</v>
      </c>
      <c r="F9" s="48">
        <f t="shared" ref="F9:L24" si="0">$D9*F$6</f>
        <v>-0.92477262315447373</v>
      </c>
      <c r="G9" s="48">
        <f t="shared" si="0"/>
        <v>-0.92477262315447373</v>
      </c>
      <c r="H9" s="48">
        <f t="shared" si="0"/>
        <v>-0.92477262315447373</v>
      </c>
      <c r="I9" s="48">
        <f t="shared" si="0"/>
        <v>-0.92477262315447373</v>
      </c>
      <c r="J9" s="48">
        <f t="shared" si="0"/>
        <v>-0.92477262315447373</v>
      </c>
      <c r="K9" s="48">
        <f t="shared" si="0"/>
        <v>-0.92477262315447373</v>
      </c>
      <c r="L9" s="48">
        <f t="shared" si="0"/>
        <v>-0.92477262315447373</v>
      </c>
      <c r="M9" s="49">
        <v>-0.83968845175547446</v>
      </c>
      <c r="N9" s="48">
        <f>$M9*N$6</f>
        <v>-0.83968845175547446</v>
      </c>
      <c r="O9" s="48">
        <f t="shared" ref="O9:P27" si="1">$M9*O$6</f>
        <v>-0.83968845175547446</v>
      </c>
      <c r="P9" s="48">
        <f t="shared" si="1"/>
        <v>-0.83968845175547446</v>
      </c>
      <c r="Q9" s="49">
        <v>-0.27650743804676486</v>
      </c>
      <c r="R9" s="48">
        <f>$Q9*R$6</f>
        <v>-0.27650743804676486</v>
      </c>
      <c r="S9" s="48">
        <f t="shared" ref="S9:S27" si="2">$Q9*S$6</f>
        <v>-0.27650743804676486</v>
      </c>
      <c r="T9" s="49">
        <v>-0.27650743804676486</v>
      </c>
      <c r="U9" s="48">
        <f>$T9*U$6</f>
        <v>-0.27650743804676486</v>
      </c>
      <c r="V9" s="48">
        <f t="shared" ref="V9:AA24" si="3">$T9*V$6</f>
        <v>0</v>
      </c>
      <c r="W9" s="48">
        <f t="shared" si="3"/>
        <v>-0.27650743804676486</v>
      </c>
      <c r="X9" s="48">
        <f t="shared" si="3"/>
        <v>-0.27650743804676486</v>
      </c>
      <c r="Y9" s="48">
        <f t="shared" si="3"/>
        <v>-0.27650743804676486</v>
      </c>
      <c r="Z9" s="48">
        <f t="shared" si="3"/>
        <v>-0.27650743804676486</v>
      </c>
      <c r="AA9" s="48">
        <f t="shared" si="3"/>
        <v>-0.27650743804676486</v>
      </c>
      <c r="AB9" s="49">
        <f>AI9</f>
        <v>-0.2765075642497265</v>
      </c>
      <c r="AC9" s="48">
        <f>$AB9*AC$6</f>
        <v>-0.2765075642497265</v>
      </c>
      <c r="AD9" s="49">
        <v>-0.83968845175547446</v>
      </c>
      <c r="AE9" s="48">
        <f>$AD9*AE$6</f>
        <v>-0.83968845175547446</v>
      </c>
      <c r="AF9" s="48">
        <f t="shared" ref="AF9:AG27" si="4">$AD9*AF$6</f>
        <v>-0.83968845175547446</v>
      </c>
      <c r="AG9" s="48">
        <f t="shared" si="4"/>
        <v>-0.83968845175547446</v>
      </c>
      <c r="AH9" s="153">
        <v>-0.2765075642497265</v>
      </c>
      <c r="AI9" s="153">
        <v>-0.2765075642497265</v>
      </c>
      <c r="AJ9" s="153">
        <v>-0.2765075642497265</v>
      </c>
      <c r="AK9" s="48">
        <f>$AJ9*AK$6</f>
        <v>0</v>
      </c>
      <c r="AL9" s="48">
        <f>$AJ9*AL$6</f>
        <v>0</v>
      </c>
      <c r="AM9" s="48">
        <f>$AI9*AM$6</f>
        <v>-0.2765075642497265</v>
      </c>
      <c r="AN9" s="48">
        <f t="shared" ref="AN9:AN27" si="5">$AI9*AN$6</f>
        <v>-0.2765075642497265</v>
      </c>
      <c r="AO9" s="48">
        <f>$T9*AO$6</f>
        <v>-0.27650743804676486</v>
      </c>
      <c r="AP9" s="48">
        <f>$T9*AP$6</f>
        <v>0</v>
      </c>
      <c r="AQ9" s="49">
        <v>-0.83968845175547446</v>
      </c>
      <c r="AR9" s="49">
        <v>-0.83968845175547446</v>
      </c>
      <c r="AS9" s="48">
        <f>$T9*AS$6</f>
        <v>-0.27650743804676486</v>
      </c>
      <c r="AT9" s="49">
        <v>-0.32927000988167704</v>
      </c>
      <c r="AU9" s="48">
        <f>$AT9*AU$6</f>
        <v>-0.29634300889350934</v>
      </c>
      <c r="AV9" s="48">
        <f t="shared" ref="AV9:BA24" si="6">$AT9*AV$6</f>
        <v>-0.29634300889350934</v>
      </c>
      <c r="AW9" s="48">
        <f t="shared" si="6"/>
        <v>-0.29634300889350934</v>
      </c>
      <c r="AX9" s="48">
        <f t="shared" si="6"/>
        <v>-0.32927000988167704</v>
      </c>
      <c r="AY9" s="48">
        <f t="shared" si="6"/>
        <v>-0.39512401185801244</v>
      </c>
      <c r="AZ9" s="48">
        <f t="shared" si="6"/>
        <v>-0.32927000988167704</v>
      </c>
      <c r="BA9" s="48">
        <f t="shared" si="6"/>
        <v>-0.39512401185801244</v>
      </c>
      <c r="BB9" s="49">
        <v>-0.29151150377091345</v>
      </c>
      <c r="BC9" s="49">
        <v>-0.29151150377091345</v>
      </c>
      <c r="BD9" s="49">
        <v>-0.17200965605300517</v>
      </c>
      <c r="BE9" s="48">
        <f t="shared" ref="BE9:BH27" si="7">$AT9*BE$6</f>
        <v>-0.32927000988167704</v>
      </c>
      <c r="BF9" s="48">
        <f t="shared" si="7"/>
        <v>-0.32927000988167704</v>
      </c>
      <c r="BG9" s="48">
        <f t="shared" si="7"/>
        <v>-0.39512401185801244</v>
      </c>
      <c r="BH9" s="48">
        <f t="shared" si="7"/>
        <v>-0.39512401185801244</v>
      </c>
      <c r="BI9" s="49">
        <v>-0.31823916424972648</v>
      </c>
      <c r="BJ9" s="50">
        <v>-0.27677023769605408</v>
      </c>
      <c r="BK9" s="153">
        <v>-0.30823916424972647</v>
      </c>
      <c r="BL9" s="49">
        <v>-0.31823916424972648</v>
      </c>
      <c r="BM9" s="48">
        <f>$AT9*BM$6</f>
        <v>-0.32927000988167704</v>
      </c>
      <c r="BN9" s="49">
        <v>-0.42086890256080473</v>
      </c>
      <c r="BO9" s="48">
        <f>$BN9</f>
        <v>-0.42086890256080473</v>
      </c>
      <c r="BP9" s="48">
        <f>$BO9*BP$6</f>
        <v>-0.42086890256080473</v>
      </c>
      <c r="BQ9" s="48">
        <f t="shared" ref="BQ9:BT24" si="8">$BO9*BQ$6</f>
        <v>-0.42086890256080473</v>
      </c>
      <c r="BR9" s="48">
        <f t="shared" si="8"/>
        <v>-0.42086890256080473</v>
      </c>
      <c r="BS9" s="48">
        <f t="shared" si="8"/>
        <v>-0.42086890256080473</v>
      </c>
      <c r="BT9" s="48">
        <f t="shared" si="8"/>
        <v>-0.42086890256080473</v>
      </c>
      <c r="BU9" s="48">
        <f>$BN9</f>
        <v>-0.42086890256080473</v>
      </c>
      <c r="BV9" s="48">
        <f>$BU9*BV$6</f>
        <v>-0.42086890256080473</v>
      </c>
      <c r="BW9" s="48">
        <f t="shared" ref="BW9:CA24" si="9">$BU9*BW$6</f>
        <v>-0.42086890256080473</v>
      </c>
      <c r="BX9" s="48">
        <f t="shared" si="9"/>
        <v>-0.42086890256080473</v>
      </c>
      <c r="BY9" s="48">
        <f t="shared" si="9"/>
        <v>-0.42086890256080473</v>
      </c>
      <c r="BZ9" s="48">
        <f t="shared" si="9"/>
        <v>-0.42086890256080473</v>
      </c>
      <c r="CA9" s="48">
        <f t="shared" si="9"/>
        <v>-0.42086890256080473</v>
      </c>
      <c r="CB9" s="48">
        <f>$BN9</f>
        <v>-0.42086890256080473</v>
      </c>
      <c r="CC9" s="48">
        <f>$CB9*CC$6</f>
        <v>-0.42086890256080473</v>
      </c>
      <c r="CD9" s="48">
        <f t="shared" ref="CD9:CH24" si="10">$CB9*CD$6</f>
        <v>-0.42086890256080473</v>
      </c>
      <c r="CE9" s="48">
        <f t="shared" si="10"/>
        <v>-0.42086890256080473</v>
      </c>
      <c r="CF9" s="48">
        <f t="shared" si="10"/>
        <v>-0.42086890256080473</v>
      </c>
      <c r="CG9" s="48">
        <f t="shared" si="10"/>
        <v>-0.42086890256080473</v>
      </c>
      <c r="CH9" s="48">
        <f t="shared" si="10"/>
        <v>-0.42086890256080473</v>
      </c>
      <c r="CI9" s="48">
        <f>$BN9</f>
        <v>-0.42086890256080473</v>
      </c>
      <c r="CJ9" s="48">
        <f>$BN9</f>
        <v>-0.42086890256080473</v>
      </c>
      <c r="CK9" s="48">
        <f>$BN9</f>
        <v>-0.42086890256080473</v>
      </c>
      <c r="CL9" s="48">
        <f>$BN9</f>
        <v>-0.42086890256080473</v>
      </c>
      <c r="CM9" s="48">
        <f>$CL9*CM$6</f>
        <v>-0.42086890256080473</v>
      </c>
      <c r="CN9" s="48">
        <f t="shared" ref="CN9:CQ24" si="11">$CL9*CN$6</f>
        <v>-0.42086890256080473</v>
      </c>
      <c r="CO9" s="48">
        <f t="shared" si="11"/>
        <v>-0.42086890256080473</v>
      </c>
      <c r="CP9" s="48">
        <f t="shared" si="11"/>
        <v>-0.42086890256080473</v>
      </c>
      <c r="CQ9" s="48">
        <f t="shared" si="11"/>
        <v>-0.42086890256080473</v>
      </c>
      <c r="CR9" s="48">
        <f>AI9</f>
        <v>-0.2765075642497265</v>
      </c>
      <c r="CS9" s="48">
        <f>$CR9*CS$6</f>
        <v>-0.2765075642497265</v>
      </c>
      <c r="CT9" s="48">
        <f t="shared" ref="CT9:DC24" si="12">$CR9*CT$6</f>
        <v>-0.2765075642497265</v>
      </c>
      <c r="CU9" s="48">
        <f t="shared" si="12"/>
        <v>-0.2765075642497265</v>
      </c>
      <c r="CV9" s="48">
        <f t="shared" si="12"/>
        <v>-0.2765075642497265</v>
      </c>
      <c r="CW9" s="48">
        <f t="shared" si="12"/>
        <v>-0.2765075642497265</v>
      </c>
      <c r="CX9" s="48">
        <f t="shared" si="12"/>
        <v>-0.2765075642497265</v>
      </c>
      <c r="CY9" s="48">
        <f t="shared" si="12"/>
        <v>-0.2765075642497265</v>
      </c>
      <c r="CZ9" s="48">
        <f t="shared" si="12"/>
        <v>-0.2765075642497265</v>
      </c>
      <c r="DA9" s="48">
        <f t="shared" si="12"/>
        <v>-0.2765075642497265</v>
      </c>
      <c r="DB9" s="48">
        <f t="shared" si="12"/>
        <v>-0.2765075642497265</v>
      </c>
      <c r="DC9" s="48">
        <f t="shared" si="12"/>
        <v>-0.2765075642497265</v>
      </c>
      <c r="DD9" s="48">
        <f>$AT9*DD$6</f>
        <v>-0.32927000988167704</v>
      </c>
      <c r="DE9" s="48">
        <f t="shared" ref="DE9:DG27" si="13">$AT9*DE$6</f>
        <v>-0.32927000988167704</v>
      </c>
      <c r="DF9" s="48">
        <f t="shared" si="13"/>
        <v>-0.32927000988167704</v>
      </c>
      <c r="DG9" s="48">
        <f t="shared" si="13"/>
        <v>-0.32927000988167704</v>
      </c>
      <c r="DH9" s="48">
        <f>$AD9</f>
        <v>-0.83968845175547446</v>
      </c>
      <c r="DI9" s="48">
        <f>$DH9*DI$6</f>
        <v>-0.83968845175547446</v>
      </c>
      <c r="DJ9" s="48">
        <f t="shared" ref="DJ9:DN24" si="14">$DH9*DJ$6</f>
        <v>-0.83968845175547446</v>
      </c>
      <c r="DK9" s="48">
        <f t="shared" si="14"/>
        <v>-0.83968845175547446</v>
      </c>
      <c r="DL9" s="48">
        <f t="shared" si="14"/>
        <v>-0.83968845175547446</v>
      </c>
      <c r="DM9" s="48">
        <f t="shared" si="14"/>
        <v>-0.83968845175547446</v>
      </c>
      <c r="DN9" s="48">
        <f t="shared" si="14"/>
        <v>-0.83968845175547446</v>
      </c>
      <c r="DO9" s="49">
        <v>-0.30823916424972647</v>
      </c>
      <c r="DP9" s="48">
        <f>$DO9*DP$6</f>
        <v>-0.30823916424972647</v>
      </c>
      <c r="DQ9" s="48">
        <f t="shared" ref="DQ9:DV24" si="15">$DO9*DQ$6</f>
        <v>-0.30823916424972647</v>
      </c>
      <c r="DR9" s="48">
        <f t="shared" si="15"/>
        <v>-0.30823916424972647</v>
      </c>
      <c r="DS9" s="48">
        <f t="shared" si="15"/>
        <v>-0.30823916424972647</v>
      </c>
      <c r="DT9" s="48">
        <f t="shared" si="15"/>
        <v>-0.30823916424972647</v>
      </c>
      <c r="DU9" s="48">
        <f t="shared" si="15"/>
        <v>-0.30823916424972647</v>
      </c>
      <c r="DV9" s="48">
        <f t="shared" si="15"/>
        <v>-0.30823916424972647</v>
      </c>
      <c r="DW9" s="48">
        <f>$AD9*DW$6</f>
        <v>-0.83968845175547446</v>
      </c>
      <c r="DX9" s="48">
        <f t="shared" ref="DX9:DX27" si="16">$AD9*DX$6</f>
        <v>-0.83968845175547446</v>
      </c>
      <c r="DY9" s="49">
        <f>$AD9</f>
        <v>-0.83968845175547446</v>
      </c>
      <c r="DZ9" s="48">
        <f>$DY9*DZ$6</f>
        <v>-0.83968845175547446</v>
      </c>
      <c r="EA9" s="48">
        <f t="shared" ref="EA9:EK24" si="17">$DY9*EA$6</f>
        <v>-0.83968845175547446</v>
      </c>
      <c r="EB9" s="48">
        <f t="shared" si="17"/>
        <v>-0.83968845175547446</v>
      </c>
      <c r="EC9" s="48">
        <f t="shared" si="17"/>
        <v>-0.83968845175547446</v>
      </c>
      <c r="ED9" s="48">
        <f t="shared" si="17"/>
        <v>-0.83968845175547446</v>
      </c>
      <c r="EE9" s="48">
        <f t="shared" si="17"/>
        <v>-0.83968845175547446</v>
      </c>
      <c r="EF9" s="48">
        <f t="shared" si="17"/>
        <v>-0.83968845175547446</v>
      </c>
      <c r="EG9" s="48">
        <f t="shared" si="17"/>
        <v>-0.83968845175547446</v>
      </c>
      <c r="EH9" s="48">
        <f t="shared" si="17"/>
        <v>-0.83968845175547446</v>
      </c>
      <c r="EI9" s="48">
        <f t="shared" si="17"/>
        <v>-0.83968845175547446</v>
      </c>
      <c r="EJ9" s="48">
        <f t="shared" si="17"/>
        <v>-0.83968845175547446</v>
      </c>
      <c r="EK9" s="48">
        <f t="shared" si="17"/>
        <v>-0.83968845175547446</v>
      </c>
      <c r="EL9" s="48">
        <f>$T9*EL$6</f>
        <v>-0.30415818185144139</v>
      </c>
      <c r="EM9" s="60"/>
      <c r="EN9" s="60"/>
      <c r="EO9" s="60"/>
    </row>
    <row r="10" spans="1:145" outlineLevel="1" x14ac:dyDescent="0.25">
      <c r="B10" s="12" t="s">
        <v>5</v>
      </c>
      <c r="C10" s="21">
        <v>0.1</v>
      </c>
      <c r="D10" s="49">
        <v>-0.86952016089429462</v>
      </c>
      <c r="E10" s="48">
        <f t="shared" ref="E10:L25" si="18">$D10*E$6</f>
        <v>-0.86952016089429462</v>
      </c>
      <c r="F10" s="48">
        <f t="shared" si="0"/>
        <v>-0.86952016089429462</v>
      </c>
      <c r="G10" s="48">
        <f t="shared" si="0"/>
        <v>-0.86952016089429462</v>
      </c>
      <c r="H10" s="48">
        <f t="shared" si="0"/>
        <v>-0.86952016089429462</v>
      </c>
      <c r="I10" s="48">
        <f t="shared" si="0"/>
        <v>-0.86952016089429462</v>
      </c>
      <c r="J10" s="48">
        <f t="shared" si="0"/>
        <v>-0.86952016089429462</v>
      </c>
      <c r="K10" s="48">
        <f t="shared" si="0"/>
        <v>-0.86952016089429462</v>
      </c>
      <c r="L10" s="48">
        <f t="shared" si="0"/>
        <v>-0.86952016089429462</v>
      </c>
      <c r="M10" s="49">
        <v>-0.68840455606193141</v>
      </c>
      <c r="N10" s="48">
        <f t="shared" ref="N10:N27" si="19">$M10*N$6</f>
        <v>-0.68840455606193141</v>
      </c>
      <c r="O10" s="48">
        <f t="shared" si="1"/>
        <v>-0.68840455606193141</v>
      </c>
      <c r="P10" s="48">
        <f t="shared" si="1"/>
        <v>-0.68840455606193141</v>
      </c>
      <c r="Q10" s="49">
        <v>-0.20423718418758002</v>
      </c>
      <c r="R10" s="48">
        <f t="shared" ref="R10:R27" si="20">$Q10*R$6</f>
        <v>-0.20423718418758002</v>
      </c>
      <c r="S10" s="48">
        <f t="shared" si="2"/>
        <v>-0.20423718418758002</v>
      </c>
      <c r="T10" s="49">
        <v>-0.20423718418758002</v>
      </c>
      <c r="U10" s="48">
        <f t="shared" ref="U10:AA25" si="21">$T10*U$6</f>
        <v>-0.20423718418758002</v>
      </c>
      <c r="V10" s="48">
        <f t="shared" si="3"/>
        <v>0</v>
      </c>
      <c r="W10" s="48">
        <f t="shared" si="3"/>
        <v>-0.20423718418758002</v>
      </c>
      <c r="X10" s="48">
        <f t="shared" si="3"/>
        <v>-0.20423718418758002</v>
      </c>
      <c r="Y10" s="48">
        <f t="shared" si="3"/>
        <v>-0.20423718418758002</v>
      </c>
      <c r="Z10" s="48">
        <f t="shared" si="3"/>
        <v>-0.20423718418758002</v>
      </c>
      <c r="AA10" s="48">
        <f t="shared" si="3"/>
        <v>-0.20423718418758002</v>
      </c>
      <c r="AB10" s="49">
        <f t="shared" ref="AB10:AB27" si="22">AI10</f>
        <v>-0.20423736424972655</v>
      </c>
      <c r="AC10" s="48">
        <f t="shared" ref="AC10:AC27" si="23">$AB10*AC$6</f>
        <v>-0.20423736424972655</v>
      </c>
      <c r="AD10" s="49">
        <v>-0.68840455606193141</v>
      </c>
      <c r="AE10" s="48">
        <f t="shared" ref="AE10:AE27" si="24">$AD10*AE$6</f>
        <v>-0.68840455606193141</v>
      </c>
      <c r="AF10" s="48">
        <f t="shared" si="4"/>
        <v>-0.68840455606193141</v>
      </c>
      <c r="AG10" s="48">
        <f t="shared" si="4"/>
        <v>-0.68840455606193141</v>
      </c>
      <c r="AH10" s="153">
        <v>-0.20423736424972655</v>
      </c>
      <c r="AI10" s="153">
        <v>-0.20423736424972655</v>
      </c>
      <c r="AJ10" s="153">
        <v>-0.20423736424972655</v>
      </c>
      <c r="AK10" s="48">
        <f t="shared" ref="AK10:AL27" si="25">$AJ10*AK$6</f>
        <v>0</v>
      </c>
      <c r="AL10" s="48">
        <f t="shared" si="25"/>
        <v>0</v>
      </c>
      <c r="AM10" s="48">
        <f t="shared" ref="AM10:AM27" si="26">$AI10*AM$6</f>
        <v>-0.20423736424972655</v>
      </c>
      <c r="AN10" s="48">
        <f t="shared" si="5"/>
        <v>-0.20423736424972655</v>
      </c>
      <c r="AO10" s="48">
        <f t="shared" ref="AO10:AP27" si="27">$T10*AO$6</f>
        <v>-0.20423718418758002</v>
      </c>
      <c r="AP10" s="48">
        <f t="shared" si="27"/>
        <v>0</v>
      </c>
      <c r="AQ10" s="49">
        <v>-0.68840455606193141</v>
      </c>
      <c r="AR10" s="49">
        <v>-0.68840455606193141</v>
      </c>
      <c r="AS10" s="48">
        <f t="shared" ref="AS10:AS27" si="28">$T10*AS$6</f>
        <v>-0.20423718418758002</v>
      </c>
      <c r="AT10" s="49">
        <v>-0.23823916424972652</v>
      </c>
      <c r="AU10" s="48">
        <f t="shared" ref="AU10:BA25" si="29">$AT10*AU$6</f>
        <v>-0.21441524782475388</v>
      </c>
      <c r="AV10" s="48">
        <f t="shared" si="6"/>
        <v>-0.21441524782475388</v>
      </c>
      <c r="AW10" s="48">
        <f t="shared" si="6"/>
        <v>-0.21441524782475388</v>
      </c>
      <c r="AX10" s="48">
        <f t="shared" si="6"/>
        <v>-0.23823916424972652</v>
      </c>
      <c r="AY10" s="48">
        <f t="shared" si="6"/>
        <v>-0.2858869970996718</v>
      </c>
      <c r="AZ10" s="48">
        <f t="shared" si="6"/>
        <v>-0.23823916424972652</v>
      </c>
      <c r="BA10" s="48">
        <f t="shared" si="6"/>
        <v>-0.2858869970996718</v>
      </c>
      <c r="BB10" s="156">
        <v>-0.19543916424972646</v>
      </c>
      <c r="BC10" s="156">
        <v>-0.19543916424972646</v>
      </c>
      <c r="BD10" s="49">
        <v>-0.16345655555407429</v>
      </c>
      <c r="BE10" s="48">
        <f t="shared" si="7"/>
        <v>-0.23823916424972652</v>
      </c>
      <c r="BF10" s="48">
        <f t="shared" si="7"/>
        <v>-0.23823916424972652</v>
      </c>
      <c r="BG10" s="48">
        <f t="shared" si="7"/>
        <v>-0.2858869970996718</v>
      </c>
      <c r="BH10" s="48">
        <f t="shared" si="7"/>
        <v>-0.2858869970996718</v>
      </c>
      <c r="BI10" s="49">
        <v>-0.22256664256154085</v>
      </c>
      <c r="BJ10" s="50">
        <v>-0.21984394904851784</v>
      </c>
      <c r="BK10" s="153">
        <v>-0.2182391642497265</v>
      </c>
      <c r="BL10" s="49">
        <v>-0.22256664256154085</v>
      </c>
      <c r="BM10" s="48">
        <f t="shared" ref="BM10:BM27" si="30">$AT10*BM$6</f>
        <v>-0.23823916424972652</v>
      </c>
      <c r="BN10" s="49">
        <v>-0.38737327170619745</v>
      </c>
      <c r="BO10" s="48">
        <f t="shared" ref="BO10:BO27" si="31">$BN10</f>
        <v>-0.38737327170619745</v>
      </c>
      <c r="BP10" s="48">
        <f t="shared" ref="BP10:BT27" si="32">$BO10*BP$6</f>
        <v>-0.38737327170619745</v>
      </c>
      <c r="BQ10" s="48">
        <f t="shared" si="8"/>
        <v>-0.38737327170619745</v>
      </c>
      <c r="BR10" s="48">
        <f t="shared" si="8"/>
        <v>-0.38737327170619745</v>
      </c>
      <c r="BS10" s="48">
        <f t="shared" si="8"/>
        <v>-0.38737327170619745</v>
      </c>
      <c r="BT10" s="48">
        <f t="shared" si="8"/>
        <v>-0.38737327170619745</v>
      </c>
      <c r="BU10" s="48">
        <f t="shared" ref="BU10:BU27" si="33">$BN10</f>
        <v>-0.38737327170619745</v>
      </c>
      <c r="BV10" s="48">
        <f t="shared" ref="BV10:CA27" si="34">$BU10*BV$6</f>
        <v>-0.38737327170619745</v>
      </c>
      <c r="BW10" s="48">
        <f t="shared" si="9"/>
        <v>-0.38737327170619745</v>
      </c>
      <c r="BX10" s="48">
        <f t="shared" si="9"/>
        <v>-0.38737327170619745</v>
      </c>
      <c r="BY10" s="48">
        <f t="shared" si="9"/>
        <v>-0.38737327170619745</v>
      </c>
      <c r="BZ10" s="48">
        <f t="shared" si="9"/>
        <v>-0.38737327170619745</v>
      </c>
      <c r="CA10" s="48">
        <f t="shared" si="9"/>
        <v>-0.38737327170619745</v>
      </c>
      <c r="CB10" s="48">
        <f t="shared" ref="CB10:CB27" si="35">$BN10</f>
        <v>-0.38737327170619745</v>
      </c>
      <c r="CC10" s="48">
        <f t="shared" ref="CC10:CH27" si="36">$CB10*CC$6</f>
        <v>-0.38737327170619745</v>
      </c>
      <c r="CD10" s="48">
        <f t="shared" si="10"/>
        <v>-0.38737327170619745</v>
      </c>
      <c r="CE10" s="48">
        <f t="shared" si="10"/>
        <v>-0.38737327170619745</v>
      </c>
      <c r="CF10" s="48">
        <f t="shared" si="10"/>
        <v>-0.38737327170619745</v>
      </c>
      <c r="CG10" s="48">
        <f t="shared" si="10"/>
        <v>-0.38737327170619745</v>
      </c>
      <c r="CH10" s="48">
        <f t="shared" si="10"/>
        <v>-0.38737327170619745</v>
      </c>
      <c r="CI10" s="48">
        <f t="shared" ref="CI10:CL27" si="37">$BN10</f>
        <v>-0.38737327170619745</v>
      </c>
      <c r="CJ10" s="48">
        <f t="shared" si="37"/>
        <v>-0.38737327170619745</v>
      </c>
      <c r="CK10" s="48">
        <f t="shared" si="37"/>
        <v>-0.38737327170619745</v>
      </c>
      <c r="CL10" s="48">
        <f t="shared" si="37"/>
        <v>-0.38737327170619745</v>
      </c>
      <c r="CM10" s="48">
        <f t="shared" ref="CM10:CQ27" si="38">$CL10*CM$6</f>
        <v>-0.38737327170619745</v>
      </c>
      <c r="CN10" s="48">
        <f t="shared" si="11"/>
        <v>-0.38737327170619745</v>
      </c>
      <c r="CO10" s="48">
        <f t="shared" si="11"/>
        <v>-0.38737327170619745</v>
      </c>
      <c r="CP10" s="48">
        <f t="shared" si="11"/>
        <v>-0.38737327170619745</v>
      </c>
      <c r="CQ10" s="48">
        <f t="shared" si="11"/>
        <v>-0.38737327170619745</v>
      </c>
      <c r="CR10" s="48">
        <f t="shared" ref="CR10:CR27" si="39">AI10</f>
        <v>-0.20423736424972655</v>
      </c>
      <c r="CS10" s="48">
        <f t="shared" ref="CS10:DC27" si="40">$CR10*CS$6</f>
        <v>-0.20423736424972655</v>
      </c>
      <c r="CT10" s="48">
        <f t="shared" si="12"/>
        <v>-0.20423736424972655</v>
      </c>
      <c r="CU10" s="48">
        <f t="shared" si="12"/>
        <v>-0.20423736424972655</v>
      </c>
      <c r="CV10" s="48">
        <f t="shared" si="12"/>
        <v>-0.20423736424972655</v>
      </c>
      <c r="CW10" s="48">
        <f t="shared" si="12"/>
        <v>-0.20423736424972655</v>
      </c>
      <c r="CX10" s="48">
        <f t="shared" si="12"/>
        <v>-0.20423736424972655</v>
      </c>
      <c r="CY10" s="48">
        <f t="shared" si="12"/>
        <v>-0.20423736424972655</v>
      </c>
      <c r="CZ10" s="48">
        <f t="shared" si="12"/>
        <v>-0.20423736424972655</v>
      </c>
      <c r="DA10" s="48">
        <f t="shared" si="12"/>
        <v>-0.20423736424972655</v>
      </c>
      <c r="DB10" s="48">
        <f t="shared" si="12"/>
        <v>-0.20423736424972655</v>
      </c>
      <c r="DC10" s="48">
        <f t="shared" si="12"/>
        <v>-0.20423736424972655</v>
      </c>
      <c r="DD10" s="48">
        <f t="shared" ref="DD10:DD27" si="41">$AT10*DD$6</f>
        <v>-0.23823916424972652</v>
      </c>
      <c r="DE10" s="48">
        <f t="shared" si="13"/>
        <v>-0.23823916424972652</v>
      </c>
      <c r="DF10" s="48">
        <f t="shared" si="13"/>
        <v>-0.23823916424972652</v>
      </c>
      <c r="DG10" s="48">
        <f t="shared" si="13"/>
        <v>-0.23823916424972652</v>
      </c>
      <c r="DH10" s="48">
        <v>-0.68840455606193141</v>
      </c>
      <c r="DI10" s="48">
        <f t="shared" ref="DI10:DN25" si="42">$DH10*DI$6</f>
        <v>-0.68840455606193141</v>
      </c>
      <c r="DJ10" s="48">
        <f t="shared" si="14"/>
        <v>-0.68840455606193141</v>
      </c>
      <c r="DK10" s="48">
        <f t="shared" si="14"/>
        <v>-0.68840455606193141</v>
      </c>
      <c r="DL10" s="48">
        <f t="shared" si="14"/>
        <v>-0.68840455606193141</v>
      </c>
      <c r="DM10" s="48">
        <f t="shared" si="14"/>
        <v>-0.68840455606193141</v>
      </c>
      <c r="DN10" s="48">
        <f t="shared" si="14"/>
        <v>-0.68840455606193141</v>
      </c>
      <c r="DO10" s="49">
        <v>-0.20823916424972649</v>
      </c>
      <c r="DP10" s="48">
        <f t="shared" ref="DP10:DV25" si="43">$DO10*DP$6</f>
        <v>-0.20823916424972649</v>
      </c>
      <c r="DQ10" s="48">
        <f t="shared" si="15"/>
        <v>-0.20823916424972649</v>
      </c>
      <c r="DR10" s="48">
        <f t="shared" si="15"/>
        <v>-0.20823916424972649</v>
      </c>
      <c r="DS10" s="48">
        <f t="shared" si="15"/>
        <v>-0.20823916424972649</v>
      </c>
      <c r="DT10" s="48">
        <f t="shared" si="15"/>
        <v>-0.20823916424972649</v>
      </c>
      <c r="DU10" s="48">
        <f t="shared" si="15"/>
        <v>-0.20823916424972649</v>
      </c>
      <c r="DV10" s="48">
        <f t="shared" si="15"/>
        <v>-0.20823916424972649</v>
      </c>
      <c r="DW10" s="48">
        <f t="shared" ref="DW10:DW27" si="44">$AD10*DW$6</f>
        <v>-0.68840455606193141</v>
      </c>
      <c r="DX10" s="48">
        <f t="shared" si="16"/>
        <v>-0.68840455606193141</v>
      </c>
      <c r="DY10" s="49">
        <f t="shared" ref="DY10:DY27" si="45">$AD10</f>
        <v>-0.68840455606193141</v>
      </c>
      <c r="DZ10" s="48">
        <f t="shared" ref="DZ10:EK27" si="46">$DY10*DZ$6</f>
        <v>-0.68840455606193141</v>
      </c>
      <c r="EA10" s="48">
        <f t="shared" si="17"/>
        <v>-0.68840455606193141</v>
      </c>
      <c r="EB10" s="48">
        <f t="shared" si="17"/>
        <v>-0.68840455606193141</v>
      </c>
      <c r="EC10" s="48">
        <f t="shared" si="17"/>
        <v>-0.68840455606193141</v>
      </c>
      <c r="ED10" s="48">
        <f t="shared" si="17"/>
        <v>-0.68840455606193141</v>
      </c>
      <c r="EE10" s="48">
        <f t="shared" si="17"/>
        <v>-0.68840455606193141</v>
      </c>
      <c r="EF10" s="48">
        <f t="shared" si="17"/>
        <v>-0.68840455606193141</v>
      </c>
      <c r="EG10" s="48">
        <f t="shared" si="17"/>
        <v>-0.68840455606193141</v>
      </c>
      <c r="EH10" s="48">
        <f t="shared" si="17"/>
        <v>-0.68840455606193141</v>
      </c>
      <c r="EI10" s="48">
        <f t="shared" si="17"/>
        <v>-0.68840455606193141</v>
      </c>
      <c r="EJ10" s="48">
        <f t="shared" si="17"/>
        <v>-0.68840455606193141</v>
      </c>
      <c r="EK10" s="48">
        <f t="shared" si="17"/>
        <v>-0.68840455606193141</v>
      </c>
      <c r="EL10" s="48">
        <f t="shared" ref="EL10:EL27" si="47">$T10*EL$6</f>
        <v>-0.22466090260633803</v>
      </c>
      <c r="EM10" s="60"/>
      <c r="EN10" s="60"/>
      <c r="EO10" s="60"/>
    </row>
    <row r="11" spans="1:145" outlineLevel="1" x14ac:dyDescent="0.25">
      <c r="B11" s="12" t="s">
        <v>6</v>
      </c>
      <c r="C11" s="21">
        <v>0.15</v>
      </c>
      <c r="D11" s="49">
        <v>-0.72355132155275159</v>
      </c>
      <c r="E11" s="48">
        <f t="shared" si="18"/>
        <v>-0.72355132155275159</v>
      </c>
      <c r="F11" s="48">
        <f t="shared" si="0"/>
        <v>-0.72355132155275159</v>
      </c>
      <c r="G11" s="48">
        <f t="shared" si="0"/>
        <v>-0.72355132155275159</v>
      </c>
      <c r="H11" s="48">
        <f t="shared" si="0"/>
        <v>-0.72355132155275159</v>
      </c>
      <c r="I11" s="48">
        <f t="shared" si="0"/>
        <v>-0.72355132155275159</v>
      </c>
      <c r="J11" s="48">
        <f t="shared" si="0"/>
        <v>-0.72355132155275159</v>
      </c>
      <c r="K11" s="48">
        <f t="shared" si="0"/>
        <v>-0.72355132155275159</v>
      </c>
      <c r="L11" s="48">
        <f t="shared" si="0"/>
        <v>-0.72355132155275159</v>
      </c>
      <c r="M11" s="49">
        <v>-0.48359656711748017</v>
      </c>
      <c r="N11" s="48">
        <f t="shared" si="19"/>
        <v>-0.48359656711748017</v>
      </c>
      <c r="O11" s="48">
        <f t="shared" si="1"/>
        <v>-0.48359656711748017</v>
      </c>
      <c r="P11" s="48">
        <f t="shared" si="1"/>
        <v>-0.48359656711748017</v>
      </c>
      <c r="Q11" s="49">
        <v>-0.10115856595688136</v>
      </c>
      <c r="R11" s="48">
        <f t="shared" si="20"/>
        <v>-0.10115856595688136</v>
      </c>
      <c r="S11" s="48">
        <f t="shared" si="2"/>
        <v>-0.10115856595688136</v>
      </c>
      <c r="T11" s="49">
        <v>-0.10115856595688136</v>
      </c>
      <c r="U11" s="48">
        <f t="shared" si="21"/>
        <v>-0.10115856595688136</v>
      </c>
      <c r="V11" s="48">
        <f t="shared" si="3"/>
        <v>0</v>
      </c>
      <c r="W11" s="48">
        <f t="shared" si="3"/>
        <v>-0.10115856595688136</v>
      </c>
      <c r="X11" s="48">
        <f t="shared" si="3"/>
        <v>-0.10115856595688136</v>
      </c>
      <c r="Y11" s="48">
        <f t="shared" si="3"/>
        <v>-0.10115856595688136</v>
      </c>
      <c r="Z11" s="48">
        <f t="shared" si="3"/>
        <v>-0.10115856595688136</v>
      </c>
      <c r="AA11" s="48">
        <f t="shared" si="3"/>
        <v>-0.10115856595688136</v>
      </c>
      <c r="AB11" s="49">
        <f t="shared" si="22"/>
        <v>-0.10115847175980944</v>
      </c>
      <c r="AC11" s="48">
        <f t="shared" si="23"/>
        <v>-0.10115847175980944</v>
      </c>
      <c r="AD11" s="49">
        <v>-0.48359656711748017</v>
      </c>
      <c r="AE11" s="48">
        <f t="shared" si="24"/>
        <v>-0.48359656711748017</v>
      </c>
      <c r="AF11" s="48">
        <f t="shared" si="4"/>
        <v>-0.48359656711748017</v>
      </c>
      <c r="AG11" s="48">
        <f t="shared" si="4"/>
        <v>-0.48359656711748017</v>
      </c>
      <c r="AH11" s="153">
        <v>-0.10115847175980944</v>
      </c>
      <c r="AI11" s="153">
        <v>-0.10115847175980944</v>
      </c>
      <c r="AJ11" s="153">
        <v>-0.10115847175980944</v>
      </c>
      <c r="AK11" s="48">
        <f t="shared" si="25"/>
        <v>0</v>
      </c>
      <c r="AL11" s="48">
        <f t="shared" si="25"/>
        <v>0</v>
      </c>
      <c r="AM11" s="48">
        <f t="shared" si="26"/>
        <v>-0.10115847175980944</v>
      </c>
      <c r="AN11" s="48">
        <f t="shared" si="5"/>
        <v>-0.10115847175980944</v>
      </c>
      <c r="AO11" s="48">
        <f t="shared" si="27"/>
        <v>-0.10115856595688136</v>
      </c>
      <c r="AP11" s="48">
        <f t="shared" si="27"/>
        <v>0</v>
      </c>
      <c r="AQ11" s="49">
        <v>-0.48359656711748017</v>
      </c>
      <c r="AR11" s="49">
        <v>-0.48359656711748017</v>
      </c>
      <c r="AS11" s="48">
        <f t="shared" si="28"/>
        <v>-0.10115856595688136</v>
      </c>
      <c r="AT11" s="49">
        <v>-0.12825047175980933</v>
      </c>
      <c r="AU11" s="48">
        <f t="shared" si="29"/>
        <v>-0.1154254245838284</v>
      </c>
      <c r="AV11" s="48">
        <f t="shared" si="6"/>
        <v>-0.1154254245838284</v>
      </c>
      <c r="AW11" s="48">
        <f t="shared" si="6"/>
        <v>-0.1154254245838284</v>
      </c>
      <c r="AX11" s="48">
        <f t="shared" si="6"/>
        <v>-0.12825047175980933</v>
      </c>
      <c r="AY11" s="48">
        <f t="shared" si="6"/>
        <v>-0.15390056611177119</v>
      </c>
      <c r="AZ11" s="48">
        <f t="shared" si="6"/>
        <v>-0.12825047175980933</v>
      </c>
      <c r="BA11" s="48">
        <f t="shared" si="6"/>
        <v>-0.15390056611177119</v>
      </c>
      <c r="BB11" s="156">
        <v>-0.10767383952907741</v>
      </c>
      <c r="BC11" s="156">
        <v>-0.10767383952907741</v>
      </c>
      <c r="BD11" s="49">
        <v>-0.10488259611214093</v>
      </c>
      <c r="BE11" s="48">
        <f t="shared" si="7"/>
        <v>-0.12825047175980933</v>
      </c>
      <c r="BF11" s="48">
        <f t="shared" si="7"/>
        <v>-0.12825047175980933</v>
      </c>
      <c r="BG11" s="48">
        <f t="shared" si="7"/>
        <v>-0.15390056611177119</v>
      </c>
      <c r="BH11" s="48">
        <f t="shared" si="7"/>
        <v>-0.15390056611177119</v>
      </c>
      <c r="BI11" s="49">
        <v>-0.12627569877508507</v>
      </c>
      <c r="BJ11" s="50">
        <v>-0.15825047175980936</v>
      </c>
      <c r="BK11" s="153">
        <v>-0.13426107175980942</v>
      </c>
      <c r="BL11" s="49">
        <v>-0.12627569877508507</v>
      </c>
      <c r="BM11" s="48">
        <f t="shared" si="30"/>
        <v>-0.12825047175980933</v>
      </c>
      <c r="BN11" s="49">
        <v>-0.28951258099354693</v>
      </c>
      <c r="BO11" s="48">
        <f t="shared" si="31"/>
        <v>-0.28951258099354693</v>
      </c>
      <c r="BP11" s="48">
        <f t="shared" si="32"/>
        <v>-0.28951258099354693</v>
      </c>
      <c r="BQ11" s="48">
        <f t="shared" si="8"/>
        <v>-0.28951258099354693</v>
      </c>
      <c r="BR11" s="48">
        <f t="shared" si="8"/>
        <v>-0.28951258099354693</v>
      </c>
      <c r="BS11" s="48">
        <f t="shared" si="8"/>
        <v>-0.28951258099354693</v>
      </c>
      <c r="BT11" s="48">
        <f t="shared" si="8"/>
        <v>-0.28951258099354693</v>
      </c>
      <c r="BU11" s="48">
        <f t="shared" si="33"/>
        <v>-0.28951258099354693</v>
      </c>
      <c r="BV11" s="48">
        <f t="shared" si="34"/>
        <v>-0.28951258099354693</v>
      </c>
      <c r="BW11" s="48">
        <f t="shared" si="9"/>
        <v>-0.28951258099354693</v>
      </c>
      <c r="BX11" s="48">
        <f t="shared" si="9"/>
        <v>-0.28951258099354693</v>
      </c>
      <c r="BY11" s="48">
        <f t="shared" si="9"/>
        <v>-0.28951258099354693</v>
      </c>
      <c r="BZ11" s="48">
        <f t="shared" si="9"/>
        <v>-0.28951258099354693</v>
      </c>
      <c r="CA11" s="48">
        <f t="shared" si="9"/>
        <v>-0.28951258099354693</v>
      </c>
      <c r="CB11" s="48">
        <f t="shared" si="35"/>
        <v>-0.28951258099354693</v>
      </c>
      <c r="CC11" s="48">
        <f t="shared" si="36"/>
        <v>-0.28951258099354693</v>
      </c>
      <c r="CD11" s="48">
        <f t="shared" si="10"/>
        <v>-0.28951258099354693</v>
      </c>
      <c r="CE11" s="48">
        <f t="shared" si="10"/>
        <v>-0.28951258099354693</v>
      </c>
      <c r="CF11" s="48">
        <f t="shared" si="10"/>
        <v>-0.28951258099354693</v>
      </c>
      <c r="CG11" s="48">
        <f t="shared" si="10"/>
        <v>-0.28951258099354693</v>
      </c>
      <c r="CH11" s="48">
        <f t="shared" si="10"/>
        <v>-0.28951258099354693</v>
      </c>
      <c r="CI11" s="48">
        <f t="shared" si="37"/>
        <v>-0.28951258099354693</v>
      </c>
      <c r="CJ11" s="48">
        <f t="shared" si="37"/>
        <v>-0.28951258099354693</v>
      </c>
      <c r="CK11" s="48">
        <f t="shared" si="37"/>
        <v>-0.28951258099354693</v>
      </c>
      <c r="CL11" s="48">
        <f t="shared" si="37"/>
        <v>-0.28951258099354693</v>
      </c>
      <c r="CM11" s="48">
        <f t="shared" si="38"/>
        <v>-0.28951258099354693</v>
      </c>
      <c r="CN11" s="48">
        <f t="shared" si="11"/>
        <v>-0.28951258099354693</v>
      </c>
      <c r="CO11" s="48">
        <f t="shared" si="11"/>
        <v>-0.28951258099354693</v>
      </c>
      <c r="CP11" s="48">
        <f t="shared" si="11"/>
        <v>-0.28951258099354693</v>
      </c>
      <c r="CQ11" s="48">
        <f t="shared" si="11"/>
        <v>-0.28951258099354693</v>
      </c>
      <c r="CR11" s="48">
        <f t="shared" si="39"/>
        <v>-0.10115847175980944</v>
      </c>
      <c r="CS11" s="48">
        <f t="shared" si="40"/>
        <v>-0.10115847175980944</v>
      </c>
      <c r="CT11" s="48">
        <f t="shared" si="12"/>
        <v>-0.10115847175980944</v>
      </c>
      <c r="CU11" s="48">
        <f t="shared" si="12"/>
        <v>-0.10115847175980944</v>
      </c>
      <c r="CV11" s="48">
        <f t="shared" si="12"/>
        <v>-0.10115847175980944</v>
      </c>
      <c r="CW11" s="48">
        <f t="shared" si="12"/>
        <v>-0.10115847175980944</v>
      </c>
      <c r="CX11" s="48">
        <f t="shared" si="12"/>
        <v>-0.10115847175980944</v>
      </c>
      <c r="CY11" s="48">
        <f t="shared" si="12"/>
        <v>-0.10115847175980944</v>
      </c>
      <c r="CZ11" s="48">
        <f t="shared" si="12"/>
        <v>-0.10115847175980944</v>
      </c>
      <c r="DA11" s="48">
        <f t="shared" si="12"/>
        <v>-0.10115847175980944</v>
      </c>
      <c r="DB11" s="48">
        <f t="shared" si="12"/>
        <v>-0.10115847175980944</v>
      </c>
      <c r="DC11" s="48">
        <f t="shared" si="12"/>
        <v>-0.10115847175980944</v>
      </c>
      <c r="DD11" s="48">
        <f t="shared" si="41"/>
        <v>-0.12825047175980933</v>
      </c>
      <c r="DE11" s="48">
        <f t="shared" si="13"/>
        <v>-0.12825047175980933</v>
      </c>
      <c r="DF11" s="48">
        <f t="shared" si="13"/>
        <v>-0.12825047175980933</v>
      </c>
      <c r="DG11" s="48">
        <f t="shared" si="13"/>
        <v>-0.12825047175980933</v>
      </c>
      <c r="DH11" s="48">
        <v>-0.48359656711748017</v>
      </c>
      <c r="DI11" s="48">
        <f t="shared" si="42"/>
        <v>-0.48359656711748017</v>
      </c>
      <c r="DJ11" s="48">
        <f t="shared" si="14"/>
        <v>-0.48359656711748017</v>
      </c>
      <c r="DK11" s="48">
        <f t="shared" si="14"/>
        <v>-0.48359656711748017</v>
      </c>
      <c r="DL11" s="48">
        <f t="shared" si="14"/>
        <v>-0.48359656711748017</v>
      </c>
      <c r="DM11" s="48">
        <f t="shared" si="14"/>
        <v>-0.48359656711748017</v>
      </c>
      <c r="DN11" s="48">
        <f t="shared" si="14"/>
        <v>-0.48359656711748017</v>
      </c>
      <c r="DO11" s="49">
        <v>-0.11825047175980943</v>
      </c>
      <c r="DP11" s="48">
        <f t="shared" si="43"/>
        <v>-0.11825047175980943</v>
      </c>
      <c r="DQ11" s="48">
        <f t="shared" si="15"/>
        <v>-0.11825047175980943</v>
      </c>
      <c r="DR11" s="48">
        <f t="shared" si="15"/>
        <v>-0.11825047175980943</v>
      </c>
      <c r="DS11" s="48">
        <f t="shared" si="15"/>
        <v>-0.11825047175980943</v>
      </c>
      <c r="DT11" s="48">
        <f t="shared" si="15"/>
        <v>-0.11825047175980943</v>
      </c>
      <c r="DU11" s="48">
        <f t="shared" si="15"/>
        <v>-0.11825047175980943</v>
      </c>
      <c r="DV11" s="48">
        <f t="shared" si="15"/>
        <v>-0.11825047175980943</v>
      </c>
      <c r="DW11" s="48">
        <f t="shared" si="44"/>
        <v>-0.48359656711748017</v>
      </c>
      <c r="DX11" s="48">
        <f t="shared" si="16"/>
        <v>-0.48359656711748017</v>
      </c>
      <c r="DY11" s="49">
        <f t="shared" si="45"/>
        <v>-0.48359656711748017</v>
      </c>
      <c r="DZ11" s="48">
        <f t="shared" si="46"/>
        <v>-0.48359656711748017</v>
      </c>
      <c r="EA11" s="48">
        <f t="shared" si="17"/>
        <v>-0.48359656711748017</v>
      </c>
      <c r="EB11" s="48">
        <f t="shared" si="17"/>
        <v>-0.48359656711748017</v>
      </c>
      <c r="EC11" s="48">
        <f t="shared" si="17"/>
        <v>-0.48359656711748017</v>
      </c>
      <c r="ED11" s="48">
        <f t="shared" si="17"/>
        <v>-0.48359656711748017</v>
      </c>
      <c r="EE11" s="48">
        <f t="shared" si="17"/>
        <v>-0.48359656711748017</v>
      </c>
      <c r="EF11" s="48">
        <f t="shared" si="17"/>
        <v>-0.48359656711748017</v>
      </c>
      <c r="EG11" s="48">
        <f t="shared" si="17"/>
        <v>-0.48359656711748017</v>
      </c>
      <c r="EH11" s="48">
        <f t="shared" si="17"/>
        <v>-0.48359656711748017</v>
      </c>
      <c r="EI11" s="48">
        <f t="shared" si="17"/>
        <v>-0.48359656711748017</v>
      </c>
      <c r="EJ11" s="48">
        <f t="shared" si="17"/>
        <v>-0.48359656711748017</v>
      </c>
      <c r="EK11" s="48">
        <f t="shared" si="17"/>
        <v>-0.48359656711748017</v>
      </c>
      <c r="EL11" s="48">
        <f t="shared" si="47"/>
        <v>-0.1112744225525695</v>
      </c>
      <c r="EM11" s="60"/>
      <c r="EN11" s="60"/>
      <c r="EO11" s="60"/>
    </row>
    <row r="12" spans="1:145" outlineLevel="1" x14ac:dyDescent="0.25">
      <c r="B12" s="12" t="s">
        <v>7</v>
      </c>
      <c r="C12" s="21">
        <v>0.2</v>
      </c>
      <c r="D12" s="49">
        <v>-0.60842317749085417</v>
      </c>
      <c r="E12" s="48">
        <f t="shared" si="18"/>
        <v>-0.60842317749085417</v>
      </c>
      <c r="F12" s="48">
        <f t="shared" si="0"/>
        <v>-0.60842317749085417</v>
      </c>
      <c r="G12" s="48">
        <f t="shared" si="0"/>
        <v>-0.60842317749085417</v>
      </c>
      <c r="H12" s="48">
        <f t="shared" si="0"/>
        <v>-0.60842317749085417</v>
      </c>
      <c r="I12" s="48">
        <f t="shared" si="0"/>
        <v>-0.60842317749085417</v>
      </c>
      <c r="J12" s="48">
        <f t="shared" si="0"/>
        <v>-0.60842317749085417</v>
      </c>
      <c r="K12" s="48">
        <f t="shared" si="0"/>
        <v>-0.60842317749085417</v>
      </c>
      <c r="L12" s="48">
        <f t="shared" si="0"/>
        <v>-0.60842317749085417</v>
      </c>
      <c r="M12" s="49">
        <v>-0.40390214700822863</v>
      </c>
      <c r="N12" s="48">
        <f t="shared" si="19"/>
        <v>-0.40390214700822863</v>
      </c>
      <c r="O12" s="48">
        <f t="shared" si="1"/>
        <v>-0.40390214700822863</v>
      </c>
      <c r="P12" s="48">
        <f t="shared" si="1"/>
        <v>-0.40390214700822863</v>
      </c>
      <c r="Q12" s="49">
        <v>-3.3046442736983386E-2</v>
      </c>
      <c r="R12" s="48">
        <f t="shared" si="20"/>
        <v>-3.3046442736983386E-2</v>
      </c>
      <c r="S12" s="48">
        <f t="shared" si="2"/>
        <v>-3.3046442736983386E-2</v>
      </c>
      <c r="T12" s="49">
        <v>-3.3046442736983386E-2</v>
      </c>
      <c r="U12" s="48">
        <f t="shared" si="21"/>
        <v>-3.3046442736983386E-2</v>
      </c>
      <c r="V12" s="48">
        <f t="shared" si="3"/>
        <v>0</v>
      </c>
      <c r="W12" s="48">
        <f t="shared" si="3"/>
        <v>-3.3046442736983386E-2</v>
      </c>
      <c r="X12" s="48">
        <f t="shared" si="3"/>
        <v>-3.3046442736983386E-2</v>
      </c>
      <c r="Y12" s="48">
        <f t="shared" si="3"/>
        <v>-3.3046442736983386E-2</v>
      </c>
      <c r="Z12" s="48">
        <f t="shared" si="3"/>
        <v>-3.3046442736983386E-2</v>
      </c>
      <c r="AA12" s="48">
        <f t="shared" si="3"/>
        <v>-3.3046442736983386E-2</v>
      </c>
      <c r="AB12" s="49">
        <f t="shared" si="22"/>
        <v>-7.093888494336556E-2</v>
      </c>
      <c r="AC12" s="48">
        <f t="shared" si="23"/>
        <v>-7.093888494336556E-2</v>
      </c>
      <c r="AD12" s="49">
        <v>-0.40390214700822863</v>
      </c>
      <c r="AE12" s="48">
        <f t="shared" si="24"/>
        <v>-0.40390214700822863</v>
      </c>
      <c r="AF12" s="48">
        <f t="shared" si="4"/>
        <v>-0.40390214700822863</v>
      </c>
      <c r="AG12" s="48">
        <f t="shared" si="4"/>
        <v>-0.40390214700822863</v>
      </c>
      <c r="AH12" s="153">
        <v>-7.093888494336556E-2</v>
      </c>
      <c r="AI12" s="153">
        <v>-7.093888494336556E-2</v>
      </c>
      <c r="AJ12" s="153">
        <v>-7.093888494336556E-2</v>
      </c>
      <c r="AK12" s="48">
        <f t="shared" si="25"/>
        <v>0</v>
      </c>
      <c r="AL12" s="48">
        <f t="shared" si="25"/>
        <v>0</v>
      </c>
      <c r="AM12" s="48">
        <f t="shared" si="26"/>
        <v>-7.093888494336556E-2</v>
      </c>
      <c r="AN12" s="48">
        <f t="shared" si="5"/>
        <v>-7.093888494336556E-2</v>
      </c>
      <c r="AO12" s="48">
        <f t="shared" si="27"/>
        <v>-3.3046442736983386E-2</v>
      </c>
      <c r="AP12" s="48">
        <f t="shared" si="27"/>
        <v>0</v>
      </c>
      <c r="AQ12" s="49">
        <v>-0.40390214700822863</v>
      </c>
      <c r="AR12" s="49">
        <v>-0.40390214700822863</v>
      </c>
      <c r="AS12" s="48">
        <f t="shared" si="28"/>
        <v>-3.3046442736983386E-2</v>
      </c>
      <c r="AT12" s="49">
        <v>-5.7967823324783743E-2</v>
      </c>
      <c r="AU12" s="48">
        <f t="shared" si="29"/>
        <v>-5.2171040992305372E-2</v>
      </c>
      <c r="AV12" s="48">
        <f t="shared" si="6"/>
        <v>-5.2171040992305372E-2</v>
      </c>
      <c r="AW12" s="48">
        <f t="shared" si="6"/>
        <v>-5.2171040992305372E-2</v>
      </c>
      <c r="AX12" s="48">
        <f t="shared" si="6"/>
        <v>-5.7967823324783743E-2</v>
      </c>
      <c r="AY12" s="48">
        <f t="shared" si="6"/>
        <v>-6.9561387989740486E-2</v>
      </c>
      <c r="AZ12" s="48">
        <f t="shared" si="6"/>
        <v>-5.7967823324783743E-2</v>
      </c>
      <c r="BA12" s="48">
        <f t="shared" si="6"/>
        <v>-6.9561387989740486E-2</v>
      </c>
      <c r="BB12" s="156">
        <v>-7.7446484943365618E-2</v>
      </c>
      <c r="BC12" s="156">
        <v>-7.7446484943365618E-2</v>
      </c>
      <c r="BD12" s="49">
        <v>-8.6585240924226842E-2</v>
      </c>
      <c r="BE12" s="48">
        <f t="shared" si="7"/>
        <v>-5.7967823324783743E-2</v>
      </c>
      <c r="BF12" s="48">
        <f t="shared" si="7"/>
        <v>-5.7967823324783743E-2</v>
      </c>
      <c r="BG12" s="48">
        <f t="shared" si="7"/>
        <v>-6.9561387989740486E-2</v>
      </c>
      <c r="BH12" s="48">
        <f t="shared" si="7"/>
        <v>-6.9561387989740486E-2</v>
      </c>
      <c r="BI12" s="49">
        <v>-8.7446484943365627E-2</v>
      </c>
      <c r="BJ12" s="50">
        <v>-0.12744648494336566</v>
      </c>
      <c r="BK12" s="153">
        <v>-7.7446484943365618E-2</v>
      </c>
      <c r="BL12" s="49">
        <v>-8.7446484943365627E-2</v>
      </c>
      <c r="BM12" s="48">
        <f t="shared" si="30"/>
        <v>-5.7967823324783743E-2</v>
      </c>
      <c r="BN12" s="49">
        <v>-0.19872440489950943</v>
      </c>
      <c r="BO12" s="48">
        <f t="shared" si="31"/>
        <v>-0.19872440489950943</v>
      </c>
      <c r="BP12" s="48">
        <f t="shared" si="32"/>
        <v>-0.19872440489950943</v>
      </c>
      <c r="BQ12" s="48">
        <f t="shared" si="8"/>
        <v>-0.19872440489950943</v>
      </c>
      <c r="BR12" s="48">
        <f t="shared" si="8"/>
        <v>-0.19872440489950943</v>
      </c>
      <c r="BS12" s="48">
        <f t="shared" si="8"/>
        <v>-0.19872440489950943</v>
      </c>
      <c r="BT12" s="48">
        <f t="shared" si="8"/>
        <v>-0.19872440489950943</v>
      </c>
      <c r="BU12" s="48">
        <f t="shared" si="33"/>
        <v>-0.19872440489950943</v>
      </c>
      <c r="BV12" s="48">
        <f t="shared" si="34"/>
        <v>-0.19872440489950943</v>
      </c>
      <c r="BW12" s="48">
        <f t="shared" si="9"/>
        <v>-0.19872440489950943</v>
      </c>
      <c r="BX12" s="48">
        <f t="shared" si="9"/>
        <v>-0.19872440489950943</v>
      </c>
      <c r="BY12" s="48">
        <f t="shared" si="9"/>
        <v>-0.19872440489950943</v>
      </c>
      <c r="BZ12" s="48">
        <f t="shared" si="9"/>
        <v>-0.19872440489950943</v>
      </c>
      <c r="CA12" s="48">
        <f t="shared" si="9"/>
        <v>-0.19872440489950943</v>
      </c>
      <c r="CB12" s="48">
        <f t="shared" si="35"/>
        <v>-0.19872440489950943</v>
      </c>
      <c r="CC12" s="48">
        <f t="shared" si="36"/>
        <v>-0.19872440489950943</v>
      </c>
      <c r="CD12" s="48">
        <f t="shared" si="10"/>
        <v>-0.19872440489950943</v>
      </c>
      <c r="CE12" s="48">
        <f t="shared" si="10"/>
        <v>-0.19872440489950943</v>
      </c>
      <c r="CF12" s="48">
        <f t="shared" si="10"/>
        <v>-0.19872440489950943</v>
      </c>
      <c r="CG12" s="48">
        <f t="shared" si="10"/>
        <v>-0.19872440489950943</v>
      </c>
      <c r="CH12" s="48">
        <f t="shared" si="10"/>
        <v>-0.19872440489950943</v>
      </c>
      <c r="CI12" s="48">
        <f t="shared" si="37"/>
        <v>-0.19872440489950943</v>
      </c>
      <c r="CJ12" s="48">
        <f t="shared" si="37"/>
        <v>-0.19872440489950943</v>
      </c>
      <c r="CK12" s="48">
        <f t="shared" si="37"/>
        <v>-0.19872440489950943</v>
      </c>
      <c r="CL12" s="48">
        <f t="shared" si="37"/>
        <v>-0.19872440489950943</v>
      </c>
      <c r="CM12" s="48">
        <f t="shared" si="38"/>
        <v>-0.19872440489950943</v>
      </c>
      <c r="CN12" s="48">
        <f t="shared" si="11"/>
        <v>-0.19872440489950943</v>
      </c>
      <c r="CO12" s="48">
        <f t="shared" si="11"/>
        <v>-0.19872440489950943</v>
      </c>
      <c r="CP12" s="48">
        <f t="shared" si="11"/>
        <v>-0.19872440489950943</v>
      </c>
      <c r="CQ12" s="48">
        <f t="shared" si="11"/>
        <v>-0.19872440489950943</v>
      </c>
      <c r="CR12" s="48">
        <f t="shared" si="39"/>
        <v>-7.093888494336556E-2</v>
      </c>
      <c r="CS12" s="48">
        <f t="shared" si="40"/>
        <v>-7.093888494336556E-2</v>
      </c>
      <c r="CT12" s="48">
        <f t="shared" si="12"/>
        <v>-7.093888494336556E-2</v>
      </c>
      <c r="CU12" s="48">
        <f t="shared" si="12"/>
        <v>-7.093888494336556E-2</v>
      </c>
      <c r="CV12" s="48">
        <f t="shared" si="12"/>
        <v>-7.093888494336556E-2</v>
      </c>
      <c r="CW12" s="48">
        <f t="shared" si="12"/>
        <v>-7.093888494336556E-2</v>
      </c>
      <c r="CX12" s="48">
        <f t="shared" si="12"/>
        <v>-7.093888494336556E-2</v>
      </c>
      <c r="CY12" s="48">
        <f t="shared" si="12"/>
        <v>-7.093888494336556E-2</v>
      </c>
      <c r="CZ12" s="48">
        <f t="shared" si="12"/>
        <v>-7.093888494336556E-2</v>
      </c>
      <c r="DA12" s="48">
        <f t="shared" si="12"/>
        <v>-7.093888494336556E-2</v>
      </c>
      <c r="DB12" s="48">
        <f t="shared" si="12"/>
        <v>-7.093888494336556E-2</v>
      </c>
      <c r="DC12" s="48">
        <f t="shared" si="12"/>
        <v>-7.093888494336556E-2</v>
      </c>
      <c r="DD12" s="48">
        <f t="shared" si="41"/>
        <v>-5.7967823324783743E-2</v>
      </c>
      <c r="DE12" s="48">
        <f t="shared" si="13"/>
        <v>-5.7967823324783743E-2</v>
      </c>
      <c r="DF12" s="48">
        <f t="shared" si="13"/>
        <v>-5.7967823324783743E-2</v>
      </c>
      <c r="DG12" s="48">
        <f t="shared" si="13"/>
        <v>-5.7967823324783743E-2</v>
      </c>
      <c r="DH12" s="48">
        <v>-0.40390214700822863</v>
      </c>
      <c r="DI12" s="48">
        <f t="shared" si="42"/>
        <v>-0.40390214700822863</v>
      </c>
      <c r="DJ12" s="48">
        <f t="shared" si="14"/>
        <v>-0.40390214700822863</v>
      </c>
      <c r="DK12" s="48">
        <f t="shared" si="14"/>
        <v>-0.40390214700822863</v>
      </c>
      <c r="DL12" s="48">
        <f t="shared" si="14"/>
        <v>-0.40390214700822863</v>
      </c>
      <c r="DM12" s="48">
        <f t="shared" si="14"/>
        <v>-0.40390214700822863</v>
      </c>
      <c r="DN12" s="48">
        <f t="shared" si="14"/>
        <v>-0.40390214700822863</v>
      </c>
      <c r="DO12" s="49">
        <v>-7.7446484943365618E-2</v>
      </c>
      <c r="DP12" s="48">
        <f t="shared" si="43"/>
        <v>-7.7446484943365618E-2</v>
      </c>
      <c r="DQ12" s="48">
        <f t="shared" si="15"/>
        <v>-7.7446484943365618E-2</v>
      </c>
      <c r="DR12" s="48">
        <f t="shared" si="15"/>
        <v>-7.7446484943365618E-2</v>
      </c>
      <c r="DS12" s="48">
        <f t="shared" si="15"/>
        <v>-7.7446484943365618E-2</v>
      </c>
      <c r="DT12" s="48">
        <f t="shared" si="15"/>
        <v>-7.7446484943365618E-2</v>
      </c>
      <c r="DU12" s="48">
        <f t="shared" si="15"/>
        <v>-7.7446484943365618E-2</v>
      </c>
      <c r="DV12" s="48">
        <f t="shared" si="15"/>
        <v>-7.7446484943365618E-2</v>
      </c>
      <c r="DW12" s="48">
        <f t="shared" si="44"/>
        <v>-0.40390214700822863</v>
      </c>
      <c r="DX12" s="48">
        <f t="shared" si="16"/>
        <v>-0.40390214700822863</v>
      </c>
      <c r="DY12" s="49">
        <f t="shared" si="45"/>
        <v>-0.40390214700822863</v>
      </c>
      <c r="DZ12" s="48">
        <f t="shared" si="46"/>
        <v>-0.40390214700822863</v>
      </c>
      <c r="EA12" s="48">
        <f t="shared" si="17"/>
        <v>-0.40390214700822863</v>
      </c>
      <c r="EB12" s="48">
        <f t="shared" si="17"/>
        <v>-0.40390214700822863</v>
      </c>
      <c r="EC12" s="48">
        <f t="shared" si="17"/>
        <v>-0.40390214700822863</v>
      </c>
      <c r="ED12" s="48">
        <f t="shared" si="17"/>
        <v>-0.40390214700822863</v>
      </c>
      <c r="EE12" s="48">
        <f t="shared" si="17"/>
        <v>-0.40390214700822863</v>
      </c>
      <c r="EF12" s="48">
        <f t="shared" si="17"/>
        <v>-0.40390214700822863</v>
      </c>
      <c r="EG12" s="48">
        <f t="shared" si="17"/>
        <v>-0.40390214700822863</v>
      </c>
      <c r="EH12" s="48">
        <f t="shared" si="17"/>
        <v>-0.40390214700822863</v>
      </c>
      <c r="EI12" s="48">
        <f t="shared" si="17"/>
        <v>-0.40390214700822863</v>
      </c>
      <c r="EJ12" s="48">
        <f t="shared" si="17"/>
        <v>-0.40390214700822863</v>
      </c>
      <c r="EK12" s="48">
        <f t="shared" si="17"/>
        <v>-0.40390214700822863</v>
      </c>
      <c r="EL12" s="48">
        <f t="shared" si="47"/>
        <v>-3.635108701068173E-2</v>
      </c>
      <c r="EM12" s="60"/>
      <c r="EN12" s="60"/>
      <c r="EO12" s="60"/>
    </row>
    <row r="13" spans="1:145" outlineLevel="1" x14ac:dyDescent="0.25">
      <c r="B13" s="12" t="s">
        <v>8</v>
      </c>
      <c r="C13" s="21">
        <v>0.25</v>
      </c>
      <c r="D13" s="49">
        <v>-0.43734414893617024</v>
      </c>
      <c r="E13" s="48">
        <f t="shared" si="18"/>
        <v>-0.43734414893617024</v>
      </c>
      <c r="F13" s="48">
        <f t="shared" si="0"/>
        <v>-0.43734414893617024</v>
      </c>
      <c r="G13" s="48">
        <f t="shared" si="0"/>
        <v>-0.43734414893617024</v>
      </c>
      <c r="H13" s="48">
        <f t="shared" si="0"/>
        <v>-0.43734414893617024</v>
      </c>
      <c r="I13" s="48">
        <f t="shared" si="0"/>
        <v>-0.43734414893617024</v>
      </c>
      <c r="J13" s="48">
        <f t="shared" si="0"/>
        <v>-0.43734414893617024</v>
      </c>
      <c r="K13" s="48">
        <f t="shared" si="0"/>
        <v>-0.43734414893617024</v>
      </c>
      <c r="L13" s="48">
        <f t="shared" si="0"/>
        <v>-0.43734414893617024</v>
      </c>
      <c r="M13" s="49">
        <v>-0.32098012285796274</v>
      </c>
      <c r="N13" s="48">
        <f t="shared" si="19"/>
        <v>-0.32098012285796274</v>
      </c>
      <c r="O13" s="48">
        <f t="shared" si="1"/>
        <v>-0.32098012285796274</v>
      </c>
      <c r="P13" s="48">
        <f t="shared" si="1"/>
        <v>-0.32098012285796274</v>
      </c>
      <c r="Q13" s="49">
        <v>0</v>
      </c>
      <c r="R13" s="48">
        <f t="shared" si="20"/>
        <v>0</v>
      </c>
      <c r="S13" s="48">
        <f t="shared" si="2"/>
        <v>0</v>
      </c>
      <c r="T13" s="49">
        <v>0</v>
      </c>
      <c r="U13" s="48">
        <f t="shared" si="21"/>
        <v>0</v>
      </c>
      <c r="V13" s="48">
        <f t="shared" si="3"/>
        <v>0</v>
      </c>
      <c r="W13" s="48">
        <f t="shared" si="3"/>
        <v>0</v>
      </c>
      <c r="X13" s="48">
        <f t="shared" si="3"/>
        <v>0</v>
      </c>
      <c r="Y13" s="48">
        <f t="shared" si="3"/>
        <v>0</v>
      </c>
      <c r="Z13" s="48">
        <f t="shared" si="3"/>
        <v>0</v>
      </c>
      <c r="AA13" s="48">
        <f t="shared" si="3"/>
        <v>0</v>
      </c>
      <c r="AB13" s="49">
        <f t="shared" si="22"/>
        <v>-2.7299999999999991E-2</v>
      </c>
      <c r="AC13" s="48">
        <f t="shared" si="23"/>
        <v>-2.7299999999999991E-2</v>
      </c>
      <c r="AD13" s="49">
        <v>-0.32098012285796274</v>
      </c>
      <c r="AE13" s="48">
        <f t="shared" si="24"/>
        <v>-0.32098012285796274</v>
      </c>
      <c r="AF13" s="48">
        <f t="shared" si="4"/>
        <v>-0.32098012285796274</v>
      </c>
      <c r="AG13" s="48">
        <f t="shared" si="4"/>
        <v>-0.32098012285796274</v>
      </c>
      <c r="AH13" s="153">
        <v>-2.7299999999999991E-2</v>
      </c>
      <c r="AI13" s="153">
        <v>-2.7299999999999991E-2</v>
      </c>
      <c r="AJ13" s="153">
        <v>-2.7299999999999991E-2</v>
      </c>
      <c r="AK13" s="48">
        <f t="shared" si="25"/>
        <v>0</v>
      </c>
      <c r="AL13" s="48">
        <f t="shared" si="25"/>
        <v>0</v>
      </c>
      <c r="AM13" s="48">
        <f t="shared" si="26"/>
        <v>-2.7299999999999991E-2</v>
      </c>
      <c r="AN13" s="48">
        <f t="shared" si="5"/>
        <v>-2.7299999999999991E-2</v>
      </c>
      <c r="AO13" s="48">
        <f t="shared" si="27"/>
        <v>0</v>
      </c>
      <c r="AP13" s="48">
        <f t="shared" si="27"/>
        <v>0</v>
      </c>
      <c r="AQ13" s="49">
        <v>-0.32098012285796274</v>
      </c>
      <c r="AR13" s="49">
        <v>-0.32098012285796274</v>
      </c>
      <c r="AS13" s="48">
        <f t="shared" si="28"/>
        <v>0</v>
      </c>
      <c r="AT13" s="49">
        <v>1.0000000000000009E-2</v>
      </c>
      <c r="AU13" s="48">
        <f t="shared" si="29"/>
        <v>9.000000000000008E-3</v>
      </c>
      <c r="AV13" s="48">
        <f t="shared" si="6"/>
        <v>9.000000000000008E-3</v>
      </c>
      <c r="AW13" s="48">
        <f t="shared" si="6"/>
        <v>9.000000000000008E-3</v>
      </c>
      <c r="AX13" s="48">
        <f t="shared" si="6"/>
        <v>1.0000000000000009E-2</v>
      </c>
      <c r="AY13" s="48">
        <f t="shared" si="6"/>
        <v>1.2000000000000011E-2</v>
      </c>
      <c r="AZ13" s="48">
        <f t="shared" si="6"/>
        <v>1.0000000000000009E-2</v>
      </c>
      <c r="BA13" s="48">
        <f t="shared" si="6"/>
        <v>1.2000000000000011E-2</v>
      </c>
      <c r="BB13" s="156">
        <v>-2.7299999999999991E-2</v>
      </c>
      <c r="BC13" s="156">
        <v>-2.7299999999999991E-2</v>
      </c>
      <c r="BD13" s="49">
        <v>-1.207157360406097E-2</v>
      </c>
      <c r="BE13" s="48">
        <f t="shared" si="7"/>
        <v>1.0000000000000009E-2</v>
      </c>
      <c r="BF13" s="48">
        <f t="shared" si="7"/>
        <v>1.0000000000000009E-2</v>
      </c>
      <c r="BG13" s="48">
        <f t="shared" si="7"/>
        <v>1.2000000000000011E-2</v>
      </c>
      <c r="BH13" s="48">
        <f t="shared" si="7"/>
        <v>1.2000000000000011E-2</v>
      </c>
      <c r="BI13" s="49">
        <v>-2.7295572887726771E-2</v>
      </c>
      <c r="BJ13" s="50">
        <v>-5.9799999999999964E-2</v>
      </c>
      <c r="BK13" s="153">
        <v>-1.7299999999999982E-2</v>
      </c>
      <c r="BL13" s="49">
        <v>-2.7295572887726771E-2</v>
      </c>
      <c r="BM13" s="48">
        <f t="shared" si="30"/>
        <v>1.0000000000000009E-2</v>
      </c>
      <c r="BN13" s="49">
        <v>-3.4141748172175301E-2</v>
      </c>
      <c r="BO13" s="48">
        <f t="shared" si="31"/>
        <v>-3.4141748172175301E-2</v>
      </c>
      <c r="BP13" s="48">
        <f t="shared" si="32"/>
        <v>-3.4141748172175301E-2</v>
      </c>
      <c r="BQ13" s="48">
        <f t="shared" si="8"/>
        <v>-3.4141748172175301E-2</v>
      </c>
      <c r="BR13" s="48">
        <f t="shared" si="8"/>
        <v>-3.4141748172175301E-2</v>
      </c>
      <c r="BS13" s="48">
        <f t="shared" si="8"/>
        <v>-3.4141748172175301E-2</v>
      </c>
      <c r="BT13" s="48">
        <f t="shared" si="8"/>
        <v>-3.4141748172175301E-2</v>
      </c>
      <c r="BU13" s="48">
        <f t="shared" si="33"/>
        <v>-3.4141748172175301E-2</v>
      </c>
      <c r="BV13" s="48">
        <f t="shared" si="34"/>
        <v>-3.4141748172175301E-2</v>
      </c>
      <c r="BW13" s="48">
        <f t="shared" si="9"/>
        <v>-3.4141748172175301E-2</v>
      </c>
      <c r="BX13" s="48">
        <f t="shared" si="9"/>
        <v>-3.4141748172175301E-2</v>
      </c>
      <c r="BY13" s="48">
        <f t="shared" si="9"/>
        <v>-3.4141748172175301E-2</v>
      </c>
      <c r="BZ13" s="48">
        <f t="shared" si="9"/>
        <v>-3.4141748172175301E-2</v>
      </c>
      <c r="CA13" s="48">
        <f t="shared" si="9"/>
        <v>-3.4141748172175301E-2</v>
      </c>
      <c r="CB13" s="48">
        <f t="shared" si="35"/>
        <v>-3.4141748172175301E-2</v>
      </c>
      <c r="CC13" s="48">
        <f t="shared" si="36"/>
        <v>-3.4141748172175301E-2</v>
      </c>
      <c r="CD13" s="48">
        <f t="shared" si="10"/>
        <v>-3.4141748172175301E-2</v>
      </c>
      <c r="CE13" s="48">
        <f t="shared" si="10"/>
        <v>-3.4141748172175301E-2</v>
      </c>
      <c r="CF13" s="48">
        <f t="shared" si="10"/>
        <v>-3.4141748172175301E-2</v>
      </c>
      <c r="CG13" s="48">
        <f t="shared" si="10"/>
        <v>-3.4141748172175301E-2</v>
      </c>
      <c r="CH13" s="48">
        <f t="shared" si="10"/>
        <v>-3.4141748172175301E-2</v>
      </c>
      <c r="CI13" s="48">
        <f t="shared" si="37"/>
        <v>-3.4141748172175301E-2</v>
      </c>
      <c r="CJ13" s="48">
        <f t="shared" si="37"/>
        <v>-3.4141748172175301E-2</v>
      </c>
      <c r="CK13" s="48">
        <f t="shared" si="37"/>
        <v>-3.4141748172175301E-2</v>
      </c>
      <c r="CL13" s="48">
        <f t="shared" si="37"/>
        <v>-3.4141748172175301E-2</v>
      </c>
      <c r="CM13" s="48">
        <f t="shared" si="38"/>
        <v>-3.4141748172175301E-2</v>
      </c>
      <c r="CN13" s="48">
        <f t="shared" si="11"/>
        <v>-3.4141748172175301E-2</v>
      </c>
      <c r="CO13" s="48">
        <f t="shared" si="11"/>
        <v>-3.4141748172175301E-2</v>
      </c>
      <c r="CP13" s="48">
        <f t="shared" si="11"/>
        <v>-3.4141748172175301E-2</v>
      </c>
      <c r="CQ13" s="48">
        <f t="shared" si="11"/>
        <v>-3.4141748172175301E-2</v>
      </c>
      <c r="CR13" s="48">
        <f t="shared" si="39"/>
        <v>-2.7299999999999991E-2</v>
      </c>
      <c r="CS13" s="48">
        <f t="shared" si="40"/>
        <v>-2.7299999999999991E-2</v>
      </c>
      <c r="CT13" s="48">
        <f t="shared" si="12"/>
        <v>-2.7299999999999991E-2</v>
      </c>
      <c r="CU13" s="48">
        <f t="shared" si="12"/>
        <v>-2.7299999999999991E-2</v>
      </c>
      <c r="CV13" s="48">
        <f t="shared" si="12"/>
        <v>-2.7299999999999991E-2</v>
      </c>
      <c r="CW13" s="48">
        <f t="shared" si="12"/>
        <v>-2.7299999999999991E-2</v>
      </c>
      <c r="CX13" s="48">
        <f t="shared" si="12"/>
        <v>-2.7299999999999991E-2</v>
      </c>
      <c r="CY13" s="48">
        <f t="shared" si="12"/>
        <v>-2.7299999999999991E-2</v>
      </c>
      <c r="CZ13" s="48">
        <f t="shared" si="12"/>
        <v>-2.7299999999999991E-2</v>
      </c>
      <c r="DA13" s="48">
        <f t="shared" si="12"/>
        <v>-2.7299999999999991E-2</v>
      </c>
      <c r="DB13" s="48">
        <f t="shared" si="12"/>
        <v>-2.7299999999999991E-2</v>
      </c>
      <c r="DC13" s="48">
        <f t="shared" si="12"/>
        <v>-2.7299999999999991E-2</v>
      </c>
      <c r="DD13" s="48">
        <f t="shared" si="41"/>
        <v>1.0000000000000009E-2</v>
      </c>
      <c r="DE13" s="48">
        <f t="shared" si="13"/>
        <v>1.0000000000000009E-2</v>
      </c>
      <c r="DF13" s="48">
        <f t="shared" si="13"/>
        <v>1.0000000000000009E-2</v>
      </c>
      <c r="DG13" s="48">
        <f t="shared" si="13"/>
        <v>1.0000000000000009E-2</v>
      </c>
      <c r="DH13" s="48">
        <v>-0.32098012285796274</v>
      </c>
      <c r="DI13" s="48">
        <f t="shared" si="42"/>
        <v>-0.32098012285796274</v>
      </c>
      <c r="DJ13" s="48">
        <f t="shared" si="14"/>
        <v>-0.32098012285796274</v>
      </c>
      <c r="DK13" s="48">
        <f t="shared" si="14"/>
        <v>-0.32098012285796274</v>
      </c>
      <c r="DL13" s="48">
        <f t="shared" si="14"/>
        <v>-0.32098012285796274</v>
      </c>
      <c r="DM13" s="48">
        <f t="shared" si="14"/>
        <v>-0.32098012285796274</v>
      </c>
      <c r="DN13" s="48">
        <f t="shared" si="14"/>
        <v>-0.32098012285796274</v>
      </c>
      <c r="DO13" s="49">
        <v>-1.7299999999999982E-2</v>
      </c>
      <c r="DP13" s="48">
        <f t="shared" si="43"/>
        <v>-1.7299999999999982E-2</v>
      </c>
      <c r="DQ13" s="48">
        <f t="shared" si="15"/>
        <v>-1.7299999999999982E-2</v>
      </c>
      <c r="DR13" s="48">
        <f t="shared" si="15"/>
        <v>-1.7299999999999982E-2</v>
      </c>
      <c r="DS13" s="48">
        <f t="shared" si="15"/>
        <v>-1.7299999999999982E-2</v>
      </c>
      <c r="DT13" s="48">
        <f t="shared" si="15"/>
        <v>-1.7299999999999982E-2</v>
      </c>
      <c r="DU13" s="48">
        <f t="shared" si="15"/>
        <v>-1.7299999999999982E-2</v>
      </c>
      <c r="DV13" s="48">
        <f t="shared" si="15"/>
        <v>-1.7299999999999982E-2</v>
      </c>
      <c r="DW13" s="48">
        <f t="shared" si="44"/>
        <v>-0.32098012285796274</v>
      </c>
      <c r="DX13" s="48">
        <f t="shared" si="16"/>
        <v>-0.32098012285796274</v>
      </c>
      <c r="DY13" s="49">
        <f t="shared" si="45"/>
        <v>-0.32098012285796274</v>
      </c>
      <c r="DZ13" s="48">
        <f t="shared" si="46"/>
        <v>-0.32098012285796274</v>
      </c>
      <c r="EA13" s="48">
        <f t="shared" si="17"/>
        <v>-0.32098012285796274</v>
      </c>
      <c r="EB13" s="48">
        <f t="shared" si="17"/>
        <v>-0.32098012285796274</v>
      </c>
      <c r="EC13" s="48">
        <f t="shared" si="17"/>
        <v>-0.32098012285796274</v>
      </c>
      <c r="ED13" s="48">
        <f t="shared" si="17"/>
        <v>-0.32098012285796274</v>
      </c>
      <c r="EE13" s="48">
        <f t="shared" si="17"/>
        <v>-0.32098012285796274</v>
      </c>
      <c r="EF13" s="48">
        <f t="shared" si="17"/>
        <v>-0.32098012285796274</v>
      </c>
      <c r="EG13" s="48">
        <f t="shared" si="17"/>
        <v>-0.32098012285796274</v>
      </c>
      <c r="EH13" s="48">
        <f t="shared" si="17"/>
        <v>-0.32098012285796274</v>
      </c>
      <c r="EI13" s="48">
        <f t="shared" si="17"/>
        <v>-0.32098012285796274</v>
      </c>
      <c r="EJ13" s="48">
        <f t="shared" si="17"/>
        <v>-0.32098012285796274</v>
      </c>
      <c r="EK13" s="48">
        <f t="shared" si="17"/>
        <v>-0.32098012285796274</v>
      </c>
      <c r="EL13" s="48">
        <f t="shared" si="47"/>
        <v>0</v>
      </c>
      <c r="EM13" s="60"/>
      <c r="EN13" s="60"/>
      <c r="EO13" s="60"/>
    </row>
    <row r="14" spans="1:145" outlineLevel="1" x14ac:dyDescent="0.25">
      <c r="B14" s="12" t="s">
        <v>11</v>
      </c>
      <c r="C14" s="21">
        <v>0.3</v>
      </c>
      <c r="D14" s="49">
        <v>-0.39836737722177407</v>
      </c>
      <c r="E14" s="48">
        <f t="shared" si="18"/>
        <v>-0.39836737722177407</v>
      </c>
      <c r="F14" s="48">
        <f t="shared" si="0"/>
        <v>-0.39836737722177407</v>
      </c>
      <c r="G14" s="48">
        <f t="shared" si="0"/>
        <v>-0.39836737722177407</v>
      </c>
      <c r="H14" s="48">
        <f t="shared" si="0"/>
        <v>-0.39836737722177407</v>
      </c>
      <c r="I14" s="48">
        <f t="shared" si="0"/>
        <v>-0.39836737722177407</v>
      </c>
      <c r="J14" s="48">
        <f t="shared" si="0"/>
        <v>-0.39836737722177407</v>
      </c>
      <c r="K14" s="48">
        <f t="shared" si="0"/>
        <v>-0.39836737722177407</v>
      </c>
      <c r="L14" s="48">
        <f t="shared" si="0"/>
        <v>-0.39836737722177407</v>
      </c>
      <c r="M14" s="49">
        <v>-0.24559431008766275</v>
      </c>
      <c r="N14" s="48">
        <f t="shared" si="19"/>
        <v>-0.24559431008766275</v>
      </c>
      <c r="O14" s="48">
        <f t="shared" si="1"/>
        <v>-0.24559431008766275</v>
      </c>
      <c r="P14" s="48">
        <f t="shared" si="1"/>
        <v>-0.24559431008766275</v>
      </c>
      <c r="Q14" s="49">
        <v>1.4000000000000012E-2</v>
      </c>
      <c r="R14" s="48">
        <f t="shared" si="20"/>
        <v>1.4000000000000012E-2</v>
      </c>
      <c r="S14" s="48">
        <f t="shared" si="2"/>
        <v>1.4000000000000012E-2</v>
      </c>
      <c r="T14" s="49">
        <v>1.4000000000000012E-2</v>
      </c>
      <c r="U14" s="48">
        <f t="shared" si="21"/>
        <v>1.4000000000000012E-2</v>
      </c>
      <c r="V14" s="48">
        <f t="shared" si="3"/>
        <v>0</v>
      </c>
      <c r="W14" s="48">
        <f t="shared" si="3"/>
        <v>1.4000000000000012E-2</v>
      </c>
      <c r="X14" s="48">
        <f t="shared" si="3"/>
        <v>1.4000000000000012E-2</v>
      </c>
      <c r="Y14" s="48">
        <f t="shared" si="3"/>
        <v>1.4000000000000012E-2</v>
      </c>
      <c r="Z14" s="48">
        <f t="shared" si="3"/>
        <v>1.4000000000000012E-2</v>
      </c>
      <c r="AA14" s="48">
        <f t="shared" si="3"/>
        <v>1.4000000000000012E-2</v>
      </c>
      <c r="AB14" s="49">
        <f t="shared" si="22"/>
        <v>1.4000000000000012E-2</v>
      </c>
      <c r="AC14" s="48">
        <f t="shared" si="23"/>
        <v>1.4000000000000012E-2</v>
      </c>
      <c r="AD14" s="49">
        <v>-0.24559431008766275</v>
      </c>
      <c r="AE14" s="48">
        <f t="shared" si="24"/>
        <v>-0.24559431008766275</v>
      </c>
      <c r="AF14" s="48">
        <f t="shared" si="4"/>
        <v>-0.24559431008766275</v>
      </c>
      <c r="AG14" s="48">
        <f t="shared" si="4"/>
        <v>-0.24559431008766275</v>
      </c>
      <c r="AH14" s="153">
        <v>1.4000000000000012E-2</v>
      </c>
      <c r="AI14" s="153">
        <v>1.4000000000000012E-2</v>
      </c>
      <c r="AJ14" s="153">
        <v>1.4000000000000012E-2</v>
      </c>
      <c r="AK14" s="48">
        <f t="shared" si="25"/>
        <v>0</v>
      </c>
      <c r="AL14" s="48">
        <f t="shared" si="25"/>
        <v>0</v>
      </c>
      <c r="AM14" s="48">
        <f t="shared" si="26"/>
        <v>1.4000000000000012E-2</v>
      </c>
      <c r="AN14" s="48">
        <f t="shared" si="5"/>
        <v>1.4000000000000012E-2</v>
      </c>
      <c r="AO14" s="48">
        <f t="shared" si="27"/>
        <v>1.4000000000000012E-2</v>
      </c>
      <c r="AP14" s="48">
        <f t="shared" si="27"/>
        <v>0</v>
      </c>
      <c r="AQ14" s="49">
        <v>-0.24559431008766275</v>
      </c>
      <c r="AR14" s="49">
        <v>-0.24559431008766275</v>
      </c>
      <c r="AS14" s="48">
        <f t="shared" si="28"/>
        <v>1.4000000000000012E-2</v>
      </c>
      <c r="AT14" s="49">
        <v>3.3555535947168424E-2</v>
      </c>
      <c r="AU14" s="48">
        <f t="shared" si="29"/>
        <v>3.0199982352451582E-2</v>
      </c>
      <c r="AV14" s="48">
        <f t="shared" si="6"/>
        <v>3.0199982352451582E-2</v>
      </c>
      <c r="AW14" s="48">
        <f t="shared" si="6"/>
        <v>3.0199982352451582E-2</v>
      </c>
      <c r="AX14" s="48">
        <f t="shared" si="6"/>
        <v>3.3555535947168424E-2</v>
      </c>
      <c r="AY14" s="48">
        <f t="shared" si="6"/>
        <v>4.0266643136602109E-2</v>
      </c>
      <c r="AZ14" s="48">
        <f t="shared" si="6"/>
        <v>3.3555535947168424E-2</v>
      </c>
      <c r="BA14" s="48">
        <f t="shared" si="6"/>
        <v>4.0266643136602109E-2</v>
      </c>
      <c r="BB14" s="156">
        <v>3.0399999999999983E-2</v>
      </c>
      <c r="BC14" s="156">
        <v>3.0399999999999983E-2</v>
      </c>
      <c r="BD14" s="49">
        <v>6.25E-2</v>
      </c>
      <c r="BE14" s="48">
        <f t="shared" si="7"/>
        <v>3.3555535947168424E-2</v>
      </c>
      <c r="BF14" s="48">
        <f t="shared" si="7"/>
        <v>3.3555535947168424E-2</v>
      </c>
      <c r="BG14" s="48">
        <f t="shared" si="7"/>
        <v>4.0266643136602109E-2</v>
      </c>
      <c r="BH14" s="48">
        <f t="shared" si="7"/>
        <v>4.0266643136602109E-2</v>
      </c>
      <c r="BI14" s="49">
        <v>3.0000000000000027E-2</v>
      </c>
      <c r="BJ14" s="50">
        <v>-1.0000000000000009E-2</v>
      </c>
      <c r="BK14" s="153">
        <v>7.0906399999999925E-2</v>
      </c>
      <c r="BL14" s="49">
        <v>3.0000000000000027E-2</v>
      </c>
      <c r="BM14" s="48">
        <f t="shared" si="30"/>
        <v>3.3555535947168424E-2</v>
      </c>
      <c r="BN14" s="49">
        <v>1.305138744805201E-2</v>
      </c>
      <c r="BO14" s="48">
        <f t="shared" si="31"/>
        <v>1.305138744805201E-2</v>
      </c>
      <c r="BP14" s="48">
        <f t="shared" si="32"/>
        <v>1.305138744805201E-2</v>
      </c>
      <c r="BQ14" s="48">
        <f t="shared" si="8"/>
        <v>1.305138744805201E-2</v>
      </c>
      <c r="BR14" s="48">
        <f t="shared" si="8"/>
        <v>1.305138744805201E-2</v>
      </c>
      <c r="BS14" s="48">
        <f t="shared" si="8"/>
        <v>1.305138744805201E-2</v>
      </c>
      <c r="BT14" s="48">
        <f t="shared" si="8"/>
        <v>1.305138744805201E-2</v>
      </c>
      <c r="BU14" s="48">
        <f t="shared" si="33"/>
        <v>1.305138744805201E-2</v>
      </c>
      <c r="BV14" s="48">
        <f t="shared" si="34"/>
        <v>1.305138744805201E-2</v>
      </c>
      <c r="BW14" s="48">
        <f t="shared" si="9"/>
        <v>1.305138744805201E-2</v>
      </c>
      <c r="BX14" s="48">
        <f t="shared" si="9"/>
        <v>1.305138744805201E-2</v>
      </c>
      <c r="BY14" s="48">
        <f t="shared" si="9"/>
        <v>1.305138744805201E-2</v>
      </c>
      <c r="BZ14" s="48">
        <f t="shared" si="9"/>
        <v>1.305138744805201E-2</v>
      </c>
      <c r="CA14" s="48">
        <f t="shared" si="9"/>
        <v>1.305138744805201E-2</v>
      </c>
      <c r="CB14" s="48">
        <f t="shared" si="35"/>
        <v>1.305138744805201E-2</v>
      </c>
      <c r="CC14" s="48">
        <f t="shared" si="36"/>
        <v>1.305138744805201E-2</v>
      </c>
      <c r="CD14" s="48">
        <f t="shared" si="10"/>
        <v>1.305138744805201E-2</v>
      </c>
      <c r="CE14" s="48">
        <f t="shared" si="10"/>
        <v>1.305138744805201E-2</v>
      </c>
      <c r="CF14" s="48">
        <f t="shared" si="10"/>
        <v>1.305138744805201E-2</v>
      </c>
      <c r="CG14" s="48">
        <f t="shared" si="10"/>
        <v>1.305138744805201E-2</v>
      </c>
      <c r="CH14" s="48">
        <f t="shared" si="10"/>
        <v>1.305138744805201E-2</v>
      </c>
      <c r="CI14" s="48">
        <f t="shared" si="37"/>
        <v>1.305138744805201E-2</v>
      </c>
      <c r="CJ14" s="48">
        <f t="shared" si="37"/>
        <v>1.305138744805201E-2</v>
      </c>
      <c r="CK14" s="48">
        <f t="shared" si="37"/>
        <v>1.305138744805201E-2</v>
      </c>
      <c r="CL14" s="48">
        <f t="shared" si="37"/>
        <v>1.305138744805201E-2</v>
      </c>
      <c r="CM14" s="48">
        <f t="shared" si="38"/>
        <v>1.305138744805201E-2</v>
      </c>
      <c r="CN14" s="48">
        <f t="shared" si="11"/>
        <v>1.305138744805201E-2</v>
      </c>
      <c r="CO14" s="48">
        <f t="shared" si="11"/>
        <v>1.305138744805201E-2</v>
      </c>
      <c r="CP14" s="48">
        <f t="shared" si="11"/>
        <v>1.305138744805201E-2</v>
      </c>
      <c r="CQ14" s="48">
        <f t="shared" si="11"/>
        <v>1.305138744805201E-2</v>
      </c>
      <c r="CR14" s="48">
        <f t="shared" si="39"/>
        <v>1.4000000000000012E-2</v>
      </c>
      <c r="CS14" s="48">
        <f t="shared" si="40"/>
        <v>1.4000000000000012E-2</v>
      </c>
      <c r="CT14" s="48">
        <f t="shared" si="12"/>
        <v>1.4000000000000012E-2</v>
      </c>
      <c r="CU14" s="48">
        <f t="shared" si="12"/>
        <v>1.4000000000000012E-2</v>
      </c>
      <c r="CV14" s="48">
        <f t="shared" si="12"/>
        <v>1.4000000000000012E-2</v>
      </c>
      <c r="CW14" s="48">
        <f t="shared" si="12"/>
        <v>1.4000000000000012E-2</v>
      </c>
      <c r="CX14" s="48">
        <f t="shared" si="12"/>
        <v>1.4000000000000012E-2</v>
      </c>
      <c r="CY14" s="48">
        <f t="shared" si="12"/>
        <v>1.4000000000000012E-2</v>
      </c>
      <c r="CZ14" s="48">
        <f t="shared" si="12"/>
        <v>1.4000000000000012E-2</v>
      </c>
      <c r="DA14" s="48">
        <f t="shared" si="12"/>
        <v>1.4000000000000012E-2</v>
      </c>
      <c r="DB14" s="48">
        <f t="shared" si="12"/>
        <v>1.4000000000000012E-2</v>
      </c>
      <c r="DC14" s="48">
        <f t="shared" si="12"/>
        <v>1.4000000000000012E-2</v>
      </c>
      <c r="DD14" s="48">
        <f t="shared" si="41"/>
        <v>3.3555535947168424E-2</v>
      </c>
      <c r="DE14" s="48">
        <f t="shared" si="13"/>
        <v>3.3555535947168424E-2</v>
      </c>
      <c r="DF14" s="48">
        <f t="shared" si="13"/>
        <v>3.3555535947168424E-2</v>
      </c>
      <c r="DG14" s="48">
        <f t="shared" si="13"/>
        <v>3.3555535947168424E-2</v>
      </c>
      <c r="DH14" s="48">
        <v>-0.24559431008766275</v>
      </c>
      <c r="DI14" s="48">
        <f t="shared" si="42"/>
        <v>-0.24559431008766275</v>
      </c>
      <c r="DJ14" s="48">
        <f t="shared" si="14"/>
        <v>-0.24559431008766275</v>
      </c>
      <c r="DK14" s="48">
        <f t="shared" si="14"/>
        <v>-0.24559431008766275</v>
      </c>
      <c r="DL14" s="48">
        <f t="shared" si="14"/>
        <v>-0.24559431008766275</v>
      </c>
      <c r="DM14" s="48">
        <f t="shared" si="14"/>
        <v>-0.24559431008766275</v>
      </c>
      <c r="DN14" s="48">
        <f t="shared" si="14"/>
        <v>-0.24559431008766275</v>
      </c>
      <c r="DO14" s="49">
        <v>4.0000000000000036E-2</v>
      </c>
      <c r="DP14" s="48">
        <f t="shared" si="43"/>
        <v>4.0000000000000036E-2</v>
      </c>
      <c r="DQ14" s="48">
        <f t="shared" si="15"/>
        <v>4.0000000000000036E-2</v>
      </c>
      <c r="DR14" s="48">
        <f t="shared" si="15"/>
        <v>4.0000000000000036E-2</v>
      </c>
      <c r="DS14" s="48">
        <f t="shared" si="15"/>
        <v>4.0000000000000036E-2</v>
      </c>
      <c r="DT14" s="48">
        <f t="shared" si="15"/>
        <v>4.0000000000000036E-2</v>
      </c>
      <c r="DU14" s="48">
        <f t="shared" si="15"/>
        <v>4.0000000000000036E-2</v>
      </c>
      <c r="DV14" s="48">
        <f t="shared" si="15"/>
        <v>4.0000000000000036E-2</v>
      </c>
      <c r="DW14" s="48">
        <f t="shared" si="44"/>
        <v>-0.24559431008766275</v>
      </c>
      <c r="DX14" s="48">
        <f t="shared" si="16"/>
        <v>-0.24559431008766275</v>
      </c>
      <c r="DY14" s="49">
        <f t="shared" si="45"/>
        <v>-0.24559431008766275</v>
      </c>
      <c r="DZ14" s="48">
        <f t="shared" si="46"/>
        <v>-0.24559431008766275</v>
      </c>
      <c r="EA14" s="48">
        <f t="shared" si="17"/>
        <v>-0.24559431008766275</v>
      </c>
      <c r="EB14" s="48">
        <f t="shared" si="17"/>
        <v>-0.24559431008766275</v>
      </c>
      <c r="EC14" s="48">
        <f t="shared" si="17"/>
        <v>-0.24559431008766275</v>
      </c>
      <c r="ED14" s="48">
        <f t="shared" si="17"/>
        <v>-0.24559431008766275</v>
      </c>
      <c r="EE14" s="48">
        <f t="shared" si="17"/>
        <v>-0.24559431008766275</v>
      </c>
      <c r="EF14" s="48">
        <f t="shared" si="17"/>
        <v>-0.24559431008766275</v>
      </c>
      <c r="EG14" s="48">
        <f t="shared" si="17"/>
        <v>-0.24559431008766275</v>
      </c>
      <c r="EH14" s="48">
        <f t="shared" si="17"/>
        <v>-0.24559431008766275</v>
      </c>
      <c r="EI14" s="48">
        <f t="shared" si="17"/>
        <v>-0.24559431008766275</v>
      </c>
      <c r="EJ14" s="48">
        <f t="shared" si="17"/>
        <v>-0.24559431008766275</v>
      </c>
      <c r="EK14" s="48">
        <f t="shared" si="17"/>
        <v>-0.24559431008766275</v>
      </c>
      <c r="EL14" s="48">
        <f t="shared" si="47"/>
        <v>1.5400000000000014E-2</v>
      </c>
      <c r="EM14" s="60"/>
      <c r="EN14" s="60"/>
      <c r="EO14" s="60"/>
    </row>
    <row r="15" spans="1:145" outlineLevel="1" x14ac:dyDescent="0.25">
      <c r="B15" s="12" t="s">
        <v>12</v>
      </c>
      <c r="C15" s="21">
        <v>0.35</v>
      </c>
      <c r="D15" s="49">
        <v>-0.24740492281327309</v>
      </c>
      <c r="E15" s="48">
        <f t="shared" si="18"/>
        <v>-0.24740492281327309</v>
      </c>
      <c r="F15" s="48">
        <f t="shared" si="0"/>
        <v>-0.24740492281327309</v>
      </c>
      <c r="G15" s="48">
        <f t="shared" si="0"/>
        <v>-0.24740492281327309</v>
      </c>
      <c r="H15" s="48">
        <f t="shared" si="0"/>
        <v>-0.24740492281327309</v>
      </c>
      <c r="I15" s="48">
        <f t="shared" si="0"/>
        <v>-0.24740492281327309</v>
      </c>
      <c r="J15" s="48">
        <f t="shared" si="0"/>
        <v>-0.24740492281327309</v>
      </c>
      <c r="K15" s="48">
        <f t="shared" si="0"/>
        <v>-0.24740492281327309</v>
      </c>
      <c r="L15" s="48">
        <f t="shared" si="0"/>
        <v>-0.24740492281327309</v>
      </c>
      <c r="M15" s="49">
        <v>-0.17920232533612679</v>
      </c>
      <c r="N15" s="48">
        <f t="shared" si="19"/>
        <v>-0.17920232533612679</v>
      </c>
      <c r="O15" s="48">
        <f t="shared" si="1"/>
        <v>-0.17920232533612679</v>
      </c>
      <c r="P15" s="48">
        <f t="shared" si="1"/>
        <v>-0.17920232533612679</v>
      </c>
      <c r="Q15" s="49">
        <v>3.9655984285413171E-2</v>
      </c>
      <c r="R15" s="48">
        <f t="shared" si="20"/>
        <v>3.9655984285413171E-2</v>
      </c>
      <c r="S15" s="48">
        <f t="shared" si="2"/>
        <v>3.9655984285413171E-2</v>
      </c>
      <c r="T15" s="49">
        <v>3.9655984285413171E-2</v>
      </c>
      <c r="U15" s="48">
        <f t="shared" si="21"/>
        <v>3.9655984285413171E-2</v>
      </c>
      <c r="V15" s="48">
        <f t="shared" si="3"/>
        <v>0</v>
      </c>
      <c r="W15" s="48">
        <f t="shared" si="3"/>
        <v>3.9655984285413171E-2</v>
      </c>
      <c r="X15" s="48">
        <f t="shared" si="3"/>
        <v>3.9655984285413171E-2</v>
      </c>
      <c r="Y15" s="48">
        <f t="shared" si="3"/>
        <v>3.9655984285413171E-2</v>
      </c>
      <c r="Z15" s="48">
        <f t="shared" si="3"/>
        <v>3.9655984285413171E-2</v>
      </c>
      <c r="AA15" s="48">
        <f t="shared" si="3"/>
        <v>3.9655984285413171E-2</v>
      </c>
      <c r="AB15" s="49">
        <f t="shared" si="22"/>
        <v>3.9656000000000136E-2</v>
      </c>
      <c r="AC15" s="48">
        <f t="shared" si="23"/>
        <v>3.9656000000000136E-2</v>
      </c>
      <c r="AD15" s="49">
        <v>-0.17920232533612679</v>
      </c>
      <c r="AE15" s="48">
        <f t="shared" si="24"/>
        <v>-0.17920232533612679</v>
      </c>
      <c r="AF15" s="48">
        <f t="shared" si="4"/>
        <v>-0.17920232533612679</v>
      </c>
      <c r="AG15" s="48">
        <f t="shared" si="4"/>
        <v>-0.17920232533612679</v>
      </c>
      <c r="AH15" s="153">
        <v>3.9656000000000136E-2</v>
      </c>
      <c r="AI15" s="153">
        <v>3.9656000000000136E-2</v>
      </c>
      <c r="AJ15" s="153">
        <v>3.9656000000000136E-2</v>
      </c>
      <c r="AK15" s="48">
        <f t="shared" si="25"/>
        <v>0</v>
      </c>
      <c r="AL15" s="48">
        <f t="shared" si="25"/>
        <v>0</v>
      </c>
      <c r="AM15" s="48">
        <f t="shared" si="26"/>
        <v>3.9656000000000136E-2</v>
      </c>
      <c r="AN15" s="48">
        <f t="shared" si="5"/>
        <v>3.9656000000000136E-2</v>
      </c>
      <c r="AO15" s="48">
        <f t="shared" si="27"/>
        <v>3.9655984285413171E-2</v>
      </c>
      <c r="AP15" s="48">
        <f t="shared" si="27"/>
        <v>0</v>
      </c>
      <c r="AQ15" s="49">
        <v>-0.17920232533612679</v>
      </c>
      <c r="AR15" s="49">
        <v>-0.17920232533612679</v>
      </c>
      <c r="AS15" s="48">
        <f t="shared" si="28"/>
        <v>3.9655984285413171E-2</v>
      </c>
      <c r="AT15" s="49">
        <v>6.954339146316757E-2</v>
      </c>
      <c r="AU15" s="48">
        <f t="shared" si="29"/>
        <v>6.2589052316850816E-2</v>
      </c>
      <c r="AV15" s="48">
        <f t="shared" si="6"/>
        <v>6.2589052316850816E-2</v>
      </c>
      <c r="AW15" s="48">
        <f t="shared" si="6"/>
        <v>6.2589052316850816E-2</v>
      </c>
      <c r="AX15" s="48">
        <f t="shared" si="6"/>
        <v>6.954339146316757E-2</v>
      </c>
      <c r="AY15" s="48">
        <f t="shared" si="6"/>
        <v>8.3452069755801078E-2</v>
      </c>
      <c r="AZ15" s="48">
        <f t="shared" si="6"/>
        <v>6.954339146316757E-2</v>
      </c>
      <c r="BA15" s="48">
        <f t="shared" si="6"/>
        <v>8.3452069755801078E-2</v>
      </c>
      <c r="BB15" s="156">
        <v>6.0000000000000053E-2</v>
      </c>
      <c r="BC15" s="156">
        <v>6.0000000000000053E-2</v>
      </c>
      <c r="BD15" s="49">
        <v>0.1100000000000001</v>
      </c>
      <c r="BE15" s="48">
        <f t="shared" si="7"/>
        <v>6.954339146316757E-2</v>
      </c>
      <c r="BF15" s="48">
        <f t="shared" si="7"/>
        <v>6.954339146316757E-2</v>
      </c>
      <c r="BG15" s="48">
        <f t="shared" si="7"/>
        <v>8.3452069755801078E-2</v>
      </c>
      <c r="BH15" s="48">
        <f t="shared" si="7"/>
        <v>8.3452069755801078E-2</v>
      </c>
      <c r="BI15" s="49">
        <v>6.0000000000000053E-2</v>
      </c>
      <c r="BJ15" s="50">
        <v>0</v>
      </c>
      <c r="BK15" s="153">
        <v>0.11776410000000004</v>
      </c>
      <c r="BL15" s="49">
        <v>6.0000000000000053E-2</v>
      </c>
      <c r="BM15" s="48">
        <f t="shared" si="30"/>
        <v>6.954339146316757E-2</v>
      </c>
      <c r="BN15" s="49">
        <v>1.4393225679353527E-2</v>
      </c>
      <c r="BO15" s="48">
        <f t="shared" si="31"/>
        <v>1.4393225679353527E-2</v>
      </c>
      <c r="BP15" s="48">
        <f t="shared" si="32"/>
        <v>1.4393225679353527E-2</v>
      </c>
      <c r="BQ15" s="48">
        <f t="shared" si="8"/>
        <v>1.4393225679353527E-2</v>
      </c>
      <c r="BR15" s="48">
        <f t="shared" si="8"/>
        <v>1.4393225679353527E-2</v>
      </c>
      <c r="BS15" s="48">
        <f t="shared" si="8"/>
        <v>1.4393225679353527E-2</v>
      </c>
      <c r="BT15" s="48">
        <f t="shared" si="8"/>
        <v>1.4393225679353527E-2</v>
      </c>
      <c r="BU15" s="48">
        <f t="shared" si="33"/>
        <v>1.4393225679353527E-2</v>
      </c>
      <c r="BV15" s="48">
        <f t="shared" si="34"/>
        <v>1.4393225679353527E-2</v>
      </c>
      <c r="BW15" s="48">
        <f t="shared" si="9"/>
        <v>1.4393225679353527E-2</v>
      </c>
      <c r="BX15" s="48">
        <f t="shared" si="9"/>
        <v>1.4393225679353527E-2</v>
      </c>
      <c r="BY15" s="48">
        <f t="shared" si="9"/>
        <v>1.4393225679353527E-2</v>
      </c>
      <c r="BZ15" s="48">
        <f t="shared" si="9"/>
        <v>1.4393225679353527E-2</v>
      </c>
      <c r="CA15" s="48">
        <f t="shared" si="9"/>
        <v>1.4393225679353527E-2</v>
      </c>
      <c r="CB15" s="48">
        <f t="shared" si="35"/>
        <v>1.4393225679353527E-2</v>
      </c>
      <c r="CC15" s="48">
        <f t="shared" si="36"/>
        <v>1.4393225679353527E-2</v>
      </c>
      <c r="CD15" s="48">
        <f t="shared" si="10"/>
        <v>1.4393225679353527E-2</v>
      </c>
      <c r="CE15" s="48">
        <f t="shared" si="10"/>
        <v>1.4393225679353527E-2</v>
      </c>
      <c r="CF15" s="48">
        <f t="shared" si="10"/>
        <v>1.4393225679353527E-2</v>
      </c>
      <c r="CG15" s="48">
        <f t="shared" si="10"/>
        <v>1.4393225679353527E-2</v>
      </c>
      <c r="CH15" s="48">
        <f t="shared" si="10"/>
        <v>1.4393225679353527E-2</v>
      </c>
      <c r="CI15" s="48">
        <f t="shared" si="37"/>
        <v>1.4393225679353527E-2</v>
      </c>
      <c r="CJ15" s="48">
        <f t="shared" si="37"/>
        <v>1.4393225679353527E-2</v>
      </c>
      <c r="CK15" s="48">
        <f t="shared" si="37"/>
        <v>1.4393225679353527E-2</v>
      </c>
      <c r="CL15" s="48">
        <f t="shared" si="37"/>
        <v>1.4393225679353527E-2</v>
      </c>
      <c r="CM15" s="48">
        <f t="shared" si="38"/>
        <v>1.4393225679353527E-2</v>
      </c>
      <c r="CN15" s="48">
        <f t="shared" si="11"/>
        <v>1.4393225679353527E-2</v>
      </c>
      <c r="CO15" s="48">
        <f t="shared" si="11"/>
        <v>1.4393225679353527E-2</v>
      </c>
      <c r="CP15" s="48">
        <f t="shared" si="11"/>
        <v>1.4393225679353527E-2</v>
      </c>
      <c r="CQ15" s="48">
        <f t="shared" si="11"/>
        <v>1.4393225679353527E-2</v>
      </c>
      <c r="CR15" s="48">
        <f t="shared" si="39"/>
        <v>3.9656000000000136E-2</v>
      </c>
      <c r="CS15" s="48">
        <f t="shared" si="40"/>
        <v>3.9656000000000136E-2</v>
      </c>
      <c r="CT15" s="48">
        <f t="shared" si="12"/>
        <v>3.9656000000000136E-2</v>
      </c>
      <c r="CU15" s="48">
        <f t="shared" si="12"/>
        <v>3.9656000000000136E-2</v>
      </c>
      <c r="CV15" s="48">
        <f t="shared" si="12"/>
        <v>3.9656000000000136E-2</v>
      </c>
      <c r="CW15" s="48">
        <f t="shared" si="12"/>
        <v>3.9656000000000136E-2</v>
      </c>
      <c r="CX15" s="48">
        <f t="shared" si="12"/>
        <v>3.9656000000000136E-2</v>
      </c>
      <c r="CY15" s="48">
        <f t="shared" si="12"/>
        <v>3.9656000000000136E-2</v>
      </c>
      <c r="CZ15" s="48">
        <f t="shared" si="12"/>
        <v>3.9656000000000136E-2</v>
      </c>
      <c r="DA15" s="48">
        <f t="shared" si="12"/>
        <v>3.9656000000000136E-2</v>
      </c>
      <c r="DB15" s="48">
        <f t="shared" si="12"/>
        <v>3.9656000000000136E-2</v>
      </c>
      <c r="DC15" s="48">
        <f t="shared" si="12"/>
        <v>3.9656000000000136E-2</v>
      </c>
      <c r="DD15" s="48">
        <f t="shared" si="41"/>
        <v>6.954339146316757E-2</v>
      </c>
      <c r="DE15" s="48">
        <f t="shared" si="13"/>
        <v>6.954339146316757E-2</v>
      </c>
      <c r="DF15" s="48">
        <f t="shared" si="13"/>
        <v>6.954339146316757E-2</v>
      </c>
      <c r="DG15" s="48">
        <f t="shared" si="13"/>
        <v>6.954339146316757E-2</v>
      </c>
      <c r="DH15" s="48">
        <v>-0.17920232533612679</v>
      </c>
      <c r="DI15" s="48">
        <f t="shared" si="42"/>
        <v>-0.17920232533612679</v>
      </c>
      <c r="DJ15" s="48">
        <f t="shared" si="14"/>
        <v>-0.17920232533612679</v>
      </c>
      <c r="DK15" s="48">
        <f t="shared" si="14"/>
        <v>-0.17920232533612679</v>
      </c>
      <c r="DL15" s="48">
        <f t="shared" si="14"/>
        <v>-0.17920232533612679</v>
      </c>
      <c r="DM15" s="48">
        <f t="shared" si="14"/>
        <v>-0.17920232533612679</v>
      </c>
      <c r="DN15" s="48">
        <f t="shared" si="14"/>
        <v>-0.17920232533612679</v>
      </c>
      <c r="DO15" s="49">
        <v>7.0699246253232539E-2</v>
      </c>
      <c r="DP15" s="48">
        <f t="shared" si="43"/>
        <v>7.0699246253232539E-2</v>
      </c>
      <c r="DQ15" s="48">
        <f t="shared" si="15"/>
        <v>7.0699246253232539E-2</v>
      </c>
      <c r="DR15" s="48">
        <f t="shared" si="15"/>
        <v>7.0699246253232539E-2</v>
      </c>
      <c r="DS15" s="48">
        <f t="shared" si="15"/>
        <v>7.0699246253232539E-2</v>
      </c>
      <c r="DT15" s="48">
        <f t="shared" si="15"/>
        <v>7.0699246253232539E-2</v>
      </c>
      <c r="DU15" s="48">
        <f t="shared" si="15"/>
        <v>7.0699246253232539E-2</v>
      </c>
      <c r="DV15" s="48">
        <f t="shared" si="15"/>
        <v>7.0699246253232539E-2</v>
      </c>
      <c r="DW15" s="48">
        <f t="shared" si="44"/>
        <v>-0.17920232533612679</v>
      </c>
      <c r="DX15" s="48">
        <f t="shared" si="16"/>
        <v>-0.17920232533612679</v>
      </c>
      <c r="DY15" s="49">
        <f t="shared" si="45"/>
        <v>-0.17920232533612679</v>
      </c>
      <c r="DZ15" s="48">
        <f t="shared" si="46"/>
        <v>-0.17920232533612679</v>
      </c>
      <c r="EA15" s="48">
        <f t="shared" si="17"/>
        <v>-0.17920232533612679</v>
      </c>
      <c r="EB15" s="48">
        <f t="shared" si="17"/>
        <v>-0.17920232533612679</v>
      </c>
      <c r="EC15" s="48">
        <f t="shared" si="17"/>
        <v>-0.17920232533612679</v>
      </c>
      <c r="ED15" s="48">
        <f t="shared" si="17"/>
        <v>-0.17920232533612679</v>
      </c>
      <c r="EE15" s="48">
        <f t="shared" si="17"/>
        <v>-0.17920232533612679</v>
      </c>
      <c r="EF15" s="48">
        <f t="shared" si="17"/>
        <v>-0.17920232533612679</v>
      </c>
      <c r="EG15" s="48">
        <f t="shared" si="17"/>
        <v>-0.17920232533612679</v>
      </c>
      <c r="EH15" s="48">
        <f t="shared" si="17"/>
        <v>-0.17920232533612679</v>
      </c>
      <c r="EI15" s="48">
        <f t="shared" si="17"/>
        <v>-0.17920232533612679</v>
      </c>
      <c r="EJ15" s="48">
        <f t="shared" si="17"/>
        <v>-0.17920232533612679</v>
      </c>
      <c r="EK15" s="48">
        <f t="shared" si="17"/>
        <v>-0.17920232533612679</v>
      </c>
      <c r="EL15" s="48">
        <f t="shared" si="47"/>
        <v>4.3621582713954492E-2</v>
      </c>
      <c r="EM15" s="60"/>
      <c r="EN15" s="60"/>
      <c r="EO15" s="60"/>
    </row>
    <row r="16" spans="1:145" outlineLevel="1" x14ac:dyDescent="0.25">
      <c r="B16" s="12" t="s">
        <v>15</v>
      </c>
      <c r="C16" s="21">
        <v>0.4</v>
      </c>
      <c r="D16" s="49">
        <v>-0.15517732454411914</v>
      </c>
      <c r="E16" s="48">
        <f t="shared" si="18"/>
        <v>-0.15517732454411914</v>
      </c>
      <c r="F16" s="48">
        <f t="shared" si="0"/>
        <v>-0.15517732454411914</v>
      </c>
      <c r="G16" s="48">
        <f t="shared" si="0"/>
        <v>-0.15517732454411914</v>
      </c>
      <c r="H16" s="48">
        <f t="shared" si="0"/>
        <v>-0.15517732454411914</v>
      </c>
      <c r="I16" s="48">
        <f t="shared" si="0"/>
        <v>-0.15517732454411914</v>
      </c>
      <c r="J16" s="48">
        <f t="shared" si="0"/>
        <v>-0.15517732454411914</v>
      </c>
      <c r="K16" s="48">
        <f t="shared" si="0"/>
        <v>-0.15517732454411914</v>
      </c>
      <c r="L16" s="48">
        <f t="shared" si="0"/>
        <v>-0.15517732454411914</v>
      </c>
      <c r="M16" s="49">
        <v>-0.11288244445443107</v>
      </c>
      <c r="N16" s="48">
        <f t="shared" si="19"/>
        <v>-0.11288244445443107</v>
      </c>
      <c r="O16" s="48">
        <f t="shared" si="1"/>
        <v>-0.11288244445443107</v>
      </c>
      <c r="P16" s="48">
        <f t="shared" si="1"/>
        <v>-0.11288244445443107</v>
      </c>
      <c r="Q16" s="49">
        <v>9.000000000000008E-2</v>
      </c>
      <c r="R16" s="48">
        <f t="shared" si="20"/>
        <v>9.000000000000008E-2</v>
      </c>
      <c r="S16" s="48">
        <f t="shared" si="2"/>
        <v>9.000000000000008E-2</v>
      </c>
      <c r="T16" s="49">
        <v>9.000000000000008E-2</v>
      </c>
      <c r="U16" s="48">
        <f t="shared" si="21"/>
        <v>9.000000000000008E-2</v>
      </c>
      <c r="V16" s="48">
        <f t="shared" si="3"/>
        <v>0</v>
      </c>
      <c r="W16" s="48">
        <f t="shared" si="3"/>
        <v>9.000000000000008E-2</v>
      </c>
      <c r="X16" s="48">
        <f t="shared" si="3"/>
        <v>9.000000000000008E-2</v>
      </c>
      <c r="Y16" s="48">
        <f t="shared" si="3"/>
        <v>9.000000000000008E-2</v>
      </c>
      <c r="Z16" s="48">
        <f t="shared" si="3"/>
        <v>9.000000000000008E-2</v>
      </c>
      <c r="AA16" s="48">
        <f t="shared" si="3"/>
        <v>9.000000000000008E-2</v>
      </c>
      <c r="AB16" s="49">
        <f t="shared" si="22"/>
        <v>9.000000000000008E-2</v>
      </c>
      <c r="AC16" s="48">
        <f t="shared" si="23"/>
        <v>9.000000000000008E-2</v>
      </c>
      <c r="AD16" s="49">
        <v>-0.11288244445443107</v>
      </c>
      <c r="AE16" s="48">
        <f t="shared" si="24"/>
        <v>-0.11288244445443107</v>
      </c>
      <c r="AF16" s="48">
        <f t="shared" si="4"/>
        <v>-0.11288244445443107</v>
      </c>
      <c r="AG16" s="48">
        <f t="shared" si="4"/>
        <v>-0.11288244445443107</v>
      </c>
      <c r="AH16" s="153">
        <v>9.000000000000008E-2</v>
      </c>
      <c r="AI16" s="153">
        <v>9.000000000000008E-2</v>
      </c>
      <c r="AJ16" s="153">
        <v>9.000000000000008E-2</v>
      </c>
      <c r="AK16" s="48">
        <f t="shared" si="25"/>
        <v>0</v>
      </c>
      <c r="AL16" s="48">
        <f t="shared" si="25"/>
        <v>0</v>
      </c>
      <c r="AM16" s="48">
        <f t="shared" si="26"/>
        <v>9.000000000000008E-2</v>
      </c>
      <c r="AN16" s="48">
        <f t="shared" si="5"/>
        <v>9.000000000000008E-2</v>
      </c>
      <c r="AO16" s="48">
        <f t="shared" si="27"/>
        <v>9.000000000000008E-2</v>
      </c>
      <c r="AP16" s="48">
        <f t="shared" si="27"/>
        <v>0</v>
      </c>
      <c r="AQ16" s="49">
        <v>-0.11288244445443107</v>
      </c>
      <c r="AR16" s="49">
        <v>-0.11288244445443107</v>
      </c>
      <c r="AS16" s="48">
        <f t="shared" si="28"/>
        <v>9.000000000000008E-2</v>
      </c>
      <c r="AT16" s="49">
        <v>9.000000000000008E-2</v>
      </c>
      <c r="AU16" s="48">
        <f t="shared" si="29"/>
        <v>8.1000000000000072E-2</v>
      </c>
      <c r="AV16" s="48">
        <f t="shared" si="6"/>
        <v>8.1000000000000072E-2</v>
      </c>
      <c r="AW16" s="48">
        <f t="shared" si="6"/>
        <v>8.1000000000000072E-2</v>
      </c>
      <c r="AX16" s="48">
        <f t="shared" si="6"/>
        <v>9.000000000000008E-2</v>
      </c>
      <c r="AY16" s="48">
        <f t="shared" si="6"/>
        <v>0.1080000000000001</v>
      </c>
      <c r="AZ16" s="48">
        <f t="shared" si="6"/>
        <v>9.000000000000008E-2</v>
      </c>
      <c r="BA16" s="48">
        <f t="shared" si="6"/>
        <v>0.1080000000000001</v>
      </c>
      <c r="BB16" s="156">
        <v>9.0098952251298048E-2</v>
      </c>
      <c r="BC16" s="156">
        <v>9.0098952251298048E-2</v>
      </c>
      <c r="BD16" s="49">
        <v>0.17999999999999994</v>
      </c>
      <c r="BE16" s="48">
        <f t="shared" si="7"/>
        <v>9.000000000000008E-2</v>
      </c>
      <c r="BF16" s="48">
        <f t="shared" si="7"/>
        <v>9.000000000000008E-2</v>
      </c>
      <c r="BG16" s="48">
        <f t="shared" si="7"/>
        <v>0.1080000000000001</v>
      </c>
      <c r="BH16" s="48">
        <f t="shared" si="7"/>
        <v>0.1080000000000001</v>
      </c>
      <c r="BI16" s="49">
        <v>9.000000000000008E-2</v>
      </c>
      <c r="BJ16" s="50">
        <v>1.6260162601626105E-2</v>
      </c>
      <c r="BK16" s="153">
        <v>0.17999999999999994</v>
      </c>
      <c r="BL16" s="49">
        <v>9.000000000000008E-2</v>
      </c>
      <c r="BM16" s="48">
        <f t="shared" si="30"/>
        <v>9.000000000000008E-2</v>
      </c>
      <c r="BN16" s="49">
        <v>3.0347657179951915E-2</v>
      </c>
      <c r="BO16" s="48">
        <f t="shared" si="31"/>
        <v>3.0347657179951915E-2</v>
      </c>
      <c r="BP16" s="48">
        <f t="shared" si="32"/>
        <v>3.0347657179951915E-2</v>
      </c>
      <c r="BQ16" s="48">
        <f t="shared" si="8"/>
        <v>3.0347657179951915E-2</v>
      </c>
      <c r="BR16" s="48">
        <f t="shared" si="8"/>
        <v>3.0347657179951915E-2</v>
      </c>
      <c r="BS16" s="48">
        <f t="shared" si="8"/>
        <v>3.0347657179951915E-2</v>
      </c>
      <c r="BT16" s="48">
        <f t="shared" si="8"/>
        <v>3.0347657179951915E-2</v>
      </c>
      <c r="BU16" s="48">
        <f t="shared" si="33"/>
        <v>3.0347657179951915E-2</v>
      </c>
      <c r="BV16" s="48">
        <f t="shared" si="34"/>
        <v>3.0347657179951915E-2</v>
      </c>
      <c r="BW16" s="48">
        <f t="shared" si="9"/>
        <v>3.0347657179951915E-2</v>
      </c>
      <c r="BX16" s="48">
        <f t="shared" si="9"/>
        <v>3.0347657179951915E-2</v>
      </c>
      <c r="BY16" s="48">
        <f t="shared" si="9"/>
        <v>3.0347657179951915E-2</v>
      </c>
      <c r="BZ16" s="48">
        <f t="shared" si="9"/>
        <v>3.0347657179951915E-2</v>
      </c>
      <c r="CA16" s="48">
        <f t="shared" si="9"/>
        <v>3.0347657179951915E-2</v>
      </c>
      <c r="CB16" s="48">
        <f t="shared" si="35"/>
        <v>3.0347657179951915E-2</v>
      </c>
      <c r="CC16" s="48">
        <f t="shared" si="36"/>
        <v>3.0347657179951915E-2</v>
      </c>
      <c r="CD16" s="48">
        <f t="shared" si="10"/>
        <v>3.0347657179951915E-2</v>
      </c>
      <c r="CE16" s="48">
        <f t="shared" si="10"/>
        <v>3.0347657179951915E-2</v>
      </c>
      <c r="CF16" s="48">
        <f t="shared" si="10"/>
        <v>3.0347657179951915E-2</v>
      </c>
      <c r="CG16" s="48">
        <f t="shared" si="10"/>
        <v>3.0347657179951915E-2</v>
      </c>
      <c r="CH16" s="48">
        <f t="shared" si="10"/>
        <v>3.0347657179951915E-2</v>
      </c>
      <c r="CI16" s="48">
        <f t="shared" si="37"/>
        <v>3.0347657179951915E-2</v>
      </c>
      <c r="CJ16" s="48">
        <f t="shared" si="37"/>
        <v>3.0347657179951915E-2</v>
      </c>
      <c r="CK16" s="48">
        <f t="shared" si="37"/>
        <v>3.0347657179951915E-2</v>
      </c>
      <c r="CL16" s="48">
        <f t="shared" si="37"/>
        <v>3.0347657179951915E-2</v>
      </c>
      <c r="CM16" s="48">
        <f t="shared" si="38"/>
        <v>3.0347657179951915E-2</v>
      </c>
      <c r="CN16" s="48">
        <f t="shared" si="11"/>
        <v>3.0347657179951915E-2</v>
      </c>
      <c r="CO16" s="48">
        <f t="shared" si="11"/>
        <v>3.0347657179951915E-2</v>
      </c>
      <c r="CP16" s="48">
        <f t="shared" si="11"/>
        <v>3.0347657179951915E-2</v>
      </c>
      <c r="CQ16" s="48">
        <f t="shared" si="11"/>
        <v>3.0347657179951915E-2</v>
      </c>
      <c r="CR16" s="48">
        <f t="shared" si="39"/>
        <v>9.000000000000008E-2</v>
      </c>
      <c r="CS16" s="48">
        <f t="shared" si="40"/>
        <v>9.000000000000008E-2</v>
      </c>
      <c r="CT16" s="48">
        <f t="shared" si="12"/>
        <v>9.000000000000008E-2</v>
      </c>
      <c r="CU16" s="48">
        <f t="shared" si="12"/>
        <v>9.000000000000008E-2</v>
      </c>
      <c r="CV16" s="48">
        <f t="shared" si="12"/>
        <v>9.000000000000008E-2</v>
      </c>
      <c r="CW16" s="48">
        <f t="shared" si="12"/>
        <v>9.000000000000008E-2</v>
      </c>
      <c r="CX16" s="48">
        <f t="shared" si="12"/>
        <v>9.000000000000008E-2</v>
      </c>
      <c r="CY16" s="48">
        <f t="shared" si="12"/>
        <v>9.000000000000008E-2</v>
      </c>
      <c r="CZ16" s="48">
        <f t="shared" si="12"/>
        <v>9.000000000000008E-2</v>
      </c>
      <c r="DA16" s="48">
        <f t="shared" si="12"/>
        <v>9.000000000000008E-2</v>
      </c>
      <c r="DB16" s="48">
        <f t="shared" si="12"/>
        <v>9.000000000000008E-2</v>
      </c>
      <c r="DC16" s="48">
        <f t="shared" si="12"/>
        <v>9.000000000000008E-2</v>
      </c>
      <c r="DD16" s="48">
        <f t="shared" si="41"/>
        <v>9.000000000000008E-2</v>
      </c>
      <c r="DE16" s="48">
        <f t="shared" si="13"/>
        <v>9.000000000000008E-2</v>
      </c>
      <c r="DF16" s="48">
        <f t="shared" si="13"/>
        <v>9.000000000000008E-2</v>
      </c>
      <c r="DG16" s="48">
        <f t="shared" si="13"/>
        <v>9.000000000000008E-2</v>
      </c>
      <c r="DH16" s="48">
        <v>-0.11288244445443107</v>
      </c>
      <c r="DI16" s="48">
        <f t="shared" si="42"/>
        <v>-0.11288244445443107</v>
      </c>
      <c r="DJ16" s="48">
        <f t="shared" si="14"/>
        <v>-0.11288244445443107</v>
      </c>
      <c r="DK16" s="48">
        <f t="shared" si="14"/>
        <v>-0.11288244445443107</v>
      </c>
      <c r="DL16" s="48">
        <f t="shared" si="14"/>
        <v>-0.11288244445443107</v>
      </c>
      <c r="DM16" s="48">
        <f t="shared" si="14"/>
        <v>-0.11288244445443107</v>
      </c>
      <c r="DN16" s="48">
        <f t="shared" si="14"/>
        <v>-0.11288244445443107</v>
      </c>
      <c r="DO16" s="49">
        <v>0.1100000000000001</v>
      </c>
      <c r="DP16" s="48">
        <f t="shared" si="43"/>
        <v>0.1100000000000001</v>
      </c>
      <c r="DQ16" s="48">
        <f t="shared" si="15"/>
        <v>0.1100000000000001</v>
      </c>
      <c r="DR16" s="48">
        <f t="shared" si="15"/>
        <v>0.1100000000000001</v>
      </c>
      <c r="DS16" s="48">
        <f t="shared" si="15"/>
        <v>0.1100000000000001</v>
      </c>
      <c r="DT16" s="48">
        <f t="shared" si="15"/>
        <v>0.1100000000000001</v>
      </c>
      <c r="DU16" s="48">
        <f t="shared" si="15"/>
        <v>0.1100000000000001</v>
      </c>
      <c r="DV16" s="48">
        <f t="shared" si="15"/>
        <v>0.1100000000000001</v>
      </c>
      <c r="DW16" s="48">
        <f t="shared" si="44"/>
        <v>-0.11288244445443107</v>
      </c>
      <c r="DX16" s="48">
        <f t="shared" si="16"/>
        <v>-0.11288244445443107</v>
      </c>
      <c r="DY16" s="49">
        <f t="shared" si="45"/>
        <v>-0.11288244445443107</v>
      </c>
      <c r="DZ16" s="48">
        <f t="shared" si="46"/>
        <v>-0.11288244445443107</v>
      </c>
      <c r="EA16" s="48">
        <f t="shared" si="17"/>
        <v>-0.11288244445443107</v>
      </c>
      <c r="EB16" s="48">
        <f t="shared" si="17"/>
        <v>-0.11288244445443107</v>
      </c>
      <c r="EC16" s="48">
        <f t="shared" si="17"/>
        <v>-0.11288244445443107</v>
      </c>
      <c r="ED16" s="48">
        <f t="shared" si="17"/>
        <v>-0.11288244445443107</v>
      </c>
      <c r="EE16" s="48">
        <f t="shared" si="17"/>
        <v>-0.11288244445443107</v>
      </c>
      <c r="EF16" s="48">
        <f t="shared" si="17"/>
        <v>-0.11288244445443107</v>
      </c>
      <c r="EG16" s="48">
        <f t="shared" si="17"/>
        <v>-0.11288244445443107</v>
      </c>
      <c r="EH16" s="48">
        <f t="shared" si="17"/>
        <v>-0.11288244445443107</v>
      </c>
      <c r="EI16" s="48">
        <f t="shared" si="17"/>
        <v>-0.11288244445443107</v>
      </c>
      <c r="EJ16" s="48">
        <f t="shared" si="17"/>
        <v>-0.11288244445443107</v>
      </c>
      <c r="EK16" s="48">
        <f t="shared" si="17"/>
        <v>-0.11288244445443107</v>
      </c>
      <c r="EL16" s="48">
        <f t="shared" si="47"/>
        <v>9.9000000000000102E-2</v>
      </c>
      <c r="EM16" s="60"/>
      <c r="EN16" s="60"/>
      <c r="EO16" s="60"/>
    </row>
    <row r="17" spans="1:145" outlineLevel="1" x14ac:dyDescent="0.25">
      <c r="B17" s="12" t="s">
        <v>16</v>
      </c>
      <c r="C17" s="21">
        <v>0.45</v>
      </c>
      <c r="D17" s="49">
        <v>-0.10094138166385436</v>
      </c>
      <c r="E17" s="48">
        <f t="shared" si="18"/>
        <v>-0.10094138166385436</v>
      </c>
      <c r="F17" s="48">
        <f t="shared" si="0"/>
        <v>-0.10094138166385436</v>
      </c>
      <c r="G17" s="48">
        <f t="shared" si="0"/>
        <v>-0.10094138166385436</v>
      </c>
      <c r="H17" s="48">
        <f t="shared" si="0"/>
        <v>-0.10094138166385436</v>
      </c>
      <c r="I17" s="48">
        <f t="shared" si="0"/>
        <v>-0.10094138166385436</v>
      </c>
      <c r="J17" s="48">
        <f t="shared" si="0"/>
        <v>-0.10094138166385436</v>
      </c>
      <c r="K17" s="48">
        <f t="shared" si="0"/>
        <v>-0.10094138166385436</v>
      </c>
      <c r="L17" s="48">
        <f t="shared" si="0"/>
        <v>-0.10094138166385436</v>
      </c>
      <c r="M17" s="49">
        <v>-6.1676003490637621E-2</v>
      </c>
      <c r="N17" s="48">
        <f t="shared" si="19"/>
        <v>-6.1676003490637621E-2</v>
      </c>
      <c r="O17" s="48">
        <f t="shared" si="1"/>
        <v>-6.1676003490637621E-2</v>
      </c>
      <c r="P17" s="48">
        <f t="shared" si="1"/>
        <v>-6.1676003490637621E-2</v>
      </c>
      <c r="Q17" s="49">
        <v>0.12000000000000011</v>
      </c>
      <c r="R17" s="48">
        <f t="shared" si="20"/>
        <v>0.12000000000000011</v>
      </c>
      <c r="S17" s="48">
        <f t="shared" si="2"/>
        <v>0.12000000000000011</v>
      </c>
      <c r="T17" s="49">
        <v>0.12000000000000011</v>
      </c>
      <c r="U17" s="48">
        <f t="shared" si="21"/>
        <v>0.12000000000000011</v>
      </c>
      <c r="V17" s="48">
        <f t="shared" si="3"/>
        <v>0</v>
      </c>
      <c r="W17" s="48">
        <f t="shared" si="3"/>
        <v>0.12000000000000011</v>
      </c>
      <c r="X17" s="48">
        <f t="shared" si="3"/>
        <v>0.12000000000000011</v>
      </c>
      <c r="Y17" s="48">
        <f t="shared" si="3"/>
        <v>0.12000000000000011</v>
      </c>
      <c r="Z17" s="48">
        <f t="shared" si="3"/>
        <v>0.12000000000000011</v>
      </c>
      <c r="AA17" s="48">
        <f t="shared" si="3"/>
        <v>0.12000000000000011</v>
      </c>
      <c r="AB17" s="49">
        <f t="shared" si="22"/>
        <v>0.12000000000000011</v>
      </c>
      <c r="AC17" s="48">
        <f t="shared" si="23"/>
        <v>0.12000000000000011</v>
      </c>
      <c r="AD17" s="49">
        <v>-6.1676003490637621E-2</v>
      </c>
      <c r="AE17" s="48">
        <f t="shared" si="24"/>
        <v>-6.1676003490637621E-2</v>
      </c>
      <c r="AF17" s="48">
        <f t="shared" si="4"/>
        <v>-6.1676003490637621E-2</v>
      </c>
      <c r="AG17" s="48">
        <f t="shared" si="4"/>
        <v>-6.1676003490637621E-2</v>
      </c>
      <c r="AH17" s="153">
        <v>0.12000000000000011</v>
      </c>
      <c r="AI17" s="153">
        <v>0.12000000000000011</v>
      </c>
      <c r="AJ17" s="153">
        <v>0.12000000000000011</v>
      </c>
      <c r="AK17" s="48">
        <f t="shared" si="25"/>
        <v>0</v>
      </c>
      <c r="AL17" s="48">
        <f t="shared" si="25"/>
        <v>0</v>
      </c>
      <c r="AM17" s="48">
        <f t="shared" si="26"/>
        <v>0.12000000000000011</v>
      </c>
      <c r="AN17" s="48">
        <f t="shared" si="5"/>
        <v>0.12000000000000011</v>
      </c>
      <c r="AO17" s="48">
        <f t="shared" si="27"/>
        <v>0.12000000000000011</v>
      </c>
      <c r="AP17" s="48">
        <f t="shared" si="27"/>
        <v>0</v>
      </c>
      <c r="AQ17" s="49">
        <v>-6.1676003490637621E-2</v>
      </c>
      <c r="AR17" s="49">
        <v>-6.1676003490637621E-2</v>
      </c>
      <c r="AS17" s="48">
        <f t="shared" si="28"/>
        <v>0.12000000000000011</v>
      </c>
      <c r="AT17" s="49">
        <v>0.12999999999999989</v>
      </c>
      <c r="AU17" s="48">
        <f t="shared" si="29"/>
        <v>0.11699999999999991</v>
      </c>
      <c r="AV17" s="48">
        <f t="shared" si="6"/>
        <v>0.11699999999999991</v>
      </c>
      <c r="AW17" s="48">
        <f t="shared" si="6"/>
        <v>0.11699999999999991</v>
      </c>
      <c r="AX17" s="48">
        <f t="shared" si="6"/>
        <v>0.12999999999999989</v>
      </c>
      <c r="AY17" s="48">
        <f t="shared" si="6"/>
        <v>0.15599999999999986</v>
      </c>
      <c r="AZ17" s="48">
        <f t="shared" si="6"/>
        <v>0.12999999999999989</v>
      </c>
      <c r="BA17" s="48">
        <f t="shared" si="6"/>
        <v>0.15599999999999986</v>
      </c>
      <c r="BB17" s="156">
        <v>0.13066158714820997</v>
      </c>
      <c r="BC17" s="156">
        <v>0.13066158714820997</v>
      </c>
      <c r="BD17" s="49">
        <v>0.2572000000000001</v>
      </c>
      <c r="BE17" s="48">
        <f t="shared" si="7"/>
        <v>0.12999999999999989</v>
      </c>
      <c r="BF17" s="48">
        <f t="shared" si="7"/>
        <v>0.12999999999999989</v>
      </c>
      <c r="BG17" s="48">
        <f t="shared" si="7"/>
        <v>0.15599999999999986</v>
      </c>
      <c r="BH17" s="48">
        <f t="shared" si="7"/>
        <v>0.15599999999999986</v>
      </c>
      <c r="BI17" s="49">
        <v>0.12999999999999989</v>
      </c>
      <c r="BJ17" s="50">
        <v>6.0000000000000053E-2</v>
      </c>
      <c r="BK17" s="153">
        <v>0.22999999999999998</v>
      </c>
      <c r="BL17" s="49">
        <v>0.12999999999999989</v>
      </c>
      <c r="BM17" s="48">
        <f t="shared" si="30"/>
        <v>0.12999999999999989</v>
      </c>
      <c r="BN17" s="49">
        <v>5.9950513128028016E-2</v>
      </c>
      <c r="BO17" s="48">
        <f t="shared" si="31"/>
        <v>5.9950513128028016E-2</v>
      </c>
      <c r="BP17" s="48">
        <f t="shared" si="32"/>
        <v>5.9950513128028016E-2</v>
      </c>
      <c r="BQ17" s="48">
        <f t="shared" si="8"/>
        <v>5.9950513128028016E-2</v>
      </c>
      <c r="BR17" s="48">
        <f t="shared" si="8"/>
        <v>5.9950513128028016E-2</v>
      </c>
      <c r="BS17" s="48">
        <f t="shared" si="8"/>
        <v>5.9950513128028016E-2</v>
      </c>
      <c r="BT17" s="48">
        <f t="shared" si="8"/>
        <v>5.9950513128028016E-2</v>
      </c>
      <c r="BU17" s="48">
        <f t="shared" si="33"/>
        <v>5.9950513128028016E-2</v>
      </c>
      <c r="BV17" s="48">
        <f t="shared" si="34"/>
        <v>5.9950513128028016E-2</v>
      </c>
      <c r="BW17" s="48">
        <f t="shared" si="9"/>
        <v>5.9950513128028016E-2</v>
      </c>
      <c r="BX17" s="48">
        <f t="shared" si="9"/>
        <v>5.9950513128028016E-2</v>
      </c>
      <c r="BY17" s="48">
        <f t="shared" si="9"/>
        <v>5.9950513128028016E-2</v>
      </c>
      <c r="BZ17" s="48">
        <f t="shared" si="9"/>
        <v>5.9950513128028016E-2</v>
      </c>
      <c r="CA17" s="48">
        <f t="shared" si="9"/>
        <v>5.9950513128028016E-2</v>
      </c>
      <c r="CB17" s="48">
        <f t="shared" si="35"/>
        <v>5.9950513128028016E-2</v>
      </c>
      <c r="CC17" s="48">
        <f t="shared" si="36"/>
        <v>5.9950513128028016E-2</v>
      </c>
      <c r="CD17" s="48">
        <f t="shared" si="10"/>
        <v>5.9950513128028016E-2</v>
      </c>
      <c r="CE17" s="48">
        <f t="shared" si="10"/>
        <v>5.9950513128028016E-2</v>
      </c>
      <c r="CF17" s="48">
        <f t="shared" si="10"/>
        <v>5.9950513128028016E-2</v>
      </c>
      <c r="CG17" s="48">
        <f t="shared" si="10"/>
        <v>5.9950513128028016E-2</v>
      </c>
      <c r="CH17" s="48">
        <f t="shared" si="10"/>
        <v>5.9950513128028016E-2</v>
      </c>
      <c r="CI17" s="48">
        <f t="shared" si="37"/>
        <v>5.9950513128028016E-2</v>
      </c>
      <c r="CJ17" s="48">
        <f t="shared" si="37"/>
        <v>5.9950513128028016E-2</v>
      </c>
      <c r="CK17" s="48">
        <f t="shared" si="37"/>
        <v>5.9950513128028016E-2</v>
      </c>
      <c r="CL17" s="48">
        <f t="shared" si="37"/>
        <v>5.9950513128028016E-2</v>
      </c>
      <c r="CM17" s="48">
        <f t="shared" si="38"/>
        <v>5.9950513128028016E-2</v>
      </c>
      <c r="CN17" s="48">
        <f t="shared" si="11"/>
        <v>5.9950513128028016E-2</v>
      </c>
      <c r="CO17" s="48">
        <f t="shared" si="11"/>
        <v>5.9950513128028016E-2</v>
      </c>
      <c r="CP17" s="48">
        <f t="shared" si="11"/>
        <v>5.9950513128028016E-2</v>
      </c>
      <c r="CQ17" s="48">
        <f t="shared" si="11"/>
        <v>5.9950513128028016E-2</v>
      </c>
      <c r="CR17" s="48">
        <f t="shared" si="39"/>
        <v>0.12000000000000011</v>
      </c>
      <c r="CS17" s="48">
        <f t="shared" si="40"/>
        <v>0.12000000000000011</v>
      </c>
      <c r="CT17" s="48">
        <f t="shared" si="12"/>
        <v>0.12000000000000011</v>
      </c>
      <c r="CU17" s="48">
        <f t="shared" si="12"/>
        <v>0.12000000000000011</v>
      </c>
      <c r="CV17" s="48">
        <f t="shared" si="12"/>
        <v>0.12000000000000011</v>
      </c>
      <c r="CW17" s="48">
        <f t="shared" si="12"/>
        <v>0.12000000000000011</v>
      </c>
      <c r="CX17" s="48">
        <f t="shared" si="12"/>
        <v>0.12000000000000011</v>
      </c>
      <c r="CY17" s="48">
        <f t="shared" si="12"/>
        <v>0.12000000000000011</v>
      </c>
      <c r="CZ17" s="48">
        <f t="shared" si="12"/>
        <v>0.12000000000000011</v>
      </c>
      <c r="DA17" s="48">
        <f t="shared" si="12"/>
        <v>0.12000000000000011</v>
      </c>
      <c r="DB17" s="48">
        <f t="shared" si="12"/>
        <v>0.12000000000000011</v>
      </c>
      <c r="DC17" s="48">
        <f t="shared" si="12"/>
        <v>0.12000000000000011</v>
      </c>
      <c r="DD17" s="48">
        <f t="shared" si="41"/>
        <v>0.12999999999999989</v>
      </c>
      <c r="DE17" s="48">
        <f t="shared" si="13"/>
        <v>0.12999999999999989</v>
      </c>
      <c r="DF17" s="48">
        <f t="shared" si="13"/>
        <v>0.12999999999999989</v>
      </c>
      <c r="DG17" s="48">
        <f t="shared" si="13"/>
        <v>0.12999999999999989</v>
      </c>
      <c r="DH17" s="48">
        <v>-6.1676003490637621E-2</v>
      </c>
      <c r="DI17" s="48">
        <f t="shared" si="42"/>
        <v>-6.1676003490637621E-2</v>
      </c>
      <c r="DJ17" s="48">
        <f t="shared" si="14"/>
        <v>-6.1676003490637621E-2</v>
      </c>
      <c r="DK17" s="48">
        <f t="shared" si="14"/>
        <v>-6.1676003490637621E-2</v>
      </c>
      <c r="DL17" s="48">
        <f t="shared" si="14"/>
        <v>-6.1676003490637621E-2</v>
      </c>
      <c r="DM17" s="48">
        <f t="shared" si="14"/>
        <v>-6.1676003490637621E-2</v>
      </c>
      <c r="DN17" s="48">
        <f t="shared" si="14"/>
        <v>-6.1676003490637621E-2</v>
      </c>
      <c r="DO17" s="49">
        <v>0.1399999999999999</v>
      </c>
      <c r="DP17" s="48">
        <f t="shared" si="43"/>
        <v>0.1399999999999999</v>
      </c>
      <c r="DQ17" s="48">
        <f t="shared" si="15"/>
        <v>0.1399999999999999</v>
      </c>
      <c r="DR17" s="48">
        <f t="shared" si="15"/>
        <v>0.1399999999999999</v>
      </c>
      <c r="DS17" s="48">
        <f t="shared" si="15"/>
        <v>0.1399999999999999</v>
      </c>
      <c r="DT17" s="48">
        <f t="shared" si="15"/>
        <v>0.1399999999999999</v>
      </c>
      <c r="DU17" s="48">
        <f t="shared" si="15"/>
        <v>0.1399999999999999</v>
      </c>
      <c r="DV17" s="48">
        <f t="shared" si="15"/>
        <v>0.1399999999999999</v>
      </c>
      <c r="DW17" s="48">
        <f t="shared" si="44"/>
        <v>-6.1676003490637621E-2</v>
      </c>
      <c r="DX17" s="48">
        <f t="shared" si="16"/>
        <v>-6.1676003490637621E-2</v>
      </c>
      <c r="DY17" s="49">
        <f t="shared" si="45"/>
        <v>-6.1676003490637621E-2</v>
      </c>
      <c r="DZ17" s="48">
        <f t="shared" si="46"/>
        <v>-6.1676003490637621E-2</v>
      </c>
      <c r="EA17" s="48">
        <f t="shared" si="17"/>
        <v>-6.1676003490637621E-2</v>
      </c>
      <c r="EB17" s="48">
        <f t="shared" si="17"/>
        <v>-6.1676003490637621E-2</v>
      </c>
      <c r="EC17" s="48">
        <f t="shared" si="17"/>
        <v>-6.1676003490637621E-2</v>
      </c>
      <c r="ED17" s="48">
        <f t="shared" si="17"/>
        <v>-6.1676003490637621E-2</v>
      </c>
      <c r="EE17" s="48">
        <f t="shared" si="17"/>
        <v>-6.1676003490637621E-2</v>
      </c>
      <c r="EF17" s="48">
        <f t="shared" si="17"/>
        <v>-6.1676003490637621E-2</v>
      </c>
      <c r="EG17" s="48">
        <f t="shared" si="17"/>
        <v>-6.1676003490637621E-2</v>
      </c>
      <c r="EH17" s="48">
        <f t="shared" si="17"/>
        <v>-6.1676003490637621E-2</v>
      </c>
      <c r="EI17" s="48">
        <f t="shared" si="17"/>
        <v>-6.1676003490637621E-2</v>
      </c>
      <c r="EJ17" s="48">
        <f t="shared" si="17"/>
        <v>-6.1676003490637621E-2</v>
      </c>
      <c r="EK17" s="48">
        <f t="shared" si="17"/>
        <v>-6.1676003490637621E-2</v>
      </c>
      <c r="EL17" s="48">
        <f t="shared" si="47"/>
        <v>0.13200000000000012</v>
      </c>
      <c r="EM17" s="60"/>
      <c r="EN17" s="60"/>
      <c r="EO17" s="60"/>
    </row>
    <row r="18" spans="1:145" outlineLevel="1" x14ac:dyDescent="0.25">
      <c r="B18" s="12" t="s">
        <v>17</v>
      </c>
      <c r="C18" s="21">
        <v>0.5</v>
      </c>
      <c r="D18" s="49">
        <v>3.4230243902439117E-2</v>
      </c>
      <c r="E18" s="48">
        <f t="shared" si="18"/>
        <v>3.4230243902439117E-2</v>
      </c>
      <c r="F18" s="48">
        <f t="shared" si="0"/>
        <v>3.4230243902439117E-2</v>
      </c>
      <c r="G18" s="48">
        <f t="shared" si="0"/>
        <v>3.4230243902439117E-2</v>
      </c>
      <c r="H18" s="48">
        <f t="shared" si="0"/>
        <v>3.4230243902439117E-2</v>
      </c>
      <c r="I18" s="48">
        <f t="shared" si="0"/>
        <v>3.4230243902439117E-2</v>
      </c>
      <c r="J18" s="48">
        <f t="shared" si="0"/>
        <v>3.4230243902439117E-2</v>
      </c>
      <c r="K18" s="48">
        <f t="shared" si="0"/>
        <v>3.4230243902439117E-2</v>
      </c>
      <c r="L18" s="48">
        <f t="shared" si="0"/>
        <v>3.4230243902439117E-2</v>
      </c>
      <c r="M18" s="49">
        <v>-3.0796099331439342E-3</v>
      </c>
      <c r="N18" s="48">
        <f t="shared" si="19"/>
        <v>-3.0796099331439342E-3</v>
      </c>
      <c r="O18" s="48">
        <f t="shared" si="1"/>
        <v>-3.0796099331439342E-3</v>
      </c>
      <c r="P18" s="48">
        <f t="shared" si="1"/>
        <v>-3.0796099331439342E-3</v>
      </c>
      <c r="Q18" s="49">
        <v>0.1333333333333333</v>
      </c>
      <c r="R18" s="48">
        <f t="shared" si="20"/>
        <v>0.1333333333333333</v>
      </c>
      <c r="S18" s="48">
        <f t="shared" si="2"/>
        <v>0.1333333333333333</v>
      </c>
      <c r="T18" s="49">
        <v>0.1333333333333333</v>
      </c>
      <c r="U18" s="48">
        <f t="shared" si="21"/>
        <v>0.1333333333333333</v>
      </c>
      <c r="V18" s="48">
        <f t="shared" si="3"/>
        <v>0</v>
      </c>
      <c r="W18" s="48">
        <f t="shared" si="3"/>
        <v>0.1333333333333333</v>
      </c>
      <c r="X18" s="48">
        <f t="shared" si="3"/>
        <v>0.1333333333333333</v>
      </c>
      <c r="Y18" s="48">
        <f t="shared" si="3"/>
        <v>0.1333333333333333</v>
      </c>
      <c r="Z18" s="48">
        <f t="shared" si="3"/>
        <v>0.1333333333333333</v>
      </c>
      <c r="AA18" s="48">
        <f t="shared" si="3"/>
        <v>0.1333333333333333</v>
      </c>
      <c r="AB18" s="49">
        <f t="shared" si="22"/>
        <v>0.13333299999999992</v>
      </c>
      <c r="AC18" s="48">
        <f t="shared" si="23"/>
        <v>0.13333299999999992</v>
      </c>
      <c r="AD18" s="49">
        <v>-3.0796099331439342E-3</v>
      </c>
      <c r="AE18" s="48">
        <f t="shared" si="24"/>
        <v>-3.0796099331439342E-3</v>
      </c>
      <c r="AF18" s="48">
        <f t="shared" si="4"/>
        <v>-3.0796099331439342E-3</v>
      </c>
      <c r="AG18" s="48">
        <f t="shared" si="4"/>
        <v>-3.0796099331439342E-3</v>
      </c>
      <c r="AH18" s="153">
        <v>0.13333299999999992</v>
      </c>
      <c r="AI18" s="153">
        <v>0.13333299999999992</v>
      </c>
      <c r="AJ18" s="153">
        <v>0.13333299999999992</v>
      </c>
      <c r="AK18" s="48">
        <f t="shared" si="25"/>
        <v>0</v>
      </c>
      <c r="AL18" s="48">
        <f t="shared" si="25"/>
        <v>0</v>
      </c>
      <c r="AM18" s="48">
        <f t="shared" si="26"/>
        <v>0.13333299999999992</v>
      </c>
      <c r="AN18" s="48">
        <f t="shared" si="5"/>
        <v>0.13333299999999992</v>
      </c>
      <c r="AO18" s="48">
        <f t="shared" si="27"/>
        <v>0.1333333333333333</v>
      </c>
      <c r="AP18" s="48">
        <f t="shared" si="27"/>
        <v>0</v>
      </c>
      <c r="AQ18" s="49">
        <v>-3.0796099331439342E-3</v>
      </c>
      <c r="AR18" s="49">
        <v>-3.0796099331439342E-3</v>
      </c>
      <c r="AS18" s="48">
        <f t="shared" si="28"/>
        <v>0.1333333333333333</v>
      </c>
      <c r="AT18" s="49">
        <v>0.15999999999999992</v>
      </c>
      <c r="AU18" s="48">
        <f t="shared" si="29"/>
        <v>0.14399999999999993</v>
      </c>
      <c r="AV18" s="48">
        <f t="shared" si="6"/>
        <v>0.14399999999999993</v>
      </c>
      <c r="AW18" s="48">
        <f t="shared" si="6"/>
        <v>0.14399999999999993</v>
      </c>
      <c r="AX18" s="48">
        <f t="shared" si="6"/>
        <v>0.15999999999999992</v>
      </c>
      <c r="AY18" s="48">
        <f t="shared" si="6"/>
        <v>0.19199999999999989</v>
      </c>
      <c r="AZ18" s="48">
        <f t="shared" si="6"/>
        <v>0.15999999999999992</v>
      </c>
      <c r="BA18" s="48">
        <f t="shared" si="6"/>
        <v>0.19199999999999989</v>
      </c>
      <c r="BB18" s="156">
        <v>0.18999999999999995</v>
      </c>
      <c r="BC18" s="156">
        <v>0.18999999999999995</v>
      </c>
      <c r="BD18" s="49">
        <v>0.29340425531914893</v>
      </c>
      <c r="BE18" s="48">
        <f t="shared" si="7"/>
        <v>0.15999999999999992</v>
      </c>
      <c r="BF18" s="48">
        <f t="shared" si="7"/>
        <v>0.15999999999999992</v>
      </c>
      <c r="BG18" s="48">
        <f t="shared" si="7"/>
        <v>0.19199999999999989</v>
      </c>
      <c r="BH18" s="48">
        <f t="shared" si="7"/>
        <v>0.19199999999999989</v>
      </c>
      <c r="BI18" s="49">
        <v>0.15999999999999992</v>
      </c>
      <c r="BJ18" s="50">
        <v>0.12000000000000011</v>
      </c>
      <c r="BK18" s="153">
        <v>0.25362930000000006</v>
      </c>
      <c r="BL18" s="49">
        <v>0.15999999999999992</v>
      </c>
      <c r="BM18" s="48">
        <f t="shared" si="30"/>
        <v>0.15999999999999992</v>
      </c>
      <c r="BN18" s="49">
        <v>8.0818638912388163E-2</v>
      </c>
      <c r="BO18" s="48">
        <f t="shared" si="31"/>
        <v>8.0818638912388163E-2</v>
      </c>
      <c r="BP18" s="48">
        <f t="shared" si="32"/>
        <v>8.0818638912388163E-2</v>
      </c>
      <c r="BQ18" s="48">
        <f t="shared" si="8"/>
        <v>8.0818638912388163E-2</v>
      </c>
      <c r="BR18" s="48">
        <f t="shared" si="8"/>
        <v>8.0818638912388163E-2</v>
      </c>
      <c r="BS18" s="48">
        <f t="shared" si="8"/>
        <v>8.0818638912388163E-2</v>
      </c>
      <c r="BT18" s="48">
        <f t="shared" si="8"/>
        <v>8.0818638912388163E-2</v>
      </c>
      <c r="BU18" s="48">
        <f t="shared" si="33"/>
        <v>8.0818638912388163E-2</v>
      </c>
      <c r="BV18" s="48">
        <f t="shared" si="34"/>
        <v>8.0818638912388163E-2</v>
      </c>
      <c r="BW18" s="48">
        <f t="shared" si="9"/>
        <v>8.0818638912388163E-2</v>
      </c>
      <c r="BX18" s="48">
        <f t="shared" si="9"/>
        <v>8.0818638912388163E-2</v>
      </c>
      <c r="BY18" s="48">
        <f t="shared" si="9"/>
        <v>8.0818638912388163E-2</v>
      </c>
      <c r="BZ18" s="48">
        <f t="shared" si="9"/>
        <v>8.0818638912388163E-2</v>
      </c>
      <c r="CA18" s="48">
        <f t="shared" si="9"/>
        <v>8.0818638912388163E-2</v>
      </c>
      <c r="CB18" s="48">
        <f t="shared" si="35"/>
        <v>8.0818638912388163E-2</v>
      </c>
      <c r="CC18" s="48">
        <f t="shared" si="36"/>
        <v>8.0818638912388163E-2</v>
      </c>
      <c r="CD18" s="48">
        <f t="shared" si="10"/>
        <v>8.0818638912388163E-2</v>
      </c>
      <c r="CE18" s="48">
        <f t="shared" si="10"/>
        <v>8.0818638912388163E-2</v>
      </c>
      <c r="CF18" s="48">
        <f t="shared" si="10"/>
        <v>8.0818638912388163E-2</v>
      </c>
      <c r="CG18" s="48">
        <f t="shared" si="10"/>
        <v>8.0818638912388163E-2</v>
      </c>
      <c r="CH18" s="48">
        <f t="shared" si="10"/>
        <v>8.0818638912388163E-2</v>
      </c>
      <c r="CI18" s="48">
        <f t="shared" si="37"/>
        <v>8.0818638912388163E-2</v>
      </c>
      <c r="CJ18" s="48">
        <f t="shared" si="37"/>
        <v>8.0818638912388163E-2</v>
      </c>
      <c r="CK18" s="48">
        <f t="shared" si="37"/>
        <v>8.0818638912388163E-2</v>
      </c>
      <c r="CL18" s="48">
        <f t="shared" si="37"/>
        <v>8.0818638912388163E-2</v>
      </c>
      <c r="CM18" s="48">
        <f t="shared" si="38"/>
        <v>8.0818638912388163E-2</v>
      </c>
      <c r="CN18" s="48">
        <f t="shared" si="11"/>
        <v>8.0818638912388163E-2</v>
      </c>
      <c r="CO18" s="48">
        <f t="shared" si="11"/>
        <v>8.0818638912388163E-2</v>
      </c>
      <c r="CP18" s="48">
        <f t="shared" si="11"/>
        <v>8.0818638912388163E-2</v>
      </c>
      <c r="CQ18" s="48">
        <f t="shared" si="11"/>
        <v>8.0818638912388163E-2</v>
      </c>
      <c r="CR18" s="48">
        <f t="shared" si="39"/>
        <v>0.13333299999999992</v>
      </c>
      <c r="CS18" s="48">
        <f t="shared" si="40"/>
        <v>0.13333299999999992</v>
      </c>
      <c r="CT18" s="48">
        <f t="shared" si="12"/>
        <v>0.13333299999999992</v>
      </c>
      <c r="CU18" s="48">
        <f t="shared" si="12"/>
        <v>0.13333299999999992</v>
      </c>
      <c r="CV18" s="48">
        <f t="shared" si="12"/>
        <v>0.13333299999999992</v>
      </c>
      <c r="CW18" s="48">
        <f t="shared" si="12"/>
        <v>0.13333299999999992</v>
      </c>
      <c r="CX18" s="48">
        <f t="shared" si="12"/>
        <v>0.13333299999999992</v>
      </c>
      <c r="CY18" s="48">
        <f t="shared" si="12"/>
        <v>0.13333299999999992</v>
      </c>
      <c r="CZ18" s="48">
        <f t="shared" si="12"/>
        <v>0.13333299999999992</v>
      </c>
      <c r="DA18" s="48">
        <f t="shared" si="12"/>
        <v>0.13333299999999992</v>
      </c>
      <c r="DB18" s="48">
        <f t="shared" si="12"/>
        <v>0.13333299999999992</v>
      </c>
      <c r="DC18" s="48">
        <f t="shared" si="12"/>
        <v>0.13333299999999992</v>
      </c>
      <c r="DD18" s="48">
        <f t="shared" si="41"/>
        <v>0.15999999999999992</v>
      </c>
      <c r="DE18" s="48">
        <f t="shared" si="13"/>
        <v>0.15999999999999992</v>
      </c>
      <c r="DF18" s="48">
        <f t="shared" si="13"/>
        <v>0.15999999999999992</v>
      </c>
      <c r="DG18" s="48">
        <f t="shared" si="13"/>
        <v>0.15999999999999992</v>
      </c>
      <c r="DH18" s="48">
        <v>-3.0796099331439342E-3</v>
      </c>
      <c r="DI18" s="48">
        <f t="shared" si="42"/>
        <v>-3.0796099331439342E-3</v>
      </c>
      <c r="DJ18" s="48">
        <f t="shared" si="14"/>
        <v>-3.0796099331439342E-3</v>
      </c>
      <c r="DK18" s="48">
        <f t="shared" si="14"/>
        <v>-3.0796099331439342E-3</v>
      </c>
      <c r="DL18" s="48">
        <f t="shared" si="14"/>
        <v>-3.0796099331439342E-3</v>
      </c>
      <c r="DM18" s="48">
        <f t="shared" si="14"/>
        <v>-3.0796099331439342E-3</v>
      </c>
      <c r="DN18" s="48">
        <f t="shared" si="14"/>
        <v>-3.0796099331439342E-3</v>
      </c>
      <c r="DO18" s="49">
        <v>0.17999999999999994</v>
      </c>
      <c r="DP18" s="48">
        <f t="shared" si="43"/>
        <v>0.17999999999999994</v>
      </c>
      <c r="DQ18" s="48">
        <f t="shared" si="15"/>
        <v>0.17999999999999994</v>
      </c>
      <c r="DR18" s="48">
        <f t="shared" si="15"/>
        <v>0.17999999999999994</v>
      </c>
      <c r="DS18" s="48">
        <f t="shared" si="15"/>
        <v>0.17999999999999994</v>
      </c>
      <c r="DT18" s="48">
        <f t="shared" si="15"/>
        <v>0.17999999999999994</v>
      </c>
      <c r="DU18" s="48">
        <f t="shared" si="15"/>
        <v>0.17999999999999994</v>
      </c>
      <c r="DV18" s="48">
        <f t="shared" si="15"/>
        <v>0.17999999999999994</v>
      </c>
      <c r="DW18" s="48">
        <f t="shared" si="44"/>
        <v>-3.0796099331439342E-3</v>
      </c>
      <c r="DX18" s="48">
        <f t="shared" si="16"/>
        <v>-3.0796099331439342E-3</v>
      </c>
      <c r="DY18" s="49">
        <f t="shared" si="45"/>
        <v>-3.0796099331439342E-3</v>
      </c>
      <c r="DZ18" s="48">
        <f t="shared" si="46"/>
        <v>-3.0796099331439342E-3</v>
      </c>
      <c r="EA18" s="48">
        <f t="shared" si="17"/>
        <v>-3.0796099331439342E-3</v>
      </c>
      <c r="EB18" s="48">
        <f t="shared" si="17"/>
        <v>-3.0796099331439342E-3</v>
      </c>
      <c r="EC18" s="48">
        <f t="shared" si="17"/>
        <v>-3.0796099331439342E-3</v>
      </c>
      <c r="ED18" s="48">
        <f t="shared" si="17"/>
        <v>-3.0796099331439342E-3</v>
      </c>
      <c r="EE18" s="48">
        <f t="shared" si="17"/>
        <v>-3.0796099331439342E-3</v>
      </c>
      <c r="EF18" s="48">
        <f t="shared" si="17"/>
        <v>-3.0796099331439342E-3</v>
      </c>
      <c r="EG18" s="48">
        <f t="shared" si="17"/>
        <v>-3.0796099331439342E-3</v>
      </c>
      <c r="EH18" s="48">
        <f t="shared" si="17"/>
        <v>-3.0796099331439342E-3</v>
      </c>
      <c r="EI18" s="48">
        <f t="shared" si="17"/>
        <v>-3.0796099331439342E-3</v>
      </c>
      <c r="EJ18" s="48">
        <f t="shared" si="17"/>
        <v>-3.0796099331439342E-3</v>
      </c>
      <c r="EK18" s="48">
        <f t="shared" si="17"/>
        <v>-3.0796099331439342E-3</v>
      </c>
      <c r="EL18" s="48">
        <f t="shared" si="47"/>
        <v>0.14666666666666664</v>
      </c>
      <c r="EM18" s="60"/>
      <c r="EN18" s="60"/>
      <c r="EO18" s="60"/>
    </row>
    <row r="19" spans="1:145" outlineLevel="1" x14ac:dyDescent="0.25">
      <c r="B19" s="12" t="s">
        <v>18</v>
      </c>
      <c r="C19" s="21">
        <v>0.55000000000000004</v>
      </c>
      <c r="D19" s="49">
        <v>5.6230087926509187E-2</v>
      </c>
      <c r="E19" s="48">
        <f t="shared" si="18"/>
        <v>5.6230087926509187E-2</v>
      </c>
      <c r="F19" s="48">
        <f t="shared" si="0"/>
        <v>5.6230087926509187E-2</v>
      </c>
      <c r="G19" s="48">
        <f t="shared" si="0"/>
        <v>5.6230087926509187E-2</v>
      </c>
      <c r="H19" s="48">
        <f t="shared" si="0"/>
        <v>5.6230087926509187E-2</v>
      </c>
      <c r="I19" s="48">
        <f t="shared" si="0"/>
        <v>5.6230087926509187E-2</v>
      </c>
      <c r="J19" s="48">
        <f t="shared" si="0"/>
        <v>5.6230087926509187E-2</v>
      </c>
      <c r="K19" s="48">
        <f t="shared" si="0"/>
        <v>5.6230087926509187E-2</v>
      </c>
      <c r="L19" s="48">
        <f t="shared" si="0"/>
        <v>5.6230087926509187E-2</v>
      </c>
      <c r="M19" s="49">
        <v>1.3308146552356459E-2</v>
      </c>
      <c r="N19" s="48">
        <f t="shared" si="19"/>
        <v>1.3308146552356459E-2</v>
      </c>
      <c r="O19" s="48">
        <f t="shared" si="1"/>
        <v>1.3308146552356459E-2</v>
      </c>
      <c r="P19" s="48">
        <f t="shared" si="1"/>
        <v>1.3308146552356459E-2</v>
      </c>
      <c r="Q19" s="49">
        <v>0.18375414934220036</v>
      </c>
      <c r="R19" s="48">
        <f t="shared" si="20"/>
        <v>0.18375414934220036</v>
      </c>
      <c r="S19" s="48">
        <f t="shared" si="2"/>
        <v>0.18375414934220036</v>
      </c>
      <c r="T19" s="49">
        <v>0.18375414934220036</v>
      </c>
      <c r="U19" s="48">
        <f t="shared" si="21"/>
        <v>0.18375414934220036</v>
      </c>
      <c r="V19" s="48">
        <f t="shared" si="3"/>
        <v>0</v>
      </c>
      <c r="W19" s="48">
        <f t="shared" si="3"/>
        <v>0.18375414934220036</v>
      </c>
      <c r="X19" s="48">
        <f t="shared" si="3"/>
        <v>0.18375414934220036</v>
      </c>
      <c r="Y19" s="48">
        <f t="shared" si="3"/>
        <v>0.18375414934220036</v>
      </c>
      <c r="Z19" s="48">
        <f t="shared" si="3"/>
        <v>0.18375414934220036</v>
      </c>
      <c r="AA19" s="48">
        <f t="shared" si="3"/>
        <v>0.18375414934220036</v>
      </c>
      <c r="AB19" s="49">
        <f t="shared" si="22"/>
        <v>0.18375400000000019</v>
      </c>
      <c r="AC19" s="48">
        <f t="shared" si="23"/>
        <v>0.18375400000000019</v>
      </c>
      <c r="AD19" s="49">
        <v>1.3308146552356459E-2</v>
      </c>
      <c r="AE19" s="48">
        <f t="shared" si="24"/>
        <v>1.3308146552356459E-2</v>
      </c>
      <c r="AF19" s="48">
        <f t="shared" si="4"/>
        <v>1.3308146552356459E-2</v>
      </c>
      <c r="AG19" s="48">
        <f t="shared" si="4"/>
        <v>1.3308146552356459E-2</v>
      </c>
      <c r="AH19" s="153">
        <v>0.18375400000000019</v>
      </c>
      <c r="AI19" s="153">
        <v>0.18375400000000019</v>
      </c>
      <c r="AJ19" s="153">
        <v>0.18375400000000019</v>
      </c>
      <c r="AK19" s="48">
        <f t="shared" si="25"/>
        <v>0</v>
      </c>
      <c r="AL19" s="48">
        <f t="shared" si="25"/>
        <v>0</v>
      </c>
      <c r="AM19" s="48">
        <f t="shared" si="26"/>
        <v>0.18375400000000019</v>
      </c>
      <c r="AN19" s="48">
        <f t="shared" si="5"/>
        <v>0.18375400000000019</v>
      </c>
      <c r="AO19" s="48">
        <f t="shared" si="27"/>
        <v>0.18375414934220036</v>
      </c>
      <c r="AP19" s="48">
        <f t="shared" si="27"/>
        <v>0</v>
      </c>
      <c r="AQ19" s="49">
        <v>1.3308146552356459E-2</v>
      </c>
      <c r="AR19" s="49">
        <v>1.3308146552356459E-2</v>
      </c>
      <c r="AS19" s="48">
        <f t="shared" si="28"/>
        <v>0.18375414934220036</v>
      </c>
      <c r="AT19" s="49">
        <v>0.18999999999999995</v>
      </c>
      <c r="AU19" s="48">
        <f t="shared" si="29"/>
        <v>0.17099999999999996</v>
      </c>
      <c r="AV19" s="48">
        <f t="shared" si="6"/>
        <v>0.17099999999999996</v>
      </c>
      <c r="AW19" s="48">
        <f t="shared" si="6"/>
        <v>0.17099999999999996</v>
      </c>
      <c r="AX19" s="48">
        <f t="shared" si="6"/>
        <v>0.18999999999999995</v>
      </c>
      <c r="AY19" s="48">
        <f t="shared" si="6"/>
        <v>0.22799999999999992</v>
      </c>
      <c r="AZ19" s="48">
        <f t="shared" si="6"/>
        <v>0.18999999999999995</v>
      </c>
      <c r="BA19" s="48">
        <f t="shared" si="6"/>
        <v>0.22799999999999992</v>
      </c>
      <c r="BB19" s="156">
        <v>0.24</v>
      </c>
      <c r="BC19" s="156">
        <v>0.24</v>
      </c>
      <c r="BD19" s="49">
        <v>0.29821739130434777</v>
      </c>
      <c r="BE19" s="48">
        <f t="shared" si="7"/>
        <v>0.18999999999999995</v>
      </c>
      <c r="BF19" s="48">
        <f t="shared" si="7"/>
        <v>0.18999999999999995</v>
      </c>
      <c r="BG19" s="48">
        <f t="shared" si="7"/>
        <v>0.22799999999999992</v>
      </c>
      <c r="BH19" s="48">
        <f t="shared" si="7"/>
        <v>0.22799999999999992</v>
      </c>
      <c r="BI19" s="49">
        <v>0.19999999999999996</v>
      </c>
      <c r="BJ19" s="50">
        <v>0.19249999999999989</v>
      </c>
      <c r="BK19" s="153">
        <v>0.27</v>
      </c>
      <c r="BL19" s="49">
        <v>0.19999999999999996</v>
      </c>
      <c r="BM19" s="48">
        <f t="shared" si="30"/>
        <v>0.18999999999999995</v>
      </c>
      <c r="BN19" s="49">
        <v>0.13547562359426824</v>
      </c>
      <c r="BO19" s="48">
        <f t="shared" si="31"/>
        <v>0.13547562359426824</v>
      </c>
      <c r="BP19" s="48">
        <f t="shared" si="32"/>
        <v>0.13547562359426824</v>
      </c>
      <c r="BQ19" s="48">
        <f t="shared" si="8"/>
        <v>0.13547562359426824</v>
      </c>
      <c r="BR19" s="48">
        <f t="shared" si="8"/>
        <v>0.13547562359426824</v>
      </c>
      <c r="BS19" s="48">
        <f t="shared" si="8"/>
        <v>0.13547562359426824</v>
      </c>
      <c r="BT19" s="48">
        <f t="shared" si="8"/>
        <v>0.13547562359426824</v>
      </c>
      <c r="BU19" s="48">
        <f t="shared" si="33"/>
        <v>0.13547562359426824</v>
      </c>
      <c r="BV19" s="48">
        <f t="shared" si="34"/>
        <v>0.13547562359426824</v>
      </c>
      <c r="BW19" s="48">
        <f t="shared" si="9"/>
        <v>0.13547562359426824</v>
      </c>
      <c r="BX19" s="48">
        <f t="shared" si="9"/>
        <v>0.13547562359426824</v>
      </c>
      <c r="BY19" s="48">
        <f t="shared" si="9"/>
        <v>0.13547562359426824</v>
      </c>
      <c r="BZ19" s="48">
        <f t="shared" si="9"/>
        <v>0.13547562359426824</v>
      </c>
      <c r="CA19" s="48">
        <f t="shared" si="9"/>
        <v>0.13547562359426824</v>
      </c>
      <c r="CB19" s="48">
        <f t="shared" si="35"/>
        <v>0.13547562359426824</v>
      </c>
      <c r="CC19" s="48">
        <f t="shared" si="36"/>
        <v>0.13547562359426824</v>
      </c>
      <c r="CD19" s="48">
        <f t="shared" si="10"/>
        <v>0.13547562359426824</v>
      </c>
      <c r="CE19" s="48">
        <f t="shared" si="10"/>
        <v>0.13547562359426824</v>
      </c>
      <c r="CF19" s="48">
        <f t="shared" si="10"/>
        <v>0.13547562359426824</v>
      </c>
      <c r="CG19" s="48">
        <f t="shared" si="10"/>
        <v>0.13547562359426824</v>
      </c>
      <c r="CH19" s="48">
        <f t="shared" si="10"/>
        <v>0.13547562359426824</v>
      </c>
      <c r="CI19" s="48">
        <f t="shared" si="37"/>
        <v>0.13547562359426824</v>
      </c>
      <c r="CJ19" s="48">
        <f t="shared" si="37"/>
        <v>0.13547562359426824</v>
      </c>
      <c r="CK19" s="48">
        <f t="shared" si="37"/>
        <v>0.13547562359426824</v>
      </c>
      <c r="CL19" s="48">
        <f t="shared" si="37"/>
        <v>0.13547562359426824</v>
      </c>
      <c r="CM19" s="48">
        <f t="shared" si="38"/>
        <v>0.13547562359426824</v>
      </c>
      <c r="CN19" s="48">
        <f t="shared" si="11"/>
        <v>0.13547562359426824</v>
      </c>
      <c r="CO19" s="48">
        <f t="shared" si="11"/>
        <v>0.13547562359426824</v>
      </c>
      <c r="CP19" s="48">
        <f t="shared" si="11"/>
        <v>0.13547562359426824</v>
      </c>
      <c r="CQ19" s="48">
        <f t="shared" si="11"/>
        <v>0.13547562359426824</v>
      </c>
      <c r="CR19" s="48">
        <f t="shared" si="39"/>
        <v>0.18375400000000019</v>
      </c>
      <c r="CS19" s="48">
        <f t="shared" si="40"/>
        <v>0.18375400000000019</v>
      </c>
      <c r="CT19" s="48">
        <f t="shared" si="12"/>
        <v>0.18375400000000019</v>
      </c>
      <c r="CU19" s="48">
        <f t="shared" si="12"/>
        <v>0.18375400000000019</v>
      </c>
      <c r="CV19" s="48">
        <f t="shared" si="12"/>
        <v>0.18375400000000019</v>
      </c>
      <c r="CW19" s="48">
        <f t="shared" si="12"/>
        <v>0.18375400000000019</v>
      </c>
      <c r="CX19" s="48">
        <f t="shared" si="12"/>
        <v>0.18375400000000019</v>
      </c>
      <c r="CY19" s="48">
        <f t="shared" si="12"/>
        <v>0.18375400000000019</v>
      </c>
      <c r="CZ19" s="48">
        <f t="shared" si="12"/>
        <v>0.18375400000000019</v>
      </c>
      <c r="DA19" s="48">
        <f t="shared" si="12"/>
        <v>0.18375400000000019</v>
      </c>
      <c r="DB19" s="48">
        <f t="shared" si="12"/>
        <v>0.18375400000000019</v>
      </c>
      <c r="DC19" s="48">
        <f t="shared" si="12"/>
        <v>0.18375400000000019</v>
      </c>
      <c r="DD19" s="48">
        <f t="shared" si="41"/>
        <v>0.18999999999999995</v>
      </c>
      <c r="DE19" s="48">
        <f t="shared" si="13"/>
        <v>0.18999999999999995</v>
      </c>
      <c r="DF19" s="48">
        <f t="shared" si="13"/>
        <v>0.18999999999999995</v>
      </c>
      <c r="DG19" s="48">
        <f t="shared" si="13"/>
        <v>0.18999999999999995</v>
      </c>
      <c r="DH19" s="48">
        <v>1.3308146552356459E-2</v>
      </c>
      <c r="DI19" s="48">
        <f t="shared" si="42"/>
        <v>1.3308146552356459E-2</v>
      </c>
      <c r="DJ19" s="48">
        <f t="shared" si="14"/>
        <v>1.3308146552356459E-2</v>
      </c>
      <c r="DK19" s="48">
        <f t="shared" si="14"/>
        <v>1.3308146552356459E-2</v>
      </c>
      <c r="DL19" s="48">
        <f t="shared" si="14"/>
        <v>1.3308146552356459E-2</v>
      </c>
      <c r="DM19" s="48">
        <f t="shared" si="14"/>
        <v>1.3308146552356459E-2</v>
      </c>
      <c r="DN19" s="48">
        <f t="shared" si="14"/>
        <v>1.3308146552356459E-2</v>
      </c>
      <c r="DO19" s="49">
        <v>0.21999999999999997</v>
      </c>
      <c r="DP19" s="48">
        <f t="shared" si="43"/>
        <v>0.21999999999999997</v>
      </c>
      <c r="DQ19" s="48">
        <f t="shared" si="15"/>
        <v>0.21999999999999997</v>
      </c>
      <c r="DR19" s="48">
        <f t="shared" si="15"/>
        <v>0.21999999999999997</v>
      </c>
      <c r="DS19" s="48">
        <f t="shared" si="15"/>
        <v>0.21999999999999997</v>
      </c>
      <c r="DT19" s="48">
        <f t="shared" si="15"/>
        <v>0.21999999999999997</v>
      </c>
      <c r="DU19" s="48">
        <f t="shared" si="15"/>
        <v>0.21999999999999997</v>
      </c>
      <c r="DV19" s="48">
        <f t="shared" si="15"/>
        <v>0.21999999999999997</v>
      </c>
      <c r="DW19" s="48">
        <f t="shared" si="44"/>
        <v>1.3308146552356459E-2</v>
      </c>
      <c r="DX19" s="48">
        <f t="shared" si="16"/>
        <v>1.3308146552356459E-2</v>
      </c>
      <c r="DY19" s="49">
        <f t="shared" si="45"/>
        <v>1.3308146552356459E-2</v>
      </c>
      <c r="DZ19" s="48">
        <f t="shared" si="46"/>
        <v>1.3308146552356459E-2</v>
      </c>
      <c r="EA19" s="48">
        <f t="shared" si="17"/>
        <v>1.3308146552356459E-2</v>
      </c>
      <c r="EB19" s="48">
        <f t="shared" si="17"/>
        <v>1.3308146552356459E-2</v>
      </c>
      <c r="EC19" s="48">
        <f t="shared" si="17"/>
        <v>1.3308146552356459E-2</v>
      </c>
      <c r="ED19" s="48">
        <f t="shared" si="17"/>
        <v>1.3308146552356459E-2</v>
      </c>
      <c r="EE19" s="48">
        <f t="shared" si="17"/>
        <v>1.3308146552356459E-2</v>
      </c>
      <c r="EF19" s="48">
        <f t="shared" si="17"/>
        <v>1.3308146552356459E-2</v>
      </c>
      <c r="EG19" s="48">
        <f t="shared" si="17"/>
        <v>1.3308146552356459E-2</v>
      </c>
      <c r="EH19" s="48">
        <f t="shared" si="17"/>
        <v>1.3308146552356459E-2</v>
      </c>
      <c r="EI19" s="48">
        <f t="shared" si="17"/>
        <v>1.3308146552356459E-2</v>
      </c>
      <c r="EJ19" s="48">
        <f t="shared" si="17"/>
        <v>1.3308146552356459E-2</v>
      </c>
      <c r="EK19" s="48">
        <f t="shared" si="17"/>
        <v>1.3308146552356459E-2</v>
      </c>
      <c r="EL19" s="48">
        <f t="shared" si="47"/>
        <v>0.2021295642764204</v>
      </c>
      <c r="EM19" s="60"/>
      <c r="EN19" s="60"/>
      <c r="EO19" s="60"/>
    </row>
    <row r="20" spans="1:145" outlineLevel="1" x14ac:dyDescent="0.25">
      <c r="B20" s="12" t="s">
        <v>19</v>
      </c>
      <c r="C20" s="21">
        <v>0.6</v>
      </c>
      <c r="D20" s="49">
        <v>8.0661882242446747E-2</v>
      </c>
      <c r="E20" s="48">
        <f t="shared" si="18"/>
        <v>8.0661882242446747E-2</v>
      </c>
      <c r="F20" s="48">
        <f t="shared" si="0"/>
        <v>8.0661882242446747E-2</v>
      </c>
      <c r="G20" s="48">
        <f t="shared" si="0"/>
        <v>8.0661882242446747E-2</v>
      </c>
      <c r="H20" s="48">
        <f t="shared" si="0"/>
        <v>8.0661882242446747E-2</v>
      </c>
      <c r="I20" s="48">
        <f t="shared" si="0"/>
        <v>8.0661882242446747E-2</v>
      </c>
      <c r="J20" s="48">
        <f t="shared" si="0"/>
        <v>8.0661882242446747E-2</v>
      </c>
      <c r="K20" s="48">
        <f t="shared" si="0"/>
        <v>8.0661882242446747E-2</v>
      </c>
      <c r="L20" s="48">
        <f t="shared" si="0"/>
        <v>8.0661882242446747E-2</v>
      </c>
      <c r="M20" s="49">
        <v>3.8734160848362453E-2</v>
      </c>
      <c r="N20" s="48">
        <f t="shared" si="19"/>
        <v>3.8734160848362453E-2</v>
      </c>
      <c r="O20" s="48">
        <f t="shared" si="1"/>
        <v>3.8734160848362453E-2</v>
      </c>
      <c r="P20" s="48">
        <f t="shared" si="1"/>
        <v>3.8734160848362453E-2</v>
      </c>
      <c r="Q20" s="49">
        <v>0.21999999999999997</v>
      </c>
      <c r="R20" s="48">
        <f t="shared" si="20"/>
        <v>0.21999999999999997</v>
      </c>
      <c r="S20" s="48">
        <f t="shared" si="2"/>
        <v>0.21999999999999997</v>
      </c>
      <c r="T20" s="49">
        <v>0.21999999999999997</v>
      </c>
      <c r="U20" s="48">
        <f t="shared" si="21"/>
        <v>0.21999999999999997</v>
      </c>
      <c r="V20" s="48">
        <f t="shared" si="3"/>
        <v>0</v>
      </c>
      <c r="W20" s="48">
        <f t="shared" si="3"/>
        <v>0.21999999999999997</v>
      </c>
      <c r="X20" s="48">
        <f t="shared" si="3"/>
        <v>0.21999999999999997</v>
      </c>
      <c r="Y20" s="48">
        <f t="shared" si="3"/>
        <v>0.21999999999999997</v>
      </c>
      <c r="Z20" s="48">
        <f t="shared" si="3"/>
        <v>0.21999999999999997</v>
      </c>
      <c r="AA20" s="48">
        <f t="shared" si="3"/>
        <v>0.21999999999999997</v>
      </c>
      <c r="AB20" s="49">
        <f t="shared" si="22"/>
        <v>0.21999999999999997</v>
      </c>
      <c r="AC20" s="48">
        <f t="shared" si="23"/>
        <v>0.21999999999999997</v>
      </c>
      <c r="AD20" s="49">
        <v>3.8734160848362453E-2</v>
      </c>
      <c r="AE20" s="48">
        <f t="shared" si="24"/>
        <v>3.8734160848362453E-2</v>
      </c>
      <c r="AF20" s="48">
        <f t="shared" si="4"/>
        <v>3.8734160848362453E-2</v>
      </c>
      <c r="AG20" s="48">
        <f t="shared" si="4"/>
        <v>3.8734160848362453E-2</v>
      </c>
      <c r="AH20" s="153">
        <v>0.21999999999999997</v>
      </c>
      <c r="AI20" s="153">
        <v>0.21999999999999997</v>
      </c>
      <c r="AJ20" s="153">
        <v>0.21999999999999997</v>
      </c>
      <c r="AK20" s="48">
        <f t="shared" si="25"/>
        <v>0</v>
      </c>
      <c r="AL20" s="48">
        <f t="shared" si="25"/>
        <v>0</v>
      </c>
      <c r="AM20" s="48">
        <f t="shared" si="26"/>
        <v>0.21999999999999997</v>
      </c>
      <c r="AN20" s="48">
        <f t="shared" si="5"/>
        <v>0.21999999999999997</v>
      </c>
      <c r="AO20" s="48">
        <f t="shared" si="27"/>
        <v>0.21999999999999997</v>
      </c>
      <c r="AP20" s="48">
        <f t="shared" si="27"/>
        <v>0</v>
      </c>
      <c r="AQ20" s="49">
        <v>3.8734160848362453E-2</v>
      </c>
      <c r="AR20" s="49">
        <v>3.8734160848362453E-2</v>
      </c>
      <c r="AS20" s="48">
        <f t="shared" si="28"/>
        <v>0.21999999999999997</v>
      </c>
      <c r="AT20" s="49">
        <v>0.21999999999999997</v>
      </c>
      <c r="AU20" s="48">
        <f t="shared" si="29"/>
        <v>0.19799999999999998</v>
      </c>
      <c r="AV20" s="48">
        <f t="shared" si="6"/>
        <v>0.19799999999999998</v>
      </c>
      <c r="AW20" s="48">
        <f t="shared" si="6"/>
        <v>0.19799999999999998</v>
      </c>
      <c r="AX20" s="48">
        <f t="shared" si="6"/>
        <v>0.21999999999999997</v>
      </c>
      <c r="AY20" s="48">
        <f t="shared" si="6"/>
        <v>0.26399999999999996</v>
      </c>
      <c r="AZ20" s="48">
        <f t="shared" si="6"/>
        <v>0.21999999999999997</v>
      </c>
      <c r="BA20" s="48">
        <f t="shared" si="6"/>
        <v>0.26399999999999996</v>
      </c>
      <c r="BB20" s="156">
        <v>0.32611764705882362</v>
      </c>
      <c r="BC20" s="156">
        <v>0.32611764705882362</v>
      </c>
      <c r="BD20" s="49">
        <v>0.31404545454545452</v>
      </c>
      <c r="BE20" s="48">
        <f t="shared" si="7"/>
        <v>0.21999999999999997</v>
      </c>
      <c r="BF20" s="48">
        <f t="shared" si="7"/>
        <v>0.21999999999999997</v>
      </c>
      <c r="BG20" s="48">
        <f t="shared" si="7"/>
        <v>0.26399999999999996</v>
      </c>
      <c r="BH20" s="48">
        <f t="shared" si="7"/>
        <v>0.26399999999999996</v>
      </c>
      <c r="BI20" s="49">
        <v>0.24</v>
      </c>
      <c r="BJ20" s="50">
        <v>0.21999999999999997</v>
      </c>
      <c r="BK20" s="153">
        <v>0.32000000000000006</v>
      </c>
      <c r="BL20" s="49">
        <v>0.24</v>
      </c>
      <c r="BM20" s="48">
        <f t="shared" si="30"/>
        <v>0.21999999999999997</v>
      </c>
      <c r="BN20" s="49">
        <v>0.15522116022857491</v>
      </c>
      <c r="BO20" s="48">
        <f t="shared" si="31"/>
        <v>0.15522116022857491</v>
      </c>
      <c r="BP20" s="48">
        <f t="shared" si="32"/>
        <v>0.15522116022857491</v>
      </c>
      <c r="BQ20" s="48">
        <f t="shared" si="8"/>
        <v>0.15522116022857491</v>
      </c>
      <c r="BR20" s="48">
        <f t="shared" si="8"/>
        <v>0.15522116022857491</v>
      </c>
      <c r="BS20" s="48">
        <f t="shared" si="8"/>
        <v>0.15522116022857491</v>
      </c>
      <c r="BT20" s="48">
        <f t="shared" si="8"/>
        <v>0.15522116022857491</v>
      </c>
      <c r="BU20" s="48">
        <f t="shared" si="33"/>
        <v>0.15522116022857491</v>
      </c>
      <c r="BV20" s="48">
        <f t="shared" si="34"/>
        <v>0.15522116022857491</v>
      </c>
      <c r="BW20" s="48">
        <f t="shared" si="9"/>
        <v>0.15522116022857491</v>
      </c>
      <c r="BX20" s="48">
        <f t="shared" si="9"/>
        <v>0.15522116022857491</v>
      </c>
      <c r="BY20" s="48">
        <f t="shared" si="9"/>
        <v>0.15522116022857491</v>
      </c>
      <c r="BZ20" s="48">
        <f t="shared" si="9"/>
        <v>0.15522116022857491</v>
      </c>
      <c r="CA20" s="48">
        <f t="shared" si="9"/>
        <v>0.15522116022857491</v>
      </c>
      <c r="CB20" s="48">
        <f t="shared" si="35"/>
        <v>0.15522116022857491</v>
      </c>
      <c r="CC20" s="48">
        <f t="shared" si="36"/>
        <v>0.15522116022857491</v>
      </c>
      <c r="CD20" s="48">
        <f t="shared" si="10"/>
        <v>0.15522116022857491</v>
      </c>
      <c r="CE20" s="48">
        <f t="shared" si="10"/>
        <v>0.15522116022857491</v>
      </c>
      <c r="CF20" s="48">
        <f t="shared" si="10"/>
        <v>0.15522116022857491</v>
      </c>
      <c r="CG20" s="48">
        <f t="shared" si="10"/>
        <v>0.15522116022857491</v>
      </c>
      <c r="CH20" s="48">
        <f t="shared" si="10"/>
        <v>0.15522116022857491</v>
      </c>
      <c r="CI20" s="48">
        <f t="shared" si="37"/>
        <v>0.15522116022857491</v>
      </c>
      <c r="CJ20" s="48">
        <f t="shared" si="37"/>
        <v>0.15522116022857491</v>
      </c>
      <c r="CK20" s="48">
        <f t="shared" si="37"/>
        <v>0.15522116022857491</v>
      </c>
      <c r="CL20" s="48">
        <f t="shared" si="37"/>
        <v>0.15522116022857491</v>
      </c>
      <c r="CM20" s="48">
        <f t="shared" si="38"/>
        <v>0.15522116022857491</v>
      </c>
      <c r="CN20" s="48">
        <f t="shared" si="11"/>
        <v>0.15522116022857491</v>
      </c>
      <c r="CO20" s="48">
        <f t="shared" si="11"/>
        <v>0.15522116022857491</v>
      </c>
      <c r="CP20" s="48">
        <f t="shared" si="11"/>
        <v>0.15522116022857491</v>
      </c>
      <c r="CQ20" s="48">
        <f t="shared" si="11"/>
        <v>0.15522116022857491</v>
      </c>
      <c r="CR20" s="48">
        <f t="shared" si="39"/>
        <v>0.21999999999999997</v>
      </c>
      <c r="CS20" s="48">
        <f t="shared" si="40"/>
        <v>0.21999999999999997</v>
      </c>
      <c r="CT20" s="48">
        <f t="shared" si="12"/>
        <v>0.21999999999999997</v>
      </c>
      <c r="CU20" s="48">
        <f t="shared" si="12"/>
        <v>0.21999999999999997</v>
      </c>
      <c r="CV20" s="48">
        <f t="shared" si="12"/>
        <v>0.21999999999999997</v>
      </c>
      <c r="CW20" s="48">
        <f t="shared" si="12"/>
        <v>0.21999999999999997</v>
      </c>
      <c r="CX20" s="48">
        <f t="shared" si="12"/>
        <v>0.21999999999999997</v>
      </c>
      <c r="CY20" s="48">
        <f t="shared" si="12"/>
        <v>0.21999999999999997</v>
      </c>
      <c r="CZ20" s="48">
        <f t="shared" si="12"/>
        <v>0.21999999999999997</v>
      </c>
      <c r="DA20" s="48">
        <f t="shared" si="12"/>
        <v>0.21999999999999997</v>
      </c>
      <c r="DB20" s="48">
        <f t="shared" si="12"/>
        <v>0.21999999999999997</v>
      </c>
      <c r="DC20" s="48">
        <f t="shared" si="12"/>
        <v>0.21999999999999997</v>
      </c>
      <c r="DD20" s="48">
        <f t="shared" si="41"/>
        <v>0.21999999999999997</v>
      </c>
      <c r="DE20" s="48">
        <f t="shared" si="13"/>
        <v>0.21999999999999997</v>
      </c>
      <c r="DF20" s="48">
        <f t="shared" si="13"/>
        <v>0.21999999999999997</v>
      </c>
      <c r="DG20" s="48">
        <f t="shared" si="13"/>
        <v>0.21999999999999997</v>
      </c>
      <c r="DH20" s="48">
        <v>3.8734160848362453E-2</v>
      </c>
      <c r="DI20" s="48">
        <f t="shared" si="42"/>
        <v>3.8734160848362453E-2</v>
      </c>
      <c r="DJ20" s="48">
        <f t="shared" si="14"/>
        <v>3.8734160848362453E-2</v>
      </c>
      <c r="DK20" s="48">
        <f t="shared" si="14"/>
        <v>3.8734160848362453E-2</v>
      </c>
      <c r="DL20" s="48">
        <f t="shared" si="14"/>
        <v>3.8734160848362453E-2</v>
      </c>
      <c r="DM20" s="48">
        <f t="shared" si="14"/>
        <v>3.8734160848362453E-2</v>
      </c>
      <c r="DN20" s="48">
        <f t="shared" si="14"/>
        <v>3.8734160848362453E-2</v>
      </c>
      <c r="DO20" s="49">
        <v>0.26</v>
      </c>
      <c r="DP20" s="48">
        <f t="shared" si="43"/>
        <v>0.26</v>
      </c>
      <c r="DQ20" s="48">
        <f t="shared" si="15"/>
        <v>0.26</v>
      </c>
      <c r="DR20" s="48">
        <f t="shared" si="15"/>
        <v>0.26</v>
      </c>
      <c r="DS20" s="48">
        <f t="shared" si="15"/>
        <v>0.26</v>
      </c>
      <c r="DT20" s="48">
        <f t="shared" si="15"/>
        <v>0.26</v>
      </c>
      <c r="DU20" s="48">
        <f t="shared" si="15"/>
        <v>0.26</v>
      </c>
      <c r="DV20" s="48">
        <f t="shared" si="15"/>
        <v>0.26</v>
      </c>
      <c r="DW20" s="48">
        <f t="shared" si="44"/>
        <v>3.8734160848362453E-2</v>
      </c>
      <c r="DX20" s="48">
        <f t="shared" si="16"/>
        <v>3.8734160848362453E-2</v>
      </c>
      <c r="DY20" s="49">
        <f t="shared" si="45"/>
        <v>3.8734160848362453E-2</v>
      </c>
      <c r="DZ20" s="48">
        <f t="shared" si="46"/>
        <v>3.8734160848362453E-2</v>
      </c>
      <c r="EA20" s="48">
        <f t="shared" si="17"/>
        <v>3.8734160848362453E-2</v>
      </c>
      <c r="EB20" s="48">
        <f t="shared" si="17"/>
        <v>3.8734160848362453E-2</v>
      </c>
      <c r="EC20" s="48">
        <f t="shared" si="17"/>
        <v>3.8734160848362453E-2</v>
      </c>
      <c r="ED20" s="48">
        <f t="shared" si="17"/>
        <v>3.8734160848362453E-2</v>
      </c>
      <c r="EE20" s="48">
        <f t="shared" si="17"/>
        <v>3.8734160848362453E-2</v>
      </c>
      <c r="EF20" s="48">
        <f t="shared" si="17"/>
        <v>3.8734160848362453E-2</v>
      </c>
      <c r="EG20" s="48">
        <f t="shared" si="17"/>
        <v>3.8734160848362453E-2</v>
      </c>
      <c r="EH20" s="48">
        <f t="shared" si="17"/>
        <v>3.8734160848362453E-2</v>
      </c>
      <c r="EI20" s="48">
        <f t="shared" si="17"/>
        <v>3.8734160848362453E-2</v>
      </c>
      <c r="EJ20" s="48">
        <f t="shared" si="17"/>
        <v>3.8734160848362453E-2</v>
      </c>
      <c r="EK20" s="48">
        <f t="shared" si="17"/>
        <v>3.8734160848362453E-2</v>
      </c>
      <c r="EL20" s="48">
        <f t="shared" si="47"/>
        <v>0.24199999999999999</v>
      </c>
      <c r="EM20" s="60"/>
      <c r="EN20" s="60"/>
      <c r="EO20" s="60"/>
    </row>
    <row r="21" spans="1:145" outlineLevel="1" x14ac:dyDescent="0.25">
      <c r="B21" s="12" t="s">
        <v>20</v>
      </c>
      <c r="C21" s="21">
        <v>0.65</v>
      </c>
      <c r="D21" s="49">
        <v>0.22008060843414357</v>
      </c>
      <c r="E21" s="48">
        <f t="shared" si="18"/>
        <v>0.22008060843414357</v>
      </c>
      <c r="F21" s="48">
        <f t="shared" si="0"/>
        <v>0.22008060843414357</v>
      </c>
      <c r="G21" s="48">
        <f t="shared" si="0"/>
        <v>0.22008060843414357</v>
      </c>
      <c r="H21" s="48">
        <f t="shared" si="0"/>
        <v>0.22008060843414357</v>
      </c>
      <c r="I21" s="48">
        <f t="shared" si="0"/>
        <v>0.22008060843414357</v>
      </c>
      <c r="J21" s="48">
        <f t="shared" si="0"/>
        <v>0.22008060843414357</v>
      </c>
      <c r="K21" s="48">
        <f t="shared" si="0"/>
        <v>0.22008060843414357</v>
      </c>
      <c r="L21" s="48">
        <f t="shared" si="0"/>
        <v>0.22008060843414357</v>
      </c>
      <c r="M21" s="49">
        <v>0.10291897388378879</v>
      </c>
      <c r="N21" s="48">
        <f t="shared" si="19"/>
        <v>0.10291897388378879</v>
      </c>
      <c r="O21" s="48">
        <f t="shared" si="1"/>
        <v>0.10291897388378879</v>
      </c>
      <c r="P21" s="48">
        <f t="shared" si="1"/>
        <v>0.10291897388378879</v>
      </c>
      <c r="Q21" s="49">
        <v>0.34885714285714298</v>
      </c>
      <c r="R21" s="48">
        <f t="shared" si="20"/>
        <v>0.34885714285714298</v>
      </c>
      <c r="S21" s="48">
        <f t="shared" si="2"/>
        <v>0.34885714285714298</v>
      </c>
      <c r="T21" s="49">
        <v>0.34885714285714298</v>
      </c>
      <c r="U21" s="48">
        <f t="shared" si="21"/>
        <v>0.34885714285714298</v>
      </c>
      <c r="V21" s="48">
        <f t="shared" si="3"/>
        <v>0</v>
      </c>
      <c r="W21" s="48">
        <f t="shared" si="3"/>
        <v>0.34885714285714298</v>
      </c>
      <c r="X21" s="48">
        <f t="shared" si="3"/>
        <v>0.34885714285714298</v>
      </c>
      <c r="Y21" s="48">
        <f t="shared" si="3"/>
        <v>0.34885714285714298</v>
      </c>
      <c r="Z21" s="48">
        <f t="shared" si="3"/>
        <v>0.34885714285714298</v>
      </c>
      <c r="AA21" s="48">
        <f t="shared" si="3"/>
        <v>0.34885714285714298</v>
      </c>
      <c r="AB21" s="49">
        <f t="shared" si="22"/>
        <v>0.48425768997007435</v>
      </c>
      <c r="AC21" s="48">
        <f t="shared" si="23"/>
        <v>0.48425768997007435</v>
      </c>
      <c r="AD21" s="49">
        <v>0.10291897388378879</v>
      </c>
      <c r="AE21" s="48">
        <f t="shared" si="24"/>
        <v>0.10291897388378879</v>
      </c>
      <c r="AF21" s="48">
        <f t="shared" si="4"/>
        <v>0.10291897388378879</v>
      </c>
      <c r="AG21" s="48">
        <f t="shared" si="4"/>
        <v>0.10291897388378879</v>
      </c>
      <c r="AH21" s="153">
        <v>0.48425768997007435</v>
      </c>
      <c r="AI21" s="153">
        <v>0.48425768997007435</v>
      </c>
      <c r="AJ21" s="153">
        <v>0.48425768997007435</v>
      </c>
      <c r="AK21" s="48">
        <f t="shared" si="25"/>
        <v>0</v>
      </c>
      <c r="AL21" s="48">
        <f t="shared" si="25"/>
        <v>0</v>
      </c>
      <c r="AM21" s="48">
        <f t="shared" si="26"/>
        <v>0.48425768997007435</v>
      </c>
      <c r="AN21" s="48">
        <f t="shared" si="5"/>
        <v>0.48425768997007435</v>
      </c>
      <c r="AO21" s="48">
        <f t="shared" si="27"/>
        <v>0.34885714285714298</v>
      </c>
      <c r="AP21" s="48">
        <f t="shared" si="27"/>
        <v>0</v>
      </c>
      <c r="AQ21" s="49">
        <v>0.10291897388378879</v>
      </c>
      <c r="AR21" s="49">
        <v>0.10291897388378879</v>
      </c>
      <c r="AS21" s="48">
        <f t="shared" si="28"/>
        <v>0.34885714285714298</v>
      </c>
      <c r="AT21" s="49">
        <v>0.26508996759434611</v>
      </c>
      <c r="AU21" s="48">
        <f t="shared" si="29"/>
        <v>0.2385809708349115</v>
      </c>
      <c r="AV21" s="48">
        <f t="shared" si="6"/>
        <v>0.2385809708349115</v>
      </c>
      <c r="AW21" s="48">
        <f t="shared" si="6"/>
        <v>0.2385809708349115</v>
      </c>
      <c r="AX21" s="48">
        <f t="shared" si="6"/>
        <v>0.26508996759434611</v>
      </c>
      <c r="AY21" s="48">
        <f t="shared" si="6"/>
        <v>0.31810796111321532</v>
      </c>
      <c r="AZ21" s="48">
        <f t="shared" si="6"/>
        <v>0.26508996759434611</v>
      </c>
      <c r="BA21" s="48">
        <f t="shared" si="6"/>
        <v>0.31810796111321532</v>
      </c>
      <c r="BB21" s="156">
        <v>0.51730088997007417</v>
      </c>
      <c r="BC21" s="156">
        <v>0.51730088997007417</v>
      </c>
      <c r="BD21" s="49">
        <v>0.57540088997007421</v>
      </c>
      <c r="BE21" s="48">
        <f t="shared" si="7"/>
        <v>0.26508996759434611</v>
      </c>
      <c r="BF21" s="48">
        <f t="shared" si="7"/>
        <v>0.26508996759434611</v>
      </c>
      <c r="BG21" s="48">
        <f t="shared" si="7"/>
        <v>0.31810796111321532</v>
      </c>
      <c r="BH21" s="48">
        <f t="shared" si="7"/>
        <v>0.31810796111321532</v>
      </c>
      <c r="BI21" s="49">
        <v>0.42567898997007414</v>
      </c>
      <c r="BJ21" s="50">
        <v>0.38040088997007437</v>
      </c>
      <c r="BK21" s="153">
        <v>0.59940088997007424</v>
      </c>
      <c r="BL21" s="49">
        <v>0.42567898997007414</v>
      </c>
      <c r="BM21" s="48">
        <f t="shared" si="30"/>
        <v>0.26508996759434611</v>
      </c>
      <c r="BN21" s="49">
        <v>0.17629662138903002</v>
      </c>
      <c r="BO21" s="48">
        <f t="shared" si="31"/>
        <v>0.17629662138903002</v>
      </c>
      <c r="BP21" s="48">
        <f t="shared" si="32"/>
        <v>0.17629662138903002</v>
      </c>
      <c r="BQ21" s="48">
        <f t="shared" si="8"/>
        <v>0.17629662138903002</v>
      </c>
      <c r="BR21" s="48">
        <f t="shared" si="8"/>
        <v>0.17629662138903002</v>
      </c>
      <c r="BS21" s="48">
        <f t="shared" si="8"/>
        <v>0.17629662138903002</v>
      </c>
      <c r="BT21" s="48">
        <f t="shared" si="8"/>
        <v>0.17629662138903002</v>
      </c>
      <c r="BU21" s="48">
        <f t="shared" si="33"/>
        <v>0.17629662138903002</v>
      </c>
      <c r="BV21" s="48">
        <f t="shared" si="34"/>
        <v>0.17629662138903002</v>
      </c>
      <c r="BW21" s="48">
        <f t="shared" si="9"/>
        <v>0.17629662138903002</v>
      </c>
      <c r="BX21" s="48">
        <f t="shared" si="9"/>
        <v>0.17629662138903002</v>
      </c>
      <c r="BY21" s="48">
        <f t="shared" si="9"/>
        <v>0.17629662138903002</v>
      </c>
      <c r="BZ21" s="48">
        <f t="shared" si="9"/>
        <v>0.17629662138903002</v>
      </c>
      <c r="CA21" s="48">
        <f t="shared" si="9"/>
        <v>0.17629662138903002</v>
      </c>
      <c r="CB21" s="48">
        <f t="shared" si="35"/>
        <v>0.17629662138903002</v>
      </c>
      <c r="CC21" s="48">
        <f t="shared" si="36"/>
        <v>0.17629662138903002</v>
      </c>
      <c r="CD21" s="48">
        <f t="shared" si="10"/>
        <v>0.17629662138903002</v>
      </c>
      <c r="CE21" s="48">
        <f t="shared" si="10"/>
        <v>0.17629662138903002</v>
      </c>
      <c r="CF21" s="48">
        <f t="shared" si="10"/>
        <v>0.17629662138903002</v>
      </c>
      <c r="CG21" s="48">
        <f t="shared" si="10"/>
        <v>0.17629662138903002</v>
      </c>
      <c r="CH21" s="48">
        <f t="shared" si="10"/>
        <v>0.17629662138903002</v>
      </c>
      <c r="CI21" s="48">
        <f t="shared" si="37"/>
        <v>0.17629662138903002</v>
      </c>
      <c r="CJ21" s="48">
        <f t="shared" si="37"/>
        <v>0.17629662138903002</v>
      </c>
      <c r="CK21" s="48">
        <f t="shared" si="37"/>
        <v>0.17629662138903002</v>
      </c>
      <c r="CL21" s="48">
        <f t="shared" si="37"/>
        <v>0.17629662138903002</v>
      </c>
      <c r="CM21" s="48">
        <f t="shared" si="38"/>
        <v>0.17629662138903002</v>
      </c>
      <c r="CN21" s="48">
        <f t="shared" si="11"/>
        <v>0.17629662138903002</v>
      </c>
      <c r="CO21" s="48">
        <f t="shared" si="11"/>
        <v>0.17629662138903002</v>
      </c>
      <c r="CP21" s="48">
        <f t="shared" si="11"/>
        <v>0.17629662138903002</v>
      </c>
      <c r="CQ21" s="48">
        <f t="shared" si="11"/>
        <v>0.17629662138903002</v>
      </c>
      <c r="CR21" s="48">
        <f t="shared" si="39"/>
        <v>0.48425768997007435</v>
      </c>
      <c r="CS21" s="48">
        <f t="shared" si="40"/>
        <v>0.48425768997007435</v>
      </c>
      <c r="CT21" s="48">
        <f t="shared" si="12"/>
        <v>0.48425768997007435</v>
      </c>
      <c r="CU21" s="48">
        <f t="shared" si="12"/>
        <v>0.48425768997007435</v>
      </c>
      <c r="CV21" s="48">
        <f t="shared" si="12"/>
        <v>0.48425768997007435</v>
      </c>
      <c r="CW21" s="48">
        <f t="shared" si="12"/>
        <v>0.48425768997007435</v>
      </c>
      <c r="CX21" s="48">
        <f t="shared" si="12"/>
        <v>0.48425768997007435</v>
      </c>
      <c r="CY21" s="48">
        <f t="shared" si="12"/>
        <v>0.48425768997007435</v>
      </c>
      <c r="CZ21" s="48">
        <f t="shared" si="12"/>
        <v>0.48425768997007435</v>
      </c>
      <c r="DA21" s="48">
        <f t="shared" si="12"/>
        <v>0.48425768997007435</v>
      </c>
      <c r="DB21" s="48">
        <f t="shared" si="12"/>
        <v>0.48425768997007435</v>
      </c>
      <c r="DC21" s="48">
        <f t="shared" si="12"/>
        <v>0.48425768997007435</v>
      </c>
      <c r="DD21" s="48">
        <f t="shared" si="41"/>
        <v>0.26508996759434611</v>
      </c>
      <c r="DE21" s="48">
        <f t="shared" si="13"/>
        <v>0.26508996759434611</v>
      </c>
      <c r="DF21" s="48">
        <f t="shared" si="13"/>
        <v>0.26508996759434611</v>
      </c>
      <c r="DG21" s="48">
        <f t="shared" si="13"/>
        <v>0.26508996759434611</v>
      </c>
      <c r="DH21" s="48">
        <v>0.10291897388378879</v>
      </c>
      <c r="DI21" s="48">
        <f t="shared" si="42"/>
        <v>0.10291897388378879</v>
      </c>
      <c r="DJ21" s="48">
        <f t="shared" si="14"/>
        <v>0.10291897388378879</v>
      </c>
      <c r="DK21" s="48">
        <f t="shared" si="14"/>
        <v>0.10291897388378879</v>
      </c>
      <c r="DL21" s="48">
        <f t="shared" si="14"/>
        <v>0.10291897388378879</v>
      </c>
      <c r="DM21" s="48">
        <f t="shared" si="14"/>
        <v>0.10291897388378879</v>
      </c>
      <c r="DN21" s="48">
        <f t="shared" si="14"/>
        <v>0.10291897388378879</v>
      </c>
      <c r="DO21" s="49">
        <v>0.45540088997007433</v>
      </c>
      <c r="DP21" s="48">
        <f t="shared" si="43"/>
        <v>0.45540088997007433</v>
      </c>
      <c r="DQ21" s="48">
        <f t="shared" si="15"/>
        <v>0.45540088997007433</v>
      </c>
      <c r="DR21" s="48">
        <f t="shared" si="15"/>
        <v>0.45540088997007433</v>
      </c>
      <c r="DS21" s="48">
        <f t="shared" si="15"/>
        <v>0.45540088997007433</v>
      </c>
      <c r="DT21" s="48">
        <f t="shared" si="15"/>
        <v>0.45540088997007433</v>
      </c>
      <c r="DU21" s="48">
        <f t="shared" si="15"/>
        <v>0.45540088997007433</v>
      </c>
      <c r="DV21" s="48">
        <f t="shared" si="15"/>
        <v>0.45540088997007433</v>
      </c>
      <c r="DW21" s="48">
        <f t="shared" si="44"/>
        <v>0.10291897388378879</v>
      </c>
      <c r="DX21" s="48">
        <f t="shared" si="16"/>
        <v>0.10291897388378879</v>
      </c>
      <c r="DY21" s="49">
        <f t="shared" si="45"/>
        <v>0.10291897388378879</v>
      </c>
      <c r="DZ21" s="48">
        <f t="shared" si="46"/>
        <v>0.10291897388378879</v>
      </c>
      <c r="EA21" s="48">
        <f t="shared" si="17"/>
        <v>0.10291897388378879</v>
      </c>
      <c r="EB21" s="48">
        <f t="shared" si="17"/>
        <v>0.10291897388378879</v>
      </c>
      <c r="EC21" s="48">
        <f t="shared" si="17"/>
        <v>0.10291897388378879</v>
      </c>
      <c r="ED21" s="48">
        <f t="shared" si="17"/>
        <v>0.10291897388378879</v>
      </c>
      <c r="EE21" s="48">
        <f t="shared" si="17"/>
        <v>0.10291897388378879</v>
      </c>
      <c r="EF21" s="48">
        <f t="shared" si="17"/>
        <v>0.10291897388378879</v>
      </c>
      <c r="EG21" s="48">
        <f t="shared" si="17"/>
        <v>0.10291897388378879</v>
      </c>
      <c r="EH21" s="48">
        <f t="shared" si="17"/>
        <v>0.10291897388378879</v>
      </c>
      <c r="EI21" s="48">
        <f t="shared" si="17"/>
        <v>0.10291897388378879</v>
      </c>
      <c r="EJ21" s="48">
        <f t="shared" si="17"/>
        <v>0.10291897388378879</v>
      </c>
      <c r="EK21" s="48">
        <f t="shared" si="17"/>
        <v>0.10291897388378879</v>
      </c>
      <c r="EL21" s="48">
        <f t="shared" si="47"/>
        <v>0.38374285714285733</v>
      </c>
      <c r="EM21" s="60"/>
      <c r="EN21" s="60"/>
      <c r="EO21" s="60"/>
    </row>
    <row r="22" spans="1:145" outlineLevel="1" x14ac:dyDescent="0.25">
      <c r="B22" s="12" t="s">
        <v>21</v>
      </c>
      <c r="C22" s="21">
        <v>0.7</v>
      </c>
      <c r="D22" s="49">
        <v>0.52768855161290285</v>
      </c>
      <c r="E22" s="48">
        <f t="shared" si="18"/>
        <v>0.52768855161290285</v>
      </c>
      <c r="F22" s="48">
        <f t="shared" si="0"/>
        <v>0.52768855161290285</v>
      </c>
      <c r="G22" s="48">
        <f t="shared" si="0"/>
        <v>0.52768855161290285</v>
      </c>
      <c r="H22" s="48">
        <f t="shared" si="0"/>
        <v>0.52768855161290285</v>
      </c>
      <c r="I22" s="48">
        <f t="shared" si="0"/>
        <v>0.52768855161290285</v>
      </c>
      <c r="J22" s="48">
        <f t="shared" si="0"/>
        <v>0.52768855161290285</v>
      </c>
      <c r="K22" s="48">
        <f t="shared" si="0"/>
        <v>0.52768855161290285</v>
      </c>
      <c r="L22" s="48">
        <f t="shared" si="0"/>
        <v>0.52768855161290285</v>
      </c>
      <c r="M22" s="49">
        <v>0.18373051381357774</v>
      </c>
      <c r="N22" s="48">
        <f t="shared" si="19"/>
        <v>0.18373051381357774</v>
      </c>
      <c r="O22" s="48">
        <f t="shared" si="1"/>
        <v>0.18373051381357774</v>
      </c>
      <c r="P22" s="48">
        <f t="shared" si="1"/>
        <v>0.18373051381357774</v>
      </c>
      <c r="Q22" s="49">
        <v>0.45543696056133576</v>
      </c>
      <c r="R22" s="48">
        <f t="shared" si="20"/>
        <v>0.45543696056133576</v>
      </c>
      <c r="S22" s="48">
        <f t="shared" si="2"/>
        <v>0.45543696056133576</v>
      </c>
      <c r="T22" s="49">
        <v>0.45543696056133576</v>
      </c>
      <c r="U22" s="48">
        <f t="shared" si="21"/>
        <v>0.45543696056133576</v>
      </c>
      <c r="V22" s="48">
        <f t="shared" si="3"/>
        <v>0</v>
      </c>
      <c r="W22" s="48">
        <f t="shared" si="3"/>
        <v>0.45543696056133576</v>
      </c>
      <c r="X22" s="48">
        <f t="shared" si="3"/>
        <v>0.45543696056133576</v>
      </c>
      <c r="Y22" s="48">
        <f t="shared" si="3"/>
        <v>0.45543696056133576</v>
      </c>
      <c r="Z22" s="48">
        <f t="shared" si="3"/>
        <v>0.45543696056133576</v>
      </c>
      <c r="AA22" s="48">
        <f t="shared" si="3"/>
        <v>0.45543696056133576</v>
      </c>
      <c r="AB22" s="49">
        <f t="shared" si="22"/>
        <v>0.57252447134641415</v>
      </c>
      <c r="AC22" s="48">
        <f t="shared" si="23"/>
        <v>0.57252447134641415</v>
      </c>
      <c r="AD22" s="49">
        <v>0.18373051381357774</v>
      </c>
      <c r="AE22" s="48">
        <f t="shared" si="24"/>
        <v>0.18373051381357774</v>
      </c>
      <c r="AF22" s="48">
        <f t="shared" si="4"/>
        <v>0.18373051381357774</v>
      </c>
      <c r="AG22" s="48">
        <f t="shared" si="4"/>
        <v>0.18373051381357774</v>
      </c>
      <c r="AH22" s="153">
        <v>0.57252447134641415</v>
      </c>
      <c r="AI22" s="153">
        <v>0.57252447134641415</v>
      </c>
      <c r="AJ22" s="153">
        <v>0.57252447134641415</v>
      </c>
      <c r="AK22" s="48">
        <f t="shared" si="25"/>
        <v>0</v>
      </c>
      <c r="AL22" s="48">
        <f t="shared" si="25"/>
        <v>0</v>
      </c>
      <c r="AM22" s="48">
        <f t="shared" si="26"/>
        <v>0.57252447134641415</v>
      </c>
      <c r="AN22" s="48">
        <f t="shared" si="5"/>
        <v>0.57252447134641415</v>
      </c>
      <c r="AO22" s="48">
        <f t="shared" si="27"/>
        <v>0.45543696056133576</v>
      </c>
      <c r="AP22" s="48">
        <f t="shared" si="27"/>
        <v>0</v>
      </c>
      <c r="AQ22" s="49">
        <v>0.18373051381357774</v>
      </c>
      <c r="AR22" s="49">
        <v>0.18373051381357774</v>
      </c>
      <c r="AS22" s="48">
        <f t="shared" si="28"/>
        <v>0.45543696056133576</v>
      </c>
      <c r="AT22" s="49">
        <v>0.31800838913276452</v>
      </c>
      <c r="AU22" s="48">
        <f t="shared" si="29"/>
        <v>0.28620755021948807</v>
      </c>
      <c r="AV22" s="48">
        <f t="shared" si="6"/>
        <v>0.28620755021948807</v>
      </c>
      <c r="AW22" s="48">
        <f t="shared" si="6"/>
        <v>0.28620755021948807</v>
      </c>
      <c r="AX22" s="48">
        <f t="shared" si="6"/>
        <v>0.31800838913276452</v>
      </c>
      <c r="AY22" s="48">
        <f t="shared" si="6"/>
        <v>0.38161006695931743</v>
      </c>
      <c r="AZ22" s="48">
        <f t="shared" si="6"/>
        <v>0.31800838913276452</v>
      </c>
      <c r="BA22" s="48">
        <f t="shared" si="6"/>
        <v>0.38161006695931743</v>
      </c>
      <c r="BB22" s="156">
        <v>0.58509607134641439</v>
      </c>
      <c r="BC22" s="156">
        <v>0.58509607134641439</v>
      </c>
      <c r="BD22" s="49">
        <v>0.6632699843898926</v>
      </c>
      <c r="BE22" s="48">
        <f t="shared" si="7"/>
        <v>0.31800838913276452</v>
      </c>
      <c r="BF22" s="48">
        <f t="shared" si="7"/>
        <v>0.31800838913276452</v>
      </c>
      <c r="BG22" s="48">
        <f t="shared" si="7"/>
        <v>0.38161006695931743</v>
      </c>
      <c r="BH22" s="48">
        <f t="shared" si="7"/>
        <v>0.38161006695931743</v>
      </c>
      <c r="BI22" s="49">
        <v>0.47509607134641452</v>
      </c>
      <c r="BJ22" s="50">
        <v>0.40509607134641445</v>
      </c>
      <c r="BK22" s="153">
        <v>0.62509607134641443</v>
      </c>
      <c r="BL22" s="49">
        <v>0.47509607134641452</v>
      </c>
      <c r="BM22" s="48">
        <f t="shared" si="30"/>
        <v>0.31800838913276452</v>
      </c>
      <c r="BN22" s="49">
        <v>0.31931928241155894</v>
      </c>
      <c r="BO22" s="48">
        <f t="shared" si="31"/>
        <v>0.31931928241155894</v>
      </c>
      <c r="BP22" s="48">
        <f t="shared" si="32"/>
        <v>0.31931928241155894</v>
      </c>
      <c r="BQ22" s="48">
        <f t="shared" si="8"/>
        <v>0.31931928241155894</v>
      </c>
      <c r="BR22" s="48">
        <f t="shared" si="8"/>
        <v>0.31931928241155894</v>
      </c>
      <c r="BS22" s="48">
        <f t="shared" si="8"/>
        <v>0.31931928241155894</v>
      </c>
      <c r="BT22" s="48">
        <f t="shared" si="8"/>
        <v>0.31931928241155894</v>
      </c>
      <c r="BU22" s="48">
        <f t="shared" si="33"/>
        <v>0.31931928241155894</v>
      </c>
      <c r="BV22" s="48">
        <f t="shared" si="34"/>
        <v>0.31931928241155894</v>
      </c>
      <c r="BW22" s="48">
        <f t="shared" si="9"/>
        <v>0.31931928241155894</v>
      </c>
      <c r="BX22" s="48">
        <f t="shared" si="9"/>
        <v>0.31931928241155894</v>
      </c>
      <c r="BY22" s="48">
        <f t="shared" si="9"/>
        <v>0.31931928241155894</v>
      </c>
      <c r="BZ22" s="48">
        <f t="shared" si="9"/>
        <v>0.31931928241155894</v>
      </c>
      <c r="CA22" s="48">
        <f t="shared" si="9"/>
        <v>0.31931928241155894</v>
      </c>
      <c r="CB22" s="48">
        <f t="shared" si="35"/>
        <v>0.31931928241155894</v>
      </c>
      <c r="CC22" s="48">
        <f t="shared" si="36"/>
        <v>0.31931928241155894</v>
      </c>
      <c r="CD22" s="48">
        <f t="shared" si="10"/>
        <v>0.31931928241155894</v>
      </c>
      <c r="CE22" s="48">
        <f t="shared" si="10"/>
        <v>0.31931928241155894</v>
      </c>
      <c r="CF22" s="48">
        <f t="shared" si="10"/>
        <v>0.31931928241155894</v>
      </c>
      <c r="CG22" s="48">
        <f t="shared" si="10"/>
        <v>0.31931928241155894</v>
      </c>
      <c r="CH22" s="48">
        <f t="shared" si="10"/>
        <v>0.31931928241155894</v>
      </c>
      <c r="CI22" s="48">
        <f t="shared" si="37"/>
        <v>0.31931928241155894</v>
      </c>
      <c r="CJ22" s="48">
        <f t="shared" si="37"/>
        <v>0.31931928241155894</v>
      </c>
      <c r="CK22" s="48">
        <f t="shared" si="37"/>
        <v>0.31931928241155894</v>
      </c>
      <c r="CL22" s="48">
        <f t="shared" si="37"/>
        <v>0.31931928241155894</v>
      </c>
      <c r="CM22" s="48">
        <f t="shared" si="38"/>
        <v>0.31931928241155894</v>
      </c>
      <c r="CN22" s="48">
        <f t="shared" si="11"/>
        <v>0.31931928241155894</v>
      </c>
      <c r="CO22" s="48">
        <f t="shared" si="11"/>
        <v>0.31931928241155894</v>
      </c>
      <c r="CP22" s="48">
        <f t="shared" si="11"/>
        <v>0.31931928241155894</v>
      </c>
      <c r="CQ22" s="48">
        <f t="shared" si="11"/>
        <v>0.31931928241155894</v>
      </c>
      <c r="CR22" s="48">
        <f t="shared" si="39"/>
        <v>0.57252447134641415</v>
      </c>
      <c r="CS22" s="48">
        <f t="shared" si="40"/>
        <v>0.57252447134641415</v>
      </c>
      <c r="CT22" s="48">
        <f t="shared" si="12"/>
        <v>0.57252447134641415</v>
      </c>
      <c r="CU22" s="48">
        <f t="shared" si="12"/>
        <v>0.57252447134641415</v>
      </c>
      <c r="CV22" s="48">
        <f t="shared" si="12"/>
        <v>0.57252447134641415</v>
      </c>
      <c r="CW22" s="48">
        <f t="shared" si="12"/>
        <v>0.57252447134641415</v>
      </c>
      <c r="CX22" s="48">
        <f t="shared" si="12"/>
        <v>0.57252447134641415</v>
      </c>
      <c r="CY22" s="48">
        <f t="shared" si="12"/>
        <v>0.57252447134641415</v>
      </c>
      <c r="CZ22" s="48">
        <f t="shared" si="12"/>
        <v>0.57252447134641415</v>
      </c>
      <c r="DA22" s="48">
        <f t="shared" si="12"/>
        <v>0.57252447134641415</v>
      </c>
      <c r="DB22" s="48">
        <f t="shared" si="12"/>
        <v>0.57252447134641415</v>
      </c>
      <c r="DC22" s="48">
        <f t="shared" si="12"/>
        <v>0.57252447134641415</v>
      </c>
      <c r="DD22" s="48">
        <f t="shared" si="41"/>
        <v>0.31800838913276452</v>
      </c>
      <c r="DE22" s="48">
        <f t="shared" si="13"/>
        <v>0.31800838913276452</v>
      </c>
      <c r="DF22" s="48">
        <f t="shared" si="13"/>
        <v>0.31800838913276452</v>
      </c>
      <c r="DG22" s="48">
        <f t="shared" si="13"/>
        <v>0.31800838913276452</v>
      </c>
      <c r="DH22" s="48">
        <v>0.18373051381357774</v>
      </c>
      <c r="DI22" s="48">
        <f t="shared" si="42"/>
        <v>0.18373051381357774</v>
      </c>
      <c r="DJ22" s="48">
        <f t="shared" si="14"/>
        <v>0.18373051381357774</v>
      </c>
      <c r="DK22" s="48">
        <f t="shared" si="14"/>
        <v>0.18373051381357774</v>
      </c>
      <c r="DL22" s="48">
        <f t="shared" si="14"/>
        <v>0.18373051381357774</v>
      </c>
      <c r="DM22" s="48">
        <f t="shared" si="14"/>
        <v>0.18373051381357774</v>
      </c>
      <c r="DN22" s="48">
        <f t="shared" si="14"/>
        <v>0.18373051381357774</v>
      </c>
      <c r="DO22" s="49">
        <v>0.51509607134641433</v>
      </c>
      <c r="DP22" s="48">
        <f t="shared" si="43"/>
        <v>0.51509607134641433</v>
      </c>
      <c r="DQ22" s="48">
        <f t="shared" si="15"/>
        <v>0.51509607134641433</v>
      </c>
      <c r="DR22" s="48">
        <f t="shared" si="15"/>
        <v>0.51509607134641433</v>
      </c>
      <c r="DS22" s="48">
        <f t="shared" si="15"/>
        <v>0.51509607134641433</v>
      </c>
      <c r="DT22" s="48">
        <f t="shared" si="15"/>
        <v>0.51509607134641433</v>
      </c>
      <c r="DU22" s="48">
        <f t="shared" si="15"/>
        <v>0.51509607134641433</v>
      </c>
      <c r="DV22" s="48">
        <f t="shared" si="15"/>
        <v>0.51509607134641433</v>
      </c>
      <c r="DW22" s="48">
        <f t="shared" si="44"/>
        <v>0.18373051381357774</v>
      </c>
      <c r="DX22" s="48">
        <f t="shared" si="16"/>
        <v>0.18373051381357774</v>
      </c>
      <c r="DY22" s="49">
        <f t="shared" si="45"/>
        <v>0.18373051381357774</v>
      </c>
      <c r="DZ22" s="48">
        <f t="shared" si="46"/>
        <v>0.18373051381357774</v>
      </c>
      <c r="EA22" s="48">
        <f t="shared" si="17"/>
        <v>0.18373051381357774</v>
      </c>
      <c r="EB22" s="48">
        <f t="shared" si="17"/>
        <v>0.18373051381357774</v>
      </c>
      <c r="EC22" s="48">
        <f t="shared" si="17"/>
        <v>0.18373051381357774</v>
      </c>
      <c r="ED22" s="48">
        <f t="shared" si="17"/>
        <v>0.18373051381357774</v>
      </c>
      <c r="EE22" s="48">
        <f t="shared" si="17"/>
        <v>0.18373051381357774</v>
      </c>
      <c r="EF22" s="48">
        <f t="shared" si="17"/>
        <v>0.18373051381357774</v>
      </c>
      <c r="EG22" s="48">
        <f t="shared" si="17"/>
        <v>0.18373051381357774</v>
      </c>
      <c r="EH22" s="48">
        <f t="shared" si="17"/>
        <v>0.18373051381357774</v>
      </c>
      <c r="EI22" s="48">
        <f t="shared" si="17"/>
        <v>0.18373051381357774</v>
      </c>
      <c r="EJ22" s="48">
        <f t="shared" si="17"/>
        <v>0.18373051381357774</v>
      </c>
      <c r="EK22" s="48">
        <f t="shared" si="17"/>
        <v>0.18373051381357774</v>
      </c>
      <c r="EL22" s="48">
        <f t="shared" si="47"/>
        <v>0.50098065661746938</v>
      </c>
      <c r="EM22" s="60"/>
      <c r="EN22" s="60"/>
      <c r="EO22" s="60"/>
    </row>
    <row r="23" spans="1:145" outlineLevel="1" x14ac:dyDescent="0.25">
      <c r="B23" s="12" t="s">
        <v>22</v>
      </c>
      <c r="C23" s="21">
        <v>0.75</v>
      </c>
      <c r="D23" s="49">
        <v>0.6983845751633988</v>
      </c>
      <c r="E23" s="48">
        <f t="shared" si="18"/>
        <v>0.6983845751633988</v>
      </c>
      <c r="F23" s="48">
        <f t="shared" si="0"/>
        <v>0.6983845751633988</v>
      </c>
      <c r="G23" s="48">
        <f t="shared" si="0"/>
        <v>0.6983845751633988</v>
      </c>
      <c r="H23" s="48">
        <f t="shared" si="0"/>
        <v>0.6983845751633988</v>
      </c>
      <c r="I23" s="48">
        <f t="shared" si="0"/>
        <v>0.6983845751633988</v>
      </c>
      <c r="J23" s="48">
        <f t="shared" si="0"/>
        <v>0.6983845751633988</v>
      </c>
      <c r="K23" s="48">
        <f t="shared" si="0"/>
        <v>0.6983845751633988</v>
      </c>
      <c r="L23" s="48">
        <f t="shared" si="0"/>
        <v>0.6983845751633988</v>
      </c>
      <c r="M23" s="49">
        <v>0.23704590775983014</v>
      </c>
      <c r="N23" s="48">
        <f t="shared" si="19"/>
        <v>0.23704590775983014</v>
      </c>
      <c r="O23" s="48">
        <f t="shared" si="1"/>
        <v>0.23704590775983014</v>
      </c>
      <c r="P23" s="48">
        <f t="shared" si="1"/>
        <v>0.23704590775983014</v>
      </c>
      <c r="Q23" s="49">
        <v>0.67647128156919245</v>
      </c>
      <c r="R23" s="48">
        <f t="shared" si="20"/>
        <v>0.67647128156919245</v>
      </c>
      <c r="S23" s="48">
        <f t="shared" si="2"/>
        <v>0.67647128156919245</v>
      </c>
      <c r="T23" s="49">
        <v>0.67647128156919245</v>
      </c>
      <c r="U23" s="48">
        <f t="shared" si="21"/>
        <v>0.67647128156919245</v>
      </c>
      <c r="V23" s="48">
        <f t="shared" si="3"/>
        <v>0</v>
      </c>
      <c r="W23" s="48">
        <f t="shared" si="3"/>
        <v>0.67647128156919245</v>
      </c>
      <c r="X23" s="48">
        <f t="shared" si="3"/>
        <v>0.67647128156919245</v>
      </c>
      <c r="Y23" s="48">
        <f t="shared" si="3"/>
        <v>0.67647128156919245</v>
      </c>
      <c r="Z23" s="48">
        <f t="shared" si="3"/>
        <v>0.67647128156919245</v>
      </c>
      <c r="AA23" s="48">
        <f t="shared" si="3"/>
        <v>0.67647128156919245</v>
      </c>
      <c r="AB23" s="49">
        <f t="shared" si="22"/>
        <v>1.0087633124984505</v>
      </c>
      <c r="AC23" s="48">
        <f t="shared" si="23"/>
        <v>1.0087633124984505</v>
      </c>
      <c r="AD23" s="49">
        <v>0.23704590775983014</v>
      </c>
      <c r="AE23" s="48">
        <f t="shared" si="24"/>
        <v>0.23704590775983014</v>
      </c>
      <c r="AF23" s="48">
        <f t="shared" si="4"/>
        <v>0.23704590775983014</v>
      </c>
      <c r="AG23" s="48">
        <f t="shared" si="4"/>
        <v>0.23704590775983014</v>
      </c>
      <c r="AH23" s="153">
        <v>1.0087633124984505</v>
      </c>
      <c r="AI23" s="153">
        <v>1.0087633124984505</v>
      </c>
      <c r="AJ23" s="153">
        <v>1.0087633124984505</v>
      </c>
      <c r="AK23" s="48">
        <f t="shared" si="25"/>
        <v>0</v>
      </c>
      <c r="AL23" s="48">
        <f t="shared" si="25"/>
        <v>0</v>
      </c>
      <c r="AM23" s="48">
        <f t="shared" si="26"/>
        <v>1.0087633124984505</v>
      </c>
      <c r="AN23" s="48">
        <f t="shared" si="5"/>
        <v>1.0087633124984505</v>
      </c>
      <c r="AO23" s="48">
        <f t="shared" si="27"/>
        <v>0.67647128156919245</v>
      </c>
      <c r="AP23" s="48">
        <f t="shared" si="27"/>
        <v>0</v>
      </c>
      <c r="AQ23" s="49">
        <v>0.23704590775983014</v>
      </c>
      <c r="AR23" s="49">
        <v>0.23704590775983014</v>
      </c>
      <c r="AS23" s="48">
        <f t="shared" si="28"/>
        <v>0.67647128156919245</v>
      </c>
      <c r="AT23" s="49">
        <v>0.48647128156919228</v>
      </c>
      <c r="AU23" s="48">
        <f t="shared" si="29"/>
        <v>0.43782415341227304</v>
      </c>
      <c r="AV23" s="48">
        <f t="shared" si="6"/>
        <v>0.43782415341227304</v>
      </c>
      <c r="AW23" s="48">
        <f t="shared" si="6"/>
        <v>0.43782415341227304</v>
      </c>
      <c r="AX23" s="48">
        <f t="shared" si="6"/>
        <v>0.48647128156919228</v>
      </c>
      <c r="AY23" s="48">
        <f t="shared" si="6"/>
        <v>0.58376553788303076</v>
      </c>
      <c r="AZ23" s="48">
        <f t="shared" si="6"/>
        <v>0.48647128156919228</v>
      </c>
      <c r="BA23" s="48">
        <f t="shared" si="6"/>
        <v>0.58376553788303076</v>
      </c>
      <c r="BB23" s="156">
        <v>0.98525762327843736</v>
      </c>
      <c r="BC23" s="156">
        <v>0.98525762327843736</v>
      </c>
      <c r="BD23" s="49">
        <v>1.0831233124984505</v>
      </c>
      <c r="BE23" s="48">
        <f t="shared" si="7"/>
        <v>0.48647128156919228</v>
      </c>
      <c r="BF23" s="48">
        <f t="shared" si="7"/>
        <v>0.48647128156919228</v>
      </c>
      <c r="BG23" s="48">
        <f t="shared" si="7"/>
        <v>0.58376553788303076</v>
      </c>
      <c r="BH23" s="48">
        <f t="shared" si="7"/>
        <v>0.58376553788303076</v>
      </c>
      <c r="BI23" s="49">
        <v>0.87876331249845041</v>
      </c>
      <c r="BJ23" s="50">
        <v>0.76626331249845059</v>
      </c>
      <c r="BK23" s="153">
        <v>1.0387633124984506</v>
      </c>
      <c r="BL23" s="49">
        <v>0.87876331249845041</v>
      </c>
      <c r="BM23" s="48">
        <f t="shared" si="30"/>
        <v>0.48647128156919228</v>
      </c>
      <c r="BN23" s="49">
        <v>0.46949586680229727</v>
      </c>
      <c r="BO23" s="48">
        <f t="shared" si="31"/>
        <v>0.46949586680229727</v>
      </c>
      <c r="BP23" s="48">
        <f t="shared" si="32"/>
        <v>0.46949586680229727</v>
      </c>
      <c r="BQ23" s="48">
        <f t="shared" si="8"/>
        <v>0.46949586680229727</v>
      </c>
      <c r="BR23" s="48">
        <f t="shared" si="8"/>
        <v>0.46949586680229727</v>
      </c>
      <c r="BS23" s="48">
        <f t="shared" si="8"/>
        <v>0.46949586680229727</v>
      </c>
      <c r="BT23" s="48">
        <f t="shared" si="8"/>
        <v>0.46949586680229727</v>
      </c>
      <c r="BU23" s="48">
        <f t="shared" si="33"/>
        <v>0.46949586680229727</v>
      </c>
      <c r="BV23" s="48">
        <f t="shared" si="34"/>
        <v>0.46949586680229727</v>
      </c>
      <c r="BW23" s="48">
        <f t="shared" si="9"/>
        <v>0.46949586680229727</v>
      </c>
      <c r="BX23" s="48">
        <f t="shared" si="9"/>
        <v>0.46949586680229727</v>
      </c>
      <c r="BY23" s="48">
        <f t="shared" si="9"/>
        <v>0.46949586680229727</v>
      </c>
      <c r="BZ23" s="48">
        <f t="shared" si="9"/>
        <v>0.46949586680229727</v>
      </c>
      <c r="CA23" s="48">
        <f t="shared" si="9"/>
        <v>0.46949586680229727</v>
      </c>
      <c r="CB23" s="48">
        <f t="shared" si="35"/>
        <v>0.46949586680229727</v>
      </c>
      <c r="CC23" s="48">
        <f t="shared" si="36"/>
        <v>0.46949586680229727</v>
      </c>
      <c r="CD23" s="48">
        <f t="shared" si="10"/>
        <v>0.46949586680229727</v>
      </c>
      <c r="CE23" s="48">
        <f t="shared" si="10"/>
        <v>0.46949586680229727</v>
      </c>
      <c r="CF23" s="48">
        <f t="shared" si="10"/>
        <v>0.46949586680229727</v>
      </c>
      <c r="CG23" s="48">
        <f t="shared" si="10"/>
        <v>0.46949586680229727</v>
      </c>
      <c r="CH23" s="48">
        <f t="shared" si="10"/>
        <v>0.46949586680229727</v>
      </c>
      <c r="CI23" s="48">
        <f t="shared" si="37"/>
        <v>0.46949586680229727</v>
      </c>
      <c r="CJ23" s="48">
        <f t="shared" si="37"/>
        <v>0.46949586680229727</v>
      </c>
      <c r="CK23" s="48">
        <f t="shared" si="37"/>
        <v>0.46949586680229727</v>
      </c>
      <c r="CL23" s="48">
        <f t="shared" si="37"/>
        <v>0.46949586680229727</v>
      </c>
      <c r="CM23" s="48">
        <f t="shared" si="38"/>
        <v>0.46949586680229727</v>
      </c>
      <c r="CN23" s="48">
        <f t="shared" si="11"/>
        <v>0.46949586680229727</v>
      </c>
      <c r="CO23" s="48">
        <f t="shared" si="11"/>
        <v>0.46949586680229727</v>
      </c>
      <c r="CP23" s="48">
        <f t="shared" si="11"/>
        <v>0.46949586680229727</v>
      </c>
      <c r="CQ23" s="48">
        <f t="shared" si="11"/>
        <v>0.46949586680229727</v>
      </c>
      <c r="CR23" s="48">
        <f t="shared" si="39"/>
        <v>1.0087633124984505</v>
      </c>
      <c r="CS23" s="48">
        <f t="shared" si="40"/>
        <v>1.0087633124984505</v>
      </c>
      <c r="CT23" s="48">
        <f t="shared" si="12"/>
        <v>1.0087633124984505</v>
      </c>
      <c r="CU23" s="48">
        <f t="shared" si="12"/>
        <v>1.0087633124984505</v>
      </c>
      <c r="CV23" s="48">
        <f t="shared" si="12"/>
        <v>1.0087633124984505</v>
      </c>
      <c r="CW23" s="48">
        <f t="shared" si="12"/>
        <v>1.0087633124984505</v>
      </c>
      <c r="CX23" s="48">
        <f t="shared" si="12"/>
        <v>1.0087633124984505</v>
      </c>
      <c r="CY23" s="48">
        <f t="shared" si="12"/>
        <v>1.0087633124984505</v>
      </c>
      <c r="CZ23" s="48">
        <f t="shared" si="12"/>
        <v>1.0087633124984505</v>
      </c>
      <c r="DA23" s="48">
        <f t="shared" si="12"/>
        <v>1.0087633124984505</v>
      </c>
      <c r="DB23" s="48">
        <f t="shared" si="12"/>
        <v>1.0087633124984505</v>
      </c>
      <c r="DC23" s="48">
        <f t="shared" si="12"/>
        <v>1.0087633124984505</v>
      </c>
      <c r="DD23" s="48">
        <f t="shared" si="41"/>
        <v>0.48647128156919228</v>
      </c>
      <c r="DE23" s="48">
        <f t="shared" si="13"/>
        <v>0.48647128156919228</v>
      </c>
      <c r="DF23" s="48">
        <f t="shared" si="13"/>
        <v>0.48647128156919228</v>
      </c>
      <c r="DG23" s="48">
        <f t="shared" si="13"/>
        <v>0.48647128156919228</v>
      </c>
      <c r="DH23" s="48">
        <v>0.23704590775983014</v>
      </c>
      <c r="DI23" s="48">
        <f t="shared" si="42"/>
        <v>0.23704590775983014</v>
      </c>
      <c r="DJ23" s="48">
        <f t="shared" si="14"/>
        <v>0.23704590775983014</v>
      </c>
      <c r="DK23" s="48">
        <f t="shared" si="14"/>
        <v>0.23704590775983014</v>
      </c>
      <c r="DL23" s="48">
        <f t="shared" si="14"/>
        <v>0.23704590775983014</v>
      </c>
      <c r="DM23" s="48">
        <f t="shared" si="14"/>
        <v>0.23704590775983014</v>
      </c>
      <c r="DN23" s="48">
        <f t="shared" si="14"/>
        <v>0.23704590775983014</v>
      </c>
      <c r="DO23" s="49">
        <v>0.92876331249845046</v>
      </c>
      <c r="DP23" s="48">
        <f t="shared" si="43"/>
        <v>0.92876331249845046</v>
      </c>
      <c r="DQ23" s="48">
        <f t="shared" si="15"/>
        <v>0.92876331249845046</v>
      </c>
      <c r="DR23" s="48">
        <f t="shared" si="15"/>
        <v>0.92876331249845046</v>
      </c>
      <c r="DS23" s="48">
        <f t="shared" si="15"/>
        <v>0.92876331249845046</v>
      </c>
      <c r="DT23" s="48">
        <f t="shared" si="15"/>
        <v>0.92876331249845046</v>
      </c>
      <c r="DU23" s="48">
        <f t="shared" si="15"/>
        <v>0.92876331249845046</v>
      </c>
      <c r="DV23" s="48">
        <f t="shared" si="15"/>
        <v>0.92876331249845046</v>
      </c>
      <c r="DW23" s="48">
        <f t="shared" si="44"/>
        <v>0.23704590775983014</v>
      </c>
      <c r="DX23" s="48">
        <f t="shared" si="16"/>
        <v>0.23704590775983014</v>
      </c>
      <c r="DY23" s="49">
        <f t="shared" si="45"/>
        <v>0.23704590775983014</v>
      </c>
      <c r="DZ23" s="48">
        <f t="shared" si="46"/>
        <v>0.23704590775983014</v>
      </c>
      <c r="EA23" s="48">
        <f t="shared" si="17"/>
        <v>0.23704590775983014</v>
      </c>
      <c r="EB23" s="48">
        <f t="shared" si="17"/>
        <v>0.23704590775983014</v>
      </c>
      <c r="EC23" s="48">
        <f t="shared" si="17"/>
        <v>0.23704590775983014</v>
      </c>
      <c r="ED23" s="48">
        <f t="shared" si="17"/>
        <v>0.23704590775983014</v>
      </c>
      <c r="EE23" s="48">
        <f t="shared" si="17"/>
        <v>0.23704590775983014</v>
      </c>
      <c r="EF23" s="48">
        <f t="shared" si="17"/>
        <v>0.23704590775983014</v>
      </c>
      <c r="EG23" s="48">
        <f t="shared" si="17"/>
        <v>0.23704590775983014</v>
      </c>
      <c r="EH23" s="48">
        <f t="shared" si="17"/>
        <v>0.23704590775983014</v>
      </c>
      <c r="EI23" s="48">
        <f t="shared" si="17"/>
        <v>0.23704590775983014</v>
      </c>
      <c r="EJ23" s="48">
        <f t="shared" si="17"/>
        <v>0.23704590775983014</v>
      </c>
      <c r="EK23" s="48">
        <f t="shared" si="17"/>
        <v>0.23704590775983014</v>
      </c>
      <c r="EL23" s="48">
        <f t="shared" si="47"/>
        <v>0.74411840972611176</v>
      </c>
      <c r="EM23" s="60"/>
      <c r="EN23" s="60"/>
      <c r="EO23" s="60"/>
    </row>
    <row r="24" spans="1:145" outlineLevel="1" x14ac:dyDescent="0.25">
      <c r="B24" s="12" t="s">
        <v>23</v>
      </c>
      <c r="C24" s="21">
        <v>0.8</v>
      </c>
      <c r="D24" s="49">
        <v>1.1306979612842785</v>
      </c>
      <c r="E24" s="48">
        <f t="shared" si="18"/>
        <v>1.1306979612842785</v>
      </c>
      <c r="F24" s="48">
        <f t="shared" si="0"/>
        <v>1.1306979612842785</v>
      </c>
      <c r="G24" s="48">
        <f t="shared" si="0"/>
        <v>1.1306979612842785</v>
      </c>
      <c r="H24" s="48">
        <f t="shared" si="0"/>
        <v>1.1306979612842785</v>
      </c>
      <c r="I24" s="48">
        <f t="shared" si="0"/>
        <v>1.1306979612842785</v>
      </c>
      <c r="J24" s="48">
        <f t="shared" si="0"/>
        <v>1.1306979612842785</v>
      </c>
      <c r="K24" s="48">
        <f t="shared" si="0"/>
        <v>1.1306979612842785</v>
      </c>
      <c r="L24" s="48">
        <f t="shared" si="0"/>
        <v>1.1306979612842785</v>
      </c>
      <c r="M24" s="49">
        <v>0.41988748068983728</v>
      </c>
      <c r="N24" s="48">
        <f t="shared" si="19"/>
        <v>0.41988748068983728</v>
      </c>
      <c r="O24" s="48">
        <f t="shared" si="1"/>
        <v>0.41988748068983728</v>
      </c>
      <c r="P24" s="48">
        <f t="shared" si="1"/>
        <v>0.41988748068983728</v>
      </c>
      <c r="Q24" s="49">
        <v>1.0054852436268022</v>
      </c>
      <c r="R24" s="48">
        <f t="shared" si="20"/>
        <v>1.0054852436268022</v>
      </c>
      <c r="S24" s="48">
        <f t="shared" si="2"/>
        <v>1.0054852436268022</v>
      </c>
      <c r="T24" s="49">
        <v>1.0054852436268022</v>
      </c>
      <c r="U24" s="48">
        <f t="shared" si="21"/>
        <v>1.0054852436268022</v>
      </c>
      <c r="V24" s="48">
        <f t="shared" si="3"/>
        <v>0</v>
      </c>
      <c r="W24" s="48">
        <f t="shared" si="3"/>
        <v>1.0054852436268022</v>
      </c>
      <c r="X24" s="48">
        <f t="shared" si="3"/>
        <v>1.0054852436268022</v>
      </c>
      <c r="Y24" s="48">
        <f t="shared" si="3"/>
        <v>1.0054852436268022</v>
      </c>
      <c r="Z24" s="48">
        <f t="shared" si="3"/>
        <v>1.0054852436268022</v>
      </c>
      <c r="AA24" s="48">
        <f t="shared" si="3"/>
        <v>1.0054852436268022</v>
      </c>
      <c r="AB24" s="49">
        <f t="shared" si="22"/>
        <v>1.4509705169620093</v>
      </c>
      <c r="AC24" s="48">
        <f t="shared" si="23"/>
        <v>1.4509705169620093</v>
      </c>
      <c r="AD24" s="49">
        <v>0.41988748068983728</v>
      </c>
      <c r="AE24" s="48">
        <f t="shared" si="24"/>
        <v>0.41988748068983728</v>
      </c>
      <c r="AF24" s="48">
        <f t="shared" si="4"/>
        <v>0.41988748068983728</v>
      </c>
      <c r="AG24" s="48">
        <f t="shared" si="4"/>
        <v>0.41988748068983728</v>
      </c>
      <c r="AH24" s="153">
        <v>1.4509705169620093</v>
      </c>
      <c r="AI24" s="153">
        <v>1.4509705169620093</v>
      </c>
      <c r="AJ24" s="153">
        <v>1.4509705169620093</v>
      </c>
      <c r="AK24" s="48">
        <f t="shared" si="25"/>
        <v>0</v>
      </c>
      <c r="AL24" s="48">
        <f t="shared" si="25"/>
        <v>0</v>
      </c>
      <c r="AM24" s="48">
        <f t="shared" si="26"/>
        <v>1.4509705169620093</v>
      </c>
      <c r="AN24" s="48">
        <f t="shared" si="5"/>
        <v>1.4509705169620093</v>
      </c>
      <c r="AO24" s="48">
        <f t="shared" si="27"/>
        <v>1.0054852436268022</v>
      </c>
      <c r="AP24" s="48">
        <f t="shared" si="27"/>
        <v>0</v>
      </c>
      <c r="AQ24" s="49">
        <v>0.41988748068983728</v>
      </c>
      <c r="AR24" s="49">
        <v>0.41988748068983728</v>
      </c>
      <c r="AS24" s="48">
        <f t="shared" si="28"/>
        <v>1.0054852436268022</v>
      </c>
      <c r="AT24" s="49">
        <v>0.63598524362680187</v>
      </c>
      <c r="AU24" s="48">
        <f t="shared" si="29"/>
        <v>0.57238671926412166</v>
      </c>
      <c r="AV24" s="48">
        <f t="shared" si="6"/>
        <v>0.57238671926412166</v>
      </c>
      <c r="AW24" s="48">
        <f t="shared" si="6"/>
        <v>0.57238671926412166</v>
      </c>
      <c r="AX24" s="48">
        <f t="shared" si="6"/>
        <v>0.63598524362680187</v>
      </c>
      <c r="AY24" s="48">
        <f t="shared" si="6"/>
        <v>0.76318229235216217</v>
      </c>
      <c r="AZ24" s="48">
        <f t="shared" si="6"/>
        <v>0.63598524362680187</v>
      </c>
      <c r="BA24" s="48">
        <f t="shared" si="6"/>
        <v>0.76318229235216217</v>
      </c>
      <c r="BB24" s="156">
        <v>1.211470516962009</v>
      </c>
      <c r="BC24" s="156">
        <v>1.211470516962009</v>
      </c>
      <c r="BD24" s="49">
        <v>1.2692482947397867</v>
      </c>
      <c r="BE24" s="48">
        <f t="shared" si="7"/>
        <v>0.63598524362680187</v>
      </c>
      <c r="BF24" s="48">
        <f t="shared" si="7"/>
        <v>0.63598524362680187</v>
      </c>
      <c r="BG24" s="48">
        <f t="shared" si="7"/>
        <v>0.76318229235216217</v>
      </c>
      <c r="BH24" s="48">
        <f t="shared" si="7"/>
        <v>0.76318229235216217</v>
      </c>
      <c r="BI24" s="49">
        <v>1.161470516962009</v>
      </c>
      <c r="BJ24" s="50">
        <v>1.0614705169620089</v>
      </c>
      <c r="BK24" s="153">
        <v>1.2914705169620089</v>
      </c>
      <c r="BL24" s="49">
        <v>1.161470516962009</v>
      </c>
      <c r="BM24" s="48">
        <f t="shared" si="30"/>
        <v>0.63598524362680187</v>
      </c>
      <c r="BN24" s="49">
        <v>0.57569517854889751</v>
      </c>
      <c r="BO24" s="48">
        <f t="shared" si="31"/>
        <v>0.57569517854889751</v>
      </c>
      <c r="BP24" s="48">
        <f t="shared" si="32"/>
        <v>0.57569517854889751</v>
      </c>
      <c r="BQ24" s="48">
        <f t="shared" si="8"/>
        <v>0.57569517854889751</v>
      </c>
      <c r="BR24" s="48">
        <f t="shared" si="8"/>
        <v>0.57569517854889751</v>
      </c>
      <c r="BS24" s="48">
        <f t="shared" si="8"/>
        <v>0.57569517854889751</v>
      </c>
      <c r="BT24" s="48">
        <f t="shared" si="8"/>
        <v>0.57569517854889751</v>
      </c>
      <c r="BU24" s="48">
        <f t="shared" si="33"/>
        <v>0.57569517854889751</v>
      </c>
      <c r="BV24" s="48">
        <f t="shared" si="34"/>
        <v>0.57569517854889751</v>
      </c>
      <c r="BW24" s="48">
        <f t="shared" si="9"/>
        <v>0.57569517854889751</v>
      </c>
      <c r="BX24" s="48">
        <f t="shared" si="9"/>
        <v>0.57569517854889751</v>
      </c>
      <c r="BY24" s="48">
        <f t="shared" si="9"/>
        <v>0.57569517854889751</v>
      </c>
      <c r="BZ24" s="48">
        <f t="shared" si="9"/>
        <v>0.57569517854889751</v>
      </c>
      <c r="CA24" s="48">
        <f t="shared" si="9"/>
        <v>0.57569517854889751</v>
      </c>
      <c r="CB24" s="48">
        <f t="shared" si="35"/>
        <v>0.57569517854889751</v>
      </c>
      <c r="CC24" s="48">
        <f t="shared" si="36"/>
        <v>0.57569517854889751</v>
      </c>
      <c r="CD24" s="48">
        <f t="shared" si="10"/>
        <v>0.57569517854889751</v>
      </c>
      <c r="CE24" s="48">
        <f t="shared" si="10"/>
        <v>0.57569517854889751</v>
      </c>
      <c r="CF24" s="48">
        <f t="shared" si="10"/>
        <v>0.57569517854889751</v>
      </c>
      <c r="CG24" s="48">
        <f t="shared" si="10"/>
        <v>0.57569517854889751</v>
      </c>
      <c r="CH24" s="48">
        <f t="shared" si="10"/>
        <v>0.57569517854889751</v>
      </c>
      <c r="CI24" s="48">
        <f t="shared" si="37"/>
        <v>0.57569517854889751</v>
      </c>
      <c r="CJ24" s="48">
        <f t="shared" si="37"/>
        <v>0.57569517854889751</v>
      </c>
      <c r="CK24" s="48">
        <f t="shared" si="37"/>
        <v>0.57569517854889751</v>
      </c>
      <c r="CL24" s="48">
        <f t="shared" si="37"/>
        <v>0.57569517854889751</v>
      </c>
      <c r="CM24" s="48">
        <f t="shared" si="38"/>
        <v>0.57569517854889751</v>
      </c>
      <c r="CN24" s="48">
        <f t="shared" si="11"/>
        <v>0.57569517854889751</v>
      </c>
      <c r="CO24" s="48">
        <f t="shared" si="11"/>
        <v>0.57569517854889751</v>
      </c>
      <c r="CP24" s="48">
        <f t="shared" si="11"/>
        <v>0.57569517854889751</v>
      </c>
      <c r="CQ24" s="48">
        <f t="shared" si="11"/>
        <v>0.57569517854889751</v>
      </c>
      <c r="CR24" s="48">
        <f t="shared" si="39"/>
        <v>1.4509705169620093</v>
      </c>
      <c r="CS24" s="48">
        <f t="shared" si="40"/>
        <v>1.4509705169620093</v>
      </c>
      <c r="CT24" s="48">
        <f t="shared" si="12"/>
        <v>1.4509705169620093</v>
      </c>
      <c r="CU24" s="48">
        <f t="shared" si="12"/>
        <v>1.4509705169620093</v>
      </c>
      <c r="CV24" s="48">
        <f t="shared" si="12"/>
        <v>1.4509705169620093</v>
      </c>
      <c r="CW24" s="48">
        <f t="shared" si="12"/>
        <v>1.4509705169620093</v>
      </c>
      <c r="CX24" s="48">
        <f t="shared" si="12"/>
        <v>1.4509705169620093</v>
      </c>
      <c r="CY24" s="48">
        <f t="shared" si="12"/>
        <v>1.4509705169620093</v>
      </c>
      <c r="CZ24" s="48">
        <f t="shared" si="12"/>
        <v>1.4509705169620093</v>
      </c>
      <c r="DA24" s="48">
        <f t="shared" si="12"/>
        <v>1.4509705169620093</v>
      </c>
      <c r="DB24" s="48">
        <f t="shared" si="12"/>
        <v>1.4509705169620093</v>
      </c>
      <c r="DC24" s="48">
        <f t="shared" si="12"/>
        <v>1.4509705169620093</v>
      </c>
      <c r="DD24" s="48">
        <f t="shared" si="41"/>
        <v>0.63598524362680187</v>
      </c>
      <c r="DE24" s="48">
        <f t="shared" si="13"/>
        <v>0.63598524362680187</v>
      </c>
      <c r="DF24" s="48">
        <f t="shared" si="13"/>
        <v>0.63598524362680187</v>
      </c>
      <c r="DG24" s="48">
        <f t="shared" si="13"/>
        <v>0.63598524362680187</v>
      </c>
      <c r="DH24" s="48">
        <v>0.41988748068983728</v>
      </c>
      <c r="DI24" s="48">
        <f t="shared" si="42"/>
        <v>0.41988748068983728</v>
      </c>
      <c r="DJ24" s="48">
        <f t="shared" si="14"/>
        <v>0.41988748068983728</v>
      </c>
      <c r="DK24" s="48">
        <f t="shared" si="14"/>
        <v>0.41988748068983728</v>
      </c>
      <c r="DL24" s="48">
        <f t="shared" si="14"/>
        <v>0.41988748068983728</v>
      </c>
      <c r="DM24" s="48">
        <f t="shared" si="14"/>
        <v>0.41988748068983728</v>
      </c>
      <c r="DN24" s="48">
        <f t="shared" si="14"/>
        <v>0.41988748068983728</v>
      </c>
      <c r="DO24" s="49">
        <v>1.201470516962009</v>
      </c>
      <c r="DP24" s="48">
        <f t="shared" si="43"/>
        <v>1.201470516962009</v>
      </c>
      <c r="DQ24" s="48">
        <f t="shared" si="15"/>
        <v>1.201470516962009</v>
      </c>
      <c r="DR24" s="48">
        <f t="shared" si="15"/>
        <v>1.201470516962009</v>
      </c>
      <c r="DS24" s="48">
        <f t="shared" si="15"/>
        <v>1.201470516962009</v>
      </c>
      <c r="DT24" s="48">
        <f t="shared" si="15"/>
        <v>1.201470516962009</v>
      </c>
      <c r="DU24" s="48">
        <f t="shared" si="15"/>
        <v>1.201470516962009</v>
      </c>
      <c r="DV24" s="48">
        <f t="shared" si="15"/>
        <v>1.201470516962009</v>
      </c>
      <c r="DW24" s="48">
        <f t="shared" si="44"/>
        <v>0.41988748068983728</v>
      </c>
      <c r="DX24" s="48">
        <f t="shared" si="16"/>
        <v>0.41988748068983728</v>
      </c>
      <c r="DY24" s="49">
        <f t="shared" si="45"/>
        <v>0.41988748068983728</v>
      </c>
      <c r="DZ24" s="48">
        <f t="shared" si="46"/>
        <v>0.41988748068983728</v>
      </c>
      <c r="EA24" s="48">
        <f t="shared" si="17"/>
        <v>0.41988748068983728</v>
      </c>
      <c r="EB24" s="48">
        <f t="shared" si="17"/>
        <v>0.41988748068983728</v>
      </c>
      <c r="EC24" s="48">
        <f t="shared" si="17"/>
        <v>0.41988748068983728</v>
      </c>
      <c r="ED24" s="48">
        <f t="shared" si="17"/>
        <v>0.41988748068983728</v>
      </c>
      <c r="EE24" s="48">
        <f t="shared" si="17"/>
        <v>0.41988748068983728</v>
      </c>
      <c r="EF24" s="48">
        <f t="shared" si="17"/>
        <v>0.41988748068983728</v>
      </c>
      <c r="EG24" s="48">
        <f t="shared" si="17"/>
        <v>0.41988748068983728</v>
      </c>
      <c r="EH24" s="48">
        <f t="shared" si="17"/>
        <v>0.41988748068983728</v>
      </c>
      <c r="EI24" s="48">
        <f t="shared" si="17"/>
        <v>0.41988748068983728</v>
      </c>
      <c r="EJ24" s="48">
        <f t="shared" si="17"/>
        <v>0.41988748068983728</v>
      </c>
      <c r="EK24" s="48">
        <f t="shared" si="17"/>
        <v>0.41988748068983728</v>
      </c>
      <c r="EL24" s="48">
        <f t="shared" si="47"/>
        <v>1.1060337679894825</v>
      </c>
      <c r="EM24" s="60"/>
      <c r="EN24" s="60"/>
      <c r="EO24" s="60"/>
    </row>
    <row r="25" spans="1:145" outlineLevel="1" x14ac:dyDescent="0.25">
      <c r="B25" s="12" t="s">
        <v>24</v>
      </c>
      <c r="C25" s="21">
        <v>0.85</v>
      </c>
      <c r="D25" s="49">
        <v>1.2081823101604279</v>
      </c>
      <c r="E25" s="48">
        <f t="shared" si="18"/>
        <v>1.2081823101604279</v>
      </c>
      <c r="F25" s="48">
        <f t="shared" si="18"/>
        <v>1.2081823101604279</v>
      </c>
      <c r="G25" s="48">
        <f t="shared" si="18"/>
        <v>1.2081823101604279</v>
      </c>
      <c r="H25" s="48">
        <f t="shared" si="18"/>
        <v>1.2081823101604279</v>
      </c>
      <c r="I25" s="48">
        <f t="shared" si="18"/>
        <v>1.2081823101604279</v>
      </c>
      <c r="J25" s="48">
        <f t="shared" si="18"/>
        <v>1.2081823101604279</v>
      </c>
      <c r="K25" s="48">
        <f t="shared" si="18"/>
        <v>1.2081823101604279</v>
      </c>
      <c r="L25" s="48">
        <f t="shared" si="18"/>
        <v>1.2081823101604279</v>
      </c>
      <c r="M25" s="49">
        <v>0.49377329996079555</v>
      </c>
      <c r="N25" s="48">
        <f t="shared" si="19"/>
        <v>0.49377329996079555</v>
      </c>
      <c r="O25" s="48">
        <f t="shared" si="1"/>
        <v>0.49377329996079555</v>
      </c>
      <c r="P25" s="48">
        <f t="shared" si="1"/>
        <v>0.49377329996079555</v>
      </c>
      <c r="Q25" s="49">
        <v>1.4408610300091564</v>
      </c>
      <c r="R25" s="48">
        <f t="shared" si="20"/>
        <v>1.4408610300091564</v>
      </c>
      <c r="S25" s="48">
        <f t="shared" si="2"/>
        <v>1.4408610300091564</v>
      </c>
      <c r="T25" s="49">
        <v>1.4408610300091564</v>
      </c>
      <c r="U25" s="48">
        <f t="shared" si="21"/>
        <v>1.4408610300091564</v>
      </c>
      <c r="V25" s="48">
        <f t="shared" si="21"/>
        <v>0</v>
      </c>
      <c r="W25" s="48">
        <f t="shared" si="21"/>
        <v>1.4408610300091564</v>
      </c>
      <c r="X25" s="48">
        <f t="shared" si="21"/>
        <v>1.4408610300091564</v>
      </c>
      <c r="Y25" s="48">
        <f t="shared" si="21"/>
        <v>1.4408610300091564</v>
      </c>
      <c r="Z25" s="48">
        <f t="shared" si="21"/>
        <v>1.4408610300091564</v>
      </c>
      <c r="AA25" s="48">
        <f t="shared" si="21"/>
        <v>1.4408610300091564</v>
      </c>
      <c r="AB25" s="49">
        <f t="shared" si="22"/>
        <v>1.9015554800660031</v>
      </c>
      <c r="AC25" s="48">
        <f t="shared" si="23"/>
        <v>1.9015554800660031</v>
      </c>
      <c r="AD25" s="49">
        <v>0.49377329996079555</v>
      </c>
      <c r="AE25" s="48">
        <f t="shared" si="24"/>
        <v>0.49377329996079555</v>
      </c>
      <c r="AF25" s="48">
        <f t="shared" si="4"/>
        <v>0.49377329996079555</v>
      </c>
      <c r="AG25" s="48">
        <f t="shared" si="4"/>
        <v>0.49377329996079555</v>
      </c>
      <c r="AH25" s="153">
        <v>1.9015554800660031</v>
      </c>
      <c r="AI25" s="153">
        <v>1.9015554800660031</v>
      </c>
      <c r="AJ25" s="153">
        <v>1.9015554800660031</v>
      </c>
      <c r="AK25" s="48">
        <f t="shared" si="25"/>
        <v>0</v>
      </c>
      <c r="AL25" s="48">
        <f t="shared" si="25"/>
        <v>0</v>
      </c>
      <c r="AM25" s="48">
        <f t="shared" si="26"/>
        <v>1.9015554800660031</v>
      </c>
      <c r="AN25" s="48">
        <f t="shared" si="5"/>
        <v>1.9015554800660031</v>
      </c>
      <c r="AO25" s="48">
        <f t="shared" si="27"/>
        <v>1.4408610300091564</v>
      </c>
      <c r="AP25" s="48">
        <f t="shared" si="27"/>
        <v>0</v>
      </c>
      <c r="AQ25" s="49">
        <v>0.49377329996079555</v>
      </c>
      <c r="AR25" s="49">
        <v>0.49377329996079555</v>
      </c>
      <c r="AS25" s="48">
        <f t="shared" si="28"/>
        <v>1.4408610300091564</v>
      </c>
      <c r="AT25" s="49">
        <v>0.75930059044871734</v>
      </c>
      <c r="AU25" s="48">
        <f t="shared" si="29"/>
        <v>0.68337053140384563</v>
      </c>
      <c r="AV25" s="48">
        <f t="shared" si="29"/>
        <v>0.68337053140384563</v>
      </c>
      <c r="AW25" s="48">
        <f t="shared" si="29"/>
        <v>0.68337053140384563</v>
      </c>
      <c r="AX25" s="48">
        <f t="shared" si="29"/>
        <v>0.75930059044871734</v>
      </c>
      <c r="AY25" s="48">
        <f t="shared" si="29"/>
        <v>0.91116070853846076</v>
      </c>
      <c r="AZ25" s="48">
        <f t="shared" si="29"/>
        <v>0.75930059044871734</v>
      </c>
      <c r="BA25" s="48">
        <f t="shared" si="29"/>
        <v>0.91116070853846076</v>
      </c>
      <c r="BB25" s="156">
        <v>1.3799950800660032</v>
      </c>
      <c r="BC25" s="156">
        <v>1.3799950800660032</v>
      </c>
      <c r="BD25" s="49">
        <v>1.4599950800660033</v>
      </c>
      <c r="BE25" s="48">
        <f t="shared" si="7"/>
        <v>0.75930059044871734</v>
      </c>
      <c r="BF25" s="48">
        <f t="shared" si="7"/>
        <v>0.75930059044871734</v>
      </c>
      <c r="BG25" s="48">
        <f t="shared" si="7"/>
        <v>0.91116070853846076</v>
      </c>
      <c r="BH25" s="48">
        <f t="shared" si="7"/>
        <v>0.91116070853846076</v>
      </c>
      <c r="BI25" s="49">
        <v>1.2699950800660031</v>
      </c>
      <c r="BJ25" s="50">
        <v>1.2949950800660033</v>
      </c>
      <c r="BK25" s="153">
        <v>1.3499950800660032</v>
      </c>
      <c r="BL25" s="49">
        <v>1.2699950800660031</v>
      </c>
      <c r="BM25" s="48">
        <f t="shared" si="30"/>
        <v>0.75930059044871734</v>
      </c>
      <c r="BN25" s="49">
        <v>0.62485700241372899</v>
      </c>
      <c r="BO25" s="48">
        <f t="shared" si="31"/>
        <v>0.62485700241372899</v>
      </c>
      <c r="BP25" s="48">
        <f t="shared" si="32"/>
        <v>0.62485700241372899</v>
      </c>
      <c r="BQ25" s="48">
        <f t="shared" si="32"/>
        <v>0.62485700241372899</v>
      </c>
      <c r="BR25" s="48">
        <f t="shared" si="32"/>
        <v>0.62485700241372899</v>
      </c>
      <c r="BS25" s="48">
        <f t="shared" si="32"/>
        <v>0.62485700241372899</v>
      </c>
      <c r="BT25" s="48">
        <f t="shared" si="32"/>
        <v>0.62485700241372899</v>
      </c>
      <c r="BU25" s="48">
        <f t="shared" si="33"/>
        <v>0.62485700241372899</v>
      </c>
      <c r="BV25" s="48">
        <f t="shared" si="34"/>
        <v>0.62485700241372899</v>
      </c>
      <c r="BW25" s="48">
        <f t="shared" si="34"/>
        <v>0.62485700241372899</v>
      </c>
      <c r="BX25" s="48">
        <f t="shared" si="34"/>
        <v>0.62485700241372899</v>
      </c>
      <c r="BY25" s="48">
        <f t="shared" si="34"/>
        <v>0.62485700241372899</v>
      </c>
      <c r="BZ25" s="48">
        <f t="shared" si="34"/>
        <v>0.62485700241372899</v>
      </c>
      <c r="CA25" s="48">
        <f t="shared" si="34"/>
        <v>0.62485700241372899</v>
      </c>
      <c r="CB25" s="48">
        <f t="shared" si="35"/>
        <v>0.62485700241372899</v>
      </c>
      <c r="CC25" s="48">
        <f t="shared" si="36"/>
        <v>0.62485700241372899</v>
      </c>
      <c r="CD25" s="48">
        <f t="shared" si="36"/>
        <v>0.62485700241372899</v>
      </c>
      <c r="CE25" s="48">
        <f t="shared" si="36"/>
        <v>0.62485700241372899</v>
      </c>
      <c r="CF25" s="48">
        <f t="shared" si="36"/>
        <v>0.62485700241372899</v>
      </c>
      <c r="CG25" s="48">
        <f t="shared" si="36"/>
        <v>0.62485700241372899</v>
      </c>
      <c r="CH25" s="48">
        <f t="shared" si="36"/>
        <v>0.62485700241372899</v>
      </c>
      <c r="CI25" s="48">
        <f t="shared" si="37"/>
        <v>0.62485700241372899</v>
      </c>
      <c r="CJ25" s="48">
        <f t="shared" si="37"/>
        <v>0.62485700241372899</v>
      </c>
      <c r="CK25" s="48">
        <f t="shared" si="37"/>
        <v>0.62485700241372899</v>
      </c>
      <c r="CL25" s="48">
        <f t="shared" si="37"/>
        <v>0.62485700241372899</v>
      </c>
      <c r="CM25" s="48">
        <f t="shared" si="38"/>
        <v>0.62485700241372899</v>
      </c>
      <c r="CN25" s="48">
        <f t="shared" si="38"/>
        <v>0.62485700241372899</v>
      </c>
      <c r="CO25" s="48">
        <f t="shared" si="38"/>
        <v>0.62485700241372899</v>
      </c>
      <c r="CP25" s="48">
        <f t="shared" si="38"/>
        <v>0.62485700241372899</v>
      </c>
      <c r="CQ25" s="48">
        <f t="shared" si="38"/>
        <v>0.62485700241372899</v>
      </c>
      <c r="CR25" s="48">
        <f t="shared" si="39"/>
        <v>1.9015554800660031</v>
      </c>
      <c r="CS25" s="48">
        <f t="shared" si="40"/>
        <v>1.9015554800660031</v>
      </c>
      <c r="CT25" s="48">
        <f t="shared" si="40"/>
        <v>1.9015554800660031</v>
      </c>
      <c r="CU25" s="48">
        <f t="shared" si="40"/>
        <v>1.9015554800660031</v>
      </c>
      <c r="CV25" s="48">
        <f t="shared" si="40"/>
        <v>1.9015554800660031</v>
      </c>
      <c r="CW25" s="48">
        <f t="shared" si="40"/>
        <v>1.9015554800660031</v>
      </c>
      <c r="CX25" s="48">
        <f t="shared" si="40"/>
        <v>1.9015554800660031</v>
      </c>
      <c r="CY25" s="48">
        <f t="shared" si="40"/>
        <v>1.9015554800660031</v>
      </c>
      <c r="CZ25" s="48">
        <f t="shared" si="40"/>
        <v>1.9015554800660031</v>
      </c>
      <c r="DA25" s="48">
        <f t="shared" si="40"/>
        <v>1.9015554800660031</v>
      </c>
      <c r="DB25" s="48">
        <f t="shared" si="40"/>
        <v>1.9015554800660031</v>
      </c>
      <c r="DC25" s="48">
        <f t="shared" si="40"/>
        <v>1.9015554800660031</v>
      </c>
      <c r="DD25" s="48">
        <f t="shared" si="41"/>
        <v>0.75930059044871734</v>
      </c>
      <c r="DE25" s="48">
        <f t="shared" si="13"/>
        <v>0.75930059044871734</v>
      </c>
      <c r="DF25" s="48">
        <f t="shared" si="13"/>
        <v>0.75930059044871734</v>
      </c>
      <c r="DG25" s="48">
        <f t="shared" si="13"/>
        <v>0.75930059044871734</v>
      </c>
      <c r="DH25" s="48">
        <v>0.49377329996079555</v>
      </c>
      <c r="DI25" s="48">
        <f t="shared" si="42"/>
        <v>0.49377329996079555</v>
      </c>
      <c r="DJ25" s="48">
        <f t="shared" si="42"/>
        <v>0.49377329996079555</v>
      </c>
      <c r="DK25" s="48">
        <f t="shared" si="42"/>
        <v>0.49377329996079555</v>
      </c>
      <c r="DL25" s="48">
        <f t="shared" si="42"/>
        <v>0.49377329996079555</v>
      </c>
      <c r="DM25" s="48">
        <f t="shared" si="42"/>
        <v>0.49377329996079555</v>
      </c>
      <c r="DN25" s="48">
        <f t="shared" si="42"/>
        <v>0.49377329996079555</v>
      </c>
      <c r="DO25" s="49">
        <v>1.3415950800660026</v>
      </c>
      <c r="DP25" s="48">
        <f t="shared" si="43"/>
        <v>1.3415950800660026</v>
      </c>
      <c r="DQ25" s="48">
        <f t="shared" si="43"/>
        <v>1.3415950800660026</v>
      </c>
      <c r="DR25" s="48">
        <f t="shared" si="43"/>
        <v>1.3415950800660026</v>
      </c>
      <c r="DS25" s="48">
        <f t="shared" si="43"/>
        <v>1.3415950800660026</v>
      </c>
      <c r="DT25" s="48">
        <f t="shared" si="43"/>
        <v>1.3415950800660026</v>
      </c>
      <c r="DU25" s="48">
        <f t="shared" si="43"/>
        <v>1.3415950800660026</v>
      </c>
      <c r="DV25" s="48">
        <f t="shared" si="43"/>
        <v>1.3415950800660026</v>
      </c>
      <c r="DW25" s="48">
        <f t="shared" si="44"/>
        <v>0.49377329996079555</v>
      </c>
      <c r="DX25" s="48">
        <f t="shared" si="16"/>
        <v>0.49377329996079555</v>
      </c>
      <c r="DY25" s="49">
        <f t="shared" si="45"/>
        <v>0.49377329996079555</v>
      </c>
      <c r="DZ25" s="48">
        <f t="shared" si="46"/>
        <v>0.49377329996079555</v>
      </c>
      <c r="EA25" s="48">
        <f t="shared" si="46"/>
        <v>0.49377329996079555</v>
      </c>
      <c r="EB25" s="48">
        <f t="shared" si="46"/>
        <v>0.49377329996079555</v>
      </c>
      <c r="EC25" s="48">
        <f t="shared" si="46"/>
        <v>0.49377329996079555</v>
      </c>
      <c r="ED25" s="48">
        <f t="shared" si="46"/>
        <v>0.49377329996079555</v>
      </c>
      <c r="EE25" s="48">
        <f t="shared" si="46"/>
        <v>0.49377329996079555</v>
      </c>
      <c r="EF25" s="48">
        <f t="shared" si="46"/>
        <v>0.49377329996079555</v>
      </c>
      <c r="EG25" s="48">
        <f t="shared" si="46"/>
        <v>0.49377329996079555</v>
      </c>
      <c r="EH25" s="48">
        <f t="shared" si="46"/>
        <v>0.49377329996079555</v>
      </c>
      <c r="EI25" s="48">
        <f t="shared" si="46"/>
        <v>0.49377329996079555</v>
      </c>
      <c r="EJ25" s="48">
        <f t="shared" si="46"/>
        <v>0.49377329996079555</v>
      </c>
      <c r="EK25" s="48">
        <f t="shared" si="46"/>
        <v>0.49377329996079555</v>
      </c>
      <c r="EL25" s="48">
        <f t="shared" si="47"/>
        <v>1.5849471330100722</v>
      </c>
      <c r="EM25" s="60"/>
      <c r="EN25" s="60"/>
      <c r="EO25" s="60"/>
    </row>
    <row r="26" spans="1:145" outlineLevel="1" x14ac:dyDescent="0.25">
      <c r="B26" s="12" t="s">
        <v>25</v>
      </c>
      <c r="C26" s="21">
        <v>0.9</v>
      </c>
      <c r="D26" s="49">
        <v>2.392475822765471</v>
      </c>
      <c r="E26" s="48">
        <f t="shared" ref="E26:L27" si="48">$D26*E$6</f>
        <v>2.392475822765471</v>
      </c>
      <c r="F26" s="48">
        <f t="shared" si="48"/>
        <v>2.392475822765471</v>
      </c>
      <c r="G26" s="48">
        <f t="shared" si="48"/>
        <v>2.392475822765471</v>
      </c>
      <c r="H26" s="48">
        <f t="shared" si="48"/>
        <v>2.392475822765471</v>
      </c>
      <c r="I26" s="48">
        <f t="shared" si="48"/>
        <v>2.392475822765471</v>
      </c>
      <c r="J26" s="48">
        <f t="shared" si="48"/>
        <v>2.392475822765471</v>
      </c>
      <c r="K26" s="48">
        <f t="shared" si="48"/>
        <v>2.392475822765471</v>
      </c>
      <c r="L26" s="48">
        <f t="shared" si="48"/>
        <v>2.392475822765471</v>
      </c>
      <c r="M26" s="49">
        <v>0.82025827896639991</v>
      </c>
      <c r="N26" s="48">
        <f t="shared" si="19"/>
        <v>0.82025827896639991</v>
      </c>
      <c r="O26" s="48">
        <f t="shared" si="1"/>
        <v>0.82025827896639991</v>
      </c>
      <c r="P26" s="48">
        <f t="shared" si="1"/>
        <v>0.82025827896639991</v>
      </c>
      <c r="Q26" s="49">
        <v>2.1918326035390998</v>
      </c>
      <c r="R26" s="48">
        <f t="shared" si="20"/>
        <v>2.1918326035390998</v>
      </c>
      <c r="S26" s="48">
        <f t="shared" si="2"/>
        <v>2.1918326035390998</v>
      </c>
      <c r="T26" s="49">
        <v>2.1918326035390998</v>
      </c>
      <c r="U26" s="48">
        <f t="shared" ref="U26:AA27" si="49">$T26*U$6</f>
        <v>2.1918326035390998</v>
      </c>
      <c r="V26" s="48">
        <f t="shared" si="49"/>
        <v>0</v>
      </c>
      <c r="W26" s="48">
        <f t="shared" si="49"/>
        <v>2.1918326035390998</v>
      </c>
      <c r="X26" s="48">
        <f t="shared" si="49"/>
        <v>2.1918326035390998</v>
      </c>
      <c r="Y26" s="48">
        <f t="shared" si="49"/>
        <v>2.1918326035390998</v>
      </c>
      <c r="Z26" s="48">
        <f t="shared" si="49"/>
        <v>2.1918326035390998</v>
      </c>
      <c r="AA26" s="48">
        <f t="shared" si="49"/>
        <v>2.1918326035390998</v>
      </c>
      <c r="AB26" s="49">
        <f t="shared" si="22"/>
        <v>3.7645680882526329</v>
      </c>
      <c r="AC26" s="48">
        <f t="shared" si="23"/>
        <v>3.7645680882526329</v>
      </c>
      <c r="AD26" s="49">
        <v>0.82025827896639991</v>
      </c>
      <c r="AE26" s="48">
        <f t="shared" si="24"/>
        <v>0.82025827896639991</v>
      </c>
      <c r="AF26" s="48">
        <f t="shared" si="4"/>
        <v>0.82025827896639991</v>
      </c>
      <c r="AG26" s="48">
        <f t="shared" si="4"/>
        <v>0.82025827896639991</v>
      </c>
      <c r="AH26" s="153">
        <v>3.7645680882526329</v>
      </c>
      <c r="AI26" s="153">
        <v>3.7645680882526329</v>
      </c>
      <c r="AJ26" s="153">
        <v>3.7645680882526329</v>
      </c>
      <c r="AK26" s="48">
        <f t="shared" si="25"/>
        <v>0</v>
      </c>
      <c r="AL26" s="48">
        <f t="shared" si="25"/>
        <v>0</v>
      </c>
      <c r="AM26" s="48">
        <f t="shared" si="26"/>
        <v>3.7645680882526329</v>
      </c>
      <c r="AN26" s="48">
        <f t="shared" si="5"/>
        <v>3.7645680882526329</v>
      </c>
      <c r="AO26" s="48">
        <f t="shared" si="27"/>
        <v>2.1918326035390998</v>
      </c>
      <c r="AP26" s="48">
        <f t="shared" si="27"/>
        <v>0</v>
      </c>
      <c r="AQ26" s="49">
        <v>0.82025827896639991</v>
      </c>
      <c r="AR26" s="49">
        <v>0.82025827896639991</v>
      </c>
      <c r="AS26" s="48">
        <f t="shared" si="28"/>
        <v>2.1918326035390998</v>
      </c>
      <c r="AT26" s="49">
        <v>0.89021644192293814</v>
      </c>
      <c r="AU26" s="48">
        <f t="shared" ref="AU26:BA27" si="50">$AT26*AU$6</f>
        <v>0.80119479773064439</v>
      </c>
      <c r="AV26" s="48">
        <f t="shared" si="50"/>
        <v>0.80119479773064439</v>
      </c>
      <c r="AW26" s="48">
        <f t="shared" si="50"/>
        <v>0.80119479773064439</v>
      </c>
      <c r="AX26" s="48">
        <f t="shared" si="50"/>
        <v>0.89021644192293814</v>
      </c>
      <c r="AY26" s="48">
        <f t="shared" si="50"/>
        <v>1.0682597303075256</v>
      </c>
      <c r="AZ26" s="48">
        <f t="shared" si="50"/>
        <v>0.89021644192293814</v>
      </c>
      <c r="BA26" s="48">
        <f t="shared" si="50"/>
        <v>1.0682597303075256</v>
      </c>
      <c r="BB26" s="156">
        <v>2.670568088252633</v>
      </c>
      <c r="BC26" s="156">
        <v>2.670568088252633</v>
      </c>
      <c r="BD26" s="49">
        <v>2.6745680882526326</v>
      </c>
      <c r="BE26" s="48">
        <f t="shared" si="7"/>
        <v>0.89021644192293814</v>
      </c>
      <c r="BF26" s="48">
        <f t="shared" si="7"/>
        <v>0.89021644192293814</v>
      </c>
      <c r="BG26" s="48">
        <f t="shared" si="7"/>
        <v>1.0682597303075256</v>
      </c>
      <c r="BH26" s="48">
        <f t="shared" si="7"/>
        <v>1.0682597303075256</v>
      </c>
      <c r="BI26" s="49">
        <v>2.594568088252633</v>
      </c>
      <c r="BJ26" s="50">
        <v>2.6245680882526328</v>
      </c>
      <c r="BK26" s="153">
        <v>2.8345680882526327</v>
      </c>
      <c r="BL26" s="49">
        <v>2.594568088252633</v>
      </c>
      <c r="BM26" s="48">
        <f t="shared" si="30"/>
        <v>0.89021644192293814</v>
      </c>
      <c r="BN26" s="49">
        <v>0.7139964851919105</v>
      </c>
      <c r="BO26" s="48">
        <f t="shared" si="31"/>
        <v>0.7139964851919105</v>
      </c>
      <c r="BP26" s="48">
        <f t="shared" si="32"/>
        <v>0.7139964851919105</v>
      </c>
      <c r="BQ26" s="48">
        <f t="shared" si="32"/>
        <v>0.7139964851919105</v>
      </c>
      <c r="BR26" s="48">
        <f t="shared" si="32"/>
        <v>0.7139964851919105</v>
      </c>
      <c r="BS26" s="48">
        <f t="shared" si="32"/>
        <v>0.7139964851919105</v>
      </c>
      <c r="BT26" s="48">
        <f t="shared" si="32"/>
        <v>0.7139964851919105</v>
      </c>
      <c r="BU26" s="48">
        <f t="shared" si="33"/>
        <v>0.7139964851919105</v>
      </c>
      <c r="BV26" s="48">
        <f t="shared" si="34"/>
        <v>0.7139964851919105</v>
      </c>
      <c r="BW26" s="48">
        <f t="shared" si="34"/>
        <v>0.7139964851919105</v>
      </c>
      <c r="BX26" s="48">
        <f t="shared" si="34"/>
        <v>0.7139964851919105</v>
      </c>
      <c r="BY26" s="48">
        <f t="shared" si="34"/>
        <v>0.7139964851919105</v>
      </c>
      <c r="BZ26" s="48">
        <f t="shared" si="34"/>
        <v>0.7139964851919105</v>
      </c>
      <c r="CA26" s="48">
        <f t="shared" si="34"/>
        <v>0.7139964851919105</v>
      </c>
      <c r="CB26" s="48">
        <f t="shared" si="35"/>
        <v>0.7139964851919105</v>
      </c>
      <c r="CC26" s="48">
        <f t="shared" si="36"/>
        <v>0.7139964851919105</v>
      </c>
      <c r="CD26" s="48">
        <f t="shared" si="36"/>
        <v>0.7139964851919105</v>
      </c>
      <c r="CE26" s="48">
        <f t="shared" si="36"/>
        <v>0.7139964851919105</v>
      </c>
      <c r="CF26" s="48">
        <f t="shared" si="36"/>
        <v>0.7139964851919105</v>
      </c>
      <c r="CG26" s="48">
        <f t="shared" si="36"/>
        <v>0.7139964851919105</v>
      </c>
      <c r="CH26" s="48">
        <f t="shared" si="36"/>
        <v>0.7139964851919105</v>
      </c>
      <c r="CI26" s="48">
        <f t="shared" si="37"/>
        <v>0.7139964851919105</v>
      </c>
      <c r="CJ26" s="48">
        <f t="shared" si="37"/>
        <v>0.7139964851919105</v>
      </c>
      <c r="CK26" s="48">
        <f t="shared" si="37"/>
        <v>0.7139964851919105</v>
      </c>
      <c r="CL26" s="48">
        <f t="shared" si="37"/>
        <v>0.7139964851919105</v>
      </c>
      <c r="CM26" s="48">
        <f t="shared" si="38"/>
        <v>0.7139964851919105</v>
      </c>
      <c r="CN26" s="48">
        <f t="shared" si="38"/>
        <v>0.7139964851919105</v>
      </c>
      <c r="CO26" s="48">
        <f t="shared" si="38"/>
        <v>0.7139964851919105</v>
      </c>
      <c r="CP26" s="48">
        <f t="shared" si="38"/>
        <v>0.7139964851919105</v>
      </c>
      <c r="CQ26" s="48">
        <f t="shared" si="38"/>
        <v>0.7139964851919105</v>
      </c>
      <c r="CR26" s="48">
        <f t="shared" si="39"/>
        <v>3.7645680882526329</v>
      </c>
      <c r="CS26" s="48">
        <f t="shared" si="40"/>
        <v>3.7645680882526329</v>
      </c>
      <c r="CT26" s="48">
        <f t="shared" si="40"/>
        <v>3.7645680882526329</v>
      </c>
      <c r="CU26" s="48">
        <f t="shared" si="40"/>
        <v>3.7645680882526329</v>
      </c>
      <c r="CV26" s="48">
        <f t="shared" si="40"/>
        <v>3.7645680882526329</v>
      </c>
      <c r="CW26" s="48">
        <f t="shared" si="40"/>
        <v>3.7645680882526329</v>
      </c>
      <c r="CX26" s="48">
        <f t="shared" si="40"/>
        <v>3.7645680882526329</v>
      </c>
      <c r="CY26" s="48">
        <f t="shared" si="40"/>
        <v>3.7645680882526329</v>
      </c>
      <c r="CZ26" s="48">
        <f t="shared" si="40"/>
        <v>3.7645680882526329</v>
      </c>
      <c r="DA26" s="48">
        <f t="shared" si="40"/>
        <v>3.7645680882526329</v>
      </c>
      <c r="DB26" s="48">
        <f t="shared" si="40"/>
        <v>3.7645680882526329</v>
      </c>
      <c r="DC26" s="48">
        <f t="shared" si="40"/>
        <v>3.7645680882526329</v>
      </c>
      <c r="DD26" s="48">
        <f t="shared" si="41"/>
        <v>0.89021644192293814</v>
      </c>
      <c r="DE26" s="48">
        <f t="shared" si="13"/>
        <v>0.89021644192293814</v>
      </c>
      <c r="DF26" s="48">
        <f t="shared" si="13"/>
        <v>0.89021644192293814</v>
      </c>
      <c r="DG26" s="48">
        <f t="shared" si="13"/>
        <v>0.89021644192293814</v>
      </c>
      <c r="DH26" s="48">
        <v>0.82025827896639991</v>
      </c>
      <c r="DI26" s="48">
        <f t="shared" ref="DI26:DN27" si="51">$DH26*DI$6</f>
        <v>0.82025827896639991</v>
      </c>
      <c r="DJ26" s="48">
        <f t="shared" si="51"/>
        <v>0.82025827896639991</v>
      </c>
      <c r="DK26" s="48">
        <f t="shared" si="51"/>
        <v>0.82025827896639991</v>
      </c>
      <c r="DL26" s="48">
        <f t="shared" si="51"/>
        <v>0.82025827896639991</v>
      </c>
      <c r="DM26" s="48">
        <f t="shared" si="51"/>
        <v>0.82025827896639991</v>
      </c>
      <c r="DN26" s="48">
        <f t="shared" si="51"/>
        <v>0.82025827896639991</v>
      </c>
      <c r="DO26" s="49">
        <v>2.7294066860865684</v>
      </c>
      <c r="DP26" s="48">
        <f t="shared" ref="DP26:DV27" si="52">$DO26*DP$6</f>
        <v>2.7294066860865684</v>
      </c>
      <c r="DQ26" s="48">
        <f t="shared" si="52"/>
        <v>2.7294066860865684</v>
      </c>
      <c r="DR26" s="48">
        <f t="shared" si="52"/>
        <v>2.7294066860865684</v>
      </c>
      <c r="DS26" s="48">
        <f t="shared" si="52"/>
        <v>2.7294066860865684</v>
      </c>
      <c r="DT26" s="48">
        <f t="shared" si="52"/>
        <v>2.7294066860865684</v>
      </c>
      <c r="DU26" s="48">
        <f t="shared" si="52"/>
        <v>2.7294066860865684</v>
      </c>
      <c r="DV26" s="48">
        <f t="shared" si="52"/>
        <v>2.7294066860865684</v>
      </c>
      <c r="DW26" s="48">
        <f t="shared" si="44"/>
        <v>0.82025827896639991</v>
      </c>
      <c r="DX26" s="48">
        <f t="shared" si="16"/>
        <v>0.82025827896639991</v>
      </c>
      <c r="DY26" s="49">
        <f t="shared" si="45"/>
        <v>0.82025827896639991</v>
      </c>
      <c r="DZ26" s="48">
        <f t="shared" si="46"/>
        <v>0.82025827896639991</v>
      </c>
      <c r="EA26" s="48">
        <f t="shared" si="46"/>
        <v>0.82025827896639991</v>
      </c>
      <c r="EB26" s="48">
        <f t="shared" si="46"/>
        <v>0.82025827896639991</v>
      </c>
      <c r="EC26" s="48">
        <f t="shared" si="46"/>
        <v>0.82025827896639991</v>
      </c>
      <c r="ED26" s="48">
        <f t="shared" si="46"/>
        <v>0.82025827896639991</v>
      </c>
      <c r="EE26" s="48">
        <f t="shared" si="46"/>
        <v>0.82025827896639991</v>
      </c>
      <c r="EF26" s="48">
        <f t="shared" si="46"/>
        <v>0.82025827896639991</v>
      </c>
      <c r="EG26" s="48">
        <f t="shared" si="46"/>
        <v>0.82025827896639991</v>
      </c>
      <c r="EH26" s="48">
        <f t="shared" si="46"/>
        <v>0.82025827896639991</v>
      </c>
      <c r="EI26" s="48">
        <f t="shared" si="46"/>
        <v>0.82025827896639991</v>
      </c>
      <c r="EJ26" s="48">
        <f t="shared" si="46"/>
        <v>0.82025827896639991</v>
      </c>
      <c r="EK26" s="48">
        <f t="shared" si="46"/>
        <v>0.82025827896639991</v>
      </c>
      <c r="EL26" s="48">
        <f t="shared" si="47"/>
        <v>2.4110158638930099</v>
      </c>
      <c r="EM26" s="60"/>
      <c r="EN26" s="60"/>
      <c r="EO26" s="60"/>
    </row>
    <row r="27" spans="1:145" ht="15.75" outlineLevel="1" thickBot="1" x14ac:dyDescent="0.3">
      <c r="B27" s="12" t="s">
        <v>27</v>
      </c>
      <c r="C27" s="21">
        <v>0.95</v>
      </c>
      <c r="D27" s="49">
        <v>3.1039172522471263</v>
      </c>
      <c r="E27" s="48">
        <f t="shared" si="48"/>
        <v>3.1039172522471263</v>
      </c>
      <c r="F27" s="48">
        <f t="shared" si="48"/>
        <v>3.1039172522471263</v>
      </c>
      <c r="G27" s="48">
        <f t="shared" si="48"/>
        <v>3.1039172522471263</v>
      </c>
      <c r="H27" s="48">
        <f t="shared" si="48"/>
        <v>3.1039172522471263</v>
      </c>
      <c r="I27" s="48">
        <f t="shared" si="48"/>
        <v>3.1039172522471263</v>
      </c>
      <c r="J27" s="48">
        <f t="shared" si="48"/>
        <v>3.1039172522471263</v>
      </c>
      <c r="K27" s="48">
        <f t="shared" si="48"/>
        <v>3.1039172522471263</v>
      </c>
      <c r="L27" s="48">
        <f t="shared" si="48"/>
        <v>3.1039172522471263</v>
      </c>
      <c r="M27" s="49">
        <v>1.1853279150242875</v>
      </c>
      <c r="N27" s="48">
        <f t="shared" si="19"/>
        <v>1.1853279150242875</v>
      </c>
      <c r="O27" s="48">
        <f t="shared" si="1"/>
        <v>1.1853279150242875</v>
      </c>
      <c r="P27" s="48">
        <f t="shared" si="1"/>
        <v>1.1853279150242875</v>
      </c>
      <c r="Q27" s="49">
        <v>2.9035973094214507</v>
      </c>
      <c r="R27" s="48">
        <f t="shared" si="20"/>
        <v>2.9035973094214507</v>
      </c>
      <c r="S27" s="48">
        <f t="shared" si="2"/>
        <v>2.9035973094214507</v>
      </c>
      <c r="T27" s="49">
        <v>2.9035973094214507</v>
      </c>
      <c r="U27" s="48">
        <f t="shared" si="49"/>
        <v>2.9035973094214507</v>
      </c>
      <c r="V27" s="48">
        <f t="shared" si="49"/>
        <v>0</v>
      </c>
      <c r="W27" s="48">
        <f t="shared" si="49"/>
        <v>2.9035973094214507</v>
      </c>
      <c r="X27" s="48">
        <f t="shared" si="49"/>
        <v>2.9035973094214507</v>
      </c>
      <c r="Y27" s="48">
        <f t="shared" si="49"/>
        <v>2.9035973094214507</v>
      </c>
      <c r="Z27" s="48">
        <f t="shared" si="49"/>
        <v>2.9035973094214507</v>
      </c>
      <c r="AA27" s="48">
        <f t="shared" si="49"/>
        <v>2.9035973094214507</v>
      </c>
      <c r="AB27" s="49">
        <f t="shared" si="22"/>
        <v>4.4763326882526311</v>
      </c>
      <c r="AC27" s="48">
        <f t="shared" si="23"/>
        <v>4.4763326882526311</v>
      </c>
      <c r="AD27" s="49">
        <v>1.1853279150242875</v>
      </c>
      <c r="AE27" s="48">
        <f t="shared" si="24"/>
        <v>1.1853279150242875</v>
      </c>
      <c r="AF27" s="48">
        <f t="shared" si="4"/>
        <v>1.1853279150242875</v>
      </c>
      <c r="AG27" s="48">
        <f t="shared" si="4"/>
        <v>1.1853279150242875</v>
      </c>
      <c r="AH27" s="154">
        <v>4.4763326882526311</v>
      </c>
      <c r="AI27" s="154">
        <v>4.4763326882526311</v>
      </c>
      <c r="AJ27" s="154">
        <v>4.4763326882526311</v>
      </c>
      <c r="AK27" s="48">
        <f t="shared" si="25"/>
        <v>0</v>
      </c>
      <c r="AL27" s="48">
        <f t="shared" si="25"/>
        <v>0</v>
      </c>
      <c r="AM27" s="48">
        <f t="shared" si="26"/>
        <v>4.4763326882526311</v>
      </c>
      <c r="AN27" s="48">
        <f t="shared" si="5"/>
        <v>4.4763326882526311</v>
      </c>
      <c r="AO27" s="48">
        <f t="shared" si="27"/>
        <v>2.9035973094214507</v>
      </c>
      <c r="AP27" s="48">
        <f t="shared" si="27"/>
        <v>0</v>
      </c>
      <c r="AQ27" s="49">
        <v>1.1853279150242875</v>
      </c>
      <c r="AR27" s="49">
        <v>1.1853279150242875</v>
      </c>
      <c r="AS27" s="48">
        <f t="shared" si="28"/>
        <v>2.9035973094214507</v>
      </c>
      <c r="AT27" s="49">
        <v>1.2078626787270696</v>
      </c>
      <c r="AU27" s="48">
        <f t="shared" si="50"/>
        <v>1.0870764108543627</v>
      </c>
      <c r="AV27" s="48">
        <f t="shared" si="50"/>
        <v>1.0870764108543627</v>
      </c>
      <c r="AW27" s="48">
        <f t="shared" si="50"/>
        <v>1.0870764108543627</v>
      </c>
      <c r="AX27" s="48">
        <f t="shared" si="50"/>
        <v>1.2078626787270696</v>
      </c>
      <c r="AY27" s="48">
        <f t="shared" si="50"/>
        <v>1.4494352144724836</v>
      </c>
      <c r="AZ27" s="48">
        <f t="shared" si="50"/>
        <v>1.2078626787270696</v>
      </c>
      <c r="BA27" s="48">
        <f t="shared" si="50"/>
        <v>1.4494352144724836</v>
      </c>
      <c r="BB27" s="157">
        <v>3.1915149828526337</v>
      </c>
      <c r="BC27" s="157">
        <v>3.1915149828526337</v>
      </c>
      <c r="BD27" s="158">
        <v>2.71134081552536</v>
      </c>
      <c r="BE27" s="48">
        <f t="shared" si="7"/>
        <v>1.2078626787270696</v>
      </c>
      <c r="BF27" s="48">
        <f t="shared" si="7"/>
        <v>1.2078626787270696</v>
      </c>
      <c r="BG27" s="48">
        <f t="shared" si="7"/>
        <v>1.4494352144724836</v>
      </c>
      <c r="BH27" s="48">
        <f t="shared" si="7"/>
        <v>1.4494352144724836</v>
      </c>
      <c r="BI27" s="49">
        <v>3.0938920781526327</v>
      </c>
      <c r="BJ27" s="160">
        <v>2.9520680882526329</v>
      </c>
      <c r="BK27" s="154">
        <v>3.2815640882526327</v>
      </c>
      <c r="BL27" s="49">
        <v>3.0938920781526327</v>
      </c>
      <c r="BM27" s="48">
        <f t="shared" si="30"/>
        <v>1.2078626787270696</v>
      </c>
      <c r="BN27" s="49">
        <v>0.88890269875641592</v>
      </c>
      <c r="BO27" s="48">
        <f t="shared" si="31"/>
        <v>0.88890269875641592</v>
      </c>
      <c r="BP27" s="48">
        <f t="shared" si="32"/>
        <v>0.88890269875641592</v>
      </c>
      <c r="BQ27" s="48">
        <f t="shared" si="32"/>
        <v>0.88890269875641592</v>
      </c>
      <c r="BR27" s="48">
        <f t="shared" si="32"/>
        <v>0.88890269875641592</v>
      </c>
      <c r="BS27" s="48">
        <f t="shared" si="32"/>
        <v>0.88890269875641592</v>
      </c>
      <c r="BT27" s="48">
        <f t="shared" si="32"/>
        <v>0.88890269875641592</v>
      </c>
      <c r="BU27" s="48">
        <f t="shared" si="33"/>
        <v>0.88890269875641592</v>
      </c>
      <c r="BV27" s="48">
        <f t="shared" si="34"/>
        <v>0.88890269875641592</v>
      </c>
      <c r="BW27" s="48">
        <f t="shared" si="34"/>
        <v>0.88890269875641592</v>
      </c>
      <c r="BX27" s="48">
        <f t="shared" si="34"/>
        <v>0.88890269875641592</v>
      </c>
      <c r="BY27" s="48">
        <f t="shared" si="34"/>
        <v>0.88890269875641592</v>
      </c>
      <c r="BZ27" s="48">
        <f t="shared" si="34"/>
        <v>0.88890269875641592</v>
      </c>
      <c r="CA27" s="48">
        <f t="shared" si="34"/>
        <v>0.88890269875641592</v>
      </c>
      <c r="CB27" s="48">
        <f t="shared" si="35"/>
        <v>0.88890269875641592</v>
      </c>
      <c r="CC27" s="48">
        <f t="shared" si="36"/>
        <v>0.88890269875641592</v>
      </c>
      <c r="CD27" s="48">
        <f t="shared" si="36"/>
        <v>0.88890269875641592</v>
      </c>
      <c r="CE27" s="48">
        <f t="shared" si="36"/>
        <v>0.88890269875641592</v>
      </c>
      <c r="CF27" s="48">
        <f t="shared" si="36"/>
        <v>0.88890269875641592</v>
      </c>
      <c r="CG27" s="48">
        <f t="shared" si="36"/>
        <v>0.88890269875641592</v>
      </c>
      <c r="CH27" s="48">
        <f t="shared" si="36"/>
        <v>0.88890269875641592</v>
      </c>
      <c r="CI27" s="48">
        <f t="shared" si="37"/>
        <v>0.88890269875641592</v>
      </c>
      <c r="CJ27" s="48">
        <f t="shared" si="37"/>
        <v>0.88890269875641592</v>
      </c>
      <c r="CK27" s="48">
        <f t="shared" si="37"/>
        <v>0.88890269875641592</v>
      </c>
      <c r="CL27" s="48">
        <f t="shared" si="37"/>
        <v>0.88890269875641592</v>
      </c>
      <c r="CM27" s="48">
        <f t="shared" si="38"/>
        <v>0.88890269875641592</v>
      </c>
      <c r="CN27" s="48">
        <f t="shared" si="38"/>
        <v>0.88890269875641592</v>
      </c>
      <c r="CO27" s="48">
        <f t="shared" si="38"/>
        <v>0.88890269875641592</v>
      </c>
      <c r="CP27" s="48">
        <f t="shared" si="38"/>
        <v>0.88890269875641592</v>
      </c>
      <c r="CQ27" s="48">
        <f t="shared" si="38"/>
        <v>0.88890269875641592</v>
      </c>
      <c r="CR27" s="48">
        <f t="shared" si="39"/>
        <v>4.4763326882526311</v>
      </c>
      <c r="CS27" s="48">
        <f t="shared" si="40"/>
        <v>4.4763326882526311</v>
      </c>
      <c r="CT27" s="48">
        <f t="shared" si="40"/>
        <v>4.4763326882526311</v>
      </c>
      <c r="CU27" s="48">
        <f t="shared" si="40"/>
        <v>4.4763326882526311</v>
      </c>
      <c r="CV27" s="48">
        <f t="shared" si="40"/>
        <v>4.4763326882526311</v>
      </c>
      <c r="CW27" s="48">
        <f t="shared" si="40"/>
        <v>4.4763326882526311</v>
      </c>
      <c r="CX27" s="48">
        <f t="shared" si="40"/>
        <v>4.4763326882526311</v>
      </c>
      <c r="CY27" s="48">
        <f t="shared" si="40"/>
        <v>4.4763326882526311</v>
      </c>
      <c r="CZ27" s="48">
        <f t="shared" si="40"/>
        <v>4.4763326882526311</v>
      </c>
      <c r="DA27" s="48">
        <f t="shared" si="40"/>
        <v>4.4763326882526311</v>
      </c>
      <c r="DB27" s="48">
        <f t="shared" si="40"/>
        <v>4.4763326882526311</v>
      </c>
      <c r="DC27" s="48">
        <f t="shared" si="40"/>
        <v>4.4763326882526311</v>
      </c>
      <c r="DD27" s="48">
        <f t="shared" si="41"/>
        <v>1.2078626787270696</v>
      </c>
      <c r="DE27" s="48">
        <f t="shared" si="13"/>
        <v>1.2078626787270696</v>
      </c>
      <c r="DF27" s="48">
        <f t="shared" si="13"/>
        <v>1.2078626787270696</v>
      </c>
      <c r="DG27" s="48">
        <f t="shared" si="13"/>
        <v>1.2078626787270696</v>
      </c>
      <c r="DH27" s="48">
        <v>1.1853279150242875</v>
      </c>
      <c r="DI27" s="48">
        <f t="shared" si="51"/>
        <v>1.1853279150242875</v>
      </c>
      <c r="DJ27" s="48">
        <f t="shared" si="51"/>
        <v>1.1853279150242875</v>
      </c>
      <c r="DK27" s="48">
        <f t="shared" si="51"/>
        <v>1.1853279150242875</v>
      </c>
      <c r="DL27" s="48">
        <f t="shared" si="51"/>
        <v>1.1853279150242875</v>
      </c>
      <c r="DM27" s="48">
        <f t="shared" si="51"/>
        <v>1.1853279150242875</v>
      </c>
      <c r="DN27" s="48">
        <f t="shared" si="51"/>
        <v>1.1853279150242875</v>
      </c>
      <c r="DO27" s="49">
        <v>3.4134512437428803</v>
      </c>
      <c r="DP27" s="48">
        <f t="shared" si="52"/>
        <v>3.4134512437428803</v>
      </c>
      <c r="DQ27" s="48">
        <f t="shared" si="52"/>
        <v>3.4134512437428803</v>
      </c>
      <c r="DR27" s="48">
        <f t="shared" si="52"/>
        <v>3.4134512437428803</v>
      </c>
      <c r="DS27" s="48">
        <f t="shared" si="52"/>
        <v>3.4134512437428803</v>
      </c>
      <c r="DT27" s="48">
        <f t="shared" si="52"/>
        <v>3.4134512437428803</v>
      </c>
      <c r="DU27" s="48">
        <f t="shared" si="52"/>
        <v>3.4134512437428803</v>
      </c>
      <c r="DV27" s="48">
        <f t="shared" si="52"/>
        <v>3.4134512437428803</v>
      </c>
      <c r="DW27" s="48">
        <f t="shared" si="44"/>
        <v>1.1853279150242875</v>
      </c>
      <c r="DX27" s="48">
        <f t="shared" si="16"/>
        <v>1.1853279150242875</v>
      </c>
      <c r="DY27" s="49">
        <f t="shared" si="45"/>
        <v>1.1853279150242875</v>
      </c>
      <c r="DZ27" s="48">
        <f t="shared" si="46"/>
        <v>1.1853279150242875</v>
      </c>
      <c r="EA27" s="48">
        <f t="shared" si="46"/>
        <v>1.1853279150242875</v>
      </c>
      <c r="EB27" s="48">
        <f t="shared" si="46"/>
        <v>1.1853279150242875</v>
      </c>
      <c r="EC27" s="48">
        <f t="shared" si="46"/>
        <v>1.1853279150242875</v>
      </c>
      <c r="ED27" s="48">
        <f t="shared" si="46"/>
        <v>1.1853279150242875</v>
      </c>
      <c r="EE27" s="48">
        <f t="shared" si="46"/>
        <v>1.1853279150242875</v>
      </c>
      <c r="EF27" s="48">
        <f t="shared" si="46"/>
        <v>1.1853279150242875</v>
      </c>
      <c r="EG27" s="48">
        <f t="shared" si="46"/>
        <v>1.1853279150242875</v>
      </c>
      <c r="EH27" s="48">
        <f t="shared" si="46"/>
        <v>1.1853279150242875</v>
      </c>
      <c r="EI27" s="48">
        <f t="shared" si="46"/>
        <v>1.1853279150242875</v>
      </c>
      <c r="EJ27" s="48">
        <f t="shared" si="46"/>
        <v>1.1853279150242875</v>
      </c>
      <c r="EK27" s="48">
        <f t="shared" si="46"/>
        <v>1.1853279150242875</v>
      </c>
      <c r="EL27" s="48">
        <f t="shared" si="47"/>
        <v>3.1939570403635962</v>
      </c>
      <c r="EM27" s="60"/>
      <c r="EN27" s="60"/>
      <c r="EO27" s="60"/>
    </row>
    <row r="28" spans="1:145" ht="15.75" outlineLevel="1" thickBot="1" x14ac:dyDescent="0.3">
      <c r="B28" s="12" t="s">
        <v>28</v>
      </c>
      <c r="C28" s="21">
        <v>1</v>
      </c>
      <c r="D28" s="25"/>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60"/>
      <c r="EN28" s="60"/>
      <c r="EO28" s="60"/>
    </row>
    <row r="29" spans="1:145" ht="15.75" outlineLevel="1" thickTop="1" x14ac:dyDescent="0.25">
      <c r="EM29" s="60"/>
      <c r="EN29" s="60"/>
      <c r="EO29" s="60"/>
    </row>
    <row r="30" spans="1:145" outlineLevel="1" x14ac:dyDescent="0.25">
      <c r="EM30" s="60"/>
      <c r="EN30" s="60"/>
      <c r="EO30" s="60"/>
    </row>
    <row r="31" spans="1:145" outlineLevel="1" x14ac:dyDescent="0.25">
      <c r="EM31" s="60"/>
      <c r="EN31" s="60"/>
      <c r="EO31" s="60"/>
    </row>
    <row r="32" spans="1:145" ht="21" x14ac:dyDescent="0.35">
      <c r="A32" s="45" t="s">
        <v>50</v>
      </c>
      <c r="B32" s="47"/>
      <c r="C32" s="47"/>
      <c r="EM32" s="60"/>
      <c r="EN32" s="60"/>
      <c r="EO32" s="60"/>
    </row>
    <row r="33" spans="2:145" x14ac:dyDescent="0.25">
      <c r="B33" s="741" t="s">
        <v>35</v>
      </c>
      <c r="C33" s="742"/>
      <c r="D33" s="23"/>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0"/>
      <c r="EN33" s="60"/>
      <c r="EO33" s="60"/>
    </row>
    <row r="34" spans="2:145" x14ac:dyDescent="0.25">
      <c r="B34" s="264"/>
      <c r="C34" s="265"/>
      <c r="D34" s="23"/>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0"/>
      <c r="EN34" s="60"/>
      <c r="EO34" s="60"/>
    </row>
    <row r="35" spans="2:145" x14ac:dyDescent="0.25">
      <c r="B35" s="12" t="s">
        <v>2</v>
      </c>
      <c r="C35" s="21">
        <v>0</v>
      </c>
      <c r="D35" s="24"/>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60"/>
      <c r="EN35" s="60"/>
      <c r="EO35" s="60"/>
    </row>
    <row r="36" spans="2:145" x14ac:dyDescent="0.25">
      <c r="B36" s="12" t="s">
        <v>3</v>
      </c>
      <c r="C36" s="21">
        <v>0.05</v>
      </c>
      <c r="D36" s="48" t="s">
        <v>62</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60"/>
      <c r="EN36" s="60"/>
      <c r="EO36" s="60"/>
    </row>
    <row r="37" spans="2:145" x14ac:dyDescent="0.25">
      <c r="B37" s="12" t="s">
        <v>5</v>
      </c>
      <c r="C37" s="21">
        <v>0.1</v>
      </c>
      <c r="D37" s="48" t="s">
        <v>62</v>
      </c>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60"/>
      <c r="EN37" s="60"/>
      <c r="EO37" s="60"/>
    </row>
    <row r="38" spans="2:145" x14ac:dyDescent="0.25">
      <c r="B38" s="12" t="s">
        <v>6</v>
      </c>
      <c r="C38" s="21">
        <v>0.15</v>
      </c>
      <c r="D38" s="48" t="s">
        <v>62</v>
      </c>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60"/>
      <c r="EN38" s="60"/>
      <c r="EO38" s="60"/>
    </row>
    <row r="39" spans="2:145" x14ac:dyDescent="0.25">
      <c r="B39" s="12" t="s">
        <v>7</v>
      </c>
      <c r="C39" s="21">
        <v>0.2</v>
      </c>
      <c r="D39" s="48" t="s">
        <v>62</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60"/>
      <c r="EN39" s="60"/>
      <c r="EO39" s="60"/>
    </row>
    <row r="40" spans="2:145" x14ac:dyDescent="0.25">
      <c r="B40" s="12" t="s">
        <v>8</v>
      </c>
      <c r="C40" s="21">
        <v>0.25</v>
      </c>
      <c r="D40" s="48" t="s">
        <v>62</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60"/>
      <c r="EN40" s="60"/>
      <c r="EO40" s="60"/>
    </row>
    <row r="41" spans="2:145" x14ac:dyDescent="0.25">
      <c r="B41" s="12" t="s">
        <v>11</v>
      </c>
      <c r="C41" s="21">
        <v>0.3</v>
      </c>
      <c r="D41" s="48" t="s">
        <v>62</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60"/>
      <c r="EN41" s="60"/>
      <c r="EO41" s="60"/>
    </row>
    <row r="42" spans="2:145" x14ac:dyDescent="0.25">
      <c r="B42" s="12" t="s">
        <v>12</v>
      </c>
      <c r="C42" s="21">
        <v>0.35</v>
      </c>
      <c r="D42" s="48" t="s">
        <v>62</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60"/>
      <c r="EN42" s="60"/>
      <c r="EO42" s="60"/>
    </row>
    <row r="43" spans="2:145" x14ac:dyDescent="0.25">
      <c r="B43" s="12" t="s">
        <v>15</v>
      </c>
      <c r="C43" s="21">
        <v>0.4</v>
      </c>
      <c r="D43" s="48" t="s">
        <v>62</v>
      </c>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60"/>
      <c r="EN43" s="60"/>
      <c r="EO43" s="60"/>
    </row>
    <row r="44" spans="2:145" x14ac:dyDescent="0.25">
      <c r="B44" s="12" t="s">
        <v>16</v>
      </c>
      <c r="C44" s="21">
        <v>0.45</v>
      </c>
      <c r="D44" s="48" t="s">
        <v>62</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60"/>
      <c r="EN44" s="60"/>
      <c r="EO44" s="60"/>
    </row>
    <row r="45" spans="2:145" x14ac:dyDescent="0.25">
      <c r="B45" s="12" t="s">
        <v>17</v>
      </c>
      <c r="C45" s="21">
        <v>0.5</v>
      </c>
      <c r="D45" s="48" t="s">
        <v>62</v>
      </c>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60"/>
      <c r="EN45" s="60"/>
      <c r="EO45" s="60"/>
    </row>
    <row r="46" spans="2:145" x14ac:dyDescent="0.25">
      <c r="B46" s="12" t="s">
        <v>18</v>
      </c>
      <c r="C46" s="21">
        <v>0.55000000000000004</v>
      </c>
      <c r="D46" s="48" t="s">
        <v>62</v>
      </c>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60"/>
      <c r="EN46" s="60"/>
      <c r="EO46" s="60"/>
    </row>
    <row r="47" spans="2:145" x14ac:dyDescent="0.25">
      <c r="B47" s="12" t="s">
        <v>19</v>
      </c>
      <c r="C47" s="21">
        <v>0.6</v>
      </c>
      <c r="D47" s="48" t="s">
        <v>62</v>
      </c>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60"/>
      <c r="EN47" s="60"/>
      <c r="EO47" s="60"/>
    </row>
    <row r="48" spans="2:145" x14ac:dyDescent="0.25">
      <c r="B48" s="12" t="s">
        <v>20</v>
      </c>
      <c r="C48" s="21">
        <v>0.65</v>
      </c>
      <c r="D48" s="48" t="s">
        <v>62</v>
      </c>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60"/>
      <c r="EN48" s="60"/>
      <c r="EO48" s="60"/>
    </row>
    <row r="49" spans="2:145" x14ac:dyDescent="0.25">
      <c r="B49" s="12" t="s">
        <v>21</v>
      </c>
      <c r="C49" s="21">
        <v>0.7</v>
      </c>
      <c r="D49" s="48" t="s">
        <v>62</v>
      </c>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60"/>
      <c r="EN49" s="60"/>
      <c r="EO49" s="60"/>
    </row>
    <row r="50" spans="2:145" x14ac:dyDescent="0.25">
      <c r="B50" s="12" t="s">
        <v>22</v>
      </c>
      <c r="C50" s="21">
        <v>0.75</v>
      </c>
      <c r="D50" s="48" t="s">
        <v>62</v>
      </c>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60"/>
      <c r="EN50" s="60"/>
      <c r="EO50" s="60"/>
    </row>
    <row r="51" spans="2:145" x14ac:dyDescent="0.25">
      <c r="B51" s="12" t="s">
        <v>23</v>
      </c>
      <c r="C51" s="21">
        <v>0.8</v>
      </c>
      <c r="D51" s="48" t="s">
        <v>62</v>
      </c>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60"/>
      <c r="EN51" s="60"/>
      <c r="EO51" s="60"/>
    </row>
    <row r="52" spans="2:145" x14ac:dyDescent="0.25">
      <c r="B52" s="12" t="s">
        <v>24</v>
      </c>
      <c r="C52" s="21">
        <v>0.85</v>
      </c>
      <c r="D52" s="48" t="s">
        <v>62</v>
      </c>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60"/>
      <c r="EN52" s="60"/>
      <c r="EO52" s="60"/>
    </row>
    <row r="53" spans="2:145" x14ac:dyDescent="0.25">
      <c r="B53" s="12" t="s">
        <v>25</v>
      </c>
      <c r="C53" s="21">
        <v>0.9</v>
      </c>
      <c r="D53" s="48" t="s">
        <v>62</v>
      </c>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60"/>
      <c r="EN53" s="60"/>
      <c r="EO53" s="60"/>
    </row>
    <row r="54" spans="2:145" x14ac:dyDescent="0.25">
      <c r="B54" s="12" t="s">
        <v>27</v>
      </c>
      <c r="C54" s="21">
        <v>0.95</v>
      </c>
      <c r="D54" s="48" t="s">
        <v>62</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60"/>
      <c r="EN54" s="60"/>
      <c r="EO54" s="60"/>
    </row>
    <row r="55" spans="2:145" ht="15.75" thickBot="1" x14ac:dyDescent="0.3">
      <c r="B55" s="12" t="s">
        <v>28</v>
      </c>
      <c r="C55" s="21">
        <v>1</v>
      </c>
      <c r="D55" s="25"/>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60"/>
      <c r="EN55" s="60"/>
      <c r="EO55" s="60"/>
    </row>
    <row r="56" spans="2:145" ht="15.75" thickTop="1" x14ac:dyDescent="0.25">
      <c r="EM56" s="60"/>
      <c r="EN56" s="60"/>
      <c r="EO56" s="60"/>
    </row>
    <row r="57" spans="2:145" x14ac:dyDescent="0.25">
      <c r="EM57" s="60"/>
      <c r="EN57" s="60"/>
      <c r="EO57" s="60"/>
    </row>
    <row r="58" spans="2:145" x14ac:dyDescent="0.25">
      <c r="EM58" s="60"/>
      <c r="EN58" s="60"/>
      <c r="EO58" s="60"/>
    </row>
    <row r="59" spans="2:145" x14ac:dyDescent="0.25">
      <c r="EM59" s="60"/>
      <c r="EN59" s="60"/>
      <c r="EO59" s="60"/>
    </row>
    <row r="60" spans="2:145" x14ac:dyDescent="0.25">
      <c r="EM60" s="60"/>
      <c r="EN60" s="60"/>
      <c r="EO60" s="60"/>
    </row>
  </sheetData>
  <mergeCells count="73">
    <mergeCell ref="CR3:CR4"/>
    <mergeCell ref="B4:C4"/>
    <mergeCell ref="B5:C5"/>
    <mergeCell ref="B6:C6"/>
    <mergeCell ref="B33:C33"/>
    <mergeCell ref="BN3:BN4"/>
    <mergeCell ref="BO3:BT3"/>
    <mergeCell ref="BU3:CA3"/>
    <mergeCell ref="CB3:CH3"/>
    <mergeCell ref="CL3:CL4"/>
    <mergeCell ref="CN3:CO3"/>
    <mergeCell ref="AQ3:AQ4"/>
    <mergeCell ref="AR3:AR4"/>
    <mergeCell ref="AS3:AS4"/>
    <mergeCell ref="AT3:BA3"/>
    <mergeCell ref="BB3:BE3"/>
    <mergeCell ref="BI3:BL3"/>
    <mergeCell ref="AI3:AI4"/>
    <mergeCell ref="AJ3:AL3"/>
    <mergeCell ref="AM3:AM4"/>
    <mergeCell ref="AN3:AN4"/>
    <mergeCell ref="AO3:AO4"/>
    <mergeCell ref="AP3:AP4"/>
    <mergeCell ref="U3:U4"/>
    <mergeCell ref="AH3:AH4"/>
    <mergeCell ref="W3:W4"/>
    <mergeCell ref="X3:X4"/>
    <mergeCell ref="Y3:Y4"/>
    <mergeCell ref="Z3:Z4"/>
    <mergeCell ref="AA3:AA4"/>
    <mergeCell ref="AB3:AB4"/>
    <mergeCell ref="AC3:AC4"/>
    <mergeCell ref="AD3:AD4"/>
    <mergeCell ref="AE3:AE4"/>
    <mergeCell ref="AF3:AF4"/>
    <mergeCell ref="AG3:AG4"/>
    <mergeCell ref="I3:I4"/>
    <mergeCell ref="J3:J4"/>
    <mergeCell ref="BN2:CK2"/>
    <mergeCell ref="CL2:CQ2"/>
    <mergeCell ref="CR2:DC2"/>
    <mergeCell ref="V3:V4"/>
    <mergeCell ref="K3:K4"/>
    <mergeCell ref="L3:L4"/>
    <mergeCell ref="M3:M4"/>
    <mergeCell ref="N3:N4"/>
    <mergeCell ref="O3:O4"/>
    <mergeCell ref="P3:P4"/>
    <mergeCell ref="Q3:Q4"/>
    <mergeCell ref="R3:R4"/>
    <mergeCell ref="S3:S4"/>
    <mergeCell ref="T3:T4"/>
    <mergeCell ref="D3:D4"/>
    <mergeCell ref="E3:E4"/>
    <mergeCell ref="F3:F4"/>
    <mergeCell ref="G3:G4"/>
    <mergeCell ref="H3:H4"/>
    <mergeCell ref="D1:EL1"/>
    <mergeCell ref="D2:L2"/>
    <mergeCell ref="M2:P2"/>
    <mergeCell ref="Q2:S2"/>
    <mergeCell ref="T2:AA2"/>
    <mergeCell ref="AB2:AC2"/>
    <mergeCell ref="AD2:AG2"/>
    <mergeCell ref="AH2:AN2"/>
    <mergeCell ref="AO2:AP2"/>
    <mergeCell ref="AQ2:BM2"/>
    <mergeCell ref="DO2:DV2"/>
    <mergeCell ref="DW2:DX2"/>
    <mergeCell ref="DY2:EK2"/>
    <mergeCell ref="DD2:DG2"/>
    <mergeCell ref="DH2:DL2"/>
    <mergeCell ref="DM2:DN2"/>
  </mergeCells>
  <pageMargins left="0.7" right="0.7" top="0.75" bottom="0.75" header="0.3" footer="0.3"/>
  <pageSetup paperSize="9" orientation="portrait" horizontalDpi="4294967293" verticalDpi="0" r:id="rId1"/>
  <headerFooter>
    <oddFooter xml:space="preserve">&amp;C_x000D_&amp;1#&amp;"Calibri"&amp;12&amp;K0078D7 OFFICIAL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Sheet</vt:lpstr>
      <vt:lpstr>Input</vt:lpstr>
      <vt:lpstr>Output</vt:lpstr>
      <vt:lpstr>RCF Calc</vt:lpstr>
      <vt:lpstr>Cost RCF (MMC)</vt:lpstr>
      <vt:lpstr>RCF SOBC data</vt:lpstr>
      <vt:lpstr>RCF OBC data</vt:lpstr>
      <vt:lpstr>RCF FBC data</vt:lpstr>
      <vt:lpstr>RCF CCT data</vt:lpstr>
      <vt:lpstr>Selectors</vt:lpstr>
      <vt:lpstr>Asset classes - discussed</vt:lpstr>
      <vt:lpstr>Input!_Hlk71887721</vt:lpstr>
      <vt:lpstr>Input!_Hlk71887778</vt:lpstr>
      <vt:lpstr>Input!_Hlk83303274</vt:lpstr>
      <vt:lpstr>'Cover Sheet'!Print_Area</vt:lpstr>
      <vt:lpstr>Output!Print_Area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Giuseppe Sassano</dc:creator>
  <cp:keywords/>
  <dc:description/>
  <cp:lastModifiedBy>Will Hardwick</cp:lastModifiedBy>
  <cp:revision/>
  <cp:lastPrinted>2022-11-17T11:29:24Z</cp:lastPrinted>
  <dcterms:created xsi:type="dcterms:W3CDTF">2020-08-17T09:50:35Z</dcterms:created>
  <dcterms:modified xsi:type="dcterms:W3CDTF">2024-02-12T10:52:26Z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etDate">
    <vt:lpwstr>2024-01-17T10:54:00Z</vt:lpwstr>
  </property>
  <property fmtid="{D5CDD505-2E9C-101B-9397-08002B2CF9AE}" pid="4" name="MSIP_Label_727fb50e-81d5-40a5-b712-4eff31972ce4_Method">
    <vt:lpwstr>Standard</vt:lpwstr>
  </property>
  <property fmtid="{D5CDD505-2E9C-101B-9397-08002B2CF9AE}" pid="5" name="MSIP_Label_727fb50e-81d5-40a5-b712-4eff31972ce4_Name">
    <vt:lpwstr>727fb50e-81d5-40a5-b712-4eff31972ce4</vt:lpwstr>
  </property>
  <property fmtid="{D5CDD505-2E9C-101B-9397-08002B2CF9AE}" pid="6" name="MSIP_Label_727fb50e-81d5-40a5-b712-4eff31972ce4_SiteId">
    <vt:lpwstr>faa8e269-0811-4538-82e7-4d29009219bf</vt:lpwstr>
  </property>
  <property fmtid="{D5CDD505-2E9C-101B-9397-08002B2CF9AE}" pid="7" name="MSIP_Label_727fb50e-81d5-40a5-b712-4eff31972ce4_ActionId">
    <vt:lpwstr>6eaa7072-0031-4323-82cc-79dac92c46c4</vt:lpwstr>
  </property>
  <property fmtid="{D5CDD505-2E9C-101B-9397-08002B2CF9AE}" pid="8" name="MSIP_Label_727fb50e-81d5-40a5-b712-4eff31972ce4_ContentBits">
    <vt:lpwstr>2</vt:lpwstr>
  </property>
</Properties>
</file>