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66925"/>
  <mc:AlternateContent xmlns:mc="http://schemas.openxmlformats.org/markup-compatibility/2006">
    <mc:Choice Requires="x15">
      <x15ac:absPath xmlns:x15ac="http://schemas.microsoft.com/office/spreadsheetml/2010/11/ac" url="https://beisgov-my.sharepoint.com/personal/rachel_gibson2_energysecurity_gov_uk/Documents/Documents/Publishing/IETF/"/>
    </mc:Choice>
  </mc:AlternateContent>
  <xr:revisionPtr revIDLastSave="113" documentId="8_{213F4E0D-FAA2-4F2D-8BDE-F02446D8B919}" xr6:coauthVersionLast="47" xr6:coauthVersionMax="47" xr10:uidLastSave="{FAE983A0-EA14-4F36-9BFE-374DC7DD5D1C}"/>
  <workbookProtection workbookAlgorithmName="SHA-512" workbookHashValue="IPQNmIZKYzmqF3gTIR8qC8PR312DUiQNZ7XglBdUJDxkMPEnT0cJS4Pxv9spphkbbpc+/Tjh3blefGD8gCz/FQ==" workbookSaltValue="Xa/in8siTieu42u60N/Yrw==" workbookSpinCount="100000" lockStructure="1"/>
  <bookViews>
    <workbookView xWindow="-108" yWindow="-108" windowWidth="23256" windowHeight="12720" xr2:uid="{03E71B3E-914F-4D66-9508-2E7B8A3B16FF}"/>
  </bookViews>
  <sheets>
    <sheet name="Cover" sheetId="11" r:id="rId1"/>
    <sheet name="Summary" sheetId="12" r:id="rId2"/>
    <sheet name="Guidance" sheetId="15" r:id="rId3"/>
    <sheet name="Feasibility Study " sheetId="22" r:id="rId4"/>
  </sheets>
  <externalReferences>
    <externalReference r:id="rId5"/>
    <externalReference r:id="rId6"/>
  </externalReferences>
  <definedNames>
    <definedName name="confirmedcb" localSheetId="0">'[1]names of lists'!$D$66:$D$68</definedName>
    <definedName name="confirmedcb">'[1]names of lists'!$D$66:$D$68</definedName>
    <definedName name="fundingcb" localSheetId="0">'[1]names of lists'!$D$54:$D$62</definedName>
    <definedName name="fundingcb">'[1]names of lists'!$D$54:$D$62</definedName>
    <definedName name="fundingsource">'[2]names of lists'!$D$43:$D$52</definedName>
    <definedName name="fundingtype">'[2]names of lists'!$D$54:$D$63</definedName>
    <definedName name="gbercb" localSheetId="0">'[1]names of lists'!$D$74:$D$79</definedName>
    <definedName name="gbercb">'[1]names of lists'!$D$74:$D$79</definedName>
    <definedName name="GuidanceIndex">Summary!#REF!</definedName>
    <definedName name="GuidanceQ13ART" localSheetId="0">#REF!</definedName>
    <definedName name="GuidanceQ14ART" localSheetId="0">#REF!</definedName>
    <definedName name="GuidanceQ16ART" localSheetId="0">#REF!</definedName>
    <definedName name="inkindcb" localSheetId="0">'[1]names of lists'!$D$70:$D$71</definedName>
    <definedName name="inkindcb">'[1]names of lists'!$D$70:$D$71</definedName>
    <definedName name="IQ_ADDIN" hidden="1">"AUTO"</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40959.6709953704</definedName>
    <definedName name="IQ_NTM" hidden="1">6000</definedName>
    <definedName name="IQ_TODAY" hidden="1">0</definedName>
    <definedName name="IQ_WEEK" hidden="1">50000</definedName>
    <definedName name="IQ_YTD" hidden="1">3000</definedName>
    <definedName name="IQ_YTDMONTH" hidden="1">130000</definedName>
    <definedName name="LADs" localSheetId="0">'[1]Section B'!$A$11:$A$347</definedName>
    <definedName name="LADs">'[1]Section B'!$A$11:$A$347</definedName>
    <definedName name="nvqcb" localSheetId="0">'[1]names of lists'!$D$35:$D$42</definedName>
    <definedName name="nvqcb">'[1]names of lists'!$D$35:$D$42</definedName>
    <definedName name="_xlnm.Print_Area" localSheetId="0">Cover!$C$1:$K$31</definedName>
    <definedName name="publiccb" localSheetId="0">'[1]names of lists'!$D$85:$D$87</definedName>
    <definedName name="publiccb">'[1]names of lists'!$D$85:$D$87</definedName>
    <definedName name="R_D_details">#REF!</definedName>
    <definedName name="randdcb" localSheetId="0">'[1]names of lists'!$D$81:$D$84</definedName>
    <definedName name="randdcb">'[1]names of lists'!$D$81:$D$84</definedName>
    <definedName name="sectorcb" localSheetId="0">'[1]names of lists'!$D$7:$D$30</definedName>
    <definedName name="sectorcb">'[1]names of lists'!$D$7:$D$30</definedName>
    <definedName name="sizecb" localSheetId="0">'[1]names of lists'!$D$31:$D$34</definedName>
    <definedName name="sizecb">'[1]names of lists'!$D$31:$D$34</definedName>
    <definedName name="Widerbenefit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15" i="22" l="1"/>
  <c r="D4" i="22" l="1"/>
  <c r="D6" i="22"/>
  <c r="F584" i="22" l="1"/>
  <c r="I584" i="22" s="1"/>
  <c r="F476" i="22"/>
  <c r="I476" i="22" s="1"/>
  <c r="F368" i="22"/>
  <c r="I368" i="22" s="1"/>
  <c r="F260" i="22"/>
  <c r="I260" i="22" s="1"/>
  <c r="F152" i="22"/>
  <c r="I152" i="22" s="1"/>
  <c r="H596" i="22" l="1"/>
  <c r="H592" i="22"/>
  <c r="H591" i="22"/>
  <c r="H589" i="22"/>
  <c r="H590" i="22"/>
  <c r="H593" i="22"/>
  <c r="H594" i="22"/>
  <c r="H587" i="22"/>
  <c r="H595" i="22"/>
  <c r="H588" i="22"/>
  <c r="H488" i="22"/>
  <c r="H480" i="22"/>
  <c r="H482" i="22"/>
  <c r="H481" i="22"/>
  <c r="H487" i="22"/>
  <c r="H479" i="22"/>
  <c r="H486" i="22"/>
  <c r="H485" i="22"/>
  <c r="H484" i="22"/>
  <c r="H483" i="22"/>
  <c r="H380" i="22"/>
  <c r="H372" i="22"/>
  <c r="H379" i="22"/>
  <c r="H371" i="22"/>
  <c r="H378" i="22"/>
  <c r="H377" i="22"/>
  <c r="H376" i="22"/>
  <c r="H375" i="22"/>
  <c r="H374" i="22"/>
  <c r="H373" i="22"/>
  <c r="H272" i="22"/>
  <c r="H264" i="22"/>
  <c r="H271" i="22"/>
  <c r="H263" i="22"/>
  <c r="H267" i="22"/>
  <c r="H270" i="22"/>
  <c r="H269" i="22"/>
  <c r="H268" i="22"/>
  <c r="H266" i="22"/>
  <c r="H265" i="22"/>
  <c r="H164" i="22"/>
  <c r="H156" i="22"/>
  <c r="H155" i="22"/>
  <c r="H163" i="22"/>
  <c r="H162" i="22"/>
  <c r="H161" i="22"/>
  <c r="H160" i="22"/>
  <c r="H159" i="22"/>
  <c r="H158" i="22"/>
  <c r="H157" i="22"/>
  <c r="J632" i="22" l="1"/>
  <c r="J631" i="22"/>
  <c r="J630" i="22"/>
  <c r="J629" i="22"/>
  <c r="J628" i="22"/>
  <c r="J627" i="22"/>
  <c r="J626" i="22"/>
  <c r="J625" i="22"/>
  <c r="J624" i="22"/>
  <c r="J623" i="22"/>
  <c r="J622" i="22"/>
  <c r="J621" i="22"/>
  <c r="J620" i="22"/>
  <c r="J619" i="22"/>
  <c r="J618" i="22"/>
  <c r="J617" i="22"/>
  <c r="J616" i="22"/>
  <c r="J615" i="22"/>
  <c r="J614" i="22"/>
  <c r="J613" i="22"/>
  <c r="J524" i="22"/>
  <c r="J523" i="22"/>
  <c r="J522" i="22"/>
  <c r="J521" i="22"/>
  <c r="J520" i="22"/>
  <c r="J519" i="22"/>
  <c r="J518" i="22"/>
  <c r="J517" i="22"/>
  <c r="J516" i="22"/>
  <c r="J515" i="22"/>
  <c r="J514" i="22"/>
  <c r="J513" i="22"/>
  <c r="J512" i="22"/>
  <c r="J511" i="22"/>
  <c r="J510" i="22"/>
  <c r="J509" i="22"/>
  <c r="J508" i="22"/>
  <c r="J507" i="22"/>
  <c r="J506" i="22"/>
  <c r="J505" i="22"/>
  <c r="J416" i="22"/>
  <c r="J415" i="22"/>
  <c r="J414" i="22"/>
  <c r="J413" i="22"/>
  <c r="J412" i="22"/>
  <c r="J411" i="22"/>
  <c r="J410" i="22"/>
  <c r="J409" i="22"/>
  <c r="J408" i="22"/>
  <c r="J407" i="22"/>
  <c r="J406" i="22"/>
  <c r="J405" i="22"/>
  <c r="J404" i="22"/>
  <c r="J403" i="22"/>
  <c r="J402" i="22"/>
  <c r="J401" i="22"/>
  <c r="J400" i="22"/>
  <c r="J399" i="22"/>
  <c r="J398" i="22"/>
  <c r="J397" i="22"/>
  <c r="J308" i="22"/>
  <c r="J307" i="22"/>
  <c r="J306" i="22"/>
  <c r="J305" i="22"/>
  <c r="J304" i="22"/>
  <c r="J303" i="22"/>
  <c r="J302" i="22"/>
  <c r="J301" i="22"/>
  <c r="J300" i="22"/>
  <c r="J299" i="22"/>
  <c r="J298" i="22"/>
  <c r="J297" i="22"/>
  <c r="J296" i="22"/>
  <c r="J295" i="22"/>
  <c r="J294" i="22"/>
  <c r="J293" i="22"/>
  <c r="J292" i="22"/>
  <c r="J291" i="22"/>
  <c r="J290" i="22"/>
  <c r="J289" i="22"/>
  <c r="J200" i="22"/>
  <c r="J199" i="22"/>
  <c r="J198" i="22"/>
  <c r="J197" i="22"/>
  <c r="J196" i="22"/>
  <c r="J195" i="22"/>
  <c r="J194" i="22"/>
  <c r="J193" i="22"/>
  <c r="J192" i="22"/>
  <c r="J191" i="22"/>
  <c r="J190" i="22"/>
  <c r="J189" i="22"/>
  <c r="J188" i="22"/>
  <c r="J187" i="22"/>
  <c r="J186" i="22"/>
  <c r="J185" i="22"/>
  <c r="J184" i="22"/>
  <c r="J183" i="22"/>
  <c r="J182" i="22"/>
  <c r="J181" i="22"/>
  <c r="J58" i="22"/>
  <c r="J57" i="22"/>
  <c r="J56" i="22"/>
  <c r="J55" i="22"/>
  <c r="J54" i="22"/>
  <c r="J53" i="22"/>
  <c r="J52" i="22"/>
  <c r="J51" i="22"/>
  <c r="J50" i="22"/>
  <c r="J49" i="22"/>
  <c r="D127" i="22" l="1"/>
  <c r="D126" i="22"/>
  <c r="D125" i="22"/>
  <c r="D124" i="22"/>
  <c r="D123" i="22"/>
  <c r="J684" i="22"/>
  <c r="J683" i="22"/>
  <c r="J682" i="22"/>
  <c r="J681" i="22"/>
  <c r="J680" i="22"/>
  <c r="J679" i="22"/>
  <c r="J678" i="22"/>
  <c r="J677" i="22"/>
  <c r="J676" i="22"/>
  <c r="J675" i="22"/>
  <c r="J671" i="22"/>
  <c r="J670" i="22"/>
  <c r="J669" i="22"/>
  <c r="J668" i="22"/>
  <c r="J667" i="22"/>
  <c r="J666" i="22"/>
  <c r="J665" i="22"/>
  <c r="J664" i="22"/>
  <c r="J663" i="22"/>
  <c r="J662" i="22"/>
  <c r="J658" i="22"/>
  <c r="J657" i="22"/>
  <c r="J656" i="22"/>
  <c r="J655" i="22"/>
  <c r="J654" i="22"/>
  <c r="J653" i="22"/>
  <c r="J652" i="22"/>
  <c r="J651" i="22"/>
  <c r="J650" i="22"/>
  <c r="J649" i="22"/>
  <c r="J645" i="22"/>
  <c r="J644" i="22"/>
  <c r="J643" i="22"/>
  <c r="J642" i="22"/>
  <c r="J641" i="22"/>
  <c r="J640" i="22"/>
  <c r="J639" i="22"/>
  <c r="J638" i="22"/>
  <c r="J637" i="22"/>
  <c r="J636" i="22"/>
  <c r="J576" i="22"/>
  <c r="J575" i="22"/>
  <c r="J574" i="22"/>
  <c r="J573" i="22"/>
  <c r="J572" i="22"/>
  <c r="J571" i="22"/>
  <c r="J570" i="22"/>
  <c r="J569" i="22"/>
  <c r="J568" i="22"/>
  <c r="J567" i="22"/>
  <c r="J563" i="22"/>
  <c r="J562" i="22"/>
  <c r="J561" i="22"/>
  <c r="J560" i="22"/>
  <c r="J559" i="22"/>
  <c r="J558" i="22"/>
  <c r="J557" i="22"/>
  <c r="J556" i="22"/>
  <c r="J555" i="22"/>
  <c r="J554" i="22"/>
  <c r="J550" i="22"/>
  <c r="J549" i="22"/>
  <c r="J548" i="22"/>
  <c r="J547" i="22"/>
  <c r="J546" i="22"/>
  <c r="J545" i="22"/>
  <c r="J544" i="22"/>
  <c r="J543" i="22"/>
  <c r="J542" i="22"/>
  <c r="J541" i="22"/>
  <c r="J537" i="22"/>
  <c r="J536" i="22"/>
  <c r="J535" i="22"/>
  <c r="J534" i="22"/>
  <c r="J533" i="22"/>
  <c r="J532" i="22"/>
  <c r="J531" i="22"/>
  <c r="J530" i="22"/>
  <c r="J529" i="22"/>
  <c r="J528" i="22"/>
  <c r="J468" i="22"/>
  <c r="J467" i="22"/>
  <c r="J466" i="22"/>
  <c r="J465" i="22"/>
  <c r="J464" i="22"/>
  <c r="J463" i="22"/>
  <c r="J462" i="22"/>
  <c r="J461" i="22"/>
  <c r="J460" i="22"/>
  <c r="J459" i="22"/>
  <c r="J455" i="22"/>
  <c r="J454" i="22"/>
  <c r="J453" i="22"/>
  <c r="J452" i="22"/>
  <c r="J451" i="22"/>
  <c r="J450" i="22"/>
  <c r="J449" i="22"/>
  <c r="J448" i="22"/>
  <c r="J447" i="22"/>
  <c r="J446" i="22"/>
  <c r="J442" i="22"/>
  <c r="J441" i="22"/>
  <c r="J440" i="22"/>
  <c r="J439" i="22"/>
  <c r="J438" i="22"/>
  <c r="J437" i="22"/>
  <c r="J436" i="22"/>
  <c r="J435" i="22"/>
  <c r="J434" i="22"/>
  <c r="J433" i="22"/>
  <c r="J429" i="22"/>
  <c r="J428" i="22"/>
  <c r="J427" i="22"/>
  <c r="J426" i="22"/>
  <c r="J425" i="22"/>
  <c r="J424" i="22"/>
  <c r="J423" i="22"/>
  <c r="J422" i="22"/>
  <c r="J421" i="22"/>
  <c r="J420" i="22"/>
  <c r="J360" i="22"/>
  <c r="J359" i="22"/>
  <c r="J358" i="22"/>
  <c r="J357" i="22"/>
  <c r="J356" i="22"/>
  <c r="J355" i="22"/>
  <c r="J354" i="22"/>
  <c r="J353" i="22"/>
  <c r="J352" i="22"/>
  <c r="J351" i="22"/>
  <c r="J347" i="22"/>
  <c r="J346" i="22"/>
  <c r="J345" i="22"/>
  <c r="J344" i="22"/>
  <c r="J343" i="22"/>
  <c r="J342" i="22"/>
  <c r="J341" i="22"/>
  <c r="J340" i="22"/>
  <c r="J339" i="22"/>
  <c r="J338" i="22"/>
  <c r="J334" i="22"/>
  <c r="J333" i="22"/>
  <c r="J332" i="22"/>
  <c r="J331" i="22"/>
  <c r="J330" i="22"/>
  <c r="J329" i="22"/>
  <c r="J328" i="22"/>
  <c r="J327" i="22"/>
  <c r="J326" i="22"/>
  <c r="J325" i="22"/>
  <c r="J321" i="22"/>
  <c r="J320" i="22"/>
  <c r="J319" i="22"/>
  <c r="J318" i="22"/>
  <c r="J317" i="22"/>
  <c r="J316" i="22"/>
  <c r="J315" i="22"/>
  <c r="J314" i="22"/>
  <c r="J313" i="22"/>
  <c r="J312" i="22"/>
  <c r="J271" i="22"/>
  <c r="J252" i="22"/>
  <c r="J251" i="22"/>
  <c r="J250" i="22"/>
  <c r="J249" i="22"/>
  <c r="J248" i="22"/>
  <c r="J247" i="22"/>
  <c r="J246" i="22"/>
  <c r="J245" i="22"/>
  <c r="J244" i="22"/>
  <c r="J243" i="22"/>
  <c r="J239" i="22"/>
  <c r="J238" i="22"/>
  <c r="J237" i="22"/>
  <c r="J236" i="22"/>
  <c r="J235" i="22"/>
  <c r="J234" i="22"/>
  <c r="J233" i="22"/>
  <c r="J232" i="22"/>
  <c r="J231" i="22"/>
  <c r="J230" i="22"/>
  <c r="J226" i="22"/>
  <c r="J225" i="22"/>
  <c r="J224" i="22"/>
  <c r="J223" i="22"/>
  <c r="J222" i="22"/>
  <c r="J221" i="22"/>
  <c r="J220" i="22"/>
  <c r="J219" i="22"/>
  <c r="J218" i="22"/>
  <c r="J217" i="22"/>
  <c r="J213" i="22"/>
  <c r="J212" i="22"/>
  <c r="J211" i="22"/>
  <c r="J210" i="22"/>
  <c r="J209" i="22"/>
  <c r="J208" i="22"/>
  <c r="J207" i="22"/>
  <c r="J206" i="22"/>
  <c r="J205" i="22"/>
  <c r="J204" i="22"/>
  <c r="J483" i="22" l="1"/>
  <c r="J496" i="22" s="1"/>
  <c r="J482" i="22"/>
  <c r="J495" i="22" s="1"/>
  <c r="J481" i="22"/>
  <c r="J494" i="22" s="1"/>
  <c r="J488" i="22"/>
  <c r="J501" i="22" s="1"/>
  <c r="J480" i="22"/>
  <c r="J493" i="22" s="1"/>
  <c r="J487" i="22"/>
  <c r="J500" i="22" s="1"/>
  <c r="J479" i="22"/>
  <c r="J492" i="22" s="1"/>
  <c r="J486" i="22"/>
  <c r="J499" i="22" s="1"/>
  <c r="J485" i="22"/>
  <c r="J498" i="22" s="1"/>
  <c r="J484" i="22"/>
  <c r="J497" i="22" s="1"/>
  <c r="J377" i="22"/>
  <c r="J390" i="22" s="1"/>
  <c r="J376" i="22"/>
  <c r="J389" i="22" s="1"/>
  <c r="J375" i="22"/>
  <c r="J388" i="22" s="1"/>
  <c r="J374" i="22"/>
  <c r="J387" i="22" s="1"/>
  <c r="J373" i="22"/>
  <c r="J386" i="22" s="1"/>
  <c r="J380" i="22"/>
  <c r="J393" i="22" s="1"/>
  <c r="J372" i="22"/>
  <c r="J385" i="22" s="1"/>
  <c r="J379" i="22"/>
  <c r="J392" i="22" s="1"/>
  <c r="J371" i="22"/>
  <c r="J378" i="22"/>
  <c r="J391" i="22" s="1"/>
  <c r="J589" i="22"/>
  <c r="J602" i="22" s="1"/>
  <c r="J596" i="22"/>
  <c r="J609" i="22" s="1"/>
  <c r="J588" i="22"/>
  <c r="J601" i="22" s="1"/>
  <c r="J595" i="22"/>
  <c r="J608" i="22" s="1"/>
  <c r="J587" i="22"/>
  <c r="J594" i="22"/>
  <c r="J607" i="22" s="1"/>
  <c r="J593" i="22"/>
  <c r="J606" i="22" s="1"/>
  <c r="J592" i="22"/>
  <c r="J605" i="22" s="1"/>
  <c r="J591" i="22"/>
  <c r="J604" i="22" s="1"/>
  <c r="J590" i="22"/>
  <c r="J603" i="22" s="1"/>
  <c r="J611" i="22"/>
  <c r="J264" i="22"/>
  <c r="J277" i="22" s="1"/>
  <c r="J272" i="22"/>
  <c r="J285" i="22" s="1"/>
  <c r="J265" i="22"/>
  <c r="J278" i="22" s="1"/>
  <c r="J267" i="22"/>
  <c r="J280" i="22" s="1"/>
  <c r="J266" i="22"/>
  <c r="J279" i="22" s="1"/>
  <c r="J268" i="22"/>
  <c r="J281" i="22" s="1"/>
  <c r="J269" i="22"/>
  <c r="J282" i="22" s="1"/>
  <c r="J270" i="22"/>
  <c r="J283" i="22" s="1"/>
  <c r="J263" i="22"/>
  <c r="J158" i="22"/>
  <c r="J171" i="22" s="1"/>
  <c r="J159" i="22"/>
  <c r="J172" i="22" s="1"/>
  <c r="J160" i="22"/>
  <c r="J173" i="22" s="1"/>
  <c r="J161" i="22"/>
  <c r="J174" i="22" s="1"/>
  <c r="J162" i="22"/>
  <c r="J175" i="22" s="1"/>
  <c r="J163" i="22"/>
  <c r="J176" i="22" s="1"/>
  <c r="J155" i="22"/>
  <c r="J156" i="22"/>
  <c r="J169" i="22" s="1"/>
  <c r="J164" i="22"/>
  <c r="J177" i="22" s="1"/>
  <c r="J157" i="22"/>
  <c r="J170" i="22" s="1"/>
  <c r="J526" i="22"/>
  <c r="J431" i="22"/>
  <c r="J241" i="22"/>
  <c r="J179" i="22"/>
  <c r="J323" i="22"/>
  <c r="J444" i="22"/>
  <c r="J565" i="22"/>
  <c r="J634" i="22"/>
  <c r="J457" i="22"/>
  <c r="J202" i="22"/>
  <c r="J310" i="22"/>
  <c r="J336" i="22"/>
  <c r="J395" i="22"/>
  <c r="J539" i="22"/>
  <c r="J660" i="22"/>
  <c r="J287" i="22"/>
  <c r="J228" i="22"/>
  <c r="J349" i="22"/>
  <c r="J647" i="22"/>
  <c r="J215" i="22"/>
  <c r="J418" i="22"/>
  <c r="J503" i="22"/>
  <c r="J552" i="22"/>
  <c r="J673" i="22"/>
  <c r="J284" i="22"/>
  <c r="J490" i="22" l="1"/>
  <c r="J473" i="22"/>
  <c r="J276" i="22"/>
  <c r="J274" i="22" s="1"/>
  <c r="J257" i="22"/>
  <c r="J581" i="22"/>
  <c r="J600" i="22"/>
  <c r="J598" i="22" s="1"/>
  <c r="J168" i="22"/>
  <c r="J166" i="22" s="1"/>
  <c r="J149" i="22"/>
  <c r="J384" i="22"/>
  <c r="J382" i="22" s="1"/>
  <c r="J365" i="22"/>
  <c r="J471" i="22" l="1"/>
  <c r="H126" i="22" s="1"/>
  <c r="J579" i="22"/>
  <c r="H127" i="22" s="1"/>
  <c r="J255" i="22"/>
  <c r="H124" i="22" s="1"/>
  <c r="J147" i="22"/>
  <c r="H123" i="22" s="1"/>
  <c r="J363" i="22"/>
  <c r="H125" i="22" s="1"/>
  <c r="J687" i="22" l="1"/>
  <c r="F122" i="22" l="1"/>
  <c r="I128" i="22" l="1"/>
  <c r="G48" i="12" s="1"/>
  <c r="L126" i="22"/>
  <c r="L123" i="22"/>
  <c r="G127" i="22"/>
  <c r="G126" i="22"/>
  <c r="K126" i="22" s="1"/>
  <c r="G125" i="22"/>
  <c r="K125" i="22" s="1"/>
  <c r="G124" i="22"/>
  <c r="G123" i="22"/>
  <c r="K123" i="22" s="1"/>
  <c r="G122" i="22"/>
  <c r="J107" i="22" l="1"/>
  <c r="J114" i="22"/>
  <c r="J113" i="22"/>
  <c r="J112" i="22"/>
  <c r="J111" i="22"/>
  <c r="J110" i="22"/>
  <c r="J109" i="22"/>
  <c r="J108" i="22"/>
  <c r="J102" i="22"/>
  <c r="J101" i="22"/>
  <c r="J100" i="22"/>
  <c r="J99" i="22"/>
  <c r="J98" i="22"/>
  <c r="J97" i="22"/>
  <c r="J96" i="22"/>
  <c r="J95" i="22"/>
  <c r="J94" i="22"/>
  <c r="J89" i="22"/>
  <c r="J88" i="22"/>
  <c r="J87" i="22"/>
  <c r="J86" i="22"/>
  <c r="J85" i="22"/>
  <c r="J84" i="22"/>
  <c r="J83" i="22"/>
  <c r="J82" i="22"/>
  <c r="J81" i="22"/>
  <c r="J76" i="22"/>
  <c r="J75" i="22"/>
  <c r="J74" i="22"/>
  <c r="J73" i="22"/>
  <c r="J72" i="22"/>
  <c r="J71" i="22"/>
  <c r="J70" i="22"/>
  <c r="J69" i="22"/>
  <c r="J68" i="22"/>
  <c r="J67" i="22"/>
  <c r="J63" i="22"/>
  <c r="J62" i="22"/>
  <c r="J61" i="22"/>
  <c r="J60" i="22"/>
  <c r="J59" i="22"/>
  <c r="J48" i="22"/>
  <c r="J47" i="22"/>
  <c r="J46" i="22"/>
  <c r="J45" i="22"/>
  <c r="D122" i="22" l="1"/>
  <c r="J106" i="22"/>
  <c r="J93" i="22"/>
  <c r="J80" i="22"/>
  <c r="J44" i="22"/>
  <c r="J42" i="22" s="1"/>
  <c r="F15" i="22"/>
  <c r="I15" i="22" s="1"/>
  <c r="H24" i="22" l="1"/>
  <c r="J24" i="22" s="1"/>
  <c r="J37" i="22" s="1"/>
  <c r="H23" i="22"/>
  <c r="J23" i="22" s="1"/>
  <c r="J36" i="22" s="1"/>
  <c r="H22" i="22"/>
  <c r="J22" i="22" s="1"/>
  <c r="J35" i="22" s="1"/>
  <c r="H21" i="22"/>
  <c r="J21" i="22" s="1"/>
  <c r="J34" i="22" s="1"/>
  <c r="H20" i="22"/>
  <c r="J20" i="22" s="1"/>
  <c r="J33" i="22" s="1"/>
  <c r="H27" i="22"/>
  <c r="J27" i="22" s="1"/>
  <c r="J40" i="22" s="1"/>
  <c r="H19" i="22"/>
  <c r="J19" i="22" s="1"/>
  <c r="J32" i="22" s="1"/>
  <c r="H26" i="22"/>
  <c r="J26" i="22" s="1"/>
  <c r="J39" i="22" s="1"/>
  <c r="H18" i="22"/>
  <c r="J18" i="22" s="1"/>
  <c r="H25" i="22"/>
  <c r="J25" i="22" s="1"/>
  <c r="J38" i="22" s="1"/>
  <c r="F138" i="22"/>
  <c r="J78" i="22"/>
  <c r="J104" i="22"/>
  <c r="J117" i="22" s="1"/>
  <c r="J65" i="22"/>
  <c r="J91" i="22"/>
  <c r="J31" i="22" l="1"/>
  <c r="J29" i="22" l="1"/>
  <c r="J12" i="22"/>
  <c r="J123" i="22" l="1"/>
  <c r="H122" i="22"/>
  <c r="J122" i="22" s="1"/>
  <c r="K122" i="22" s="1"/>
  <c r="L127" i="22" l="1"/>
  <c r="J127" i="22"/>
  <c r="K127" i="22" s="1"/>
  <c r="L125" i="22"/>
  <c r="J125" i="22"/>
  <c r="L124" i="22"/>
  <c r="L128" i="22" s="1"/>
  <c r="J124" i="22"/>
  <c r="K124" i="22" s="1"/>
  <c r="J126" i="22"/>
  <c r="K128" i="22" l="1"/>
  <c r="I48" i="12" s="1"/>
  <c r="L130" i="22"/>
  <c r="H128" i="22"/>
  <c r="L129" i="22" s="1"/>
  <c r="J48" i="12" l="1"/>
  <c r="F48" i="12"/>
  <c r="H48" i="12" s="1"/>
  <c r="F137" i="22"/>
  <c r="F139" i="22" l="1"/>
  <c r="G49" i="12"/>
  <c r="E35" i="12" s="1"/>
  <c r="F142" i="22" l="1"/>
  <c r="F143" i="22" s="1"/>
  <c r="F49" i="12"/>
  <c r="E34" i="12" s="1"/>
</calcChain>
</file>

<file path=xl/sharedStrings.xml><?xml version="1.0" encoding="utf-8"?>
<sst xmlns="http://schemas.openxmlformats.org/spreadsheetml/2006/main" count="354" uniqueCount="126">
  <si>
    <t xml:space="preserve">OFFICIAL-SENSITIVE:COMMERCIAL </t>
  </si>
  <si>
    <t>Feasibility Study Finance Form</t>
  </si>
  <si>
    <t>Key for all Tabs</t>
  </si>
  <si>
    <t>Applicant data entry required</t>
  </si>
  <si>
    <t>Applicant to Choose from drop-down menu</t>
  </si>
  <si>
    <t>Protected cells</t>
  </si>
  <si>
    <t>Output meets criteria</t>
  </si>
  <si>
    <t>Output does not meet criteria, please adjust inputs</t>
  </si>
  <si>
    <t>Final Aggregated Figures for your Feasibility Study Application</t>
  </si>
  <si>
    <t>Total Aggregated Eligible Cost</t>
  </si>
  <si>
    <t>Total Aggregated Grant Requested</t>
  </si>
  <si>
    <t>Please ensure that all relevant checks are "OK" / Green</t>
  </si>
  <si>
    <t>Feasibility Study Type &amp; Applicant Data</t>
  </si>
  <si>
    <t>Applicant Company Name</t>
  </si>
  <si>
    <t>Applicant Company Size</t>
  </si>
  <si>
    <t>Contact email address of person completing this form</t>
  </si>
  <si>
    <t>Study Name</t>
  </si>
  <si>
    <t>Site Name &amp; Address</t>
  </si>
  <si>
    <t>Total Study Eligible Cost</t>
  </si>
  <si>
    <t>Grant Requested</t>
  </si>
  <si>
    <t>Within Eligible Cost Threshold Limits?</t>
  </si>
  <si>
    <t>Partner Grants Requested OK?</t>
  </si>
  <si>
    <t>Research Costs OK?</t>
  </si>
  <si>
    <t>Source Tables for Feasibility Studies</t>
  </si>
  <si>
    <t>Partner</t>
  </si>
  <si>
    <t>Max Aid Intensity</t>
  </si>
  <si>
    <t>Min/Max for Total Eligible Cost (£)</t>
  </si>
  <si>
    <t>N/A</t>
  </si>
  <si>
    <t>Min</t>
  </si>
  <si>
    <t>Research - University</t>
  </si>
  <si>
    <t>Max</t>
  </si>
  <si>
    <t>Research - Other</t>
  </si>
  <si>
    <t>Small Business</t>
  </si>
  <si>
    <t>Medium Business</t>
  </si>
  <si>
    <t>Large Business</t>
  </si>
  <si>
    <t>To note: The above aid intensities are the maximum available. You will need to justify that you are seeking the minimum amount of aid needed rather than simply the maximum available.</t>
  </si>
  <si>
    <t>Applicant to choose from drop-down menu</t>
  </si>
  <si>
    <t>Title or formula cells - protected</t>
  </si>
  <si>
    <t>Return to Summary</t>
  </si>
  <si>
    <t>Return to Guidance</t>
  </si>
  <si>
    <t>1. Lead Applicant Study Expenditure (in current prices)</t>
  </si>
  <si>
    <t>Total</t>
  </si>
  <si>
    <t>Direct Labour (applicant company full time staff)</t>
  </si>
  <si>
    <t>Annual work days calculation</t>
  </si>
  <si>
    <t>Week days</t>
  </si>
  <si>
    <t>Bank holidays</t>
  </si>
  <si>
    <t xml:space="preserve">Annual leave days </t>
  </si>
  <si>
    <t>Total work days</t>
  </si>
  <si>
    <t>Role description</t>
  </si>
  <si>
    <t>Gross annual cost</t>
  </si>
  <si>
    <t xml:space="preserve">Day rate </t>
  </si>
  <si>
    <t>Total days spent by all staff at this grade</t>
  </si>
  <si>
    <t xml:space="preserve">Study Role Cost </t>
  </si>
  <si>
    <t>Overhead (relates to direct labour)</t>
  </si>
  <si>
    <t>Overhead description</t>
  </si>
  <si>
    <t>Overhead as % of direct labour cost</t>
  </si>
  <si>
    <t>Study Overhead</t>
  </si>
  <si>
    <t>Materials (components and hardware that make up the study)</t>
  </si>
  <si>
    <t>Material description</t>
  </si>
  <si>
    <t>Cost per unit</t>
  </si>
  <si>
    <t>Quantity</t>
  </si>
  <si>
    <t>Study Material Cost</t>
  </si>
  <si>
    <t>Capital Equipment (used to help deploy the study)</t>
  </si>
  <si>
    <t>Equipment description (can be new or existing)</t>
  </si>
  <si>
    <t>Net value or purchase price at start of use</t>
  </si>
  <si>
    <t xml:space="preserve">Residual value at end of use in the study </t>
  </si>
  <si>
    <t>Utilisation (%)</t>
  </si>
  <si>
    <t>Study Equipment Cost</t>
  </si>
  <si>
    <t>Subcontractors</t>
  </si>
  <si>
    <t>Name of Subcontractor</t>
  </si>
  <si>
    <t>Role or Description of work</t>
  </si>
  <si>
    <t>Cost</t>
  </si>
  <si>
    <t>Study Subcontractor Cost</t>
  </si>
  <si>
    <t>Travel &amp; Subsistence</t>
  </si>
  <si>
    <t>Travel or subsistence description</t>
  </si>
  <si>
    <t>Frequency</t>
  </si>
  <si>
    <t xml:space="preserve">Study Travel or Subsistence Cost </t>
  </si>
  <si>
    <t>Other</t>
  </si>
  <si>
    <t>Other cost items</t>
  </si>
  <si>
    <t xml:space="preserve">Other cost justification </t>
  </si>
  <si>
    <t>Study Other Cost</t>
  </si>
  <si>
    <t>Total Lead Applicant Study Expenditure</t>
  </si>
  <si>
    <t>Please fill in Section 4 If you have any study partners</t>
  </si>
  <si>
    <t>2. Subsidy Controls &amp; Research Check</t>
  </si>
  <si>
    <t>Subsidy Controls Workings</t>
  </si>
  <si>
    <t>Grant requested as % of eligible costs</t>
  </si>
  <si>
    <t xml:space="preserve">Grant requested OK? </t>
  </si>
  <si>
    <t>Eligible Research Costs (if applicable)</t>
  </si>
  <si>
    <t>Partner Name (lead applicant and up to five partners from Section 4)</t>
  </si>
  <si>
    <t>Partner Type &amp; EAA (drop-down menu)</t>
  </si>
  <si>
    <t>Maximum aid intensity (%)</t>
  </si>
  <si>
    <t>Total eligible costs</t>
  </si>
  <si>
    <t>Grant requested</t>
  </si>
  <si>
    <t>Total Study Cost &amp; Grant Numbers</t>
  </si>
  <si>
    <t>Total eligible research costs as % of total eligible costs</t>
  </si>
  <si>
    <t>Total eligible research costs not more than 30% of total eligible costs?</t>
  </si>
  <si>
    <t>Please justify that you are requesting the minimum grant required for the study to proceed</t>
  </si>
  <si>
    <t>3. Match Funding</t>
  </si>
  <si>
    <t>For Whole Study</t>
  </si>
  <si>
    <t xml:space="preserve">Please explain why private sector funding, either internally or from third parties, cannot be used as an alternative to the grant. </t>
  </si>
  <si>
    <t>TOTAL Study Cost</t>
  </si>
  <si>
    <t xml:space="preserve">IETF Support Requested </t>
  </si>
  <si>
    <t>Funding Balance</t>
  </si>
  <si>
    <r>
      <t>From Internal Source</t>
    </r>
    <r>
      <rPr>
        <b/>
        <sz val="9"/>
        <rFont val="Arial"/>
        <family val="2"/>
      </rPr>
      <t>s (applicant funding)</t>
    </r>
  </si>
  <si>
    <t>From Third Parties</t>
  </si>
  <si>
    <t>TOTAL Study Funding (must equal total study costs)</t>
  </si>
  <si>
    <t>Check (study costs - total funding)</t>
  </si>
  <si>
    <t>End of data entry if the study has no partners</t>
  </si>
  <si>
    <r>
      <t xml:space="preserve">4. Partner Expenditure, </t>
    </r>
    <r>
      <rPr>
        <b/>
        <sz val="14"/>
        <color rgb="FFFF0000"/>
        <rFont val="Arial"/>
        <family val="2"/>
      </rPr>
      <t>if applicable</t>
    </r>
    <r>
      <rPr>
        <b/>
        <sz val="14"/>
        <color rgb="FF000000"/>
        <rFont val="Arial"/>
        <family val="2"/>
      </rPr>
      <t xml:space="preserve"> (for up to five partners)</t>
    </r>
  </si>
  <si>
    <t>Partner 1 name</t>
  </si>
  <si>
    <t>Study Cost Workings</t>
  </si>
  <si>
    <t>Partner 2 name</t>
  </si>
  <si>
    <t>Partner 3 name</t>
  </si>
  <si>
    <t>Partner 4 name</t>
  </si>
  <si>
    <t>Partner 5 name</t>
  </si>
  <si>
    <t>Total Partner Study Expenditure</t>
  </si>
  <si>
    <t>Version Control 1.0 Jan 2024</t>
  </si>
  <si>
    <t>Industrial Energy Transformation Fund: Phase 3</t>
  </si>
  <si>
    <t>Link to IETF Phase 3 Guidance</t>
  </si>
  <si>
    <t>Feasibility Study</t>
  </si>
  <si>
    <t xml:space="preserve">Application Summary </t>
  </si>
  <si>
    <t>Study and
link to data entry tab</t>
  </si>
  <si>
    <r>
      <t xml:space="preserve">DESNZ IETF Finance Form for Feasibility Studies into the Deployment of </t>
    </r>
    <r>
      <rPr>
        <b/>
        <u/>
        <sz val="16"/>
        <color rgb="FF003366"/>
        <rFont val="Arial"/>
        <family val="2"/>
      </rPr>
      <t>either</t>
    </r>
    <r>
      <rPr>
        <b/>
        <sz val="16"/>
        <color rgb="FF003366"/>
        <rFont val="Arial"/>
        <family val="2"/>
      </rPr>
      <t xml:space="preserve"> Decarbonisation </t>
    </r>
    <r>
      <rPr>
        <b/>
        <u/>
        <sz val="16"/>
        <color rgb="FF003366"/>
        <rFont val="Arial"/>
        <family val="2"/>
      </rPr>
      <t>or</t>
    </r>
    <r>
      <rPr>
        <b/>
        <sz val="16"/>
        <color rgb="FF003366"/>
        <rFont val="Arial"/>
        <family val="2"/>
      </rPr>
      <t xml:space="preserve"> Energy Efficiency Projects (not both)</t>
    </r>
  </si>
  <si>
    <t>Decarbonisation (D) or Energy Efficiency (EE) Feasibility Study/Studies?</t>
  </si>
  <si>
    <t>Application Total</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</si>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</sst>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quot;£&quot;* #,##0_-;_-&quot;£&quot;* &quot;-&quot;_-;_-@_-"/>
    <numFmt numFmtId="164" formatCode="&quot; &quot;#,##0.00&quot; &quot;;&quot;-&quot;#,##0.00&quot; &quot;;&quot; -&quot;00&quot; &quot;;&quot; &quot;@&quot; &quot;"/>
    <numFmt numFmtId="165" formatCode="&quot; &quot;#,##0&quot; &quot;;&quot;-&quot;#,##0&quot; &quot;;&quot; -&quot;00&quot; &quot;;&quot; &quot;@&quot; &quot;"/>
  </numFmts>
  <fonts count="43" x14ac:knownFonts="1">
    <font>
      <sz val="12"/>
      <color rgb="FF000000"/>
      <name val="Arial"/>
      <family val="2"/>
    </font>
    <font>
      <sz val="12"/>
      <color rgb="FF000000"/>
      <name val="Arial"/>
      <family val="2"/>
    </font>
    <font>
      <u/>
      <sz val="12"/>
      <color rgb="FF0000FF"/>
      <name val="Arial"/>
      <family val="2"/>
    </font>
    <font>
      <sz val="12"/>
      <name val="Arial"/>
      <family val="2"/>
    </font>
    <font>
      <b/>
      <sz val="16"/>
      <color rgb="FFFF0000"/>
      <name val="Arial"/>
      <family val="2"/>
    </font>
    <font>
      <b/>
      <sz val="16"/>
      <color rgb="FF333399"/>
      <name val="Arial"/>
      <family val="2"/>
    </font>
    <font>
      <sz val="11"/>
      <color rgb="FF000000"/>
      <name val="Arial"/>
      <family val="2"/>
    </font>
    <font>
      <b/>
      <sz val="12"/>
      <color rgb="FF000000"/>
      <name val="Arial"/>
      <family val="2"/>
    </font>
    <font>
      <b/>
      <sz val="11"/>
      <color rgb="FF000000"/>
      <name val="Arial"/>
      <family val="2"/>
    </font>
    <font>
      <b/>
      <sz val="14"/>
      <color rgb="FF000000"/>
      <name val="Arial"/>
      <family val="2"/>
    </font>
    <font>
      <sz val="10"/>
      <color rgb="FF000000"/>
      <name val="Arial"/>
      <family val="2"/>
    </font>
    <font>
      <b/>
      <sz val="14"/>
      <color rgb="FF333399"/>
      <name val="Arial"/>
      <family val="2"/>
    </font>
    <font>
      <b/>
      <sz val="11"/>
      <color rgb="FF333399"/>
      <name val="Arial"/>
      <family val="2"/>
    </font>
    <font>
      <b/>
      <sz val="14"/>
      <color rgb="FF000080"/>
      <name val="Arial"/>
      <family val="2"/>
    </font>
    <font>
      <b/>
      <sz val="11"/>
      <color rgb="FF000080"/>
      <name val="Arial"/>
      <family val="2"/>
    </font>
    <font>
      <b/>
      <sz val="10"/>
      <color rgb="FF000080"/>
      <name val="Arial"/>
      <family val="2"/>
    </font>
    <font>
      <sz val="9"/>
      <color rgb="FF000000"/>
      <name val="Arial"/>
      <family val="2"/>
    </font>
    <font>
      <b/>
      <sz val="9"/>
      <color rgb="FF000000"/>
      <name val="Arial"/>
      <family val="2"/>
    </font>
    <font>
      <sz val="9"/>
      <name val="Arial"/>
      <family val="2"/>
    </font>
    <font>
      <b/>
      <sz val="12"/>
      <color rgb="FF00B050"/>
      <name val="Arial"/>
      <family val="2"/>
    </font>
    <font>
      <sz val="9"/>
      <color theme="1"/>
      <name val="Arial"/>
      <family val="2"/>
    </font>
    <font>
      <b/>
      <sz val="12"/>
      <color rgb="FF000000"/>
      <name val="Calibri"/>
      <family val="2"/>
      <scheme val="minor"/>
    </font>
    <font>
      <sz val="12"/>
      <color rgb="FF000000"/>
      <name val="Calibri"/>
      <family val="2"/>
      <scheme val="minor"/>
    </font>
    <font>
      <sz val="8"/>
      <name val="Arial"/>
      <family val="2"/>
    </font>
    <font>
      <b/>
      <sz val="12"/>
      <color rgb="FF000080"/>
      <name val="Arial"/>
      <family val="2"/>
    </font>
    <font>
      <b/>
      <sz val="11"/>
      <name val="Arial"/>
      <family val="2"/>
    </font>
    <font>
      <b/>
      <sz val="12"/>
      <name val="Arial"/>
      <family val="2"/>
    </font>
    <font>
      <sz val="10"/>
      <name val="Arial"/>
      <family val="2"/>
    </font>
    <font>
      <b/>
      <sz val="9"/>
      <name val="Arial"/>
      <family val="2"/>
    </font>
    <font>
      <sz val="8"/>
      <color rgb="FF000000"/>
      <name val="Arial"/>
      <family val="2"/>
    </font>
    <font>
      <b/>
      <sz val="8"/>
      <name val="Arial"/>
      <family val="2"/>
    </font>
    <font>
      <b/>
      <sz val="12"/>
      <color theme="4"/>
      <name val="Arial"/>
      <family val="2"/>
    </font>
    <font>
      <b/>
      <sz val="12"/>
      <color rgb="FFFF0000"/>
      <name val="Arial"/>
      <family val="2"/>
    </font>
    <font>
      <sz val="14"/>
      <color rgb="FF00B050"/>
      <name val="Arial"/>
      <family val="2"/>
    </font>
    <font>
      <b/>
      <sz val="14"/>
      <color theme="0"/>
      <name val="Arial"/>
      <family val="2"/>
    </font>
    <font>
      <sz val="12"/>
      <color rgb="FFFF0000"/>
      <name val="Arial"/>
      <family val="2"/>
    </font>
    <font>
      <i/>
      <sz val="12"/>
      <name val="Arial"/>
      <family val="2"/>
    </font>
    <font>
      <b/>
      <sz val="16"/>
      <color rgb="FF003366"/>
      <name val="Arial"/>
      <family val="2"/>
    </font>
    <font>
      <b/>
      <sz val="12"/>
      <color rgb="FF003366"/>
      <name val="Arial"/>
      <family val="2"/>
    </font>
    <font>
      <b/>
      <sz val="14"/>
      <color rgb="FF003366"/>
      <name val="Arial"/>
      <family val="2"/>
    </font>
    <font>
      <b/>
      <u/>
      <sz val="16"/>
      <color rgb="FF003366"/>
      <name val="Arial"/>
      <family val="2"/>
    </font>
    <font>
      <b/>
      <sz val="11"/>
      <color theme="4"/>
      <name val="Arial"/>
      <family val="2"/>
    </font>
    <font>
      <b/>
      <sz val="14"/>
      <color rgb="FFFF0000"/>
      <name val="Arial"/>
      <family val="2"/>
    </font>
  </fonts>
  <fills count="21">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rgb="FFD9D9D9"/>
        <bgColor rgb="FFD9D9D9"/>
      </patternFill>
    </fill>
    <fill>
      <patternFill patternType="solid">
        <fgColor rgb="FFFCD5B4"/>
        <bgColor rgb="FFFCD5B4"/>
      </patternFill>
    </fill>
    <fill>
      <patternFill patternType="solid">
        <fgColor rgb="FFFFFFCC"/>
        <bgColor rgb="FFFFFFCC"/>
      </patternFill>
    </fill>
    <fill>
      <patternFill patternType="solid">
        <fgColor rgb="FFFFFFCC"/>
        <bgColor rgb="FFFFFFFF"/>
      </patternFill>
    </fill>
    <fill>
      <patternFill patternType="solid">
        <fgColor theme="0" tint="-0.14999847407452621"/>
        <bgColor rgb="FFFFFFFF"/>
      </patternFill>
    </fill>
    <fill>
      <patternFill patternType="solid">
        <fgColor rgb="FFFFFFCC"/>
        <bgColor indexed="64"/>
      </patternFill>
    </fill>
    <fill>
      <patternFill patternType="solid">
        <fgColor theme="0" tint="-0.14999847407452621"/>
        <bgColor rgb="FFFFFFCC"/>
      </patternFill>
    </fill>
    <fill>
      <patternFill patternType="solid">
        <fgColor theme="0"/>
        <bgColor rgb="FFD9D9D9"/>
      </patternFill>
    </fill>
    <fill>
      <patternFill patternType="solid">
        <fgColor theme="0"/>
        <bgColor rgb="FFFFFFCC"/>
      </patternFill>
    </fill>
    <fill>
      <patternFill patternType="solid">
        <fgColor rgb="FFFFFFCC"/>
        <bgColor rgb="FFD9D9D9"/>
      </patternFill>
    </fill>
    <fill>
      <patternFill patternType="solid">
        <fgColor theme="5" tint="0.59999389629810485"/>
        <bgColor rgb="FFD9D9D9"/>
      </patternFill>
    </fill>
    <fill>
      <patternFill patternType="solid">
        <fgColor rgb="FFFF7C80"/>
        <bgColor rgb="FFFFFFFF"/>
      </patternFill>
    </fill>
    <fill>
      <patternFill patternType="solid">
        <fgColor rgb="FFC6E0B4"/>
        <bgColor rgb="FFFFFFFF"/>
      </patternFill>
    </fill>
    <fill>
      <patternFill patternType="solid">
        <fgColor rgb="FF21488A"/>
        <bgColor indexed="64"/>
      </patternFill>
    </fill>
    <fill>
      <patternFill patternType="solid">
        <fgColor rgb="FF000000"/>
        <bgColor indexed="64"/>
      </patternFill>
    </fill>
    <fill>
      <patternFill patternType="solid">
        <fgColor rgb="FFFFFFCC"/>
        <bgColor rgb="FFFCD5B4"/>
      </patternFill>
    </fill>
  </fills>
  <borders count="54">
    <border>
      <left/>
      <right/>
      <top/>
      <bottom/>
      <diagonal/>
    </border>
    <border>
      <left/>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ck">
        <color rgb="FF000080"/>
      </left>
      <right/>
      <top style="thick">
        <color rgb="FF000080"/>
      </top>
      <bottom/>
      <diagonal/>
    </border>
    <border>
      <left/>
      <right/>
      <top style="thick">
        <color rgb="FF000080"/>
      </top>
      <bottom/>
      <diagonal/>
    </border>
    <border>
      <left/>
      <right style="thick">
        <color rgb="FF000080"/>
      </right>
      <top style="thick">
        <color rgb="FF000080"/>
      </top>
      <bottom/>
      <diagonal/>
    </border>
    <border>
      <left style="thick">
        <color rgb="FF000080"/>
      </left>
      <right/>
      <top/>
      <bottom/>
      <diagonal/>
    </border>
    <border>
      <left/>
      <right style="thick">
        <color rgb="FF000080"/>
      </right>
      <top/>
      <bottom/>
      <diagonal/>
    </border>
    <border>
      <left/>
      <right/>
      <top/>
      <bottom style="thick">
        <color rgb="FF00008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ck">
        <color rgb="FF000080"/>
      </left>
      <right/>
      <top/>
      <bottom style="thick">
        <color rgb="FF000080"/>
      </bottom>
      <diagonal/>
    </border>
    <border>
      <left/>
      <right style="thick">
        <color rgb="FF000080"/>
      </right>
      <top/>
      <bottom style="thick">
        <color rgb="FF000080"/>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top/>
      <bottom/>
      <diagonal/>
    </border>
    <border>
      <left/>
      <right style="thin">
        <color indexed="9"/>
      </right>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cellStyleXfs>
  <cellXfs count="302">
    <xf numFmtId="0" fontId="0" fillId="0" borderId="0" xfId="0"/>
    <xf numFmtId="0" fontId="0" fillId="2" borderId="0" xfId="0" applyFill="1"/>
    <xf numFmtId="0" fontId="2" fillId="3" borderId="0" xfId="3" applyFill="1" applyProtection="1"/>
    <xf numFmtId="0" fontId="0" fillId="3" borderId="0" xfId="0" applyFill="1"/>
    <xf numFmtId="0" fontId="0" fillId="4" borderId="0" xfId="0" applyFill="1"/>
    <xf numFmtId="0" fontId="0" fillId="2" borderId="3" xfId="0" applyFill="1" applyBorder="1"/>
    <xf numFmtId="0" fontId="0" fillId="2" borderId="4" xfId="0" applyFill="1" applyBorder="1"/>
    <xf numFmtId="0" fontId="0" fillId="4" borderId="4" xfId="0" applyFill="1" applyBorder="1"/>
    <xf numFmtId="0" fontId="0" fillId="2" borderId="6" xfId="0" applyFill="1" applyBorder="1"/>
    <xf numFmtId="0" fontId="5" fillId="2" borderId="0" xfId="0" applyFont="1" applyFill="1" applyAlignment="1">
      <alignment wrapText="1"/>
    </xf>
    <xf numFmtId="0" fontId="6" fillId="2" borderId="0" xfId="0" applyFont="1" applyFill="1"/>
    <xf numFmtId="0" fontId="9" fillId="3" borderId="0" xfId="0" applyFont="1" applyFill="1" applyAlignment="1">
      <alignment horizontal="left" wrapText="1"/>
    </xf>
    <xf numFmtId="0" fontId="9" fillId="2" borderId="0" xfId="0" applyFont="1" applyFill="1" applyAlignment="1">
      <alignment wrapText="1"/>
    </xf>
    <xf numFmtId="0" fontId="0" fillId="2" borderId="0" xfId="0" applyFill="1" applyAlignment="1">
      <alignment wrapText="1"/>
    </xf>
    <xf numFmtId="0" fontId="0" fillId="2" borderId="6" xfId="0" applyFill="1" applyBorder="1" applyAlignment="1">
      <alignment wrapText="1"/>
    </xf>
    <xf numFmtId="0" fontId="10" fillId="2" borderId="0" xfId="0" applyFont="1" applyFill="1" applyAlignment="1">
      <alignment horizontal="left" wrapText="1"/>
    </xf>
    <xf numFmtId="0" fontId="0" fillId="3" borderId="0" xfId="0" applyFill="1" applyAlignment="1">
      <alignment wrapText="1"/>
    </xf>
    <xf numFmtId="0" fontId="0" fillId="0" borderId="0" xfId="0" applyAlignment="1">
      <alignment wrapText="1"/>
    </xf>
    <xf numFmtId="0" fontId="11" fillId="2" borderId="8" xfId="0" applyFont="1" applyFill="1" applyBorder="1"/>
    <xf numFmtId="0" fontId="12" fillId="2" borderId="8" xfId="0" applyFont="1" applyFill="1" applyBorder="1"/>
    <xf numFmtId="0" fontId="12" fillId="4" borderId="8" xfId="0" applyFont="1" applyFill="1" applyBorder="1"/>
    <xf numFmtId="0" fontId="8" fillId="2" borderId="0" xfId="0" applyFont="1" applyFill="1" applyAlignment="1">
      <alignment vertical="center" wrapText="1"/>
    </xf>
    <xf numFmtId="0" fontId="8" fillId="2" borderId="0" xfId="0" applyFont="1" applyFill="1" applyAlignment="1">
      <alignment horizontal="center" vertical="center"/>
    </xf>
    <xf numFmtId="0" fontId="8" fillId="2" borderId="0" xfId="0" applyFont="1" applyFill="1" applyAlignment="1">
      <alignment horizontal="center" vertical="center" wrapText="1"/>
    </xf>
    <xf numFmtId="0" fontId="7" fillId="3" borderId="0" xfId="0" applyFont="1" applyFill="1" applyAlignment="1">
      <alignment horizontal="center" vertical="center" wrapText="1"/>
    </xf>
    <xf numFmtId="0" fontId="15" fillId="4" borderId="0" xfId="0" applyFont="1" applyFill="1" applyAlignment="1">
      <alignment horizontal="center" wrapText="1"/>
    </xf>
    <xf numFmtId="0" fontId="8" fillId="4" borderId="0" xfId="0" applyFont="1" applyFill="1" applyAlignment="1">
      <alignment horizontal="left" wrapText="1"/>
    </xf>
    <xf numFmtId="42" fontId="16" fillId="7" borderId="22" xfId="0" applyNumberFormat="1" applyFont="1" applyFill="1" applyBorder="1" applyAlignment="1">
      <alignment horizontal="right" wrapText="1"/>
    </xf>
    <xf numFmtId="0" fontId="0" fillId="2" borderId="35" xfId="0" applyFill="1" applyBorder="1"/>
    <xf numFmtId="165" fontId="22" fillId="10" borderId="32" xfId="1" applyNumberFormat="1" applyFont="1" applyFill="1" applyBorder="1" applyProtection="1"/>
    <xf numFmtId="9" fontId="22" fillId="10" borderId="32" xfId="2" applyFont="1" applyFill="1" applyBorder="1" applyProtection="1"/>
    <xf numFmtId="9" fontId="22" fillId="10" borderId="34" xfId="2" applyFont="1" applyFill="1" applyBorder="1" applyProtection="1"/>
    <xf numFmtId="0" fontId="17" fillId="7" borderId="0" xfId="0" applyFont="1" applyFill="1" applyAlignment="1">
      <alignment horizontal="right" wrapText="1"/>
    </xf>
    <xf numFmtId="9" fontId="6" fillId="8" borderId="0" xfId="2" applyFont="1" applyFill="1" applyBorder="1" applyAlignment="1"/>
    <xf numFmtId="0" fontId="8" fillId="13" borderId="0" xfId="0" applyFont="1" applyFill="1" applyAlignment="1">
      <alignment wrapText="1"/>
    </xf>
    <xf numFmtId="42" fontId="16" fillId="13" borderId="0" xfId="0" applyNumberFormat="1" applyFont="1" applyFill="1" applyAlignment="1">
      <alignment horizontal="right" wrapText="1"/>
    </xf>
    <xf numFmtId="42" fontId="16" fillId="13" borderId="0" xfId="0" applyNumberFormat="1" applyFont="1" applyFill="1" applyAlignment="1">
      <alignment wrapText="1"/>
    </xf>
    <xf numFmtId="0" fontId="8" fillId="7" borderId="0" xfId="0" applyFont="1" applyFill="1" applyAlignment="1">
      <alignment horizontal="left" wrapText="1"/>
    </xf>
    <xf numFmtId="42" fontId="16" fillId="7" borderId="0" xfId="0" applyNumberFormat="1" applyFont="1" applyFill="1" applyAlignment="1">
      <alignment horizontal="right" wrapText="1"/>
    </xf>
    <xf numFmtId="0" fontId="7" fillId="3" borderId="0" xfId="0" applyFont="1" applyFill="1" applyAlignment="1">
      <alignment vertical="center" wrapText="1"/>
    </xf>
    <xf numFmtId="0" fontId="8" fillId="3" borderId="0" xfId="0" applyFont="1" applyFill="1" applyAlignment="1">
      <alignment wrapText="1"/>
    </xf>
    <xf numFmtId="0" fontId="7" fillId="3" borderId="0" xfId="0" applyFont="1" applyFill="1" applyAlignment="1">
      <alignment horizontal="center" wrapText="1"/>
    </xf>
    <xf numFmtId="0" fontId="19" fillId="3" borderId="0" xfId="0" applyFont="1" applyFill="1" applyAlignment="1">
      <alignment horizontal="center" vertical="center" wrapText="1"/>
    </xf>
    <xf numFmtId="0" fontId="16" fillId="12" borderId="0" xfId="0" applyFont="1" applyFill="1" applyAlignment="1">
      <alignment vertical="center" wrapText="1"/>
    </xf>
    <xf numFmtId="0" fontId="0" fillId="4" borderId="0" xfId="0" applyFill="1" applyAlignment="1">
      <alignment wrapText="1"/>
    </xf>
    <xf numFmtId="0" fontId="0" fillId="4" borderId="6" xfId="0" applyFill="1" applyBorder="1" applyAlignment="1">
      <alignment wrapText="1"/>
    </xf>
    <xf numFmtId="9" fontId="16" fillId="13" borderId="0" xfId="2" applyFont="1" applyFill="1" applyBorder="1" applyAlignment="1">
      <alignment horizontal="right" wrapText="1"/>
    </xf>
    <xf numFmtId="0" fontId="10" fillId="4" borderId="0" xfId="0" applyFont="1" applyFill="1" applyAlignment="1">
      <alignment horizontal="left" wrapText="1"/>
    </xf>
    <xf numFmtId="42" fontId="6" fillId="13" borderId="0" xfId="0" applyNumberFormat="1" applyFont="1" applyFill="1" applyAlignment="1">
      <alignment horizontal="right" wrapText="1"/>
    </xf>
    <xf numFmtId="0" fontId="7" fillId="12" borderId="0" xfId="0" applyFont="1" applyFill="1" applyAlignment="1">
      <alignment vertical="center" wrapText="1"/>
    </xf>
    <xf numFmtId="0" fontId="17" fillId="7" borderId="0" xfId="0" applyFont="1" applyFill="1" applyAlignment="1">
      <alignment horizontal="left" wrapText="1"/>
    </xf>
    <xf numFmtId="0" fontId="17" fillId="7" borderId="0" xfId="0" applyFont="1" applyFill="1" applyAlignment="1">
      <alignment horizontal="right" vertical="center" wrapText="1"/>
    </xf>
    <xf numFmtId="0" fontId="17" fillId="7" borderId="0" xfId="0" applyFont="1" applyFill="1" applyAlignment="1">
      <alignment horizontal="left" vertical="center" wrapText="1"/>
    </xf>
    <xf numFmtId="0" fontId="8" fillId="4" borderId="0" xfId="0" applyFont="1" applyFill="1" applyAlignment="1">
      <alignment horizontal="center" vertical="center"/>
    </xf>
    <xf numFmtId="0" fontId="0" fillId="2" borderId="0" xfId="0" applyFill="1" applyAlignment="1">
      <alignment horizontal="left" wrapText="1"/>
    </xf>
    <xf numFmtId="0" fontId="0" fillId="4" borderId="0" xfId="0" applyFill="1" applyAlignment="1">
      <alignment vertical="center" wrapText="1"/>
    </xf>
    <xf numFmtId="0" fontId="0" fillId="4" borderId="6" xfId="0" applyFill="1" applyBorder="1" applyAlignment="1">
      <alignment vertical="center" wrapText="1"/>
    </xf>
    <xf numFmtId="0" fontId="8" fillId="7" borderId="0" xfId="0" applyFont="1" applyFill="1" applyAlignment="1">
      <alignment horizontal="left" vertical="center" wrapText="1"/>
    </xf>
    <xf numFmtId="42" fontId="6" fillId="7" borderId="0" xfId="0" applyNumberFormat="1" applyFont="1" applyFill="1" applyAlignment="1">
      <alignment horizontal="right" vertical="center" wrapText="1"/>
    </xf>
    <xf numFmtId="0" fontId="10" fillId="4" borderId="0" xfId="0" applyFont="1" applyFill="1" applyAlignment="1">
      <alignment horizontal="left" vertical="center" wrapText="1"/>
    </xf>
    <xf numFmtId="0" fontId="0" fillId="3" borderId="0" xfId="0" applyFill="1" applyAlignment="1">
      <alignment vertical="center"/>
    </xf>
    <xf numFmtId="0" fontId="0" fillId="3" borderId="0" xfId="0" applyFill="1" applyAlignment="1">
      <alignment vertical="center" wrapText="1"/>
    </xf>
    <xf numFmtId="0" fontId="0" fillId="2" borderId="0" xfId="0" applyFill="1" applyAlignment="1">
      <alignment vertical="center" wrapText="1"/>
    </xf>
    <xf numFmtId="0" fontId="0" fillId="2" borderId="6" xfId="0" applyFill="1" applyBorder="1" applyAlignment="1">
      <alignment vertical="center" wrapText="1"/>
    </xf>
    <xf numFmtId="0" fontId="0" fillId="0" borderId="0" xfId="0" applyAlignment="1">
      <alignment vertical="center" wrapText="1"/>
    </xf>
    <xf numFmtId="0" fontId="10" fillId="2" borderId="0" xfId="0" applyFont="1" applyFill="1" applyAlignment="1">
      <alignment horizontal="left" vertical="center" wrapText="1"/>
    </xf>
    <xf numFmtId="0" fontId="16" fillId="7" borderId="0" xfId="0" applyFont="1" applyFill="1" applyAlignment="1">
      <alignment horizontal="right" vertical="center" wrapText="1"/>
    </xf>
    <xf numFmtId="0" fontId="15" fillId="4" borderId="0" xfId="0" applyFont="1" applyFill="1" applyAlignment="1">
      <alignment horizontal="center" vertical="center" wrapText="1"/>
    </xf>
    <xf numFmtId="0" fontId="8" fillId="4" borderId="0" xfId="0" applyFont="1" applyFill="1" applyAlignment="1">
      <alignment horizontal="left" vertical="center" wrapText="1"/>
    </xf>
    <xf numFmtId="42" fontId="8" fillId="7" borderId="0" xfId="0" applyNumberFormat="1" applyFont="1" applyFill="1" applyAlignment="1">
      <alignment horizontal="right" wrapText="1"/>
    </xf>
    <xf numFmtId="0" fontId="7" fillId="7" borderId="0" xfId="0" applyFont="1" applyFill="1" applyAlignment="1">
      <alignment horizontal="left" wrapText="1"/>
    </xf>
    <xf numFmtId="0" fontId="0" fillId="7" borderId="0" xfId="0" applyFill="1" applyAlignment="1">
      <alignment horizontal="right" vertical="center" wrapText="1"/>
    </xf>
    <xf numFmtId="0" fontId="8" fillId="3" borderId="0" xfId="0" applyFont="1" applyFill="1" applyAlignment="1">
      <alignment vertical="center" wrapText="1"/>
    </xf>
    <xf numFmtId="0" fontId="0" fillId="2" borderId="8" xfId="0" applyFill="1" applyBorder="1"/>
    <xf numFmtId="0" fontId="8" fillId="2" borderId="5" xfId="0" applyFont="1" applyFill="1" applyBorder="1" applyAlignment="1">
      <alignment horizontal="center" vertical="center"/>
    </xf>
    <xf numFmtId="0" fontId="7" fillId="3" borderId="7" xfId="0" applyFont="1" applyFill="1" applyBorder="1" applyAlignment="1">
      <alignment horizontal="center" vertical="center" wrapText="1"/>
    </xf>
    <xf numFmtId="0" fontId="7" fillId="3" borderId="7" xfId="0" applyFont="1" applyFill="1" applyBorder="1" applyAlignment="1">
      <alignment vertical="center" wrapText="1"/>
    </xf>
    <xf numFmtId="0" fontId="8" fillId="3" borderId="7" xfId="0" applyFont="1" applyFill="1" applyBorder="1" applyAlignment="1">
      <alignment wrapText="1"/>
    </xf>
    <xf numFmtId="0" fontId="8" fillId="3" borderId="7" xfId="0" applyFont="1" applyFill="1" applyBorder="1" applyAlignment="1">
      <alignment vertical="center" wrapText="1"/>
    </xf>
    <xf numFmtId="0" fontId="7" fillId="3" borderId="7" xfId="0" applyFont="1" applyFill="1" applyBorder="1" applyAlignment="1">
      <alignment horizontal="center"/>
    </xf>
    <xf numFmtId="0" fontId="19" fillId="3" borderId="7" xfId="0" applyFont="1" applyFill="1" applyBorder="1" applyAlignment="1">
      <alignment horizontal="center" vertical="center" wrapText="1"/>
    </xf>
    <xf numFmtId="0" fontId="0" fillId="2" borderId="36" xfId="0" applyFill="1" applyBorder="1"/>
    <xf numFmtId="0" fontId="0" fillId="3" borderId="4" xfId="0" applyFill="1" applyBorder="1"/>
    <xf numFmtId="0" fontId="0" fillId="3" borderId="5" xfId="0" applyFill="1" applyBorder="1"/>
    <xf numFmtId="0" fontId="5" fillId="2" borderId="7" xfId="0" applyFont="1" applyFill="1" applyBorder="1" applyAlignment="1">
      <alignment wrapText="1"/>
    </xf>
    <xf numFmtId="0" fontId="9" fillId="2" borderId="7" xfId="0" applyFont="1" applyFill="1" applyBorder="1" applyAlignment="1">
      <alignment wrapText="1"/>
    </xf>
    <xf numFmtId="0" fontId="12" fillId="2" borderId="36" xfId="0" applyFont="1" applyFill="1" applyBorder="1"/>
    <xf numFmtId="0" fontId="11" fillId="2" borderId="35" xfId="0" applyFont="1" applyFill="1" applyBorder="1"/>
    <xf numFmtId="0" fontId="6" fillId="10" borderId="0" xfId="0" applyFont="1" applyFill="1" applyAlignment="1">
      <alignment horizontal="left" vertical="center" wrapText="1"/>
    </xf>
    <xf numFmtId="0" fontId="18" fillId="8" borderId="0" xfId="0" applyFont="1" applyFill="1" applyAlignment="1">
      <alignment horizontal="right" vertical="center" wrapText="1"/>
    </xf>
    <xf numFmtId="9" fontId="16" fillId="8" borderId="0" xfId="2" applyFont="1" applyFill="1" applyBorder="1" applyAlignment="1" applyProtection="1">
      <alignment horizontal="right"/>
    </xf>
    <xf numFmtId="9" fontId="16" fillId="8" borderId="0" xfId="2" applyFont="1" applyFill="1" applyBorder="1" applyAlignment="1"/>
    <xf numFmtId="42" fontId="16" fillId="14" borderId="0" xfId="0" applyNumberFormat="1" applyFont="1" applyFill="1" applyAlignment="1">
      <alignment wrapText="1"/>
    </xf>
    <xf numFmtId="0" fontId="9" fillId="2" borderId="33" xfId="0" applyFont="1" applyFill="1" applyBorder="1" applyAlignment="1">
      <alignment horizontal="left" wrapText="1"/>
    </xf>
    <xf numFmtId="0" fontId="7" fillId="3" borderId="33" xfId="0" applyFont="1" applyFill="1" applyBorder="1" applyAlignment="1">
      <alignment horizontal="center" vertical="center" wrapText="1"/>
    </xf>
    <xf numFmtId="0" fontId="0" fillId="3" borderId="33" xfId="0" applyFill="1" applyBorder="1" applyAlignment="1">
      <alignment wrapText="1"/>
    </xf>
    <xf numFmtId="0" fontId="25" fillId="8" borderId="0" xfId="0" applyFont="1" applyFill="1" applyAlignment="1">
      <alignment horizontal="right" vertical="center" wrapText="1"/>
    </xf>
    <xf numFmtId="0" fontId="6" fillId="3" borderId="0" xfId="0" applyFont="1" applyFill="1" applyAlignment="1">
      <alignment horizontal="left" vertical="center" wrapText="1"/>
    </xf>
    <xf numFmtId="0" fontId="17" fillId="13" borderId="0" xfId="0" applyFont="1" applyFill="1" applyAlignment="1">
      <alignment horizontal="left" wrapText="1"/>
    </xf>
    <xf numFmtId="0" fontId="31" fillId="7" borderId="0" xfId="0" applyFont="1" applyFill="1" applyAlignment="1">
      <alignment horizontal="left" vertical="center" wrapText="1"/>
    </xf>
    <xf numFmtId="0" fontId="17" fillId="7" borderId="0" xfId="0" applyFont="1" applyFill="1" applyAlignment="1">
      <alignment wrapText="1"/>
    </xf>
    <xf numFmtId="0" fontId="9" fillId="4" borderId="33" xfId="0" applyFont="1" applyFill="1" applyBorder="1" applyAlignment="1">
      <alignment horizontal="left" wrapText="1"/>
    </xf>
    <xf numFmtId="0" fontId="14" fillId="4" borderId="33" xfId="0" applyFont="1" applyFill="1" applyBorder="1" applyAlignment="1">
      <alignment horizontal="center" wrapText="1"/>
    </xf>
    <xf numFmtId="0" fontId="8" fillId="13" borderId="0" xfId="0" applyFont="1" applyFill="1" applyAlignment="1">
      <alignment horizontal="left" wrapText="1"/>
    </xf>
    <xf numFmtId="0" fontId="13" fillId="8" borderId="29" xfId="0" applyFont="1" applyFill="1" applyBorder="1" applyAlignment="1">
      <alignment wrapText="1"/>
    </xf>
    <xf numFmtId="0" fontId="25" fillId="7" borderId="0" xfId="0" applyFont="1" applyFill="1" applyAlignment="1">
      <alignment horizontal="left" vertical="center" wrapText="1"/>
    </xf>
    <xf numFmtId="0" fontId="25" fillId="8" borderId="0" xfId="0" applyFont="1" applyFill="1" applyAlignment="1">
      <alignment horizontal="left" vertical="center" wrapText="1"/>
    </xf>
    <xf numFmtId="0" fontId="28" fillId="2" borderId="0" xfId="0" applyFont="1" applyFill="1" applyAlignment="1">
      <alignment horizontal="right" wrapText="1"/>
    </xf>
    <xf numFmtId="9" fontId="16" fillId="7" borderId="0" xfId="2" applyFont="1" applyFill="1" applyBorder="1" applyAlignment="1" applyProtection="1">
      <alignment horizontal="right" wrapText="1"/>
    </xf>
    <xf numFmtId="0" fontId="3" fillId="0" borderId="2" xfId="4" applyBorder="1"/>
    <xf numFmtId="0" fontId="33" fillId="0" borderId="2" xfId="4" applyFont="1" applyBorder="1"/>
    <xf numFmtId="0" fontId="3" fillId="0" borderId="38" xfId="4" applyBorder="1" applyAlignment="1">
      <alignment vertical="center"/>
    </xf>
    <xf numFmtId="0" fontId="36" fillId="0" borderId="37" xfId="4" applyFont="1" applyBorder="1"/>
    <xf numFmtId="0" fontId="36" fillId="0" borderId="2" xfId="4" applyFont="1" applyBorder="1"/>
    <xf numFmtId="0" fontId="3" fillId="0" borderId="38" xfId="4" applyBorder="1" applyAlignment="1">
      <alignment vertical="center" wrapText="1"/>
    </xf>
    <xf numFmtId="0" fontId="3" fillId="0" borderId="37" xfId="4" applyBorder="1"/>
    <xf numFmtId="0" fontId="3" fillId="0" borderId="41" xfId="4" applyBorder="1"/>
    <xf numFmtId="0" fontId="32" fillId="0" borderId="2" xfId="4" applyFont="1" applyBorder="1"/>
    <xf numFmtId="0" fontId="26" fillId="0" borderId="2" xfId="4" applyFont="1" applyBorder="1"/>
    <xf numFmtId="0" fontId="2" fillId="0" borderId="2" xfId="3" applyBorder="1"/>
    <xf numFmtId="0" fontId="35" fillId="0" borderId="2" xfId="4" applyFont="1" applyBorder="1"/>
    <xf numFmtId="0" fontId="28" fillId="8" borderId="0" xfId="0" applyFont="1" applyFill="1" applyAlignment="1">
      <alignment vertical="center" wrapText="1"/>
    </xf>
    <xf numFmtId="0" fontId="18" fillId="8" borderId="25" xfId="0" applyFont="1" applyFill="1" applyBorder="1" applyAlignment="1">
      <alignment horizontal="right" vertical="center" wrapText="1"/>
    </xf>
    <xf numFmtId="0" fontId="18" fillId="8" borderId="19" xfId="0" applyFont="1" applyFill="1" applyBorder="1" applyAlignment="1">
      <alignment horizontal="right" vertical="center" wrapText="1"/>
    </xf>
    <xf numFmtId="0" fontId="18" fillId="8" borderId="20" xfId="0" applyFont="1" applyFill="1" applyBorder="1" applyAlignment="1">
      <alignment horizontal="right" vertical="center" wrapText="1"/>
    </xf>
    <xf numFmtId="0" fontId="16" fillId="7" borderId="21" xfId="0" applyFont="1" applyFill="1" applyBorder="1" applyAlignment="1">
      <alignment horizontal="right" vertical="center" wrapText="1"/>
    </xf>
    <xf numFmtId="0" fontId="16" fillId="7" borderId="31" xfId="0" applyFont="1" applyFill="1" applyBorder="1" applyAlignment="1">
      <alignment horizontal="right" vertical="center" wrapText="1"/>
    </xf>
    <xf numFmtId="0" fontId="17" fillId="7" borderId="0" xfId="1" applyNumberFormat="1" applyFont="1" applyFill="1" applyBorder="1" applyAlignment="1">
      <alignment horizontal="left" wrapText="1"/>
    </xf>
    <xf numFmtId="0" fontId="39" fillId="2" borderId="0" xfId="0" applyFont="1" applyFill="1" applyAlignment="1">
      <alignment horizontal="left"/>
    </xf>
    <xf numFmtId="49" fontId="2" fillId="5" borderId="34" xfId="3" applyNumberFormat="1" applyFill="1" applyBorder="1" applyAlignment="1" applyProtection="1">
      <alignment horizontal="center" vertical="center"/>
      <protection locked="0"/>
    </xf>
    <xf numFmtId="0" fontId="0" fillId="2" borderId="33" xfId="0" applyFill="1" applyBorder="1"/>
    <xf numFmtId="0" fontId="17" fillId="7" borderId="0" xfId="0" applyFont="1" applyFill="1" applyAlignment="1">
      <alignment horizontal="center" wrapText="1"/>
    </xf>
    <xf numFmtId="0" fontId="28" fillId="7" borderId="0" xfId="0" applyFont="1" applyFill="1" applyAlignment="1">
      <alignment horizontal="left" wrapText="1"/>
    </xf>
    <xf numFmtId="42" fontId="8" fillId="14" borderId="0" xfId="0" applyNumberFormat="1" applyFont="1" applyFill="1" applyAlignment="1">
      <alignment wrapText="1"/>
    </xf>
    <xf numFmtId="42" fontId="8" fillId="7" borderId="0" xfId="0" applyNumberFormat="1" applyFont="1" applyFill="1" applyAlignment="1">
      <alignment wrapText="1"/>
    </xf>
    <xf numFmtId="9" fontId="6" fillId="8" borderId="0" xfId="2" applyFont="1" applyFill="1" applyBorder="1" applyAlignment="1">
      <alignment horizontal="right"/>
    </xf>
    <xf numFmtId="9" fontId="8" fillId="8" borderId="0" xfId="2" applyFont="1" applyFill="1" applyBorder="1" applyAlignment="1">
      <alignment horizontal="right"/>
    </xf>
    <xf numFmtId="0" fontId="17" fillId="7" borderId="0" xfId="0" applyFont="1" applyFill="1" applyAlignment="1">
      <alignment vertical="top" wrapText="1"/>
    </xf>
    <xf numFmtId="0" fontId="17" fillId="7" borderId="0" xfId="0" applyFont="1" applyFill="1" applyAlignment="1">
      <alignment horizontal="right" vertical="top" wrapText="1"/>
    </xf>
    <xf numFmtId="0" fontId="16" fillId="20" borderId="0" xfId="0" applyFont="1" applyFill="1"/>
    <xf numFmtId="165" fontId="22" fillId="10" borderId="34" xfId="1" applyNumberFormat="1" applyFont="1" applyFill="1" applyBorder="1" applyProtection="1"/>
    <xf numFmtId="49" fontId="0" fillId="5" borderId="32" xfId="0" applyNumberFormat="1" applyFill="1" applyBorder="1" applyAlignment="1" applyProtection="1">
      <alignment horizontal="center" vertical="center"/>
      <protection locked="0"/>
    </xf>
    <xf numFmtId="0" fontId="29" fillId="13" borderId="0" xfId="0" applyFont="1" applyFill="1" applyAlignment="1">
      <alignment horizontal="left" wrapText="1"/>
    </xf>
    <xf numFmtId="0" fontId="0" fillId="13" borderId="0" xfId="0" applyFill="1" applyAlignment="1">
      <alignment horizontal="right" vertical="center" wrapText="1"/>
    </xf>
    <xf numFmtId="0" fontId="0" fillId="10" borderId="0" xfId="0" applyFill="1" applyAlignment="1">
      <alignment wrapText="1"/>
    </xf>
    <xf numFmtId="0" fontId="30" fillId="4" borderId="0" xfId="0" applyFont="1" applyFill="1" applyAlignment="1">
      <alignment horizontal="right" vertical="center" wrapText="1"/>
    </xf>
    <xf numFmtId="0" fontId="8" fillId="13" borderId="33" xfId="0" applyFont="1" applyFill="1" applyBorder="1" applyAlignment="1">
      <alignment horizontal="left" wrapText="1"/>
    </xf>
    <xf numFmtId="0" fontId="7" fillId="3" borderId="33" xfId="0" applyFont="1" applyFill="1" applyBorder="1" applyAlignment="1">
      <alignment vertical="center" wrapText="1"/>
    </xf>
    <xf numFmtId="42" fontId="16" fillId="13" borderId="33" xfId="0" applyNumberFormat="1" applyFont="1" applyFill="1" applyBorder="1" applyAlignment="1">
      <alignment wrapText="1"/>
    </xf>
    <xf numFmtId="42" fontId="6" fillId="13" borderId="33" xfId="0" applyNumberFormat="1" applyFont="1" applyFill="1" applyBorder="1" applyAlignment="1">
      <alignment horizontal="right" wrapText="1"/>
    </xf>
    <xf numFmtId="0" fontId="7" fillId="12" borderId="33" xfId="0" applyFont="1" applyFill="1" applyBorder="1" applyAlignment="1">
      <alignment vertical="center" wrapText="1"/>
    </xf>
    <xf numFmtId="0" fontId="8" fillId="11" borderId="22" xfId="0" applyFont="1" applyFill="1" applyBorder="1" applyAlignment="1" applyProtection="1">
      <alignment horizontal="left" wrapText="1"/>
      <protection locked="0"/>
    </xf>
    <xf numFmtId="0" fontId="8" fillId="3" borderId="33" xfId="0" applyFont="1" applyFill="1" applyBorder="1" applyAlignment="1">
      <alignment wrapText="1"/>
    </xf>
    <xf numFmtId="0" fontId="0" fillId="13" borderId="33" xfId="0" applyFill="1" applyBorder="1" applyAlignment="1">
      <alignment horizontal="right" vertical="center" wrapText="1"/>
    </xf>
    <xf numFmtId="0" fontId="24" fillId="4" borderId="33" xfId="0" applyFont="1" applyFill="1" applyBorder="1" applyAlignment="1">
      <alignment horizontal="right" vertical="center" wrapText="1"/>
    </xf>
    <xf numFmtId="0" fontId="6" fillId="3" borderId="33" xfId="0" applyFont="1" applyFill="1" applyBorder="1" applyAlignment="1">
      <alignment horizontal="left" vertical="center" wrapText="1"/>
    </xf>
    <xf numFmtId="42" fontId="16" fillId="11" borderId="22" xfId="0" applyNumberFormat="1" applyFont="1" applyFill="1" applyBorder="1" applyAlignment="1" applyProtection="1">
      <alignment horizontal="left" wrapText="1"/>
      <protection locked="0"/>
    </xf>
    <xf numFmtId="165" fontId="18" fillId="11" borderId="22" xfId="1" applyNumberFormat="1" applyFont="1" applyFill="1" applyBorder="1" applyAlignment="1" applyProtection="1">
      <alignment horizontal="right" wrapText="1"/>
      <protection locked="0"/>
    </xf>
    <xf numFmtId="42" fontId="16" fillId="11" borderId="22" xfId="0" applyNumberFormat="1" applyFont="1" applyFill="1" applyBorder="1" applyAlignment="1" applyProtection="1">
      <alignment horizontal="right" wrapText="1"/>
      <protection locked="0"/>
    </xf>
    <xf numFmtId="165" fontId="16" fillId="11" borderId="22" xfId="1" applyNumberFormat="1" applyFont="1" applyFill="1" applyBorder="1" applyAlignment="1" applyProtection="1">
      <alignment horizontal="right" wrapText="1"/>
      <protection locked="0"/>
    </xf>
    <xf numFmtId="9" fontId="16" fillId="11" borderId="22" xfId="2" applyFont="1" applyFill="1" applyBorder="1" applyAlignment="1" applyProtection="1">
      <alignment horizontal="right" wrapText="1"/>
      <protection locked="0"/>
    </xf>
    <xf numFmtId="42" fontId="16" fillId="11" borderId="22" xfId="0" applyNumberFormat="1" applyFont="1" applyFill="1" applyBorder="1" applyAlignment="1" applyProtection="1">
      <alignment wrapText="1"/>
      <protection locked="0"/>
    </xf>
    <xf numFmtId="0" fontId="16" fillId="6" borderId="22" xfId="0" applyFont="1" applyFill="1" applyBorder="1" applyProtection="1">
      <protection locked="0"/>
    </xf>
    <xf numFmtId="42" fontId="16" fillId="5" borderId="22" xfId="0" applyNumberFormat="1" applyFont="1" applyFill="1" applyBorder="1" applyAlignment="1" applyProtection="1">
      <alignment wrapText="1"/>
      <protection locked="0"/>
    </xf>
    <xf numFmtId="42" fontId="0" fillId="15" borderId="32" xfId="0" applyNumberFormat="1" applyFill="1" applyBorder="1" applyAlignment="1" applyProtection="1">
      <alignment horizontal="center" vertical="center" wrapText="1"/>
      <protection locked="0"/>
    </xf>
    <xf numFmtId="0" fontId="27" fillId="9" borderId="17" xfId="0" applyFont="1" applyFill="1" applyBorder="1" applyAlignment="1" applyProtection="1">
      <alignment horizontal="left" vertical="center" wrapText="1"/>
      <protection locked="0"/>
    </xf>
    <xf numFmtId="0" fontId="2" fillId="3" borderId="0" xfId="3" applyFill="1"/>
    <xf numFmtId="0" fontId="41" fillId="7" borderId="0" xfId="0" applyFont="1" applyFill="1" applyAlignment="1">
      <alignment horizontal="left" vertical="center" wrapText="1"/>
    </xf>
    <xf numFmtId="0" fontId="7" fillId="2" borderId="0" xfId="0" applyFont="1" applyFill="1"/>
    <xf numFmtId="0" fontId="37" fillId="0" borderId="0" xfId="0" applyFont="1" applyAlignment="1">
      <alignment vertical="center"/>
    </xf>
    <xf numFmtId="0" fontId="0" fillId="0" borderId="4" xfId="0" applyBorder="1"/>
    <xf numFmtId="0" fontId="0" fillId="2" borderId="5" xfId="0" applyFill="1" applyBorder="1"/>
    <xf numFmtId="0" fontId="0" fillId="2" borderId="7" xfId="0" applyFill="1" applyBorder="1"/>
    <xf numFmtId="0" fontId="3" fillId="8" borderId="26" xfId="0" applyFont="1" applyFill="1" applyBorder="1" applyAlignment="1">
      <alignment horizontal="left"/>
    </xf>
    <xf numFmtId="0" fontId="3" fillId="8" borderId="27" xfId="0" applyFont="1" applyFill="1" applyBorder="1" applyAlignment="1">
      <alignment horizontal="left"/>
    </xf>
    <xf numFmtId="0" fontId="38" fillId="3" borderId="0" xfId="0" applyFont="1" applyFill="1" applyAlignment="1">
      <alignment horizontal="left"/>
    </xf>
    <xf numFmtId="0" fontId="0" fillId="2" borderId="0" xfId="0" applyFill="1" applyAlignment="1">
      <alignment horizontal="right"/>
    </xf>
    <xf numFmtId="0" fontId="38" fillId="2" borderId="0" xfId="0" applyFont="1" applyFill="1" applyAlignment="1">
      <alignment horizontal="right"/>
    </xf>
    <xf numFmtId="0" fontId="9" fillId="3" borderId="0" xfId="0" applyFont="1" applyFill="1" applyAlignment="1">
      <alignment horizontal="left"/>
    </xf>
    <xf numFmtId="0" fontId="0" fillId="2" borderId="6" xfId="0" applyFill="1" applyBorder="1" applyAlignment="1">
      <alignment horizontal="right"/>
    </xf>
    <xf numFmtId="0" fontId="8" fillId="8" borderId="12" xfId="0" applyFont="1" applyFill="1" applyBorder="1" applyAlignment="1">
      <alignment horizontal="left" vertical="center" wrapText="1"/>
    </xf>
    <xf numFmtId="0" fontId="8" fillId="8" borderId="24" xfId="0" applyFont="1" applyFill="1" applyBorder="1" applyAlignment="1">
      <alignment horizontal="left" vertical="center"/>
    </xf>
    <xf numFmtId="0" fontId="8" fillId="8" borderId="24" xfId="0" applyFont="1" applyFill="1" applyBorder="1" applyAlignment="1">
      <alignment horizontal="right" vertical="center" wrapText="1"/>
    </xf>
    <xf numFmtId="0" fontId="8" fillId="8" borderId="30" xfId="0" applyFont="1" applyFill="1" applyBorder="1" applyAlignment="1">
      <alignment horizontal="right" vertical="center" wrapText="1"/>
    </xf>
    <xf numFmtId="42" fontId="10" fillId="7" borderId="17" xfId="0" applyNumberFormat="1" applyFont="1" applyFill="1" applyBorder="1" applyAlignment="1">
      <alignment horizontal="right" wrapText="1"/>
    </xf>
    <xf numFmtId="9" fontId="10" fillId="7" borderId="17" xfId="0" applyNumberFormat="1" applyFont="1" applyFill="1" applyBorder="1" applyAlignment="1">
      <alignment horizontal="right" wrapText="1"/>
    </xf>
    <xf numFmtId="9" fontId="10" fillId="7" borderId="18" xfId="0" applyNumberFormat="1" applyFont="1" applyFill="1" applyBorder="1" applyAlignment="1">
      <alignment horizontal="right" wrapText="1"/>
    </xf>
    <xf numFmtId="0" fontId="6" fillId="3" borderId="0" xfId="0" applyFont="1" applyFill="1"/>
    <xf numFmtId="0" fontId="9" fillId="2" borderId="0" xfId="0" applyFont="1" applyFill="1"/>
    <xf numFmtId="0" fontId="8" fillId="8" borderId="23" xfId="0" applyFont="1" applyFill="1" applyBorder="1" applyAlignment="1">
      <alignment horizontal="left" vertical="center"/>
    </xf>
    <xf numFmtId="42" fontId="8" fillId="7" borderId="27" xfId="0" applyNumberFormat="1" applyFont="1" applyFill="1" applyBorder="1" applyAlignment="1">
      <alignment horizontal="right" wrapText="1"/>
    </xf>
    <xf numFmtId="42" fontId="6" fillId="13" borderId="0" xfId="0" applyNumberFormat="1" applyFont="1" applyFill="1" applyAlignment="1">
      <alignment horizontal="left" wrapText="1"/>
    </xf>
    <xf numFmtId="0" fontId="6" fillId="2" borderId="8" xfId="0" applyFont="1" applyFill="1" applyBorder="1"/>
    <xf numFmtId="0" fontId="6" fillId="2" borderId="36" xfId="0" applyFont="1" applyFill="1" applyBorder="1"/>
    <xf numFmtId="0" fontId="39" fillId="2" borderId="12" xfId="0" applyFont="1" applyFill="1" applyBorder="1" applyAlignment="1">
      <alignment horizontal="left"/>
    </xf>
    <xf numFmtId="0" fontId="0" fillId="3" borderId="11" xfId="0" applyFill="1" applyBorder="1"/>
    <xf numFmtId="0" fontId="0" fillId="3" borderId="13" xfId="0" applyFill="1" applyBorder="1"/>
    <xf numFmtId="0" fontId="21" fillId="10" borderId="12" xfId="0" applyFont="1" applyFill="1" applyBorder="1"/>
    <xf numFmtId="0" fontId="21" fillId="10" borderId="13" xfId="0" applyFont="1" applyFill="1" applyBorder="1" applyAlignment="1">
      <alignment horizontal="right"/>
    </xf>
    <xf numFmtId="0" fontId="22" fillId="10" borderId="26" xfId="0" applyFont="1" applyFill="1" applyBorder="1"/>
    <xf numFmtId="0" fontId="22" fillId="10" borderId="32" xfId="0" applyFont="1" applyFill="1" applyBorder="1" applyAlignment="1">
      <alignment horizontal="right"/>
    </xf>
    <xf numFmtId="0" fontId="22" fillId="10" borderId="26" xfId="0" applyFont="1" applyFill="1" applyBorder="1" applyAlignment="1">
      <alignment horizontal="left"/>
    </xf>
    <xf numFmtId="0" fontId="22" fillId="10" borderId="27" xfId="0" applyFont="1" applyFill="1" applyBorder="1" applyAlignment="1">
      <alignment horizontal="left"/>
    </xf>
    <xf numFmtId="0" fontId="0" fillId="3" borderId="32" xfId="0" applyFill="1" applyBorder="1"/>
    <xf numFmtId="0" fontId="22" fillId="10" borderId="27" xfId="0" applyFont="1" applyFill="1" applyBorder="1"/>
    <xf numFmtId="0" fontId="0" fillId="3" borderId="33" xfId="0" applyFill="1" applyBorder="1"/>
    <xf numFmtId="0" fontId="0" fillId="3" borderId="34" xfId="0" applyFill="1" applyBorder="1"/>
    <xf numFmtId="0" fontId="7" fillId="2" borderId="0" xfId="0" applyFont="1" applyFill="1" applyAlignment="1">
      <alignment wrapText="1"/>
    </xf>
    <xf numFmtId="0" fontId="3" fillId="3" borderId="2" xfId="4" applyFill="1" applyBorder="1"/>
    <xf numFmtId="0" fontId="3" fillId="3" borderId="37" xfId="4" applyFill="1" applyBorder="1"/>
    <xf numFmtId="0" fontId="32" fillId="3" borderId="37" xfId="4" applyFont="1" applyFill="1" applyBorder="1"/>
    <xf numFmtId="0" fontId="32" fillId="3" borderId="1" xfId="4" applyFont="1" applyFill="1" applyBorder="1"/>
    <xf numFmtId="0" fontId="2" fillId="3" borderId="0" xfId="3" applyFill="1" applyProtection="1">
      <protection locked="0"/>
    </xf>
    <xf numFmtId="0" fontId="2" fillId="0" borderId="0" xfId="3" applyFill="1" applyProtection="1">
      <protection locked="0"/>
    </xf>
    <xf numFmtId="9" fontId="17" fillId="8" borderId="0" xfId="2" applyFont="1" applyFill="1" applyBorder="1" applyAlignment="1" applyProtection="1">
      <alignment horizontal="right"/>
    </xf>
    <xf numFmtId="42" fontId="8" fillId="7" borderId="49" xfId="0" applyNumberFormat="1" applyFont="1" applyFill="1" applyBorder="1" applyAlignment="1">
      <alignment horizontal="right" wrapText="1"/>
    </xf>
    <xf numFmtId="0" fontId="32" fillId="2" borderId="33" xfId="0" applyFont="1" applyFill="1" applyBorder="1"/>
    <xf numFmtId="0" fontId="26" fillId="8" borderId="16" xfId="0" applyFont="1" applyFill="1" applyBorder="1" applyAlignment="1">
      <alignment horizontal="left"/>
    </xf>
    <xf numFmtId="42" fontId="10" fillId="7" borderId="18" xfId="0" applyNumberFormat="1" applyFont="1" applyFill="1" applyBorder="1" applyAlignment="1">
      <alignment horizontal="right" wrapText="1"/>
    </xf>
    <xf numFmtId="0" fontId="26" fillId="8" borderId="14" xfId="0" applyFont="1" applyFill="1" applyBorder="1" applyAlignment="1">
      <alignment horizontal="left"/>
    </xf>
    <xf numFmtId="42" fontId="10" fillId="7" borderId="15" xfId="0" applyNumberFormat="1" applyFont="1" applyFill="1" applyBorder="1" applyAlignment="1">
      <alignment horizontal="right" wrapText="1"/>
    </xf>
    <xf numFmtId="0" fontId="32" fillId="3" borderId="33" xfId="0" applyFont="1" applyFill="1" applyBorder="1" applyAlignment="1">
      <alignment wrapText="1"/>
    </xf>
    <xf numFmtId="0" fontId="2" fillId="8" borderId="16" xfId="3" applyFill="1" applyBorder="1" applyAlignment="1" applyProtection="1">
      <alignment horizontal="left" vertical="center"/>
      <protection locked="0"/>
    </xf>
    <xf numFmtId="0" fontId="3" fillId="0" borderId="37" xfId="4" applyBorder="1" applyAlignment="1">
      <alignment horizontal="left" vertical="center" wrapText="1"/>
    </xf>
    <xf numFmtId="0" fontId="3" fillId="0" borderId="1" xfId="4" applyBorder="1" applyAlignment="1">
      <alignment horizontal="left" vertical="center" wrapText="1"/>
    </xf>
    <xf numFmtId="0" fontId="32" fillId="0" borderId="37" xfId="4" applyFont="1" applyBorder="1" applyAlignment="1">
      <alignment horizontal="center"/>
    </xf>
    <xf numFmtId="0" fontId="32" fillId="0" borderId="1" xfId="4" applyFont="1" applyBorder="1" applyAlignment="1">
      <alignment horizontal="center"/>
    </xf>
    <xf numFmtId="0" fontId="32" fillId="0" borderId="38" xfId="4" applyFont="1" applyBorder="1" applyAlignment="1">
      <alignment horizontal="center"/>
    </xf>
    <xf numFmtId="0" fontId="34" fillId="18" borderId="39" xfId="4" applyFont="1" applyFill="1" applyBorder="1" applyAlignment="1">
      <alignment horizontal="center" vertical="center" wrapText="1"/>
    </xf>
    <xf numFmtId="0" fontId="34" fillId="18" borderId="0" xfId="4" applyFont="1" applyFill="1" applyAlignment="1">
      <alignment horizontal="center" vertical="center" wrapText="1"/>
    </xf>
    <xf numFmtId="0" fontId="34" fillId="18" borderId="40" xfId="4" applyFont="1" applyFill="1" applyBorder="1" applyAlignment="1">
      <alignment horizontal="center" vertical="center" wrapText="1"/>
    </xf>
    <xf numFmtId="0" fontId="34" fillId="19" borderId="41" xfId="4" applyFont="1" applyFill="1" applyBorder="1" applyAlignment="1">
      <alignment horizontal="center" vertical="center" wrapText="1"/>
    </xf>
    <xf numFmtId="0" fontId="34" fillId="19" borderId="42" xfId="4" applyFont="1" applyFill="1" applyBorder="1" applyAlignment="1">
      <alignment horizontal="center" vertical="center" wrapText="1"/>
    </xf>
    <xf numFmtId="0" fontId="34" fillId="19" borderId="43" xfId="4" applyFont="1" applyFill="1" applyBorder="1" applyAlignment="1">
      <alignment horizontal="center" vertical="center" wrapText="1"/>
    </xf>
    <xf numFmtId="0" fontId="7" fillId="2" borderId="11" xfId="0" applyFont="1" applyFill="1" applyBorder="1" applyAlignment="1">
      <alignment horizontal="center" wrapText="1"/>
    </xf>
    <xf numFmtId="0" fontId="7" fillId="2" borderId="0" xfId="0" applyFont="1" applyFill="1" applyAlignment="1">
      <alignment horizontal="center" wrapText="1"/>
    </xf>
    <xf numFmtId="0" fontId="21" fillId="10" borderId="12" xfId="0" applyFont="1" applyFill="1" applyBorder="1" applyAlignment="1">
      <alignment horizontal="center" vertical="top" wrapText="1"/>
    </xf>
    <xf numFmtId="0" fontId="21" fillId="10" borderId="13" xfId="0" applyFont="1" applyFill="1" applyBorder="1" applyAlignment="1">
      <alignment horizontal="center" vertical="top" wrapText="1"/>
    </xf>
    <xf numFmtId="0" fontId="3" fillId="8" borderId="12" xfId="0" applyFont="1" applyFill="1" applyBorder="1" applyAlignment="1">
      <alignment horizontal="left" wrapText="1"/>
    </xf>
    <xf numFmtId="0" fontId="3" fillId="8" borderId="26" xfId="0" applyFont="1" applyFill="1" applyBorder="1" applyAlignment="1">
      <alignment horizontal="left" wrapText="1"/>
    </xf>
    <xf numFmtId="0" fontId="0" fillId="5" borderId="12" xfId="0" applyFill="1" applyBorder="1" applyAlignment="1">
      <alignment horizontal="left" vertical="center"/>
    </xf>
    <xf numFmtId="0" fontId="0" fillId="5" borderId="11" xfId="0" applyFill="1" applyBorder="1" applyAlignment="1">
      <alignment horizontal="left" vertical="center"/>
    </xf>
    <xf numFmtId="0" fontId="0" fillId="5" borderId="13" xfId="0" applyFill="1" applyBorder="1" applyAlignment="1">
      <alignment horizontal="left" vertical="center"/>
    </xf>
    <xf numFmtId="0" fontId="0" fillId="7" borderId="26" xfId="0" applyFill="1" applyBorder="1" applyAlignment="1">
      <alignment horizontal="left" vertical="center"/>
    </xf>
    <xf numFmtId="0" fontId="0" fillId="7" borderId="0" xfId="0" applyFill="1" applyAlignment="1">
      <alignment horizontal="left" vertical="center"/>
    </xf>
    <xf numFmtId="0" fontId="0" fillId="7" borderId="32" xfId="0" applyFill="1" applyBorder="1" applyAlignment="1">
      <alignment horizontal="left" vertical="center"/>
    </xf>
    <xf numFmtId="0" fontId="0" fillId="6" borderId="26" xfId="0" applyFill="1" applyBorder="1" applyAlignment="1">
      <alignment horizontal="left"/>
    </xf>
    <xf numFmtId="0" fontId="0" fillId="6" borderId="0" xfId="0" applyFill="1" applyAlignment="1">
      <alignment horizontal="left"/>
    </xf>
    <xf numFmtId="0" fontId="0" fillId="6" borderId="32" xfId="0" applyFill="1" applyBorder="1" applyAlignment="1">
      <alignment horizontal="left"/>
    </xf>
    <xf numFmtId="0" fontId="2" fillId="8" borderId="9" xfId="3" applyFill="1" applyBorder="1" applyAlignment="1" applyProtection="1">
      <alignment horizontal="center" vertical="center" wrapText="1"/>
      <protection locked="0"/>
    </xf>
    <xf numFmtId="0" fontId="2" fillId="8" borderId="10" xfId="3" applyFill="1" applyBorder="1" applyAlignment="1" applyProtection="1">
      <alignment horizontal="center" vertical="center" wrapText="1"/>
      <protection locked="0"/>
    </xf>
    <xf numFmtId="0" fontId="7" fillId="6" borderId="13" xfId="0" applyFont="1" applyFill="1" applyBorder="1" applyAlignment="1" applyProtection="1">
      <alignment horizontal="center" vertical="center"/>
      <protection locked="0"/>
    </xf>
    <xf numFmtId="0" fontId="7" fillId="6" borderId="32" xfId="0" applyFont="1" applyFill="1" applyBorder="1" applyAlignment="1" applyProtection="1">
      <alignment horizontal="center" vertical="center"/>
      <protection locked="0"/>
    </xf>
    <xf numFmtId="0" fontId="0" fillId="17" borderId="26" xfId="0" applyFill="1" applyBorder="1" applyAlignment="1">
      <alignment horizontal="left" vertical="center" wrapText="1"/>
    </xf>
    <xf numFmtId="0" fontId="0" fillId="17" borderId="0" xfId="0" applyFill="1" applyAlignment="1">
      <alignment horizontal="left" vertical="center" wrapText="1"/>
    </xf>
    <xf numFmtId="0" fontId="0" fillId="17" borderId="32" xfId="0" applyFill="1" applyBorder="1" applyAlignment="1">
      <alignment horizontal="left" vertical="center" wrapText="1"/>
    </xf>
    <xf numFmtId="0" fontId="0" fillId="16" borderId="27" xfId="0" applyFill="1" applyBorder="1" applyAlignment="1">
      <alignment horizontal="left" vertical="center" wrapText="1"/>
    </xf>
    <xf numFmtId="0" fontId="0" fillId="16" borderId="33" xfId="0" applyFill="1" applyBorder="1" applyAlignment="1">
      <alignment horizontal="left" vertical="center" wrapText="1"/>
    </xf>
    <xf numFmtId="0" fontId="0" fillId="16" borderId="34" xfId="0" applyFill="1" applyBorder="1" applyAlignment="1">
      <alignment horizontal="left" vertical="center" wrapText="1"/>
    </xf>
    <xf numFmtId="42" fontId="8" fillId="7" borderId="50" xfId="0" applyNumberFormat="1" applyFont="1" applyFill="1" applyBorder="1" applyAlignment="1">
      <alignment horizontal="center" wrapText="1"/>
    </xf>
    <xf numFmtId="42" fontId="8" fillId="7" borderId="51" xfId="0" applyNumberFormat="1" applyFont="1" applyFill="1" applyBorder="1" applyAlignment="1">
      <alignment horizontal="center" wrapText="1"/>
    </xf>
    <xf numFmtId="42" fontId="8" fillId="7" borderId="52" xfId="0" applyNumberFormat="1" applyFont="1" applyFill="1" applyBorder="1" applyAlignment="1">
      <alignment horizontal="center" wrapText="1"/>
    </xf>
    <xf numFmtId="0" fontId="8" fillId="10" borderId="53" xfId="0" applyFont="1" applyFill="1" applyBorder="1" applyAlignment="1">
      <alignment horizontal="left"/>
    </xf>
    <xf numFmtId="0" fontId="8" fillId="10" borderId="52" xfId="0" applyFont="1" applyFill="1" applyBorder="1" applyAlignment="1">
      <alignment horizontal="left"/>
    </xf>
    <xf numFmtId="0" fontId="28" fillId="8" borderId="28" xfId="0" applyFont="1" applyFill="1" applyBorder="1" applyAlignment="1">
      <alignment horizontal="center" vertical="center" wrapText="1"/>
    </xf>
    <xf numFmtId="0" fontId="28" fillId="8" borderId="44" xfId="0" applyFont="1" applyFill="1" applyBorder="1" applyAlignment="1">
      <alignment horizontal="center" vertical="center" wrapText="1"/>
    </xf>
    <xf numFmtId="0" fontId="28" fillId="8" borderId="45" xfId="0" applyFont="1" applyFill="1" applyBorder="1" applyAlignment="1">
      <alignment horizontal="center" vertical="center" wrapText="1"/>
    </xf>
    <xf numFmtId="0" fontId="17" fillId="7" borderId="11" xfId="0" applyFont="1" applyFill="1" applyBorder="1" applyAlignment="1">
      <alignment horizontal="right" wrapText="1"/>
    </xf>
    <xf numFmtId="0" fontId="17" fillId="7" borderId="0" xfId="0" applyFont="1" applyFill="1" applyAlignment="1">
      <alignment horizontal="right" wrapText="1"/>
    </xf>
    <xf numFmtId="0" fontId="25" fillId="8" borderId="11" xfId="0" applyFont="1" applyFill="1" applyBorder="1" applyAlignment="1">
      <alignment horizontal="center" vertical="center" wrapText="1"/>
    </xf>
    <xf numFmtId="0" fontId="4" fillId="3" borderId="1" xfId="4" applyFont="1" applyFill="1" applyBorder="1" applyAlignment="1">
      <alignment horizontal="center"/>
    </xf>
    <xf numFmtId="0" fontId="31" fillId="7" borderId="11" xfId="0" applyFont="1" applyFill="1" applyBorder="1" applyAlignment="1">
      <alignment horizontal="center" vertical="center" wrapText="1"/>
    </xf>
    <xf numFmtId="0" fontId="28" fillId="8" borderId="0" xfId="0" applyFont="1" applyFill="1" applyAlignment="1">
      <alignment horizontal="center" vertical="center" wrapText="1"/>
    </xf>
    <xf numFmtId="0" fontId="17" fillId="7" borderId="0" xfId="0" applyFont="1" applyFill="1" applyAlignment="1">
      <alignment horizontal="left" wrapText="1"/>
    </xf>
    <xf numFmtId="42" fontId="16" fillId="11" borderId="22" xfId="0" applyNumberFormat="1" applyFont="1" applyFill="1" applyBorder="1" applyAlignment="1" applyProtection="1">
      <alignment horizontal="left" wrapText="1"/>
      <protection locked="0"/>
    </xf>
    <xf numFmtId="0" fontId="17" fillId="7" borderId="11" xfId="0" applyFont="1" applyFill="1" applyBorder="1" applyAlignment="1">
      <alignment horizontal="right" vertical="center" wrapText="1"/>
    </xf>
    <xf numFmtId="0" fontId="17" fillId="7" borderId="0" xfId="0" applyFont="1" applyFill="1" applyAlignment="1">
      <alignment horizontal="right" vertical="center" wrapText="1"/>
    </xf>
    <xf numFmtId="42" fontId="16" fillId="11" borderId="46" xfId="0" applyNumberFormat="1" applyFont="1" applyFill="1" applyBorder="1" applyAlignment="1" applyProtection="1">
      <alignment horizontal="left" wrapText="1"/>
      <protection locked="0"/>
    </xf>
    <xf numFmtId="42" fontId="16" fillId="11" borderId="47" xfId="0" applyNumberFormat="1" applyFont="1" applyFill="1" applyBorder="1" applyAlignment="1" applyProtection="1">
      <alignment horizontal="left" wrapText="1"/>
      <protection locked="0"/>
    </xf>
    <xf numFmtId="42" fontId="16" fillId="11" borderId="48" xfId="0" applyNumberFormat="1" applyFont="1" applyFill="1" applyBorder="1" applyAlignment="1" applyProtection="1">
      <alignment horizontal="left" wrapText="1"/>
      <protection locked="0"/>
    </xf>
    <xf numFmtId="0" fontId="25" fillId="8" borderId="0" xfId="0" applyFont="1" applyFill="1" applyAlignment="1">
      <alignment horizontal="center" vertical="center" wrapText="1"/>
    </xf>
    <xf numFmtId="0" fontId="17" fillId="7" borderId="19" xfId="0" applyFont="1" applyFill="1" applyBorder="1" applyAlignment="1">
      <alignment horizontal="left" wrapText="1"/>
    </xf>
    <xf numFmtId="0" fontId="17" fillId="7" borderId="11" xfId="0" applyFont="1" applyFill="1" applyBorder="1" applyAlignment="1">
      <alignment horizontal="center" wrapText="1"/>
    </xf>
    <xf numFmtId="0" fontId="20" fillId="5" borderId="28" xfId="0" applyFont="1" applyFill="1" applyBorder="1" applyAlignment="1" applyProtection="1">
      <alignment horizontal="center" vertical="center" wrapText="1"/>
      <protection locked="0"/>
    </xf>
    <xf numFmtId="0" fontId="20" fillId="5" borderId="44" xfId="0" applyFont="1" applyFill="1" applyBorder="1" applyAlignment="1" applyProtection="1">
      <alignment horizontal="center" vertical="center" wrapText="1"/>
      <protection locked="0"/>
    </xf>
    <xf numFmtId="0" fontId="20" fillId="5" borderId="45" xfId="0" applyFont="1" applyFill="1" applyBorder="1" applyAlignment="1" applyProtection="1">
      <alignment horizontal="center" vertical="center" wrapText="1"/>
      <protection locked="0"/>
    </xf>
    <xf numFmtId="0" fontId="20" fillId="5" borderId="21" xfId="0" applyFont="1" applyFill="1" applyBorder="1" applyAlignment="1" applyProtection="1">
      <alignment horizontal="center" vertical="center" wrapText="1"/>
      <protection locked="0"/>
    </xf>
    <xf numFmtId="0" fontId="20" fillId="5" borderId="0" xfId="0" applyFont="1" applyFill="1" applyAlignment="1" applyProtection="1">
      <alignment horizontal="center" vertical="center" wrapText="1"/>
      <protection locked="0"/>
    </xf>
    <xf numFmtId="0" fontId="20" fillId="5" borderId="31" xfId="0" applyFont="1" applyFill="1" applyBorder="1" applyAlignment="1" applyProtection="1">
      <alignment horizontal="center" vertical="center" wrapText="1"/>
      <protection locked="0"/>
    </xf>
    <xf numFmtId="0" fontId="20" fillId="5" borderId="25" xfId="0" applyFont="1" applyFill="1" applyBorder="1" applyAlignment="1" applyProtection="1">
      <alignment horizontal="center" vertical="center" wrapText="1"/>
      <protection locked="0"/>
    </xf>
    <xf numFmtId="0" fontId="20" fillId="5" borderId="1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17" fillId="7" borderId="0" xfId="0" applyFont="1" applyFill="1" applyAlignment="1">
      <alignment horizontal="left" vertical="center" wrapText="1"/>
    </xf>
    <xf numFmtId="0" fontId="0" fillId="5" borderId="28" xfId="0" applyFill="1" applyBorder="1" applyAlignment="1" applyProtection="1">
      <alignment horizontal="center" vertical="top" wrapText="1"/>
      <protection locked="0"/>
    </xf>
    <xf numFmtId="0" fontId="0" fillId="5" borderId="44" xfId="0" applyFill="1" applyBorder="1" applyAlignment="1" applyProtection="1">
      <alignment horizontal="center" vertical="top" wrapText="1"/>
      <protection locked="0"/>
    </xf>
    <xf numFmtId="0" fontId="0" fillId="5" borderId="45" xfId="0" applyFill="1" applyBorder="1" applyAlignment="1" applyProtection="1">
      <alignment horizontal="center" vertical="top" wrapText="1"/>
      <protection locked="0"/>
    </xf>
    <xf numFmtId="0" fontId="0" fillId="5" borderId="21" xfId="0" applyFill="1" applyBorder="1" applyAlignment="1" applyProtection="1">
      <alignment horizontal="center" vertical="top" wrapText="1"/>
      <protection locked="0"/>
    </xf>
    <xf numFmtId="0" fontId="0" fillId="5" borderId="0" xfId="0" applyFill="1" applyAlignment="1" applyProtection="1">
      <alignment horizontal="center" vertical="top" wrapText="1"/>
      <protection locked="0"/>
    </xf>
    <xf numFmtId="0" fontId="0" fillId="5" borderId="31" xfId="0" applyFill="1" applyBorder="1" applyAlignment="1" applyProtection="1">
      <alignment horizontal="center" vertical="top" wrapText="1"/>
      <protection locked="0"/>
    </xf>
    <xf numFmtId="0" fontId="0" fillId="5" borderId="25" xfId="0" applyFill="1" applyBorder="1" applyAlignment="1" applyProtection="1">
      <alignment horizontal="center" vertical="top" wrapText="1"/>
      <protection locked="0"/>
    </xf>
    <xf numFmtId="0" fontId="0" fillId="5" borderId="19" xfId="0" applyFill="1" applyBorder="1" applyAlignment="1" applyProtection="1">
      <alignment horizontal="center" vertical="top" wrapText="1"/>
      <protection locked="0"/>
    </xf>
    <xf numFmtId="0" fontId="0" fillId="5" borderId="20" xfId="0" applyFill="1" applyBorder="1" applyAlignment="1" applyProtection="1">
      <alignment horizontal="center" vertical="top" wrapText="1"/>
      <protection locked="0"/>
    </xf>
  </cellXfs>
  <cellStyles count="5">
    <cellStyle name="Comma" xfId="1" builtinId="3"/>
    <cellStyle name="Hyperlink" xfId="3" builtinId="8"/>
    <cellStyle name="Normal" xfId="0" builtinId="0"/>
    <cellStyle name="Normal 5 2" xfId="4" xr:uid="{C0751BB2-BF96-40A2-928D-9EEEBE16F177}"/>
    <cellStyle name="Percent" xfId="2" builtinId="5"/>
  </cellStyles>
  <dxfs count="18">
    <dxf>
      <fill>
        <patternFill>
          <bgColor rgb="FFFF7C80"/>
        </patternFill>
      </fill>
    </dxf>
    <dxf>
      <fill>
        <patternFill>
          <bgColor rgb="FFC6E0B4"/>
        </patternFill>
      </fill>
    </dxf>
    <dxf>
      <fill>
        <patternFill>
          <bgColor rgb="FFFF0000"/>
        </patternFill>
      </fill>
    </dxf>
    <dxf>
      <fill>
        <patternFill>
          <bgColor rgb="FFFF7C80"/>
        </patternFill>
      </fill>
    </dxf>
    <dxf>
      <fill>
        <patternFill>
          <bgColor rgb="FFC6E0B4"/>
        </patternFill>
      </fill>
    </dxf>
    <dxf>
      <fill>
        <patternFill>
          <bgColor rgb="FFFF7C80"/>
        </patternFill>
      </fill>
    </dxf>
    <dxf>
      <fill>
        <patternFill>
          <bgColor rgb="FFC6E0B4"/>
        </patternFill>
      </fill>
    </dxf>
    <dxf>
      <fill>
        <patternFill>
          <bgColor rgb="FFFFFFCC"/>
        </patternFill>
      </fill>
    </dxf>
    <dxf>
      <fill>
        <patternFill>
          <bgColor rgb="FFC6E0B4"/>
        </patternFill>
      </fill>
    </dxf>
    <dxf>
      <fill>
        <patternFill>
          <bgColor rgb="FFFF7C80"/>
        </patternFill>
      </fill>
    </dxf>
    <dxf>
      <fill>
        <patternFill>
          <bgColor rgb="FFFF7C80"/>
        </patternFill>
      </fill>
    </dxf>
    <dxf>
      <fill>
        <patternFill>
          <bgColor rgb="FFC6E0B4"/>
        </patternFill>
      </fill>
    </dxf>
    <dxf>
      <fill>
        <patternFill>
          <bgColor rgb="FFFF7C80"/>
        </patternFill>
      </fill>
    </dxf>
    <dxf>
      <fill>
        <patternFill>
          <bgColor rgb="FFFF7C80"/>
        </patternFill>
      </fill>
    </dxf>
    <dxf>
      <fill>
        <patternFill>
          <bgColor rgb="FFC6E0B4"/>
        </patternFill>
      </fill>
    </dxf>
    <dxf>
      <fill>
        <patternFill>
          <bgColor rgb="FFFF7C80"/>
        </patternFill>
      </fill>
    </dxf>
    <dxf>
      <fill>
        <patternFill>
          <bgColor rgb="FFFF7C80"/>
        </patternFill>
      </fill>
    </dxf>
    <dxf>
      <fill>
        <patternFill>
          <bgColor rgb="FFFF5050"/>
        </patternFill>
      </fill>
    </dxf>
  </dxfs>
  <tableStyles count="0" defaultTableStyle="TableStyleMedium2" defaultPivotStyle="PivotStyleLight16"/>
  <colors>
    <mruColors>
      <color rgb="FFFF5050"/>
      <color rgb="FFFFFFCC"/>
      <color rgb="FFC6E0B4"/>
      <color rgb="FFFF7C8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374650</xdr:colOff>
      <xdr:row>9</xdr:row>
      <xdr:rowOff>152400</xdr:rowOff>
    </xdr:from>
    <xdr:to>
      <xdr:col>16</xdr:col>
      <xdr:colOff>95250</xdr:colOff>
      <xdr:row>23</xdr:row>
      <xdr:rowOff>122464</xdr:rowOff>
    </xdr:to>
    <xdr:sp macro="" textlink="">
      <xdr:nvSpPr>
        <xdr:cNvPr id="3" name="TextBox 2">
          <a:extLst>
            <a:ext uri="{FF2B5EF4-FFF2-40B4-BE49-F238E27FC236}">
              <a16:creationId xmlns:a16="http://schemas.microsoft.com/office/drawing/2014/main" id="{C2F08015-B486-49C0-8D3D-33804BAC8034}"/>
            </a:ext>
          </a:extLst>
        </xdr:cNvPr>
        <xdr:cNvSpPr txBox="1"/>
      </xdr:nvSpPr>
      <xdr:spPr>
        <a:xfrm>
          <a:off x="1290864" y="2882900"/>
          <a:ext cx="13463815" cy="27005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0" i="0" u="none" strike="noStrike">
              <a:solidFill>
                <a:srgbClr val="000000"/>
              </a:solidFill>
              <a:effectLst/>
              <a:latin typeface="Arial" panose="020B0604020202020204" pitchFamily="34" charset="0"/>
            </a:rPr>
            <a:t>This Excel workbook is made up of a Summary sheet, Guidance sheet, a</a:t>
          </a:r>
          <a:r>
            <a:rPr lang="en-GB" sz="1200" b="0" i="0" u="none" strike="noStrike" baseline="0">
              <a:solidFill>
                <a:srgbClr val="000000"/>
              </a:solidFill>
              <a:effectLst/>
              <a:latin typeface="Arial" panose="020B0604020202020204" pitchFamily="34" charset="0"/>
            </a:rPr>
            <a:t> </a:t>
          </a:r>
          <a:r>
            <a:rPr lang="en-GB" sz="1200" b="0" i="0" u="none" strike="noStrike">
              <a:solidFill>
                <a:srgbClr val="000000"/>
              </a:solidFill>
              <a:effectLst/>
              <a:latin typeface="Arial" panose="020B0604020202020204" pitchFamily="34" charset="0"/>
            </a:rPr>
            <a:t>Feasibility Study sheet</a:t>
          </a:r>
          <a:r>
            <a:rPr lang="en-GB" sz="1200" b="0" i="0" u="none" strike="noStrike">
              <a:solidFill>
                <a:srgbClr val="FF0000"/>
              </a:solidFill>
              <a:effectLst/>
              <a:latin typeface="Arial" panose="020B0604020202020204" pitchFamily="34" charset="0"/>
            </a:rPr>
            <a:t> </a:t>
          </a:r>
          <a:r>
            <a:rPr lang="en-GB" sz="1200" b="0" i="0" u="none" strike="noStrike">
              <a:solidFill>
                <a:srgbClr val="000000"/>
              </a:solidFill>
              <a:effectLst/>
              <a:latin typeface="Arial" panose="020B0604020202020204" pitchFamily="34" charset="0"/>
            </a:rPr>
            <a:t>to capture the key financial data relating to the study</a:t>
          </a:r>
          <a:r>
            <a:rPr lang="en-GB" sz="1200" b="0" i="0" u="none" strike="noStrike" baseline="0">
              <a:solidFill>
                <a:srgbClr val="000000"/>
              </a:solidFill>
              <a:effectLst/>
              <a:latin typeface="Arial" panose="020B0604020202020204" pitchFamily="34" charset="0"/>
            </a:rPr>
            <a:t> </a:t>
          </a:r>
          <a:r>
            <a:rPr lang="en-GB" sz="1200" b="0" i="0" u="none" strike="noStrike">
              <a:solidFill>
                <a:srgbClr val="000000"/>
              </a:solidFill>
              <a:effectLst/>
              <a:latin typeface="Arial" panose="020B0604020202020204" pitchFamily="34" charset="0"/>
            </a:rPr>
            <a:t>that you are proposing. You must fill in the Summary sheet and the Feasibility Study sheet.</a:t>
          </a:r>
        </a:p>
        <a:p>
          <a:endParaRPr lang="en-GB" sz="1200" b="0" i="0" u="none" strike="noStrike">
            <a:solidFill>
              <a:srgbClr val="000000"/>
            </a:solidFill>
            <a:effectLst/>
            <a:latin typeface="Arial" panose="020B0604020202020204" pitchFamily="34" charset="0"/>
          </a:endParaRPr>
        </a:p>
        <a:p>
          <a:r>
            <a:rPr lang="en-GB" sz="1200" b="1" i="0" u="none" strike="noStrike">
              <a:solidFill>
                <a:srgbClr val="000000"/>
              </a:solidFill>
              <a:effectLst/>
              <a:latin typeface="Arial" panose="020B0604020202020204" pitchFamily="34" charset="0"/>
            </a:rPr>
            <a:t>THIS FINANCE FORM SHOULD BE SUBMITTED IN EXCEL FORMAT ALONGSIDE THE REST OF YOUR APPLICATION AND ACCOMPANYING DOCUMENTATION.</a:t>
          </a:r>
          <a:r>
            <a:rPr lang="en-GB" sz="1200"/>
            <a:t> </a:t>
          </a:r>
        </a:p>
        <a:p>
          <a:endParaRPr lang="en-GB" sz="1200" b="0" i="0" u="none" strike="noStrike">
            <a:solidFill>
              <a:srgbClr val="000000"/>
            </a:solidFill>
            <a:effectLst/>
            <a:latin typeface="Arial" panose="020B0604020202020204" pitchFamily="34" charset="0"/>
          </a:endParaRPr>
        </a:p>
        <a:p>
          <a:r>
            <a:rPr lang="en-GB" sz="1200" b="0" i="0" u="none" strike="noStrike">
              <a:solidFill>
                <a:srgbClr val="000000"/>
              </a:solidFill>
              <a:effectLst/>
              <a:latin typeface="Arial" panose="020B0604020202020204" pitchFamily="34" charset="0"/>
            </a:rPr>
            <a:t>Guidance is provided to help you complete this form correctly. Please read this information carefully.</a:t>
          </a:r>
        </a:p>
        <a:p>
          <a:endParaRPr lang="en-GB" sz="1200" b="0" i="0" u="none" strike="noStrike">
            <a:solidFill>
              <a:srgbClr val="000000"/>
            </a:solidFill>
            <a:effectLst/>
            <a:latin typeface="Arial" panose="020B0604020202020204" pitchFamily="34" charset="0"/>
          </a:endParaRPr>
        </a:p>
        <a:p>
          <a:r>
            <a:rPr lang="en-GB" sz="1200" b="0" i="0" u="none" strike="noStrike">
              <a:solidFill>
                <a:srgbClr val="000000"/>
              </a:solidFill>
              <a:effectLst/>
              <a:latin typeface="Arial" panose="020B0604020202020204" pitchFamily="34" charset="0"/>
            </a:rPr>
            <a:t>Please complete these spreadsheets as fully as possible as they form an essential part of the appraisal process. The information you provide will be scrutinised in detail and you should be prepared to explain the basis of their contents should your application progress. It is therefore recommended that all working papers</a:t>
          </a:r>
          <a:r>
            <a:rPr lang="en-GB" sz="1200" b="0" i="0" u="none" strike="noStrike" baseline="0">
              <a:solidFill>
                <a:srgbClr val="000000"/>
              </a:solidFill>
              <a:effectLst/>
              <a:latin typeface="Arial" panose="020B0604020202020204" pitchFamily="34" charset="0"/>
            </a:rPr>
            <a:t> </a:t>
          </a:r>
          <a:r>
            <a:rPr lang="en-GB" sz="1200" b="0" i="0" u="none" strike="noStrike">
              <a:solidFill>
                <a:srgbClr val="000000"/>
              </a:solidFill>
              <a:effectLst/>
              <a:latin typeface="Arial" panose="020B0604020202020204" pitchFamily="34" charset="0"/>
            </a:rPr>
            <a:t>relating to the completion of these forms be retained until the process is completed.</a:t>
          </a:r>
          <a:r>
            <a:rPr lang="en-GB" sz="1200"/>
            <a:t> </a:t>
          </a:r>
        </a:p>
        <a:p>
          <a:endParaRPr lang="en-GB" sz="1200" b="0" i="0" u="none" strike="noStrike">
            <a:solidFill>
              <a:srgbClr val="000000"/>
            </a:solidFill>
            <a:effectLst/>
            <a:latin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b="0" i="0" u="none" strike="noStrike">
              <a:solidFill>
                <a:srgbClr val="000000"/>
              </a:solidFill>
              <a:effectLst/>
              <a:latin typeface="Arial" panose="020B0604020202020204" pitchFamily="34" charset="0"/>
            </a:rPr>
            <a:t>Any enquiries regarding this publication should be sent to:</a:t>
          </a:r>
          <a:r>
            <a:rPr lang="en-GB" sz="1200"/>
            <a:t> </a:t>
          </a:r>
          <a:r>
            <a:rPr lang="en-GB" sz="1200" b="0">
              <a:solidFill>
                <a:srgbClr val="0000EE"/>
              </a:solidFill>
              <a:latin typeface="Arial" panose="020B0604020202020204" pitchFamily="34" charset="0"/>
              <a:ea typeface="+mn-ea"/>
              <a:cs typeface="Arial" panose="020B0604020202020204" pitchFamily="34" charset="0"/>
            </a:rPr>
            <a:t>IETF@energysecurity.gov.uk</a:t>
          </a:r>
        </a:p>
        <a:p>
          <a:endParaRPr lang="en-GB" sz="1200"/>
        </a:p>
      </xdr:txBody>
    </xdr:sp>
    <xdr:clientData/>
  </xdr:twoCellAnchor>
  <xdr:twoCellAnchor editAs="oneCell">
    <xdr:from>
      <xdr:col>6</xdr:col>
      <xdr:colOff>752929</xdr:colOff>
      <xdr:row>1</xdr:row>
      <xdr:rowOff>102996</xdr:rowOff>
    </xdr:from>
    <xdr:to>
      <xdr:col>10</xdr:col>
      <xdr:colOff>802822</xdr:colOff>
      <xdr:row>5</xdr:row>
      <xdr:rowOff>78921</xdr:rowOff>
    </xdr:to>
    <xdr:pic>
      <xdr:nvPicPr>
        <xdr:cNvPr id="5" name="Picture 4">
          <a:extLst>
            <a:ext uri="{FF2B5EF4-FFF2-40B4-BE49-F238E27FC236}">
              <a16:creationId xmlns:a16="http://schemas.microsoft.com/office/drawing/2014/main" id="{EEA99FA0-550B-C86F-E79C-4BE623765E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50215" y="298032"/>
          <a:ext cx="3714750" cy="7560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19050</xdr:colOff>
      <xdr:row>8</xdr:row>
      <xdr:rowOff>95250</xdr:rowOff>
    </xdr:from>
    <xdr:ext cx="20351750" cy="4508500"/>
    <xdr:sp macro="" textlink="">
      <xdr:nvSpPr>
        <xdr:cNvPr id="2" name="TextBox 1">
          <a:extLst>
            <a:ext uri="{FF2B5EF4-FFF2-40B4-BE49-F238E27FC236}">
              <a16:creationId xmlns:a16="http://schemas.microsoft.com/office/drawing/2014/main" id="{292409DF-7DFB-46C5-AEA0-1620B677E361}"/>
            </a:ext>
          </a:extLst>
        </xdr:cNvPr>
        <xdr:cNvSpPr txBox="1"/>
      </xdr:nvSpPr>
      <xdr:spPr>
        <a:xfrm>
          <a:off x="241300" y="2120900"/>
          <a:ext cx="20351750" cy="4508500"/>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fontAlgn="base"/>
          <a:r>
            <a:rPr lang="en-GB" sz="1400" b="1" i="0" u="none" strike="noStrike">
              <a:solidFill>
                <a:schemeClr val="tx1"/>
              </a:solidFill>
              <a:effectLst/>
              <a:latin typeface="Arial" panose="020B0604020202020204" pitchFamily="34" charset="0"/>
              <a:ea typeface="+mn-ea"/>
              <a:cs typeface="Arial" panose="020B0604020202020204" pitchFamily="34" charset="0"/>
            </a:rPr>
            <a:t>Guidance for completing this Summary Sheet</a:t>
          </a:r>
        </a:p>
        <a:p>
          <a:pPr fontAlgn="base"/>
          <a:endParaRPr lang="en-GB" sz="1200" b="1">
            <a:solidFill>
              <a:schemeClr val="tx1"/>
            </a:solidFill>
            <a:effectLst/>
            <a:latin typeface="Arial" panose="020B0604020202020204" pitchFamily="34" charset="0"/>
            <a:ea typeface="+mn-ea"/>
            <a:cs typeface="Arial" panose="020B0604020202020204" pitchFamily="34" charset="0"/>
          </a:endParaRPr>
        </a:p>
        <a:p>
          <a:pPr fontAlgn="base"/>
          <a:r>
            <a:rPr lang="en-GB" sz="1200" b="1" baseline="0">
              <a:solidFill>
                <a:schemeClr val="tx1"/>
              </a:solidFill>
              <a:effectLst/>
              <a:latin typeface="Arial" panose="020B0604020202020204" pitchFamily="34" charset="0"/>
              <a:ea typeface="+mn-ea"/>
              <a:cs typeface="Arial" panose="020B0604020202020204" pitchFamily="34" charset="0"/>
            </a:rPr>
            <a:t>Data Entry</a:t>
          </a:r>
        </a:p>
        <a:p>
          <a:pPr fontAlgn="base"/>
          <a:r>
            <a:rPr lang="en-GB" sz="1200">
              <a:solidFill>
                <a:schemeClr val="tx1"/>
              </a:solidFill>
              <a:effectLst/>
              <a:latin typeface="Arial" panose="020B0604020202020204" pitchFamily="34" charset="0"/>
              <a:ea typeface="+mn-ea"/>
              <a:cs typeface="Arial" panose="020B0604020202020204" pitchFamily="34" charset="0"/>
            </a:rPr>
            <a:t>Please provide the following information in this</a:t>
          </a:r>
          <a:r>
            <a:rPr lang="en-GB" sz="1200" baseline="0">
              <a:solidFill>
                <a:schemeClr val="tx1"/>
              </a:solidFill>
              <a:effectLst/>
              <a:latin typeface="Arial" panose="020B0604020202020204" pitchFamily="34" charset="0"/>
              <a:ea typeface="+mn-ea"/>
              <a:cs typeface="Arial" panose="020B0604020202020204" pitchFamily="34" charset="0"/>
            </a:rPr>
            <a:t> Summary sheet using the key below</a:t>
          </a:r>
          <a:r>
            <a:rPr lang="en-GB" sz="1200">
              <a:solidFill>
                <a:schemeClr val="tx1"/>
              </a:solidFill>
              <a:effectLst/>
              <a:latin typeface="Arial" panose="020B0604020202020204" pitchFamily="34" charset="0"/>
              <a:ea typeface="+mn-ea"/>
              <a:cs typeface="Arial" panose="020B0604020202020204" pitchFamily="34" charset="0"/>
            </a:rPr>
            <a:t>:</a:t>
          </a:r>
        </a:p>
        <a:p>
          <a:pPr lvl="0" fontAlgn="base"/>
          <a:endParaRPr lang="en-GB" sz="1200">
            <a:solidFill>
              <a:schemeClr val="tx1"/>
            </a:solidFill>
            <a:effectLst/>
            <a:latin typeface="Arial" panose="020B0604020202020204" pitchFamily="34" charset="0"/>
            <a:ea typeface="+mn-ea"/>
            <a:cs typeface="Arial" panose="020B0604020202020204" pitchFamily="34" charset="0"/>
          </a:endParaRPr>
        </a:p>
        <a:p>
          <a:pPr marL="228600" lvl="0" indent="-228600" fontAlgn="base">
            <a:buFont typeface="+mj-lt"/>
            <a:buAutoNum type="arabicPeriod"/>
          </a:pPr>
          <a:r>
            <a:rPr lang="en-GB" sz="1200">
              <a:solidFill>
                <a:schemeClr val="tx1"/>
              </a:solidFill>
              <a:effectLst/>
              <a:latin typeface="Arial" panose="020B0604020202020204" pitchFamily="34" charset="0"/>
              <a:ea typeface="+mn-ea"/>
              <a:cs typeface="Arial" panose="020B0604020202020204" pitchFamily="34" charset="0"/>
            </a:rPr>
            <a:t>Whether</a:t>
          </a:r>
          <a:r>
            <a:rPr lang="en-GB" sz="1200" baseline="0">
              <a:solidFill>
                <a:schemeClr val="tx1"/>
              </a:solidFill>
              <a:effectLst/>
              <a:latin typeface="Arial" panose="020B0604020202020204" pitchFamily="34" charset="0"/>
              <a:ea typeface="+mn-ea"/>
              <a:cs typeface="Arial" panose="020B0604020202020204" pitchFamily="34" charset="0"/>
            </a:rPr>
            <a:t> this Feasibility study application is for Decarbonisation (D) or Energy Efficiency (EE) (drop-down menu).</a:t>
          </a:r>
          <a:endParaRPr lang="en-GB" sz="1200">
            <a:solidFill>
              <a:schemeClr val="tx1"/>
            </a:solidFill>
            <a:effectLst/>
            <a:latin typeface="Arial" panose="020B0604020202020204" pitchFamily="34" charset="0"/>
            <a:ea typeface="+mn-ea"/>
            <a:cs typeface="Arial" panose="020B0604020202020204" pitchFamily="34" charset="0"/>
          </a:endParaRPr>
        </a:p>
        <a:p>
          <a:pPr marL="228600" lvl="0" indent="-228600" fontAlgn="base">
            <a:buFont typeface="+mj-lt"/>
            <a:buAutoNum type="arabicPeriod"/>
          </a:pPr>
          <a:r>
            <a:rPr lang="en-GB" sz="1200">
              <a:solidFill>
                <a:schemeClr val="tx1"/>
              </a:solidFill>
              <a:effectLst/>
              <a:latin typeface="Arial" panose="020B0604020202020204" pitchFamily="34" charset="0"/>
              <a:ea typeface="+mn-ea"/>
              <a:cs typeface="Arial" panose="020B0604020202020204" pitchFamily="34" charset="0"/>
            </a:rPr>
            <a:t>Applicant company name.</a:t>
          </a:r>
        </a:p>
        <a:p>
          <a:pPr marL="228600" lvl="0" indent="-228600" fontAlgn="base">
            <a:buFont typeface="+mj-lt"/>
            <a:buAutoNum type="arabicPeriod"/>
          </a:pPr>
          <a:r>
            <a:rPr lang="en-GB" sz="1200">
              <a:solidFill>
                <a:schemeClr val="tx1"/>
              </a:solidFill>
              <a:effectLst/>
              <a:latin typeface="Arial" panose="020B0604020202020204" pitchFamily="34" charset="0"/>
              <a:ea typeface="+mn-ea"/>
              <a:cs typeface="Arial" panose="020B0604020202020204" pitchFamily="34" charset="0"/>
            </a:rPr>
            <a:t>Applicant company size (drop-down menu).</a:t>
          </a:r>
        </a:p>
        <a:p>
          <a:pPr marL="228600" lvl="0" indent="-228600" fontAlgn="base">
            <a:buFont typeface="+mj-lt"/>
            <a:buAutoNum type="arabicPeriod"/>
          </a:pPr>
          <a:r>
            <a:rPr lang="en-GB" sz="1200">
              <a:solidFill>
                <a:schemeClr val="tx1"/>
              </a:solidFill>
              <a:effectLst/>
              <a:latin typeface="Arial" panose="020B0604020202020204" pitchFamily="34" charset="0"/>
              <a:ea typeface="+mn-ea"/>
              <a:cs typeface="Arial" panose="020B0604020202020204" pitchFamily="34" charset="0"/>
            </a:rPr>
            <a:t>Contact email address</a:t>
          </a:r>
          <a:r>
            <a:rPr lang="en-GB" sz="1200" baseline="0">
              <a:solidFill>
                <a:schemeClr val="tx1"/>
              </a:solidFill>
              <a:effectLst/>
              <a:latin typeface="Arial" panose="020B0604020202020204" pitchFamily="34" charset="0"/>
              <a:ea typeface="+mn-ea"/>
              <a:cs typeface="Arial" panose="020B0604020202020204" pitchFamily="34" charset="0"/>
            </a:rPr>
            <a:t> of the person completing this form.</a:t>
          </a:r>
          <a:endParaRPr lang="en-GB" sz="1200">
            <a:solidFill>
              <a:schemeClr val="tx1"/>
            </a:solidFill>
            <a:effectLst/>
            <a:latin typeface="Arial" panose="020B0604020202020204" pitchFamily="34" charset="0"/>
            <a:ea typeface="+mn-ea"/>
            <a:cs typeface="Arial" panose="020B0604020202020204" pitchFamily="34" charset="0"/>
          </a:endParaRPr>
        </a:p>
        <a:p>
          <a:pPr marL="228600" lvl="0" indent="-228600" fontAlgn="base">
            <a:buFont typeface="+mj-lt"/>
            <a:buAutoNum type="arabicPeriod"/>
          </a:pPr>
          <a:r>
            <a:rPr lang="en-GB" sz="1200">
              <a:solidFill>
                <a:schemeClr val="tx1"/>
              </a:solidFill>
              <a:effectLst/>
              <a:latin typeface="Arial" panose="020B0604020202020204" pitchFamily="34" charset="0"/>
              <a:ea typeface="+mn-ea"/>
              <a:cs typeface="Arial" panose="020B0604020202020204" pitchFamily="34" charset="0"/>
            </a:rPr>
            <a:t>Study name.</a:t>
          </a:r>
        </a:p>
        <a:p>
          <a:pPr marL="228600" lvl="0" indent="-228600" fontAlgn="base">
            <a:buFont typeface="+mj-lt"/>
            <a:buAutoNum type="arabicPeriod"/>
          </a:pPr>
          <a:r>
            <a:rPr lang="en-GB" sz="1200" baseline="0">
              <a:solidFill>
                <a:schemeClr val="tx1"/>
              </a:solidFill>
              <a:effectLst/>
              <a:latin typeface="Arial" panose="020B0604020202020204" pitchFamily="34" charset="0"/>
              <a:ea typeface="+mn-ea"/>
              <a:cs typeface="Arial" panose="020B0604020202020204" pitchFamily="34" charset="0"/>
            </a:rPr>
            <a:t>Study site name(s) &amp; address(es).</a:t>
          </a:r>
        </a:p>
        <a:p>
          <a:pPr lvl="0" fontAlgn="base"/>
          <a:endParaRPr lang="en-GB" sz="1200">
            <a:solidFill>
              <a:schemeClr val="tx1"/>
            </a:solidFill>
            <a:effectLst/>
            <a:latin typeface="Arial" panose="020B0604020202020204" pitchFamily="34" charset="0"/>
            <a:ea typeface="+mn-ea"/>
            <a:cs typeface="Arial" panose="020B0604020202020204" pitchFamily="34" charset="0"/>
          </a:endParaRPr>
        </a:p>
        <a:p>
          <a:pPr lvl="0" fontAlgn="base"/>
          <a:r>
            <a:rPr lang="en-GB" sz="1200" b="1">
              <a:solidFill>
                <a:schemeClr val="tx1"/>
              </a:solidFill>
              <a:effectLst/>
              <a:latin typeface="Arial" panose="020B0604020202020204" pitchFamily="34" charset="0"/>
              <a:ea typeface="+mn-ea"/>
              <a:cs typeface="Arial" panose="020B0604020202020204" pitchFamily="34" charset="0"/>
            </a:rPr>
            <a:t>Data Output</a:t>
          </a:r>
        </a:p>
        <a:p>
          <a:pPr lvl="0" fontAlgn="base"/>
          <a:r>
            <a:rPr lang="en-GB" sz="1200">
              <a:solidFill>
                <a:schemeClr val="tx1"/>
              </a:solidFill>
              <a:effectLst/>
              <a:latin typeface="Arial" panose="020B0604020202020204" pitchFamily="34" charset="0"/>
              <a:ea typeface="+mn-ea"/>
              <a:cs typeface="Arial" panose="020B0604020202020204" pitchFamily="34" charset="0"/>
            </a:rPr>
            <a:t>Once</a:t>
          </a:r>
          <a:r>
            <a:rPr lang="en-GB" sz="1200" baseline="0">
              <a:solidFill>
                <a:schemeClr val="tx1"/>
              </a:solidFill>
              <a:effectLst/>
              <a:latin typeface="Arial" panose="020B0604020202020204" pitchFamily="34" charset="0"/>
              <a:ea typeface="+mn-ea"/>
              <a:cs typeface="Arial" panose="020B0604020202020204" pitchFamily="34" charset="0"/>
            </a:rPr>
            <a:t> you have completed the information in the relevant study sheet(s), this Summary sheet will:</a:t>
          </a:r>
        </a:p>
        <a:p>
          <a:pPr lvl="0" fontAlgn="base"/>
          <a:endParaRPr lang="en-GB" sz="1200" baseline="0">
            <a:solidFill>
              <a:schemeClr val="tx1"/>
            </a:solidFill>
            <a:effectLst/>
            <a:latin typeface="Arial" panose="020B0604020202020204" pitchFamily="34" charset="0"/>
            <a:ea typeface="+mn-ea"/>
            <a:cs typeface="Arial" panose="020B0604020202020204" pitchFamily="34" charset="0"/>
          </a:endParaRPr>
        </a:p>
        <a:p>
          <a:pPr marL="228600" marR="0" lvl="0" indent="-228600" defTabSz="914400" eaLnBrk="1" fontAlgn="base" latinLnBrk="0" hangingPunct="1">
            <a:lnSpc>
              <a:spcPct val="100000"/>
            </a:lnSpc>
            <a:spcBef>
              <a:spcPts val="0"/>
            </a:spcBef>
            <a:spcAft>
              <a:spcPts val="0"/>
            </a:spcAft>
            <a:buClrTx/>
            <a:buSzTx/>
            <a:buFont typeface="+mj-lt"/>
            <a:buAutoNum type="arabicPeriod"/>
            <a:tabLst/>
            <a:defRPr/>
          </a:pPr>
          <a:r>
            <a:rPr lang="en-GB" sz="1200" baseline="0">
              <a:solidFill>
                <a:schemeClr val="tx1"/>
              </a:solidFill>
              <a:effectLst/>
              <a:latin typeface="Arial" panose="020B0604020202020204" pitchFamily="34" charset="0"/>
              <a:ea typeface="+mn-ea"/>
              <a:cs typeface="Arial" panose="020B0604020202020204" pitchFamily="34" charset="0"/>
            </a:rPr>
            <a:t>Provide the final aggregated figures for your application.</a:t>
          </a:r>
        </a:p>
        <a:p>
          <a:pPr marL="228600" lvl="0" indent="-228600" fontAlgn="base">
            <a:buFont typeface="+mj-lt"/>
            <a:buAutoNum type="arabicPeriod"/>
          </a:pPr>
          <a:r>
            <a:rPr lang="en-GB" sz="1200" baseline="0">
              <a:solidFill>
                <a:schemeClr val="tx1"/>
              </a:solidFill>
              <a:effectLst/>
              <a:latin typeface="Arial" panose="020B0604020202020204" pitchFamily="34" charset="0"/>
              <a:ea typeface="+mn-ea"/>
              <a:cs typeface="Arial" panose="020B0604020202020204" pitchFamily="34" charset="0"/>
            </a:rPr>
            <a:t>Summarise the eligible cost and grant requested for the study and the aggregated application.</a:t>
          </a:r>
        </a:p>
        <a:p>
          <a:pPr marL="228600" marR="0" lvl="0" indent="-228600" defTabSz="914400" eaLnBrk="1" fontAlgn="base" latinLnBrk="0" hangingPunct="1">
            <a:lnSpc>
              <a:spcPct val="100000"/>
            </a:lnSpc>
            <a:spcBef>
              <a:spcPts val="0"/>
            </a:spcBef>
            <a:spcAft>
              <a:spcPts val="0"/>
            </a:spcAft>
            <a:buClrTx/>
            <a:buSzTx/>
            <a:buFont typeface="+mj-lt"/>
            <a:buAutoNum type="arabicPeriod"/>
            <a:tabLst/>
            <a:defRPr/>
          </a:pPr>
          <a:r>
            <a:rPr lang="en-GB" sz="1200" baseline="0">
              <a:solidFill>
                <a:schemeClr val="tx1"/>
              </a:solidFill>
              <a:effectLst/>
              <a:latin typeface="Arial" panose="020B0604020202020204" pitchFamily="34" charset="0"/>
              <a:ea typeface="+mn-ea"/>
              <a:cs typeface="Arial" panose="020B0604020202020204" pitchFamily="34" charset="0"/>
            </a:rPr>
            <a:t>State whether the eligible cost total is within the required range for feasibility studies. This range is £30,000-£7,000,000. </a:t>
          </a:r>
        </a:p>
        <a:p>
          <a:pPr marL="228600" lvl="0" indent="-228600" fontAlgn="base">
            <a:buFont typeface="+mj-lt"/>
            <a:buAutoNum type="arabicPeriod"/>
          </a:pPr>
          <a:r>
            <a:rPr lang="en-GB" sz="1200" baseline="0">
              <a:solidFill>
                <a:schemeClr val="tx1"/>
              </a:solidFill>
              <a:effectLst/>
              <a:latin typeface="Arial" panose="020B0604020202020204" pitchFamily="34" charset="0"/>
              <a:ea typeface="+mn-ea"/>
              <a:cs typeface="Arial" panose="020B0604020202020204" pitchFamily="34" charset="0"/>
            </a:rPr>
            <a:t>State whether the grants requested by all partners in the study are at or below the maximum available.</a:t>
          </a:r>
        </a:p>
        <a:p>
          <a:pPr marL="228600" marR="0" lvl="0" indent="-228600" defTabSz="914400" eaLnBrk="1" fontAlgn="base" latinLnBrk="0" hangingPunct="1">
            <a:lnSpc>
              <a:spcPct val="100000"/>
            </a:lnSpc>
            <a:spcBef>
              <a:spcPts val="0"/>
            </a:spcBef>
            <a:spcAft>
              <a:spcPts val="0"/>
            </a:spcAft>
            <a:buClrTx/>
            <a:buSzTx/>
            <a:buFont typeface="+mj-lt"/>
            <a:buAutoNum type="arabicPeriod"/>
            <a:tabLst/>
            <a:defRPr/>
          </a:pPr>
          <a:r>
            <a:rPr lang="en-GB" sz="1200" baseline="0">
              <a:solidFill>
                <a:schemeClr val="tx1"/>
              </a:solidFill>
              <a:effectLst/>
              <a:latin typeface="Arial" panose="020B0604020202020204" pitchFamily="34" charset="0"/>
              <a:ea typeface="+mn-ea"/>
              <a:cs typeface="Arial" panose="020B0604020202020204" pitchFamily="34" charset="0"/>
            </a:rPr>
            <a:t>State whether the total research cost for the study is no more than 30% of the total eligible costs.</a:t>
          </a:r>
        </a:p>
        <a:p>
          <a:pPr marL="228600" lvl="0" indent="-228600" fontAlgn="base">
            <a:buFont typeface="+mj-lt"/>
            <a:buAutoNum type="arabicPeriod"/>
          </a:pPr>
          <a:endParaRPr lang="en-GB" sz="1200" baseline="0">
            <a:solidFill>
              <a:schemeClr val="tx1"/>
            </a:solidFill>
            <a:effectLst/>
            <a:latin typeface="Arial" panose="020B0604020202020204" pitchFamily="34" charset="0"/>
            <a:ea typeface="+mn-ea"/>
            <a:cs typeface="Arial" panose="020B0604020202020204" pitchFamily="34" charset="0"/>
          </a:endParaRPr>
        </a:p>
        <a:p>
          <a:pPr lvl="0" fontAlgn="base"/>
          <a:r>
            <a:rPr lang="en-GB" sz="1200" b="1" baseline="0">
              <a:solidFill>
                <a:schemeClr val="tx1"/>
              </a:solidFill>
              <a:effectLst/>
              <a:latin typeface="Arial" panose="020B0604020202020204" pitchFamily="34" charset="0"/>
              <a:ea typeface="+mn-ea"/>
              <a:cs typeface="Arial" panose="020B0604020202020204" pitchFamily="34" charset="0"/>
            </a:rPr>
            <a:t>Please: </a:t>
          </a:r>
        </a:p>
        <a:p>
          <a:pPr marL="228600" lvl="0" indent="-228600" fontAlgn="base">
            <a:buFont typeface="+mj-lt"/>
            <a:buAutoNum type="arabicPeriod"/>
          </a:pPr>
          <a:r>
            <a:rPr lang="en-GB" sz="1200" baseline="0">
              <a:solidFill>
                <a:schemeClr val="tx1"/>
              </a:solidFill>
              <a:effectLst/>
              <a:latin typeface="Arial" panose="020B0604020202020204" pitchFamily="34" charset="0"/>
              <a:ea typeface="+mn-ea"/>
              <a:cs typeface="Arial" panose="020B0604020202020204" pitchFamily="34" charset="0"/>
            </a:rPr>
            <a:t>Ensure that all relevant check boxes are "OK".</a:t>
          </a:r>
        </a:p>
      </xdr:txBody>
    </xdr:sp>
    <xdr:clientData/>
  </xdr:oneCellAnchor>
  <xdr:twoCellAnchor>
    <xdr:from>
      <xdr:col>3</xdr:col>
      <xdr:colOff>4070350</xdr:colOff>
      <xdr:row>35</xdr:row>
      <xdr:rowOff>127000</xdr:rowOff>
    </xdr:from>
    <xdr:to>
      <xdr:col>7</xdr:col>
      <xdr:colOff>457200</xdr:colOff>
      <xdr:row>45</xdr:row>
      <xdr:rowOff>139700</xdr:rowOff>
    </xdr:to>
    <xdr:cxnSp macro="">
      <xdr:nvCxnSpPr>
        <xdr:cNvPr id="4" name="Straight Arrow Connector 3">
          <a:extLst>
            <a:ext uri="{FF2B5EF4-FFF2-40B4-BE49-F238E27FC236}">
              <a16:creationId xmlns:a16="http://schemas.microsoft.com/office/drawing/2014/main" id="{5283349A-CEC2-4CAD-909A-3D38C7684245}"/>
            </a:ext>
          </a:extLst>
        </xdr:cNvPr>
        <xdr:cNvCxnSpPr/>
      </xdr:nvCxnSpPr>
      <xdr:spPr>
        <a:xfrm flipH="1" flipV="1">
          <a:off x="6845300" y="8159750"/>
          <a:ext cx="8070850" cy="2387600"/>
        </a:xfrm>
        <a:prstGeom prst="straightConnector1">
          <a:avLst/>
        </a:prstGeom>
        <a:ln>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1079501</xdr:colOff>
      <xdr:row>44</xdr:row>
      <xdr:rowOff>139577</xdr:rowOff>
    </xdr:from>
    <xdr:to>
      <xdr:col>9</xdr:col>
      <xdr:colOff>325333</xdr:colOff>
      <xdr:row>45</xdr:row>
      <xdr:rowOff>114223</xdr:rowOff>
    </xdr:to>
    <xdr:cxnSp macro="">
      <xdr:nvCxnSpPr>
        <xdr:cNvPr id="7" name="Straight Arrow Connector 6">
          <a:extLst>
            <a:ext uri="{FF2B5EF4-FFF2-40B4-BE49-F238E27FC236}">
              <a16:creationId xmlns:a16="http://schemas.microsoft.com/office/drawing/2014/main" id="{A08CCF35-9C43-446D-A877-A4240E5A6089}"/>
            </a:ext>
          </a:extLst>
        </xdr:cNvPr>
        <xdr:cNvCxnSpPr/>
      </xdr:nvCxnSpPr>
      <xdr:spPr>
        <a:xfrm flipH="1" flipV="1">
          <a:off x="14052551" y="10293227"/>
          <a:ext cx="3265382" cy="228646"/>
        </a:xfrm>
        <a:prstGeom prst="straightConnector1">
          <a:avLst/>
        </a:prstGeom>
        <a:ln>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1079500</xdr:colOff>
      <xdr:row>44</xdr:row>
      <xdr:rowOff>133350</xdr:rowOff>
    </xdr:from>
    <xdr:to>
      <xdr:col>8</xdr:col>
      <xdr:colOff>452066</xdr:colOff>
      <xdr:row>45</xdr:row>
      <xdr:rowOff>114223</xdr:rowOff>
    </xdr:to>
    <xdr:cxnSp macro="">
      <xdr:nvCxnSpPr>
        <xdr:cNvPr id="8" name="Straight Arrow Connector 7">
          <a:extLst>
            <a:ext uri="{FF2B5EF4-FFF2-40B4-BE49-F238E27FC236}">
              <a16:creationId xmlns:a16="http://schemas.microsoft.com/office/drawing/2014/main" id="{3D63FD6D-AC56-44C6-98B8-FB34991C9B2B}"/>
            </a:ext>
          </a:extLst>
        </xdr:cNvPr>
        <xdr:cNvCxnSpPr/>
      </xdr:nvCxnSpPr>
      <xdr:spPr>
        <a:xfrm flipH="1" flipV="1">
          <a:off x="14052550" y="10287000"/>
          <a:ext cx="2084016" cy="234873"/>
        </a:xfrm>
        <a:prstGeom prst="straightConnector1">
          <a:avLst/>
        </a:prstGeom>
        <a:ln>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1232202</xdr:colOff>
      <xdr:row>1</xdr:row>
      <xdr:rowOff>44971</xdr:rowOff>
    </xdr:from>
    <xdr:to>
      <xdr:col>3</xdr:col>
      <xdr:colOff>4047519</xdr:colOff>
      <xdr:row>4</xdr:row>
      <xdr:rowOff>58963</xdr:rowOff>
    </xdr:to>
    <xdr:pic>
      <xdr:nvPicPr>
        <xdr:cNvPr id="5" name="Picture 4">
          <a:extLst>
            <a:ext uri="{FF2B5EF4-FFF2-40B4-BE49-F238E27FC236}">
              <a16:creationId xmlns:a16="http://schemas.microsoft.com/office/drawing/2014/main" id="{E7D0817E-2FF3-54DA-A394-0B4ACD32C1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71309" y="241519"/>
          <a:ext cx="4739821" cy="9513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139700</xdr:colOff>
      <xdr:row>5</xdr:row>
      <xdr:rowOff>63500</xdr:rowOff>
    </xdr:from>
    <xdr:to>
      <xdr:col>21</xdr:col>
      <xdr:colOff>539750</xdr:colOff>
      <xdr:row>65</xdr:row>
      <xdr:rowOff>25400</xdr:rowOff>
    </xdr:to>
    <xdr:sp macro="" textlink="">
      <xdr:nvSpPr>
        <xdr:cNvPr id="2" name="TextBox 1">
          <a:extLst>
            <a:ext uri="{FF2B5EF4-FFF2-40B4-BE49-F238E27FC236}">
              <a16:creationId xmlns:a16="http://schemas.microsoft.com/office/drawing/2014/main" id="{FAB636A3-1784-4824-B071-BBAF2C63E9D4}"/>
            </a:ext>
          </a:extLst>
        </xdr:cNvPr>
        <xdr:cNvSpPr txBox="1"/>
      </xdr:nvSpPr>
      <xdr:spPr>
        <a:xfrm>
          <a:off x="139700" y="1047750"/>
          <a:ext cx="16402050" cy="118237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400" b="1" i="0">
              <a:solidFill>
                <a:schemeClr val="dk1"/>
              </a:solidFill>
              <a:effectLst/>
              <a:latin typeface="Arial" panose="020B0604020202020204" pitchFamily="34" charset="0"/>
              <a:ea typeface="+mn-ea"/>
              <a:cs typeface="Arial" panose="020B0604020202020204" pitchFamily="34" charset="0"/>
            </a:rPr>
            <a:t>Guidance for completing the</a:t>
          </a:r>
          <a:r>
            <a:rPr lang="en-GB" sz="1400" b="1" i="0" baseline="0">
              <a:solidFill>
                <a:schemeClr val="dk1"/>
              </a:solidFill>
              <a:effectLst/>
              <a:latin typeface="Arial" panose="020B0604020202020204" pitchFamily="34" charset="0"/>
              <a:ea typeface="+mn-ea"/>
              <a:cs typeface="Arial" panose="020B0604020202020204" pitchFamily="34" charset="0"/>
            </a:rPr>
            <a:t> Feasibility Study sheet</a:t>
          </a:r>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pPr fontAlgn="base"/>
          <a:endParaRPr lang="en-GB" sz="1200" b="1">
            <a:solidFill>
              <a:schemeClr val="dk1"/>
            </a:solidFill>
            <a:effectLst/>
            <a:latin typeface="Arial" panose="020B0604020202020204" pitchFamily="34" charset="0"/>
            <a:ea typeface="+mn-ea"/>
            <a:cs typeface="Arial" panose="020B0604020202020204" pitchFamily="34" charset="0"/>
          </a:endParaRPr>
        </a:p>
        <a:p>
          <a:pPr fontAlgn="base"/>
          <a:r>
            <a:rPr lang="en-GB" sz="1200" b="1">
              <a:solidFill>
                <a:schemeClr val="dk1"/>
              </a:solidFill>
              <a:effectLst/>
              <a:latin typeface="Arial" panose="020B0604020202020204" pitchFamily="34" charset="0"/>
              <a:ea typeface="+mn-ea"/>
              <a:cs typeface="Arial" panose="020B0604020202020204" pitchFamily="34" charset="0"/>
            </a:rPr>
            <a:t>Background</a:t>
          </a:r>
          <a:endParaRPr lang="en-GB" sz="1200">
            <a:effectLst/>
            <a:latin typeface="Arial" panose="020B0604020202020204" pitchFamily="34" charset="0"/>
            <a:cs typeface="Arial" panose="020B0604020202020204" pitchFamily="34" charset="0"/>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endParaRPr lang="en-GB" sz="1200">
            <a:solidFill>
              <a:schemeClr val="dk1"/>
            </a:solidFill>
            <a:latin typeface="Arial" panose="020B0604020202020204" pitchFamily="34" charset="0"/>
            <a:ea typeface="+mn-ea"/>
            <a:cs typeface="Arial" panose="020B0604020202020204" pitchFamily="34" charset="0"/>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lang="en-GB" sz="1200">
              <a:solidFill>
                <a:schemeClr val="dk1"/>
              </a:solidFill>
              <a:latin typeface="Arial" panose="020B0604020202020204" pitchFamily="34" charset="0"/>
              <a:ea typeface="+mn-ea"/>
              <a:cs typeface="Arial" panose="020B0604020202020204" pitchFamily="34" charset="0"/>
            </a:rPr>
            <a:t>Please</a:t>
          </a:r>
          <a:r>
            <a:rPr lang="en-GB" sz="1200" baseline="0">
              <a:solidFill>
                <a:schemeClr val="dk1"/>
              </a:solidFill>
              <a:latin typeface="Arial" panose="020B0604020202020204" pitchFamily="34" charset="0"/>
              <a:ea typeface="+mn-ea"/>
              <a:cs typeface="Arial" panose="020B0604020202020204" pitchFamily="34" charset="0"/>
            </a:rPr>
            <a:t> en</a:t>
          </a:r>
          <a:r>
            <a:rPr lang="en-GB" sz="1200">
              <a:solidFill>
                <a:schemeClr val="dk1"/>
              </a:solidFill>
              <a:latin typeface="Arial" panose="020B0604020202020204" pitchFamily="34" charset="0"/>
              <a:ea typeface="+mn-ea"/>
              <a:cs typeface="Arial" panose="020B0604020202020204" pitchFamily="34" charset="0"/>
            </a:rPr>
            <a:t>sure that you have filled in the Summary sheet before moving onto the Feasibility Study sheet.</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endParaRPr lang="en-GB" sz="1200">
            <a:solidFill>
              <a:schemeClr val="dk1"/>
            </a:solidFill>
            <a:latin typeface="Arial" panose="020B0604020202020204" pitchFamily="34" charset="0"/>
            <a:ea typeface="+mn-ea"/>
            <a:cs typeface="Arial" panose="020B0604020202020204" pitchFamily="34" charset="0"/>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lang="en-GB" sz="1200">
              <a:solidFill>
                <a:schemeClr val="dk1"/>
              </a:solidFill>
              <a:latin typeface="Arial" panose="020B0604020202020204" pitchFamily="34" charset="0"/>
              <a:ea typeface="+mn-ea"/>
              <a:cs typeface="Arial" panose="020B0604020202020204" pitchFamily="34" charset="0"/>
            </a:rPr>
            <a:t>The sheet contains four sections, with detailed guidance below.</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endParaRPr lang="en-GB" sz="1200">
            <a:solidFill>
              <a:schemeClr val="dk1"/>
            </a:solidFill>
            <a:latin typeface="Arial" panose="020B0604020202020204" pitchFamily="34" charset="0"/>
            <a:ea typeface="+mn-ea"/>
            <a:cs typeface="Arial" panose="020B0604020202020204" pitchFamily="34" charset="0"/>
          </a:endParaRPr>
        </a:p>
        <a:p>
          <a:pPr marL="228600" indent="-228600">
            <a:buFont typeface="+mj-lt"/>
            <a:buAutoNum type="arabicPeriod"/>
          </a:pPr>
          <a:r>
            <a:rPr lang="en-GB" sz="1200">
              <a:latin typeface="Arial" panose="020B0604020202020204" pitchFamily="34" charset="0"/>
              <a:cs typeface="Arial" panose="020B0604020202020204" pitchFamily="34" charset="0"/>
            </a:rPr>
            <a:t>Most</a:t>
          </a:r>
          <a:r>
            <a:rPr lang="en-GB" sz="1200" baseline="0">
              <a:latin typeface="Arial" panose="020B0604020202020204" pitchFamily="34" charset="0"/>
              <a:cs typeface="Arial" panose="020B0604020202020204" pitchFamily="34" charset="0"/>
            </a:rPr>
            <a:t> cells are colour-coded. Please refer to the key on the right.</a:t>
          </a:r>
          <a:endParaRPr lang="en-GB" sz="1200">
            <a:latin typeface="Arial" panose="020B0604020202020204" pitchFamily="34" charset="0"/>
            <a:cs typeface="Arial" panose="020B0604020202020204" pitchFamily="34" charset="0"/>
          </a:endParaRPr>
        </a:p>
        <a:p>
          <a:pPr marL="228600" indent="-228600">
            <a:buFont typeface="+mj-lt"/>
            <a:buAutoNum type="arabicPeriod"/>
          </a:pPr>
          <a:endParaRPr lang="en-GB" sz="1200" baseline="0">
            <a:latin typeface="Arial" panose="020B0604020202020204" pitchFamily="34" charset="0"/>
            <a:cs typeface="Arial" panose="020B0604020202020204" pitchFamily="34" charset="0"/>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lang="en-GB" sz="1200" baseline="0">
              <a:solidFill>
                <a:schemeClr val="dk1"/>
              </a:solidFill>
              <a:effectLst/>
              <a:latin typeface="Arial" panose="020B0604020202020204" pitchFamily="34" charset="0"/>
              <a:ea typeface="+mn-ea"/>
              <a:cs typeface="Arial" panose="020B0604020202020204" pitchFamily="34" charset="0"/>
            </a:rPr>
            <a:t>We have had to expand all rows to allow for worksheet protection while avoiding compatibility issues. Worksheets therefore have a lot of rows but the information needed for most studies (that do not use partners) is in the first 144 rows.</a:t>
          </a:r>
        </a:p>
        <a:p>
          <a:pPr marL="228600" indent="-228600">
            <a:buFont typeface="+mj-lt"/>
            <a:buAutoNum type="arabicPeriod"/>
          </a:pPr>
          <a:endParaRPr lang="en-GB" sz="1200" baseline="0">
            <a:latin typeface="Arial" panose="020B0604020202020204" pitchFamily="34" charset="0"/>
            <a:cs typeface="Arial" panose="020B0604020202020204" pitchFamily="34" charset="0"/>
          </a:endParaRPr>
        </a:p>
        <a:p>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r>
            <a:rPr lang="en-GB" sz="1200" b="1" i="0" u="none" strike="noStrike">
              <a:solidFill>
                <a:schemeClr val="dk1"/>
              </a:solidFill>
              <a:effectLst/>
              <a:latin typeface="Arial" panose="020B0604020202020204" pitchFamily="34" charset="0"/>
              <a:ea typeface="+mn-ea"/>
              <a:cs typeface="Arial" panose="020B0604020202020204" pitchFamily="34" charset="0"/>
            </a:rPr>
            <a:t>Section 1 - Lead Applicant Study Expenditure</a:t>
          </a:r>
          <a:r>
            <a:rPr lang="en-GB" sz="1200" b="0" i="0" u="none" strike="noStrike">
              <a:solidFill>
                <a:schemeClr val="dk1"/>
              </a:solidFill>
              <a:effectLst/>
              <a:latin typeface="Arial" panose="020B0604020202020204" pitchFamily="34" charset="0"/>
              <a:ea typeface="+mn-ea"/>
              <a:cs typeface="Arial" panose="020B0604020202020204" pitchFamily="34" charset="0"/>
            </a:rPr>
            <a:t> </a:t>
          </a:r>
        </a:p>
        <a:p>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pPr marL="228600" indent="-228600">
            <a:buFont typeface="+mj-lt"/>
            <a:buAutoNum type="arabicPeriod"/>
          </a:pPr>
          <a:r>
            <a:rPr lang="en-GB" sz="1200" b="0" i="0" u="none" strike="noStrike">
              <a:solidFill>
                <a:schemeClr val="dk1"/>
              </a:solidFill>
              <a:effectLst/>
              <a:latin typeface="Arial" panose="020B0604020202020204" pitchFamily="34" charset="0"/>
              <a:ea typeface="+mn-ea"/>
              <a:cs typeface="Arial" panose="020B0604020202020204" pitchFamily="34" charset="0"/>
            </a:rPr>
            <a:t>This section captures the cost detail for the one-year study period,</a:t>
          </a:r>
          <a:r>
            <a:rPr lang="en-GB" sz="1200" b="0" i="0" u="none" strike="noStrike" baseline="0">
              <a:solidFill>
                <a:schemeClr val="dk1"/>
              </a:solidFill>
              <a:effectLst/>
              <a:latin typeface="Arial" panose="020B0604020202020204" pitchFamily="34" charset="0"/>
              <a:ea typeface="+mn-ea"/>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broken down by:</a:t>
          </a:r>
        </a:p>
        <a:p>
          <a:pPr marL="228600" indent="-228600">
            <a:buFont typeface="+mj-lt"/>
            <a:buAutoNum type="arabicPeriod"/>
          </a:pPr>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pPr marL="685800" lvl="1" indent="-228600">
            <a:buFont typeface="+mj-lt"/>
            <a:buAutoNum type="alphaLcPeriod"/>
          </a:pPr>
          <a:r>
            <a:rPr lang="en-GB" sz="1100" b="0" i="0" u="none" strike="noStrike">
              <a:solidFill>
                <a:schemeClr val="dk1"/>
              </a:solidFill>
              <a:effectLst/>
              <a:latin typeface="Arial" panose="020B0604020202020204" pitchFamily="34" charset="0"/>
              <a:ea typeface="+mn-ea"/>
              <a:cs typeface="Arial" panose="020B0604020202020204" pitchFamily="34" charset="0"/>
            </a:rPr>
            <a:t>Direct Labour: total employee costs by role, based on PAYE records. This should include gross salary, National Insurance, company pension contribution, life insurance or other non-discretionary package costs. </a:t>
          </a:r>
        </a:p>
        <a:p>
          <a:pPr marL="685800" lvl="1" indent="-228600">
            <a:buFont typeface="+mj-lt"/>
            <a:buAutoNum type="alphaLcPeriod"/>
          </a:pPr>
          <a:r>
            <a:rPr lang="en-GB" sz="1100" b="0" i="0" u="none" strike="noStrike">
              <a:solidFill>
                <a:schemeClr val="dk1"/>
              </a:solidFill>
              <a:effectLst/>
              <a:latin typeface="Arial" panose="020B0604020202020204" pitchFamily="34" charset="0"/>
              <a:ea typeface="+mn-ea"/>
              <a:cs typeface="Arial" panose="020B0604020202020204" pitchFamily="34" charset="0"/>
            </a:rPr>
            <a:t>Overhead: this is a % of the related direct labour cost and, for example, could include a share of assistant, office and IT costs.</a:t>
          </a:r>
        </a:p>
        <a:p>
          <a:pPr marL="685800" lvl="1" indent="-228600">
            <a:buFont typeface="+mj-lt"/>
            <a:buAutoNum type="alphaLcPeriod"/>
          </a:pPr>
          <a:r>
            <a:rPr lang="en-GB" sz="1100" b="0" i="0" u="none" strike="noStrike">
              <a:solidFill>
                <a:schemeClr val="dk1"/>
              </a:solidFill>
              <a:effectLst/>
              <a:latin typeface="Arial" panose="020B0604020202020204" pitchFamily="34" charset="0"/>
              <a:ea typeface="+mn-ea"/>
              <a:cs typeface="Arial" panose="020B0604020202020204" pitchFamily="34" charset="0"/>
            </a:rPr>
            <a:t>Materials: components and hardware that make up the study.</a:t>
          </a:r>
        </a:p>
        <a:p>
          <a:pPr marL="685800" lvl="1" indent="-228600">
            <a:buFont typeface="+mj-lt"/>
            <a:buAutoNum type="alphaLcPeriod"/>
          </a:pPr>
          <a:r>
            <a:rPr lang="en-GB" sz="1100" b="0" i="0" u="none" strike="noStrike">
              <a:solidFill>
                <a:schemeClr val="dk1"/>
              </a:solidFill>
              <a:effectLst/>
              <a:latin typeface="Arial" panose="020B0604020202020204" pitchFamily="34" charset="0"/>
              <a:ea typeface="+mn-ea"/>
              <a:cs typeface="Arial" panose="020B0604020202020204" pitchFamily="34" charset="0"/>
            </a:rPr>
            <a:t>Capital Equipment: new, second hand, or existing equipment used to help deploy the study. This is a depreciation charge that takes account of the value of the equipment at the start and end of use, and its % utilisation over the installation period.</a:t>
          </a:r>
        </a:p>
        <a:p>
          <a:pPr marL="685800" lvl="1" indent="-228600">
            <a:buFont typeface="+mj-lt"/>
            <a:buAutoNum type="alphaLcPeriod"/>
          </a:pPr>
          <a:r>
            <a:rPr lang="en-GB" sz="1100" b="0" i="0" u="none" strike="noStrike">
              <a:solidFill>
                <a:schemeClr val="dk1"/>
              </a:solidFill>
              <a:effectLst/>
              <a:latin typeface="Arial" panose="020B0604020202020204" pitchFamily="34" charset="0"/>
              <a:ea typeface="+mn-ea"/>
              <a:cs typeface="Arial" panose="020B0604020202020204" pitchFamily="34" charset="0"/>
            </a:rPr>
            <a:t>Subcontractors: used by the lead applicant to undertake work on their behalf.</a:t>
          </a:r>
        </a:p>
        <a:p>
          <a:pPr marL="685800" lvl="1" indent="-228600">
            <a:buFont typeface="+mj-lt"/>
            <a:buAutoNum type="alphaLcPeriod"/>
          </a:pPr>
          <a:r>
            <a:rPr lang="en-GB" sz="1100" b="0" i="0" u="none" strike="noStrike">
              <a:solidFill>
                <a:schemeClr val="dk1"/>
              </a:solidFill>
              <a:effectLst/>
              <a:latin typeface="Arial" panose="020B0604020202020204" pitchFamily="34" charset="0"/>
              <a:ea typeface="+mn-ea"/>
              <a:cs typeface="Arial" panose="020B0604020202020204" pitchFamily="34" charset="0"/>
            </a:rPr>
            <a:t>Travel &amp; Subsistence: used by the lead applicant.</a:t>
          </a:r>
        </a:p>
        <a:p>
          <a:pPr marL="685800" lvl="1" indent="-228600">
            <a:buFont typeface="+mj-lt"/>
            <a:buAutoNum type="alphaLcPeriod"/>
          </a:pPr>
          <a:r>
            <a:rPr lang="en-GB" sz="1100" b="0" i="0" u="none" strike="noStrike">
              <a:solidFill>
                <a:schemeClr val="dk1"/>
              </a:solidFill>
              <a:effectLst/>
              <a:latin typeface="Arial" panose="020B0604020202020204" pitchFamily="34" charset="0"/>
              <a:ea typeface="+mn-ea"/>
              <a:cs typeface="Arial" panose="020B0604020202020204" pitchFamily="34" charset="0"/>
            </a:rPr>
            <a:t>Other: for any other cost item that does not fit within the above headings.</a:t>
          </a:r>
        </a:p>
        <a:p>
          <a:pPr marL="685800" lvl="1" indent="-228600">
            <a:buFont typeface="+mj-lt"/>
            <a:buAutoNum type="alphaLcPeriod"/>
          </a:pPr>
          <a:endParaRPr lang="en-GB" sz="1100" b="0" i="0" u="none" strike="noStrike" baseline="0">
            <a:solidFill>
              <a:schemeClr val="dk1"/>
            </a:solidFill>
            <a:effectLst/>
            <a:latin typeface="Arial" panose="020B0604020202020204" pitchFamily="34" charset="0"/>
            <a:ea typeface="+mn-ea"/>
            <a:cs typeface="Arial" panose="020B0604020202020204" pitchFamily="34" charset="0"/>
          </a:endParaRPr>
        </a:p>
        <a:p>
          <a:pPr marL="457200" lvl="1" indent="0">
            <a:buFontTx/>
            <a:buNone/>
          </a:pPr>
          <a:r>
            <a:rPr lang="en-GB" sz="1200" b="0" i="0" u="none" strike="noStrike" baseline="0">
              <a:solidFill>
                <a:schemeClr val="dk1"/>
              </a:solidFill>
              <a:effectLst/>
              <a:latin typeface="Arial" panose="020B0604020202020204" pitchFamily="34" charset="0"/>
              <a:ea typeface="+mn-ea"/>
              <a:cs typeface="Arial" panose="020B0604020202020204" pitchFamily="34" charset="0"/>
            </a:rPr>
            <a:t>Some of these costs may not be applicable.</a:t>
          </a:r>
        </a:p>
        <a:p>
          <a:pPr marL="457200" lvl="1" indent="0">
            <a:buFontTx/>
            <a:buNone/>
          </a:pPr>
          <a:endParaRPr lang="en-GB" sz="1200" b="0" i="0" u="none" strike="noStrike" baseline="0">
            <a:solidFill>
              <a:schemeClr val="dk1"/>
            </a:solidFill>
            <a:effectLst/>
            <a:latin typeface="Arial" panose="020B0604020202020204" pitchFamily="34" charset="0"/>
            <a:ea typeface="+mn-ea"/>
            <a:cs typeface="Arial" panose="020B0604020202020204" pitchFamily="34" charset="0"/>
          </a:endParaRPr>
        </a:p>
        <a:p>
          <a:pPr marL="457200" marR="0" lvl="1" indent="0" defTabSz="914400" eaLnBrk="1" fontAlgn="auto" latinLnBrk="0" hangingPunct="1">
            <a:lnSpc>
              <a:spcPct val="100000"/>
            </a:lnSpc>
            <a:spcBef>
              <a:spcPts val="0"/>
            </a:spcBef>
            <a:spcAft>
              <a:spcPts val="0"/>
            </a:spcAft>
            <a:buClrTx/>
            <a:buSzTx/>
            <a:buFontTx/>
            <a:buNone/>
            <a:tabLst/>
            <a:defRPr/>
          </a:pPr>
          <a:r>
            <a:rPr lang="en-GB" sz="1200" b="0" i="0" u="none" strike="noStrike">
              <a:solidFill>
                <a:srgbClr val="FF0000"/>
              </a:solidFill>
              <a:effectLst/>
              <a:latin typeface="Arial" panose="020B0604020202020204" pitchFamily="34" charset="0"/>
              <a:ea typeface="+mn-ea"/>
              <a:cs typeface="Arial" panose="020B0604020202020204" pitchFamily="34" charset="0"/>
            </a:rPr>
            <a:t>Please ensure your estimates are as accurate as possible, taking into account the likely start date of your project, and include any assumptions you have made (for example, around inflation). These estimates must be justified. </a:t>
          </a:r>
        </a:p>
        <a:p>
          <a:pPr marL="228600" indent="-228600">
            <a:buFont typeface="+mj-lt"/>
            <a:buAutoNum type="arabicPeriod"/>
          </a:pPr>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pPr marL="228600" indent="-228600">
            <a:buFont typeface="+mj-lt"/>
            <a:buAutoNum type="arabicPeriod"/>
          </a:pPr>
          <a:r>
            <a:rPr lang="en-GB" sz="1200" b="0" i="0" u="none" strike="noStrike">
              <a:solidFill>
                <a:schemeClr val="dk1"/>
              </a:solidFill>
              <a:effectLst/>
              <a:latin typeface="Arial" panose="020B0604020202020204" pitchFamily="34" charset="0"/>
              <a:ea typeface="+mn-ea"/>
              <a:cs typeface="Arial" panose="020B0604020202020204" pitchFamily="34" charset="0"/>
            </a:rPr>
            <a:t>The</a:t>
          </a:r>
          <a:r>
            <a:rPr lang="en-GB" sz="1200" b="0" i="0" u="none" strike="noStrike" baseline="0">
              <a:solidFill>
                <a:schemeClr val="dk1"/>
              </a:solidFill>
              <a:effectLst/>
              <a:latin typeface="Arial" panose="020B0604020202020204" pitchFamily="34" charset="0"/>
              <a:ea typeface="+mn-ea"/>
              <a:cs typeface="Arial" panose="020B0604020202020204" pitchFamily="34" charset="0"/>
            </a:rPr>
            <a:t> form provides </a:t>
          </a:r>
          <a:r>
            <a:rPr lang="en-GB" sz="1200" b="0" i="0" u="none" strike="noStrike">
              <a:solidFill>
                <a:schemeClr val="dk1"/>
              </a:solidFill>
              <a:effectLst/>
              <a:latin typeface="Arial" panose="020B0604020202020204" pitchFamily="34" charset="0"/>
              <a:ea typeface="+mn-ea"/>
              <a:cs typeface="Arial" panose="020B0604020202020204" pitchFamily="34" charset="0"/>
            </a:rPr>
            <a:t>room for up to ten cost lines</a:t>
          </a:r>
          <a:r>
            <a:rPr lang="en-GB" sz="1200" b="0" i="0" u="none" strike="noStrike" baseline="0">
              <a:solidFill>
                <a:schemeClr val="dk1"/>
              </a:solidFill>
              <a:effectLst/>
              <a:latin typeface="Arial" panose="020B0604020202020204" pitchFamily="34" charset="0"/>
              <a:ea typeface="+mn-ea"/>
              <a:cs typeface="Arial" panose="020B0604020202020204" pitchFamily="34" charset="0"/>
            </a:rPr>
            <a:t>/rows</a:t>
          </a:r>
          <a:r>
            <a:rPr lang="en-GB" sz="1200" b="0" i="0" u="none" strike="noStrike">
              <a:solidFill>
                <a:schemeClr val="dk1"/>
              </a:solidFill>
              <a:effectLst/>
              <a:latin typeface="Arial" panose="020B0604020202020204" pitchFamily="34" charset="0"/>
              <a:ea typeface="+mn-ea"/>
              <a:cs typeface="Arial" panose="020B0604020202020204" pitchFamily="34" charset="0"/>
            </a:rPr>
            <a:t> per type (20 for Materials),</a:t>
          </a:r>
          <a:r>
            <a:rPr lang="en-GB" sz="1200" b="0" i="0" u="none" strike="noStrike" baseline="0">
              <a:solidFill>
                <a:schemeClr val="dk1"/>
              </a:solidFill>
              <a:effectLst/>
              <a:latin typeface="Arial" panose="020B0604020202020204" pitchFamily="34" charset="0"/>
              <a:ea typeface="+mn-ea"/>
              <a:cs typeface="Arial" panose="020B0604020202020204" pitchFamily="34" charset="0"/>
            </a:rPr>
            <a:t> with space and guidance for workings. </a:t>
          </a:r>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pPr marL="228600" indent="-228600">
            <a:buFont typeface="+mj-lt"/>
            <a:buAutoNum type="arabicPeriod"/>
          </a:pPr>
          <a:endParaRPr lang="en-GB" sz="1200" b="0" i="0">
            <a:solidFill>
              <a:schemeClr val="dk1"/>
            </a:solidFill>
            <a:effectLst/>
            <a:latin typeface="Arial" panose="020B0604020202020204" pitchFamily="34" charset="0"/>
            <a:ea typeface="+mn-ea"/>
            <a:cs typeface="Arial" panose="020B0604020202020204" pitchFamily="34" charset="0"/>
          </a:endParaRPr>
        </a:p>
        <a:p>
          <a:pPr marL="228600" indent="-228600">
            <a:buFont typeface="+mj-lt"/>
            <a:buAutoNum type="arabicPeriod"/>
          </a:pPr>
          <a:r>
            <a:rPr lang="en-GB" sz="1200" b="0" i="0">
              <a:solidFill>
                <a:schemeClr val="dk1"/>
              </a:solidFill>
              <a:effectLst/>
              <a:latin typeface="Arial" panose="020B0604020202020204" pitchFamily="34" charset="0"/>
              <a:ea typeface="+mn-ea"/>
              <a:cs typeface="Arial" panose="020B0604020202020204" pitchFamily="34" charset="0"/>
            </a:rPr>
            <a:t>Please justify your cost</a:t>
          </a:r>
          <a:r>
            <a:rPr lang="en-GB" sz="1200" b="0" i="0" baseline="0">
              <a:solidFill>
                <a:schemeClr val="dk1"/>
              </a:solidFill>
              <a:effectLst/>
              <a:latin typeface="Arial" panose="020B0604020202020204" pitchFamily="34" charset="0"/>
              <a:ea typeface="+mn-ea"/>
              <a:cs typeface="Arial" panose="020B0604020202020204" pitchFamily="34" charset="0"/>
            </a:rPr>
            <a:t> lines or workings in the space provided.</a:t>
          </a:r>
        </a:p>
        <a:p>
          <a:pPr marL="228600" indent="-228600">
            <a:buFont typeface="+mj-lt"/>
            <a:buAutoNum type="arabicPeriod"/>
          </a:pPr>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b="0" i="0" u="none" strike="noStrike">
              <a:solidFill>
                <a:srgbClr val="FF0000"/>
              </a:solidFill>
              <a:effectLst/>
              <a:latin typeface="Arial" panose="020B0604020202020204" pitchFamily="34" charset="0"/>
              <a:ea typeface="+mn-ea"/>
              <a:cs typeface="Arial" panose="020B0604020202020204" pitchFamily="34" charset="0"/>
            </a:rPr>
            <a:t>If applicable, please enter any Project Partner costs separately in Section 4</a:t>
          </a:r>
        </a:p>
        <a:p>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r>
            <a:rPr lang="en-GB" sz="1200" b="1" i="0" u="none" strike="noStrike">
              <a:solidFill>
                <a:schemeClr val="dk1"/>
              </a:solidFill>
              <a:effectLst/>
              <a:latin typeface="Arial" panose="020B0604020202020204" pitchFamily="34" charset="0"/>
              <a:ea typeface="+mn-ea"/>
              <a:cs typeface="Arial" panose="020B0604020202020204" pitchFamily="34" charset="0"/>
            </a:rPr>
            <a:t>Section 2 - Subsidy Controls &amp; Research Check</a:t>
          </a:r>
        </a:p>
        <a:p>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pPr marL="228600" indent="-228600">
            <a:buFont typeface="+mj-lt"/>
            <a:buAutoNum type="arabicPeriod"/>
          </a:pPr>
          <a:r>
            <a:rPr lang="en-GB" sz="1200" b="0" i="0" u="none" strike="noStrike">
              <a:solidFill>
                <a:schemeClr val="dk1"/>
              </a:solidFill>
              <a:effectLst/>
              <a:latin typeface="Arial" panose="020B0604020202020204" pitchFamily="34" charset="0"/>
              <a:ea typeface="+mn-ea"/>
              <a:cs typeface="Arial" panose="020B0604020202020204" pitchFamily="34" charset="0"/>
            </a:rPr>
            <a:t>This checks that the support requested does not exceed the maximum available for the lead applicant and partners. The maximum support available will depend on business size or type of research organisation. </a:t>
          </a:r>
        </a:p>
        <a:p>
          <a:pPr marL="228600" indent="-228600">
            <a:buFont typeface="+mj-lt"/>
            <a:buAutoNum type="arabicPeriod"/>
          </a:pPr>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pPr marL="228600" indent="-228600">
            <a:buFont typeface="+mj-lt"/>
            <a:buAutoNum type="arabicPeriod"/>
          </a:pPr>
          <a:r>
            <a:rPr lang="en-GB" sz="1200" b="0" i="0" u="none" strike="noStrike">
              <a:solidFill>
                <a:schemeClr val="dk1"/>
              </a:solidFill>
              <a:effectLst/>
              <a:latin typeface="Arial" panose="020B0604020202020204" pitchFamily="34" charset="0"/>
              <a:ea typeface="+mn-ea"/>
              <a:cs typeface="Arial" panose="020B0604020202020204" pitchFamily="34" charset="0"/>
            </a:rPr>
            <a:t>Please enter the partner type from the drop-down menu in column F (this is already done for the lead applicant). If a partner is a business, you will need to know the size (small, medium or large). The maximum aid intensity will then be shown for each partner in column G. </a:t>
          </a:r>
        </a:p>
        <a:p>
          <a:pPr marL="228600" indent="-228600">
            <a:buFont typeface="+mj-lt"/>
            <a:buAutoNum type="arabicPeriod"/>
          </a:pPr>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pPr marL="228600" indent="-228600">
            <a:buFont typeface="+mj-lt"/>
            <a:buAutoNum type="arabicPeriod"/>
          </a:pPr>
          <a:r>
            <a:rPr lang="en-GB" sz="1200" b="0" i="0" u="none" strike="noStrike">
              <a:solidFill>
                <a:schemeClr val="dk1"/>
              </a:solidFill>
              <a:effectLst/>
              <a:latin typeface="Arial" panose="020B0604020202020204" pitchFamily="34" charset="0"/>
              <a:ea typeface="+mn-ea"/>
              <a:cs typeface="Arial" panose="020B0604020202020204" pitchFamily="34" charset="0"/>
            </a:rPr>
            <a:t>The eligible cost for the lead applicant and each partner will</a:t>
          </a:r>
          <a:r>
            <a:rPr lang="en-GB" sz="1200" b="0" i="0" u="none" strike="noStrike" baseline="0">
              <a:solidFill>
                <a:schemeClr val="dk1"/>
              </a:solidFill>
              <a:effectLst/>
              <a:latin typeface="Arial" panose="020B0604020202020204" pitchFamily="34" charset="0"/>
              <a:ea typeface="+mn-ea"/>
              <a:cs typeface="Arial" panose="020B0604020202020204" pitchFamily="34" charset="0"/>
            </a:rPr>
            <a:t> automatically populate in column H once you have entered the lead applicant and partner cost detail in Sections 1&amp;4.</a:t>
          </a:r>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pPr marL="228600" indent="-228600">
            <a:buFont typeface="+mj-lt"/>
            <a:buAutoNum type="arabicPeriod"/>
          </a:pPr>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pPr marL="228600" indent="-228600">
            <a:buFont typeface="+mj-lt"/>
            <a:buAutoNum type="arabicPeriod"/>
          </a:pPr>
          <a:r>
            <a:rPr lang="en-GB" sz="1200" b="0" i="0" u="none" strike="noStrike">
              <a:solidFill>
                <a:schemeClr val="dk1"/>
              </a:solidFill>
              <a:effectLst/>
              <a:latin typeface="Arial" panose="020B0604020202020204" pitchFamily="34" charset="0"/>
              <a:ea typeface="+mn-ea"/>
              <a:cs typeface="Arial" panose="020B0604020202020204" pitchFamily="34" charset="0"/>
            </a:rPr>
            <a:t>Please enter the grant requested for the lead applicant and each partner in column I.</a:t>
          </a:r>
          <a:r>
            <a:rPr lang="en-GB" sz="1200" b="0" i="0" u="none" strike="noStrike" baseline="0">
              <a:solidFill>
                <a:schemeClr val="dk1"/>
              </a:solidFill>
              <a:effectLst/>
              <a:latin typeface="Arial" panose="020B0604020202020204" pitchFamily="34" charset="0"/>
              <a:ea typeface="+mn-ea"/>
              <a:cs typeface="Arial" panose="020B0604020202020204" pitchFamily="34" charset="0"/>
            </a:rPr>
            <a:t> These will need to be less than or equal to the maximum available. Column K will flag whether each one is "OK" (highlighted green) or if you need to "Reduce grant" (highlighted red). </a:t>
          </a:r>
        </a:p>
        <a:p>
          <a:pPr marL="228600" indent="-228600">
            <a:buFont typeface="+mj-lt"/>
            <a:buAutoNum type="arabicPeriod"/>
          </a:pPr>
          <a:endParaRPr lang="en-GB" sz="1200" b="0" i="0" u="none" strike="noStrike" baseline="0">
            <a:solidFill>
              <a:schemeClr val="dk1"/>
            </a:solidFill>
            <a:effectLst/>
            <a:latin typeface="Arial" panose="020B0604020202020204" pitchFamily="34" charset="0"/>
            <a:ea typeface="+mn-ea"/>
            <a:cs typeface="Arial" panose="020B0604020202020204" pitchFamily="34" charset="0"/>
          </a:endParaRPr>
        </a:p>
        <a:p>
          <a:pPr marL="228600" indent="-228600">
            <a:buFont typeface="+mj-lt"/>
            <a:buAutoNum type="arabicPeriod"/>
          </a:pPr>
          <a:r>
            <a:rPr lang="en-GB" sz="1200" b="0" i="0" u="none" strike="noStrike">
              <a:solidFill>
                <a:schemeClr val="dk1"/>
              </a:solidFill>
              <a:effectLst/>
              <a:latin typeface="Arial" panose="020B0604020202020204" pitchFamily="34" charset="0"/>
              <a:ea typeface="+mn-ea"/>
              <a:cs typeface="Arial" panose="020B0604020202020204" pitchFamily="34" charset="0"/>
            </a:rPr>
            <a:t>Column L checks that the maximum eligible cost for all research organisations has not been exceeded (30% of total project eligible costs). If this is too high, you will</a:t>
          </a:r>
          <a:r>
            <a:rPr lang="en-GB" sz="1200" b="0" i="0" u="none" strike="noStrike" baseline="0">
              <a:solidFill>
                <a:schemeClr val="dk1"/>
              </a:solidFill>
              <a:effectLst/>
              <a:latin typeface="Arial" panose="020B0604020202020204" pitchFamily="34" charset="0"/>
              <a:ea typeface="+mn-ea"/>
              <a:cs typeface="Arial" panose="020B0604020202020204" pitchFamily="34" charset="0"/>
            </a:rPr>
            <a:t> need to reduce the total eligible research costs to 30% (or below) of total eligible study costs and make sure the grant requested is less than or equal to the </a:t>
          </a:r>
          <a:r>
            <a:rPr lang="en-GB" sz="1200" b="0" i="0" u="none" strike="noStrike">
              <a:solidFill>
                <a:schemeClr val="dk1"/>
              </a:solidFill>
              <a:effectLst/>
              <a:latin typeface="Arial" panose="020B0604020202020204" pitchFamily="34" charset="0"/>
              <a:ea typeface="+mn-ea"/>
              <a:cs typeface="Arial" panose="020B0604020202020204" pitchFamily="34" charset="0"/>
            </a:rPr>
            <a:t>maximum available for this reduced level of research cost.</a:t>
          </a:r>
        </a:p>
        <a:p>
          <a:pPr marL="228600" indent="-228600">
            <a:buFont typeface="+mj-lt"/>
            <a:buAutoNum type="arabicPeriod"/>
          </a:pPr>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lang="en-GB" sz="1200" b="0" i="0" u="none" strike="noStrike">
              <a:solidFill>
                <a:schemeClr val="dk1"/>
              </a:solidFill>
              <a:effectLst/>
              <a:latin typeface="Arial" panose="020B0604020202020204" pitchFamily="34" charset="0"/>
              <a:ea typeface="+mn-ea"/>
              <a:cs typeface="Arial" panose="020B0604020202020204" pitchFamily="34" charset="0"/>
            </a:rPr>
            <a:t>You will also need to describe how the total grant requested from the IETF is the minimum amount needed for the project to proceed. All partners should seek the minimum grant needed rather than the maximum available.</a:t>
          </a:r>
        </a:p>
        <a:p>
          <a:pPr marL="228600" indent="-228600">
            <a:buFont typeface="+mj-lt"/>
            <a:buAutoNum type="arabicPeriod"/>
          </a:pPr>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pPr marL="228600" indent="-228600">
            <a:buFont typeface="+mj-lt"/>
            <a:buAutoNum type="arabicPeriod"/>
          </a:pPr>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r>
            <a:rPr lang="en-GB" sz="1200" b="1" i="0" u="none" strike="noStrike">
              <a:solidFill>
                <a:schemeClr val="dk1"/>
              </a:solidFill>
              <a:effectLst/>
              <a:latin typeface="Arial" panose="020B0604020202020204" pitchFamily="34" charset="0"/>
              <a:ea typeface="+mn-ea"/>
              <a:cs typeface="Arial" panose="020B0604020202020204" pitchFamily="34" charset="0"/>
            </a:rPr>
            <a:t>Section 3 - Match Funding</a:t>
          </a:r>
        </a:p>
        <a:p>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pPr marL="228600" indent="-228600">
            <a:buFont typeface="+mj-lt"/>
            <a:buAutoNum type="arabicPeriod"/>
          </a:pPr>
          <a:r>
            <a:rPr lang="en-GB" sz="1200" b="0" i="0" u="none" strike="noStrike">
              <a:solidFill>
                <a:schemeClr val="dk1"/>
              </a:solidFill>
              <a:effectLst/>
              <a:latin typeface="Arial" panose="020B0604020202020204" pitchFamily="34" charset="0"/>
              <a:ea typeface="+mn-ea"/>
              <a:cs typeface="Arial" panose="020B0604020202020204" pitchFamily="34" charset="0"/>
            </a:rPr>
            <a:t>This asks how the balance of the study funding will be sourced, whether internally or from third parties.</a:t>
          </a:r>
        </a:p>
        <a:p>
          <a:pPr marL="228600" indent="-228600">
            <a:buFont typeface="+mj-lt"/>
            <a:buAutoNum type="arabicPeriod"/>
          </a:pPr>
          <a:endParaRPr lang="en-GB" sz="1200">
            <a:latin typeface="Arial" panose="020B0604020202020204" pitchFamily="34" charset="0"/>
            <a:cs typeface="Arial" panose="020B0604020202020204" pitchFamily="34" charset="0"/>
          </a:endParaRPr>
        </a:p>
        <a:p>
          <a:pPr marL="228600" indent="-228600">
            <a:buFont typeface="+mj-lt"/>
            <a:buAutoNum type="arabicPeriod"/>
          </a:pPr>
          <a:r>
            <a:rPr lang="en-GB" sz="1200">
              <a:latin typeface="Arial" panose="020B0604020202020204" pitchFamily="34" charset="0"/>
              <a:cs typeface="Arial" panose="020B0604020202020204" pitchFamily="34" charset="0"/>
            </a:rPr>
            <a:t>You will then need to explain why private sector funding is not able to cover the grant you are requesting.</a:t>
          </a:r>
        </a:p>
        <a:p>
          <a:pPr marL="0" indent="0">
            <a:buFont typeface="+mj-lt"/>
            <a:buAutoNum type="arabicPeriod"/>
          </a:pPr>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pPr marL="0" indent="0"/>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pPr marL="0" indent="0"/>
          <a:r>
            <a:rPr lang="en-GB" sz="1200" b="1" i="0" u="none" strike="noStrike">
              <a:solidFill>
                <a:schemeClr val="dk1"/>
              </a:solidFill>
              <a:effectLst/>
              <a:latin typeface="Arial" panose="020B0604020202020204" pitchFamily="34" charset="0"/>
              <a:ea typeface="+mn-ea"/>
              <a:cs typeface="Arial" panose="020B0604020202020204" pitchFamily="34" charset="0"/>
            </a:rPr>
            <a:t>Section 4 - Partner Study Expenditure</a:t>
          </a:r>
        </a:p>
        <a:p>
          <a:pPr marL="228600" indent="-228600">
            <a:buFont typeface="+mj-lt"/>
            <a:buAutoNum type="arabicPeriod"/>
          </a:pPr>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pPr marL="228600" indent="-228600">
            <a:buFont typeface="+mj-lt"/>
            <a:buAutoNum type="arabicPeriod"/>
          </a:pPr>
          <a:r>
            <a:rPr lang="en-GB" sz="1200" b="0" i="0" u="none" strike="noStrike">
              <a:solidFill>
                <a:schemeClr val="dk1"/>
              </a:solidFill>
              <a:effectLst/>
              <a:latin typeface="Arial" panose="020B0604020202020204" pitchFamily="34" charset="0"/>
              <a:ea typeface="+mn-ea"/>
              <a:cs typeface="Arial" panose="020B0604020202020204" pitchFamily="34" charset="0"/>
            </a:rPr>
            <a:t>This is the same as Section 1 but for each study partner, if applicable, up to a maximum of five partners.</a:t>
          </a:r>
        </a:p>
        <a:p>
          <a:pPr marL="228600" indent="-228600">
            <a:buFont typeface="+mj-lt"/>
            <a:buAutoNum type="arabicPeriod"/>
          </a:pPr>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pPr marL="228600" indent="-228600">
            <a:buFont typeface="+mj-lt"/>
            <a:buAutoNum type="arabicPeriod"/>
          </a:pPr>
          <a:r>
            <a:rPr lang="en-GB" sz="1200" b="0" i="0" u="none" strike="noStrike">
              <a:solidFill>
                <a:schemeClr val="dk1"/>
              </a:solidFill>
              <a:effectLst/>
              <a:latin typeface="Arial" panose="020B0604020202020204" pitchFamily="34" charset="0"/>
              <a:ea typeface="+mn-ea"/>
              <a:cs typeface="Arial" panose="020B0604020202020204" pitchFamily="34" charset="0"/>
            </a:rPr>
            <a:t>Each partner will need to fill this in separately and enter their name in the grey box at the start of each partner section.</a:t>
          </a:r>
        </a:p>
        <a:p>
          <a:pPr marL="0" indent="0">
            <a:buFont typeface="+mj-lt"/>
            <a:buAutoNum type="arabicPeriod"/>
          </a:pPr>
          <a:endParaRPr lang="en-GB" sz="1200" b="1" i="0" u="none" strike="noStrike">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editAs="oneCell">
    <xdr:from>
      <xdr:col>0</xdr:col>
      <xdr:colOff>0</xdr:colOff>
      <xdr:row>0</xdr:row>
      <xdr:rowOff>79728</xdr:rowOff>
    </xdr:from>
    <xdr:to>
      <xdr:col>5</xdr:col>
      <xdr:colOff>642937</xdr:colOff>
      <xdr:row>5</xdr:row>
      <xdr:rowOff>8260</xdr:rowOff>
    </xdr:to>
    <xdr:pic>
      <xdr:nvPicPr>
        <xdr:cNvPr id="3" name="Picture 2">
          <a:extLst>
            <a:ext uri="{FF2B5EF4-FFF2-40B4-BE49-F238E27FC236}">
              <a16:creationId xmlns:a16="http://schemas.microsoft.com/office/drawing/2014/main" id="{2C7F775C-227F-A41E-8427-1CFECA8110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9728"/>
          <a:ext cx="4433093" cy="9008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117593</xdr:colOff>
      <xdr:row>2</xdr:row>
      <xdr:rowOff>86792</xdr:rowOff>
    </xdr:from>
    <xdr:to>
      <xdr:col>7</xdr:col>
      <xdr:colOff>755297</xdr:colOff>
      <xdr:row>6</xdr:row>
      <xdr:rowOff>164159</xdr:rowOff>
    </xdr:to>
    <xdr:pic>
      <xdr:nvPicPr>
        <xdr:cNvPr id="3" name="Picture 2">
          <a:extLst>
            <a:ext uri="{FF2B5EF4-FFF2-40B4-BE49-F238E27FC236}">
              <a16:creationId xmlns:a16="http://schemas.microsoft.com/office/drawing/2014/main" id="{8B553F99-E3B2-FDFF-4362-F23DDD7E0A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67315" y="551283"/>
          <a:ext cx="5062361" cy="10271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beis/254/AMS%20-%20Sector%20Analysis/10%20eRGF/No-deal%20fund/eRGF%20App%20Pt2%20Mar%20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IETF/Shared%20Documents/Delivery/Phase%202/Guidance/Guidance%20Phase%202.4/Applicant%20guidance/IETF%20Phase%202%20Finance%20Form%2030.06.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ction A notes"/>
      <sheetName val="Section A Example"/>
      <sheetName val="Section A"/>
      <sheetName val="Section B notes"/>
      <sheetName val="Section B"/>
      <sheetName val="Section C notes"/>
      <sheetName val="Section C"/>
      <sheetName val="Section D notes"/>
      <sheetName val="Section D"/>
      <sheetName val="names of lists"/>
      <sheetName val="Working"/>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angelog"/>
      <sheetName val="GENERAL GUIDANCE"/>
      <sheetName val="Index"/>
      <sheetName val="EE Deployment Expenditure"/>
      <sheetName val="Sheet1"/>
      <sheetName val="TRL&amp;MRL"/>
      <sheetName val="DD Deployment Expenditure"/>
      <sheetName val="Feasibility Study Expenditure"/>
      <sheetName val="Engineering Study Expenditure"/>
      <sheetName val="Eligible Cost Flow Chart"/>
      <sheetName val="names of lists"/>
      <sheetName val="Work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gov.uk/government/collections/industrial-energy-transformation-fund"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6FB29-550E-473F-9475-EC1D41757DEA}">
  <sheetPr codeName="Sheet2">
    <tabColor theme="8" tint="0.39997558519241921"/>
    <pageSetUpPr autoPageBreaks="0"/>
  </sheetPr>
  <dimension ref="A1:S29"/>
  <sheetViews>
    <sheetView tabSelected="1" zoomScale="85" zoomScaleNormal="85" workbookViewId="0">
      <selection activeCell="M7" sqref="M7"/>
    </sheetView>
  </sheetViews>
  <sheetFormatPr defaultColWidth="0" defaultRowHeight="15" zeroHeight="1" x14ac:dyDescent="0.25"/>
  <cols>
    <col min="1" max="19" width="10.7265625" style="109" customWidth="1"/>
    <col min="20" max="16384" width="8.81640625" style="109" hidden="1"/>
  </cols>
  <sheetData>
    <row r="1" spans="1:14" ht="15.6" x14ac:dyDescent="0.3">
      <c r="C1" s="225" t="s">
        <v>0</v>
      </c>
      <c r="D1" s="226"/>
      <c r="E1" s="226"/>
      <c r="F1" s="226"/>
      <c r="G1" s="226"/>
      <c r="H1" s="226"/>
      <c r="I1" s="226"/>
      <c r="J1" s="226"/>
      <c r="K1" s="227"/>
    </row>
    <row r="2" spans="1:14" x14ac:dyDescent="0.25"/>
    <row r="3" spans="1:14" x14ac:dyDescent="0.25">
      <c r="F3"/>
    </row>
    <row r="4" spans="1:14" x14ac:dyDescent="0.25">
      <c r="H4"/>
    </row>
    <row r="5" spans="1:14" x14ac:dyDescent="0.25"/>
    <row r="6" spans="1:14" x14ac:dyDescent="0.25"/>
    <row r="7" spans="1:14" ht="42" customHeight="1" x14ac:dyDescent="0.3">
      <c r="C7" s="110"/>
      <c r="H7" s="228" t="s">
        <v>117</v>
      </c>
      <c r="I7" s="229"/>
      <c r="J7" s="229"/>
      <c r="K7" s="230"/>
    </row>
    <row r="8" spans="1:14" ht="65.25" customHeight="1" x14ac:dyDescent="0.25">
      <c r="H8" s="231" t="s">
        <v>1</v>
      </c>
      <c r="I8" s="232"/>
      <c r="J8" s="232"/>
      <c r="K8" s="233"/>
    </row>
    <row r="9" spans="1:14" x14ac:dyDescent="0.25"/>
    <row r="10" spans="1:14" x14ac:dyDescent="0.25"/>
    <row r="11" spans="1:14" x14ac:dyDescent="0.25">
      <c r="C11" s="223"/>
      <c r="D11" s="224"/>
      <c r="E11" s="224"/>
      <c r="F11" s="224"/>
      <c r="G11" s="224"/>
      <c r="H11" s="224"/>
      <c r="I11" s="224"/>
      <c r="J11" s="224"/>
      <c r="K11" s="224"/>
      <c r="N11" s="111"/>
    </row>
    <row r="12" spans="1:14" s="113" customFormat="1" ht="15.6" x14ac:dyDescent="0.3">
      <c r="A12" s="112"/>
      <c r="C12" s="223"/>
      <c r="D12" s="224"/>
      <c r="E12" s="224"/>
      <c r="F12" s="224"/>
      <c r="G12" s="224"/>
      <c r="H12" s="224"/>
      <c r="I12" s="224"/>
      <c r="J12" s="224"/>
      <c r="K12" s="224"/>
      <c r="N12" s="114"/>
    </row>
    <row r="13" spans="1:14" s="113" customFormat="1" ht="15.6" x14ac:dyDescent="0.3">
      <c r="A13" s="112"/>
      <c r="C13" s="223"/>
      <c r="D13" s="224"/>
      <c r="E13" s="224"/>
      <c r="F13" s="224"/>
      <c r="G13" s="224"/>
      <c r="H13" s="224"/>
      <c r="I13" s="224"/>
      <c r="J13" s="224"/>
      <c r="K13" s="224"/>
      <c r="N13" s="114"/>
    </row>
    <row r="14" spans="1:14" x14ac:dyDescent="0.25">
      <c r="A14" s="115"/>
    </row>
    <row r="15" spans="1:14" ht="15.6" x14ac:dyDescent="0.3">
      <c r="A15" s="116"/>
      <c r="C15" s="117"/>
    </row>
    <row r="16" spans="1:14" ht="15.6" x14ac:dyDescent="0.3">
      <c r="C16" s="118"/>
    </row>
    <row r="17" spans="3:3" ht="15.6" x14ac:dyDescent="0.3">
      <c r="C17" s="118"/>
    </row>
    <row r="18" spans="3:3" ht="15.6" x14ac:dyDescent="0.3">
      <c r="C18" s="118"/>
    </row>
    <row r="19" spans="3:3" ht="15.6" x14ac:dyDescent="0.3">
      <c r="C19" s="118"/>
    </row>
    <row r="20" spans="3:3" x14ac:dyDescent="0.25">
      <c r="C20" s="119"/>
    </row>
    <row r="21" spans="3:3" x14ac:dyDescent="0.25">
      <c r="C21" s="119"/>
    </row>
    <row r="22" spans="3:3" x14ac:dyDescent="0.25">
      <c r="C22" s="119"/>
    </row>
    <row r="23" spans="3:3" x14ac:dyDescent="0.25">
      <c r="C23" s="119"/>
    </row>
    <row r="24" spans="3:3" x14ac:dyDescent="0.25">
      <c r="C24" s="119"/>
    </row>
    <row r="25" spans="3:3" x14ac:dyDescent="0.25">
      <c r="C25" s="119"/>
    </row>
    <row r="26" spans="3:3" x14ac:dyDescent="0.25">
      <c r="C26" s="119"/>
    </row>
    <row r="27" spans="3:3" x14ac:dyDescent="0.25">
      <c r="C27" s="119"/>
    </row>
    <row r="28" spans="3:3" x14ac:dyDescent="0.25"/>
    <row r="29" spans="3:3" hidden="1" x14ac:dyDescent="0.25">
      <c r="C29" s="120"/>
    </row>
  </sheetData>
  <sheetProtection algorithmName="SHA-512" hashValue="AoEX3ww68RYBJj2E4ZhOd5b0/7IpW+EftQnEqy2T1FOUOPe0hq0RxwkYBV6SXR8GrfbqRwb1W6U9NJxsb+CiXw==" saltValue="ybF5rauQcqQyC80J/p/R4A==" spinCount="100000" sheet="1" selectLockedCells="1" selectUnlockedCells="1"/>
  <mergeCells count="6">
    <mergeCell ref="C13:K13"/>
    <mergeCell ref="C1:K1"/>
    <mergeCell ref="H7:K7"/>
    <mergeCell ref="H8:K8"/>
    <mergeCell ref="C11:K11"/>
    <mergeCell ref="C12:K12"/>
  </mergeCells>
  <pageMargins left="0.6" right="0.36" top="0.98425196850393704" bottom="0.98425196850393704" header="0.51181102362204722" footer="0.51181102362204722"/>
  <pageSetup paperSize="9" scale="83" orientation="portrait" r:id="rId1"/>
  <headerFooter alignWithMargins="0">
    <oddHeader>&amp;C&amp;"Calibri"&amp;10&amp;K000000OFFICIAL-SENSITIVE: COMMERCIAL&amp;1#</oddHeader>
    <oddFooter>&amp;C&amp;1#&amp;"Calibri"&amp;10&amp;K000000OFFICIAL-SENSITIVE: COMMERCIAL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ECC17-5C7C-4B10-A74B-592E8AA0B204}">
  <sheetPr codeName="Sheet1">
    <tabColor theme="9" tint="0.39997558519241921"/>
    <pageSetUpPr autoPageBreaks="0"/>
  </sheetPr>
  <dimension ref="A1:AL69"/>
  <sheetViews>
    <sheetView zoomScale="70" zoomScaleNormal="70" workbookViewId="0">
      <selection activeCell="D48" sqref="D48"/>
    </sheetView>
  </sheetViews>
  <sheetFormatPr defaultColWidth="0" defaultRowHeight="0" customHeight="1" zeroHeight="1" x14ac:dyDescent="0.25"/>
  <cols>
    <col min="1" max="1" width="2.54296875" style="3" customWidth="1"/>
    <col min="2" max="2" width="7.26953125" style="3" customWidth="1"/>
    <col min="3" max="3" width="22.453125" style="3" customWidth="1"/>
    <col min="4" max="5" width="51.26953125" style="3" customWidth="1"/>
    <col min="6" max="6" width="16.453125" style="3" customWidth="1"/>
    <col min="7" max="7" width="17.26953125" style="3" customWidth="1"/>
    <col min="8" max="8" width="14.26953125" style="3" customWidth="1"/>
    <col min="9" max="9" width="15.26953125" style="3" customWidth="1"/>
    <col min="10" max="10" width="18" style="3" bestFit="1" customWidth="1"/>
    <col min="11" max="11" width="3" style="3" customWidth="1"/>
    <col min="12" max="12" width="10.26953125" style="3" customWidth="1"/>
    <col min="13" max="13" width="3.7265625" style="3" customWidth="1"/>
    <col min="14" max="14" width="11.08984375" style="3" customWidth="1"/>
    <col min="15" max="15" width="3.54296875" style="3" customWidth="1"/>
    <col min="16" max="16" width="8.7265625" style="3" customWidth="1"/>
    <col min="17" max="19" width="8.7265625" style="3" hidden="1" customWidth="1"/>
    <col min="20" max="38" width="0" style="3" hidden="1" customWidth="1"/>
    <col min="39" max="16384" width="8.7265625" style="3" hidden="1"/>
  </cols>
  <sheetData>
    <row r="1" spans="1:16" ht="15.6" x14ac:dyDescent="0.3">
      <c r="A1" s="208"/>
      <c r="B1" s="208"/>
      <c r="C1" s="209"/>
      <c r="D1" s="210" t="s">
        <v>0</v>
      </c>
      <c r="E1" s="211"/>
      <c r="F1" s="211"/>
      <c r="G1" s="211"/>
      <c r="H1" s="211"/>
      <c r="I1" s="211"/>
      <c r="J1" s="211"/>
      <c r="K1" s="211"/>
      <c r="L1" s="211"/>
      <c r="M1" s="208"/>
      <c r="N1" s="208"/>
      <c r="O1" s="208"/>
      <c r="P1" s="208"/>
    </row>
    <row r="2" spans="1:16" ht="39" customHeight="1" x14ac:dyDescent="0.25">
      <c r="A2" s="1"/>
      <c r="B2" s="1"/>
      <c r="C2" s="1"/>
      <c r="D2"/>
      <c r="E2" s="1"/>
      <c r="F2" s="1"/>
      <c r="G2" s="1"/>
      <c r="H2" s="1"/>
      <c r="I2" s="1"/>
      <c r="J2" s="1"/>
      <c r="K2" s="1"/>
      <c r="L2" s="1"/>
      <c r="M2" s="1"/>
      <c r="N2" s="1"/>
      <c r="O2" s="1"/>
      <c r="P2" s="1"/>
    </row>
    <row r="3" spans="1:16" ht="17.55" customHeight="1" x14ac:dyDescent="0.25">
      <c r="A3" s="1"/>
      <c r="B3" s="1"/>
      <c r="C3" s="1"/>
      <c r="D3" s="1"/>
      <c r="E3" s="1"/>
      <c r="F3" s="1"/>
      <c r="G3" s="1"/>
      <c r="H3" s="1"/>
      <c r="I3" s="1"/>
      <c r="J3" s="1"/>
      <c r="K3" s="1"/>
      <c r="L3" s="1"/>
      <c r="M3" s="1"/>
      <c r="N3" s="1"/>
      <c r="O3" s="1"/>
      <c r="P3" s="1"/>
    </row>
    <row r="4" spans="1:16" ht="17.55" customHeight="1" x14ac:dyDescent="0.25">
      <c r="A4" s="1"/>
      <c r="B4" s="1"/>
      <c r="C4" s="1"/>
      <c r="D4" s="1"/>
      <c r="E4" s="1"/>
      <c r="F4" s="1"/>
      <c r="G4" s="1"/>
      <c r="H4" s="1"/>
      <c r="I4" s="1"/>
      <c r="J4" s="1"/>
      <c r="K4" s="1"/>
      <c r="L4" s="1"/>
      <c r="M4" s="1"/>
      <c r="N4" s="1"/>
      <c r="O4" s="1"/>
      <c r="P4" s="1"/>
    </row>
    <row r="5" spans="1:16" ht="17.55" customHeight="1" x14ac:dyDescent="0.3">
      <c r="A5" s="1"/>
      <c r="B5" s="1"/>
      <c r="C5" s="1"/>
      <c r="D5" s="168" t="s">
        <v>116</v>
      </c>
      <c r="E5" s="1"/>
      <c r="F5" s="1"/>
      <c r="G5" s="1"/>
      <c r="H5" s="1"/>
      <c r="I5" s="1"/>
      <c r="J5" s="1"/>
      <c r="K5" s="1"/>
      <c r="L5" s="1"/>
      <c r="M5" s="1"/>
      <c r="N5" s="1"/>
      <c r="O5" s="1"/>
      <c r="P5" s="1"/>
    </row>
    <row r="6" spans="1:16" ht="17.55" customHeight="1" x14ac:dyDescent="0.3">
      <c r="A6" s="1"/>
      <c r="B6" s="1"/>
      <c r="C6" s="1"/>
      <c r="D6" s="168"/>
      <c r="E6" s="1"/>
      <c r="F6" s="1"/>
      <c r="G6" s="1"/>
      <c r="H6" s="1"/>
      <c r="I6" s="1"/>
      <c r="J6" s="1"/>
      <c r="K6" s="1"/>
      <c r="L6" s="1"/>
      <c r="M6" s="1"/>
      <c r="N6" s="1"/>
      <c r="O6" s="1"/>
      <c r="P6" s="1"/>
    </row>
    <row r="7" spans="1:16" ht="17.55" customHeight="1" x14ac:dyDescent="0.3">
      <c r="A7" s="1"/>
      <c r="B7" s="1"/>
      <c r="C7" s="169" t="s">
        <v>122</v>
      </c>
      <c r="D7" s="168"/>
      <c r="E7" s="1"/>
      <c r="F7" s="1"/>
      <c r="G7" s="1"/>
      <c r="H7" s="1"/>
      <c r="I7" s="1"/>
      <c r="J7" s="1"/>
      <c r="K7" s="1"/>
      <c r="L7" s="1"/>
      <c r="M7" s="1"/>
      <c r="N7" s="1"/>
      <c r="O7" s="1"/>
      <c r="P7" s="1"/>
    </row>
    <row r="8" spans="1:16" ht="17.55" customHeight="1" x14ac:dyDescent="0.3">
      <c r="A8" s="1"/>
      <c r="B8" s="1"/>
      <c r="C8" s="1"/>
      <c r="D8" s="168"/>
      <c r="E8" s="1"/>
      <c r="F8" s="1"/>
      <c r="G8" s="1"/>
      <c r="H8" s="1"/>
      <c r="I8" s="1"/>
      <c r="J8" s="1"/>
      <c r="K8" s="1"/>
      <c r="L8" s="1"/>
      <c r="M8" s="1"/>
      <c r="N8" s="1"/>
      <c r="O8" s="1"/>
      <c r="P8" s="1"/>
    </row>
    <row r="9" spans="1:16" ht="17.55" customHeight="1" x14ac:dyDescent="0.3">
      <c r="A9" s="1"/>
      <c r="B9" s="1"/>
      <c r="D9" s="168"/>
      <c r="E9" s="1"/>
      <c r="F9" s="1"/>
      <c r="G9" s="1"/>
      <c r="K9" s="1"/>
      <c r="L9" s="1"/>
      <c r="M9" s="1"/>
      <c r="N9" s="1"/>
      <c r="O9" s="1"/>
      <c r="P9" s="1"/>
    </row>
    <row r="10" spans="1:16" ht="17.55" customHeight="1" x14ac:dyDescent="0.3">
      <c r="A10" s="1"/>
      <c r="B10" s="1"/>
      <c r="D10" s="168"/>
      <c r="E10" s="1"/>
      <c r="F10" s="1"/>
      <c r="G10" s="1"/>
      <c r="K10" s="1"/>
      <c r="L10" s="1"/>
      <c r="M10" s="1"/>
      <c r="N10" s="1"/>
      <c r="O10" s="1"/>
      <c r="P10" s="1"/>
    </row>
    <row r="11" spans="1:16" ht="17.55" customHeight="1" x14ac:dyDescent="0.3">
      <c r="A11" s="1"/>
      <c r="B11" s="1"/>
      <c r="D11" s="168"/>
      <c r="E11" s="1"/>
      <c r="F11" s="1"/>
      <c r="G11" s="1"/>
      <c r="K11" s="1"/>
      <c r="L11" s="1"/>
      <c r="M11" s="1"/>
      <c r="N11" s="1"/>
      <c r="O11" s="1"/>
      <c r="P11" s="1"/>
    </row>
    <row r="12" spans="1:16" ht="17.55" customHeight="1" thickBot="1" x14ac:dyDescent="0.35">
      <c r="A12" s="1"/>
      <c r="B12" s="1"/>
      <c r="D12" s="168"/>
      <c r="E12" s="1"/>
      <c r="F12" s="1"/>
      <c r="G12" s="128" t="s">
        <v>2</v>
      </c>
      <c r="H12" s="128"/>
      <c r="I12" s="128"/>
      <c r="J12" s="1"/>
      <c r="K12" s="1"/>
      <c r="L12" s="1"/>
      <c r="M12" s="1"/>
      <c r="N12" s="1"/>
      <c r="O12" s="1"/>
      <c r="P12" s="1"/>
    </row>
    <row r="13" spans="1:16" ht="17.55" customHeight="1" x14ac:dyDescent="0.3">
      <c r="A13" s="1"/>
      <c r="B13" s="1"/>
      <c r="D13" s="168"/>
      <c r="E13" s="1"/>
      <c r="F13" s="1"/>
      <c r="G13" s="240" t="s">
        <v>3</v>
      </c>
      <c r="H13" s="241"/>
      <c r="I13" s="242"/>
      <c r="J13" s="1"/>
      <c r="K13" s="1"/>
      <c r="L13" s="1"/>
      <c r="M13" s="1"/>
      <c r="N13" s="1"/>
      <c r="O13" s="1"/>
      <c r="P13" s="1"/>
    </row>
    <row r="14" spans="1:16" ht="17.55" customHeight="1" x14ac:dyDescent="0.3">
      <c r="A14" s="1"/>
      <c r="B14" s="1"/>
      <c r="D14" s="168"/>
      <c r="E14" s="1"/>
      <c r="F14" s="1"/>
      <c r="G14" s="246" t="s">
        <v>4</v>
      </c>
      <c r="H14" s="247"/>
      <c r="I14" s="248"/>
      <c r="J14" s="1"/>
      <c r="K14" s="1"/>
      <c r="L14" s="1"/>
      <c r="M14" s="1"/>
      <c r="N14" s="1"/>
      <c r="O14" s="1"/>
      <c r="P14" s="1"/>
    </row>
    <row r="15" spans="1:16" ht="17.55" customHeight="1" x14ac:dyDescent="0.3">
      <c r="A15" s="1"/>
      <c r="B15" s="1"/>
      <c r="D15" s="168"/>
      <c r="E15" s="1"/>
      <c r="F15" s="1"/>
      <c r="G15" s="243" t="s">
        <v>5</v>
      </c>
      <c r="H15" s="244"/>
      <c r="I15" s="245"/>
      <c r="J15" s="1"/>
      <c r="K15" s="1"/>
      <c r="L15" s="1"/>
      <c r="M15" s="1"/>
      <c r="N15" s="1"/>
      <c r="O15" s="1"/>
      <c r="P15" s="1"/>
    </row>
    <row r="16" spans="1:16" ht="17.55" customHeight="1" x14ac:dyDescent="0.3">
      <c r="A16" s="1"/>
      <c r="B16" s="1"/>
      <c r="D16" s="168"/>
      <c r="E16" s="1"/>
      <c r="F16" s="1"/>
      <c r="G16" s="253" t="s">
        <v>6</v>
      </c>
      <c r="H16" s="254"/>
      <c r="I16" s="255"/>
      <c r="J16" s="1"/>
      <c r="K16" s="1"/>
      <c r="L16" s="1"/>
      <c r="M16" s="1"/>
      <c r="N16" s="1"/>
      <c r="O16" s="1"/>
      <c r="P16" s="1"/>
    </row>
    <row r="17" spans="1:16" ht="17.55" customHeight="1" thickBot="1" x14ac:dyDescent="0.35">
      <c r="A17" s="1"/>
      <c r="B17" s="1"/>
      <c r="D17" s="168"/>
      <c r="E17" s="1"/>
      <c r="F17" s="1"/>
      <c r="G17" s="256" t="s">
        <v>7</v>
      </c>
      <c r="H17" s="257"/>
      <c r="I17" s="258"/>
      <c r="J17" s="1"/>
      <c r="K17" s="1"/>
      <c r="L17" s="1"/>
      <c r="M17" s="1"/>
      <c r="N17" s="1"/>
      <c r="O17" s="1"/>
      <c r="P17" s="1"/>
    </row>
    <row r="18" spans="1:16" ht="17.55" customHeight="1" x14ac:dyDescent="0.3">
      <c r="A18" s="1"/>
      <c r="B18" s="1"/>
      <c r="D18" s="168"/>
      <c r="E18" s="1"/>
      <c r="F18" s="1"/>
      <c r="G18" s="1"/>
      <c r="H18" s="1"/>
      <c r="I18" s="1"/>
      <c r="J18" s="1"/>
      <c r="K18" s="1"/>
      <c r="L18" s="1"/>
      <c r="M18" s="1"/>
      <c r="N18" s="1"/>
      <c r="O18" s="1"/>
      <c r="P18" s="1"/>
    </row>
    <row r="19" spans="1:16" ht="17.55" customHeight="1" x14ac:dyDescent="0.3">
      <c r="A19" s="1"/>
      <c r="B19" s="1"/>
      <c r="D19" s="168"/>
      <c r="E19" s="1"/>
      <c r="F19" s="1"/>
      <c r="G19" s="1"/>
      <c r="H19" s="1"/>
      <c r="I19" s="1"/>
      <c r="J19" s="1"/>
      <c r="K19" s="1"/>
      <c r="L19" s="1"/>
      <c r="M19" s="1"/>
      <c r="N19" s="1"/>
      <c r="O19" s="1"/>
      <c r="P19" s="1"/>
    </row>
    <row r="20" spans="1:16" ht="17.55" customHeight="1" x14ac:dyDescent="0.3">
      <c r="A20" s="1"/>
      <c r="B20" s="1"/>
      <c r="D20" s="168"/>
      <c r="E20" s="1"/>
      <c r="F20" s="1"/>
      <c r="G20" s="1"/>
      <c r="H20" s="1"/>
      <c r="I20" s="1"/>
      <c r="J20" s="1"/>
      <c r="K20" s="1"/>
      <c r="L20" s="1"/>
      <c r="M20" s="1"/>
      <c r="N20" s="1"/>
      <c r="O20" s="1"/>
      <c r="P20" s="1"/>
    </row>
    <row r="21" spans="1:16" ht="17.55" customHeight="1" x14ac:dyDescent="0.3">
      <c r="A21" s="1"/>
      <c r="B21" s="1"/>
      <c r="D21" s="168"/>
      <c r="E21" s="1"/>
      <c r="F21" s="1"/>
      <c r="G21" s="1"/>
      <c r="H21" s="1"/>
      <c r="I21" s="1"/>
      <c r="J21" s="1"/>
      <c r="K21" s="1"/>
      <c r="L21" s="1"/>
      <c r="M21" s="1"/>
      <c r="N21" s="1"/>
      <c r="O21" s="1"/>
      <c r="P21" s="1"/>
    </row>
    <row r="22" spans="1:16" ht="17.55" customHeight="1" x14ac:dyDescent="0.3">
      <c r="A22" s="1"/>
      <c r="B22" s="1"/>
      <c r="D22" s="168"/>
      <c r="E22" s="1"/>
      <c r="F22" s="1"/>
      <c r="G22" s="1"/>
      <c r="H22" s="1"/>
      <c r="I22" s="1"/>
      <c r="J22" s="1"/>
      <c r="K22" s="1"/>
      <c r="L22" s="1"/>
      <c r="M22" s="1"/>
      <c r="N22" s="1"/>
      <c r="O22" s="1"/>
      <c r="P22" s="1"/>
    </row>
    <row r="23" spans="1:16" ht="17.55" customHeight="1" x14ac:dyDescent="0.3">
      <c r="A23" s="1"/>
      <c r="B23" s="1"/>
      <c r="D23" s="168"/>
      <c r="E23" s="1"/>
      <c r="F23" s="1"/>
      <c r="G23" s="1"/>
      <c r="H23" s="1"/>
      <c r="I23" s="1"/>
      <c r="J23" s="1"/>
      <c r="K23" s="1"/>
      <c r="L23" s="1"/>
      <c r="M23" s="1"/>
      <c r="N23" s="1"/>
      <c r="O23" s="1"/>
      <c r="P23" s="1"/>
    </row>
    <row r="24" spans="1:16" ht="17.55" customHeight="1" x14ac:dyDescent="0.3">
      <c r="A24" s="1"/>
      <c r="B24" s="1"/>
      <c r="D24" s="168"/>
      <c r="E24" s="1"/>
      <c r="F24" s="1"/>
      <c r="G24" s="1"/>
      <c r="H24" s="1"/>
      <c r="I24" s="1"/>
      <c r="J24" s="1"/>
      <c r="K24" s="1"/>
      <c r="L24" s="1"/>
      <c r="M24" s="1"/>
      <c r="N24" s="1"/>
      <c r="O24" s="1"/>
      <c r="P24" s="1"/>
    </row>
    <row r="25" spans="1:16" ht="17.55" customHeight="1" x14ac:dyDescent="0.3">
      <c r="A25" s="1"/>
      <c r="B25" s="1"/>
      <c r="D25" s="168"/>
      <c r="E25" s="1"/>
      <c r="F25" s="1"/>
      <c r="G25" s="1"/>
      <c r="H25" s="1"/>
      <c r="I25" s="1"/>
      <c r="J25" s="1"/>
      <c r="K25" s="1"/>
      <c r="L25" s="1"/>
      <c r="M25" s="1"/>
      <c r="N25" s="1"/>
      <c r="O25" s="1"/>
      <c r="P25" s="1"/>
    </row>
    <row r="26" spans="1:16" ht="17.55" customHeight="1" x14ac:dyDescent="0.3">
      <c r="A26" s="1"/>
      <c r="B26" s="1"/>
      <c r="D26" s="168"/>
      <c r="E26" s="1"/>
      <c r="F26" s="1"/>
      <c r="G26" s="1"/>
      <c r="H26" s="1"/>
      <c r="I26" s="1"/>
      <c r="J26" s="1"/>
      <c r="K26" s="1"/>
      <c r="L26" s="1"/>
      <c r="M26" s="1"/>
      <c r="N26" s="1"/>
      <c r="O26" s="1"/>
      <c r="P26" s="1"/>
    </row>
    <row r="27" spans="1:16" ht="17.55" customHeight="1" x14ac:dyDescent="0.3">
      <c r="A27" s="1"/>
      <c r="B27" s="1"/>
      <c r="D27" s="168"/>
      <c r="E27" s="1"/>
      <c r="F27" s="1"/>
      <c r="G27" s="1"/>
      <c r="H27" s="1"/>
      <c r="I27" s="1"/>
      <c r="J27" s="1"/>
      <c r="K27" s="1"/>
      <c r="L27" s="1"/>
      <c r="M27" s="1"/>
      <c r="N27" s="1"/>
      <c r="O27" s="1"/>
      <c r="P27" s="1"/>
    </row>
    <row r="28" spans="1:16" ht="17.55" customHeight="1" x14ac:dyDescent="0.3">
      <c r="A28" s="1"/>
      <c r="B28" s="1"/>
      <c r="D28" s="168"/>
      <c r="E28" s="1"/>
      <c r="F28" s="1"/>
      <c r="G28" s="1"/>
      <c r="H28" s="1"/>
      <c r="I28" s="1"/>
      <c r="J28" s="1"/>
      <c r="K28" s="1"/>
      <c r="L28" s="1"/>
      <c r="M28" s="1"/>
      <c r="N28" s="1"/>
      <c r="O28" s="1"/>
      <c r="P28" s="1"/>
    </row>
    <row r="29" spans="1:16" ht="17.55" customHeight="1" x14ac:dyDescent="0.3">
      <c r="A29" s="1"/>
      <c r="B29" s="1"/>
      <c r="D29" s="168"/>
      <c r="E29" s="1"/>
      <c r="F29" s="1"/>
      <c r="G29" s="1"/>
      <c r="H29" s="1"/>
      <c r="I29" s="1"/>
      <c r="J29" s="1"/>
      <c r="K29" s="1"/>
      <c r="L29" s="1"/>
      <c r="M29" s="1"/>
      <c r="N29" s="1"/>
      <c r="O29" s="1"/>
      <c r="P29" s="1"/>
    </row>
    <row r="30" spans="1:16" ht="17.55" customHeight="1" x14ac:dyDescent="0.3">
      <c r="A30" s="1"/>
      <c r="B30" s="1"/>
      <c r="D30" s="168"/>
      <c r="E30" s="1"/>
      <c r="F30" s="1"/>
      <c r="G30" s="1"/>
      <c r="H30" s="1"/>
      <c r="I30" s="1"/>
      <c r="J30" s="1"/>
      <c r="K30" s="1"/>
      <c r="L30" s="1"/>
      <c r="M30" s="1"/>
      <c r="N30" s="1"/>
      <c r="O30" s="1"/>
      <c r="P30" s="1"/>
    </row>
    <row r="31" spans="1:16" ht="17.55" customHeight="1" thickBot="1" x14ac:dyDescent="0.35">
      <c r="A31" s="1"/>
      <c r="B31" s="1"/>
      <c r="D31" s="168"/>
      <c r="E31" s="1"/>
      <c r="F31" s="1"/>
      <c r="G31" s="1"/>
      <c r="H31" s="1"/>
      <c r="I31" s="1"/>
      <c r="J31" s="1"/>
      <c r="K31" s="1"/>
      <c r="L31" s="1"/>
      <c r="M31" s="1"/>
      <c r="N31" s="1"/>
      <c r="O31" s="1"/>
      <c r="P31" s="1"/>
    </row>
    <row r="32" spans="1:16" ht="18" customHeight="1" thickTop="1" x14ac:dyDescent="0.25">
      <c r="A32" s="1"/>
      <c r="B32" s="5"/>
      <c r="C32" s="6"/>
      <c r="D32" s="6"/>
      <c r="E32" s="6"/>
      <c r="F32" s="6"/>
      <c r="G32" s="6"/>
      <c r="H32" s="6"/>
      <c r="I32" s="6"/>
      <c r="J32" s="6"/>
      <c r="K32" s="6"/>
      <c r="L32" s="6"/>
      <c r="M32" s="6"/>
      <c r="N32" s="170"/>
      <c r="O32" s="171"/>
      <c r="P32" s="1"/>
    </row>
    <row r="33" spans="1:38" ht="17.55" customHeight="1" thickBot="1" x14ac:dyDescent="0.35">
      <c r="A33" s="1"/>
      <c r="B33" s="8"/>
      <c r="D33" s="128" t="s">
        <v>8</v>
      </c>
      <c r="E33" s="1"/>
      <c r="F33" s="1"/>
      <c r="G33" s="1"/>
      <c r="H33" s="1"/>
      <c r="I33" s="1"/>
      <c r="J33" s="1"/>
      <c r="K33" s="1"/>
      <c r="L33" s="1"/>
      <c r="M33" s="1"/>
      <c r="N33" s="1"/>
      <c r="O33" s="172"/>
      <c r="P33" s="1"/>
    </row>
    <row r="34" spans="1:38" ht="17.55" customHeight="1" x14ac:dyDescent="0.3">
      <c r="A34" s="1"/>
      <c r="B34" s="8"/>
      <c r="D34" s="217" t="s">
        <v>9</v>
      </c>
      <c r="E34" s="218">
        <f>F49</f>
        <v>0</v>
      </c>
      <c r="F34" s="1"/>
      <c r="G34" s="1"/>
      <c r="H34" s="1"/>
      <c r="I34" s="1"/>
      <c r="J34" s="1"/>
      <c r="K34" s="1"/>
      <c r="L34" s="1"/>
      <c r="M34" s="1"/>
      <c r="N34" s="1"/>
      <c r="O34" s="172"/>
      <c r="P34" s="1"/>
    </row>
    <row r="35" spans="1:38" ht="17.55" customHeight="1" thickBot="1" x14ac:dyDescent="0.35">
      <c r="A35" s="1"/>
      <c r="B35" s="8"/>
      <c r="D35" s="219" t="s">
        <v>10</v>
      </c>
      <c r="E35" s="220">
        <f>G49</f>
        <v>0</v>
      </c>
      <c r="F35" s="1"/>
      <c r="G35" s="1"/>
      <c r="H35" s="1"/>
      <c r="I35" s="1"/>
      <c r="J35" s="1"/>
      <c r="K35" s="1"/>
      <c r="L35" s="1"/>
      <c r="M35" s="1"/>
      <c r="N35" s="1"/>
      <c r="O35" s="172"/>
      <c r="P35" s="1"/>
    </row>
    <row r="36" spans="1:38" ht="17.55" customHeight="1" x14ac:dyDescent="0.3">
      <c r="A36" s="1"/>
      <c r="B36" s="8"/>
      <c r="D36" s="168" t="s">
        <v>11</v>
      </c>
      <c r="E36" s="1"/>
      <c r="F36" s="1"/>
      <c r="G36" s="1"/>
      <c r="H36" s="1"/>
      <c r="I36" s="1"/>
      <c r="J36" s="1"/>
      <c r="K36" s="1"/>
      <c r="L36" s="1"/>
      <c r="M36" s="1"/>
      <c r="N36" s="1"/>
      <c r="O36" s="172"/>
      <c r="P36" s="1"/>
    </row>
    <row r="37" spans="1:38" ht="17.55" customHeight="1" thickBot="1" x14ac:dyDescent="0.3">
      <c r="A37" s="1"/>
      <c r="B37" s="8"/>
      <c r="C37" s="1"/>
      <c r="D37" s="1"/>
      <c r="E37" s="1"/>
      <c r="F37" s="1"/>
      <c r="G37" s="1"/>
      <c r="H37" s="1"/>
      <c r="I37" s="1"/>
      <c r="J37" s="1"/>
      <c r="K37" s="1"/>
      <c r="L37" s="1"/>
      <c r="M37"/>
      <c r="N37" s="1"/>
      <c r="O37" s="172"/>
      <c r="P37" s="1"/>
    </row>
    <row r="38" spans="1:38" ht="18" customHeight="1" thickTop="1" x14ac:dyDescent="0.25">
      <c r="A38" s="1"/>
      <c r="B38" s="5"/>
      <c r="C38" s="6"/>
      <c r="D38" s="6"/>
      <c r="E38" s="6"/>
      <c r="F38" s="6"/>
      <c r="G38" s="6"/>
      <c r="H38" s="6"/>
      <c r="I38" s="6"/>
      <c r="J38" s="6"/>
      <c r="K38" s="6"/>
      <c r="L38" s="6"/>
      <c r="M38" s="6"/>
      <c r="N38" s="170"/>
      <c r="O38" s="171"/>
      <c r="P38" s="1"/>
    </row>
    <row r="39" spans="1:38" ht="18" customHeight="1" thickBot="1" x14ac:dyDescent="0.35">
      <c r="A39" s="1"/>
      <c r="B39" s="8"/>
      <c r="C39" s="1"/>
      <c r="D39" s="128" t="s">
        <v>12</v>
      </c>
      <c r="E39" s="1"/>
      <c r="F39" s="1"/>
      <c r="J39" s="1"/>
      <c r="K39" s="1"/>
      <c r="L39" s="1"/>
      <c r="M39" s="1"/>
      <c r="N39" s="1"/>
      <c r="O39" s="172"/>
      <c r="P39" s="1"/>
    </row>
    <row r="40" spans="1:38" ht="18" customHeight="1" x14ac:dyDescent="0.25">
      <c r="A40" s="1"/>
      <c r="B40" s="8"/>
      <c r="C40" s="1"/>
      <c r="D40" s="238" t="s">
        <v>123</v>
      </c>
      <c r="E40" s="251"/>
      <c r="F40" s="1"/>
      <c r="J40" s="1"/>
      <c r="K40" s="1"/>
      <c r="L40" s="1"/>
      <c r="M40" s="1"/>
      <c r="N40" s="1"/>
      <c r="O40" s="172"/>
      <c r="P40" s="1"/>
    </row>
    <row r="41" spans="1:38" ht="18" customHeight="1" x14ac:dyDescent="0.25">
      <c r="A41" s="1"/>
      <c r="B41" s="8"/>
      <c r="C41" s="1"/>
      <c r="D41" s="239"/>
      <c r="E41" s="252"/>
      <c r="F41" s="1"/>
      <c r="J41" s="1"/>
      <c r="K41" s="1"/>
      <c r="L41" s="1"/>
      <c r="M41" s="1"/>
      <c r="N41" s="1"/>
      <c r="O41" s="172"/>
      <c r="P41" s="1"/>
    </row>
    <row r="42" spans="1:38" ht="19.95" customHeight="1" x14ac:dyDescent="0.3">
      <c r="A42" s="1"/>
      <c r="B42" s="8"/>
      <c r="C42" s="1"/>
      <c r="D42" s="173" t="s">
        <v>13</v>
      </c>
      <c r="E42" s="141"/>
      <c r="F42" s="12"/>
      <c r="J42" s="1"/>
      <c r="K42" s="1"/>
      <c r="L42" s="1"/>
      <c r="M42" s="1"/>
      <c r="N42" s="1"/>
      <c r="O42" s="172"/>
      <c r="P42" s="1"/>
      <c r="U42" s="11"/>
      <c r="V42" s="11"/>
      <c r="W42" s="11"/>
      <c r="X42" s="11"/>
      <c r="Y42" s="11"/>
      <c r="Z42" s="11"/>
    </row>
    <row r="43" spans="1:38" ht="19.95" customHeight="1" x14ac:dyDescent="0.3">
      <c r="A43" s="1"/>
      <c r="B43" s="8"/>
      <c r="C43" s="1"/>
      <c r="D43" s="173" t="s">
        <v>14</v>
      </c>
      <c r="E43" s="164"/>
      <c r="F43" s="1"/>
      <c r="J43" s="1"/>
      <c r="K43" s="1"/>
      <c r="L43" s="1"/>
      <c r="M43" s="1"/>
      <c r="N43" s="1"/>
      <c r="O43" s="172"/>
      <c r="P43" s="1"/>
      <c r="U43" s="11"/>
      <c r="V43" s="11"/>
      <c r="W43" s="11"/>
      <c r="X43" s="11"/>
      <c r="Y43" s="11"/>
      <c r="Z43" s="11"/>
    </row>
    <row r="44" spans="1:38" ht="19.95" customHeight="1" thickBot="1" x14ac:dyDescent="0.35">
      <c r="A44" s="1"/>
      <c r="B44" s="8"/>
      <c r="C44" s="1"/>
      <c r="D44" s="174" t="s">
        <v>15</v>
      </c>
      <c r="E44" s="129"/>
      <c r="F44" s="1"/>
      <c r="J44" s="1"/>
      <c r="K44" s="1"/>
      <c r="L44" s="1"/>
      <c r="M44" s="1"/>
      <c r="N44" s="1"/>
      <c r="O44" s="172"/>
      <c r="P44" s="1"/>
      <c r="U44" s="11"/>
      <c r="V44" s="11"/>
      <c r="W44" s="11"/>
      <c r="X44" s="11"/>
      <c r="Y44" s="11"/>
      <c r="Z44" s="11"/>
    </row>
    <row r="45" spans="1:38" ht="20.25" customHeight="1" x14ac:dyDescent="0.3">
      <c r="A45" s="1"/>
      <c r="B45" s="8"/>
      <c r="C45" s="1"/>
      <c r="F45" s="175"/>
      <c r="K45" s="1"/>
      <c r="L45" s="1"/>
      <c r="M45" s="1"/>
      <c r="N45" s="1"/>
      <c r="O45" s="172"/>
      <c r="P45" s="1"/>
      <c r="U45" s="11"/>
      <c r="V45" s="11"/>
      <c r="W45" s="11"/>
      <c r="X45" s="11"/>
      <c r="Y45" s="11"/>
      <c r="Z45" s="11"/>
    </row>
    <row r="46" spans="1:38" ht="18" thickBot="1" x14ac:dyDescent="0.35">
      <c r="A46" s="176"/>
      <c r="B46" s="8"/>
      <c r="C46" s="128" t="s">
        <v>120</v>
      </c>
      <c r="E46" s="1"/>
      <c r="F46" s="1"/>
      <c r="J46" s="1"/>
      <c r="K46" s="1"/>
      <c r="L46" s="177"/>
      <c r="M46" s="177"/>
      <c r="N46" s="177"/>
      <c r="O46" s="172"/>
      <c r="P46" s="1"/>
      <c r="U46" s="178"/>
      <c r="V46" s="178"/>
      <c r="W46" s="178"/>
      <c r="X46" s="178"/>
      <c r="Y46" s="178"/>
      <c r="Z46" s="178"/>
    </row>
    <row r="47" spans="1:38" ht="42" thickBot="1" x14ac:dyDescent="0.35">
      <c r="A47" s="176"/>
      <c r="B47" s="179"/>
      <c r="C47" s="180" t="s">
        <v>121</v>
      </c>
      <c r="D47" s="181" t="s">
        <v>16</v>
      </c>
      <c r="E47" s="181" t="s">
        <v>17</v>
      </c>
      <c r="F47" s="182" t="s">
        <v>18</v>
      </c>
      <c r="G47" s="182" t="s">
        <v>19</v>
      </c>
      <c r="H47" s="183" t="s">
        <v>20</v>
      </c>
      <c r="I47" s="182" t="s">
        <v>21</v>
      </c>
      <c r="J47" s="183" t="s">
        <v>22</v>
      </c>
      <c r="K47" s="1"/>
      <c r="L47" s="176"/>
      <c r="M47" s="176"/>
      <c r="N47" s="176"/>
      <c r="O47" s="172"/>
      <c r="P47" s="1"/>
      <c r="U47" s="178"/>
      <c r="V47" s="178"/>
      <c r="W47" s="178"/>
      <c r="X47" s="178"/>
      <c r="Y47" s="178"/>
      <c r="Z47" s="178"/>
    </row>
    <row r="48" spans="1:38" ht="19.5" customHeight="1" x14ac:dyDescent="0.25">
      <c r="A48" s="176"/>
      <c r="B48" s="179"/>
      <c r="C48" s="222" t="s">
        <v>119</v>
      </c>
      <c r="D48" s="165"/>
      <c r="E48" s="165"/>
      <c r="F48" s="184">
        <f>'Feasibility Study '!H$128</f>
        <v>0</v>
      </c>
      <c r="G48" s="184">
        <f>'Feasibility Study '!I$128</f>
        <v>0</v>
      </c>
      <c r="H48" s="184" t="str">
        <f>IF(F48=0,"N/A",IF(AND(F48&gt;$H$56,F48&lt;$H$57),"OK", IF(F48&lt;$H$56,"Below Minimum", IF(F48&gt;$H$57, "Above Maximum"))))</f>
        <v>N/A</v>
      </c>
      <c r="I48" s="185" t="str">
        <f>'Feasibility Study '!K$128</f>
        <v>N/A</v>
      </c>
      <c r="J48" s="186" t="str">
        <f>'Feasibility Study '!L$130</f>
        <v>N/A</v>
      </c>
      <c r="K48" s="1"/>
      <c r="O48" s="172"/>
      <c r="P48" s="1"/>
      <c r="Q48" s="187"/>
      <c r="T48" s="187"/>
      <c r="AD48" s="187"/>
      <c r="AE48" s="187"/>
      <c r="AF48" s="187"/>
      <c r="AG48" s="187"/>
      <c r="AH48" s="187"/>
      <c r="AI48" s="187"/>
      <c r="AJ48" s="187"/>
      <c r="AK48" s="187"/>
      <c r="AL48" s="187"/>
    </row>
    <row r="49" spans="1:38" ht="19.5" customHeight="1" thickBot="1" x14ac:dyDescent="0.35">
      <c r="A49" s="176"/>
      <c r="B49" s="179"/>
      <c r="C49" s="189" t="s">
        <v>124</v>
      </c>
      <c r="D49" s="262"/>
      <c r="E49" s="263"/>
      <c r="F49" s="190">
        <f>SUM(F48:F48)</f>
        <v>0</v>
      </c>
      <c r="G49" s="215">
        <f>SUM(G48:G48)</f>
        <v>0</v>
      </c>
      <c r="H49" s="259"/>
      <c r="I49" s="260"/>
      <c r="J49" s="261"/>
      <c r="K49" s="1"/>
      <c r="L49" s="188"/>
      <c r="M49" s="188"/>
      <c r="N49" s="188"/>
      <c r="O49" s="172"/>
      <c r="P49" s="1"/>
      <c r="Q49" s="187"/>
      <c r="T49" s="187"/>
      <c r="AD49" s="187"/>
      <c r="AE49" s="187"/>
      <c r="AF49" s="187"/>
      <c r="AG49" s="187"/>
      <c r="AH49" s="187"/>
      <c r="AI49" s="187"/>
      <c r="AJ49" s="187"/>
      <c r="AK49" s="187"/>
      <c r="AL49" s="187"/>
    </row>
    <row r="50" spans="1:38" ht="19.5" customHeight="1" thickBot="1" x14ac:dyDescent="0.35">
      <c r="A50" s="176"/>
      <c r="B50" s="179"/>
      <c r="C50" s="191"/>
      <c r="G50" s="48"/>
      <c r="H50" s="48"/>
      <c r="I50" s="48"/>
      <c r="J50" s="48"/>
      <c r="K50" s="1"/>
      <c r="L50" s="188"/>
      <c r="M50" s="188"/>
      <c r="N50" s="188"/>
      <c r="O50" s="172"/>
      <c r="P50" s="1"/>
      <c r="Q50" s="187"/>
      <c r="T50" s="187"/>
      <c r="AD50" s="187"/>
      <c r="AE50" s="187"/>
      <c r="AF50" s="187"/>
      <c r="AG50" s="187"/>
      <c r="AH50" s="187"/>
      <c r="AI50" s="187"/>
      <c r="AJ50" s="187"/>
      <c r="AK50" s="187"/>
      <c r="AL50" s="187"/>
    </row>
    <row r="51" spans="1:38" ht="19.5" customHeight="1" thickBot="1" x14ac:dyDescent="0.35">
      <c r="A51" s="176"/>
      <c r="B51" s="179"/>
      <c r="C51" s="249" t="s">
        <v>118</v>
      </c>
      <c r="D51" s="250"/>
      <c r="E51" s="168"/>
      <c r="G51" s="1"/>
      <c r="H51" s="168"/>
      <c r="I51" s="1"/>
      <c r="J51" s="1"/>
      <c r="K51" s="1"/>
      <c r="L51" s="188"/>
      <c r="M51" s="188"/>
      <c r="N51" s="188"/>
      <c r="O51" s="172"/>
      <c r="P51" s="1"/>
      <c r="Q51" s="187"/>
      <c r="T51" s="187"/>
      <c r="AD51" s="187"/>
      <c r="AE51" s="187"/>
      <c r="AF51" s="187"/>
      <c r="AG51" s="187"/>
      <c r="AH51" s="187"/>
      <c r="AI51" s="187"/>
      <c r="AJ51" s="187"/>
      <c r="AK51" s="187"/>
      <c r="AL51" s="187"/>
    </row>
    <row r="52" spans="1:38" ht="16.05" customHeight="1" thickBot="1" x14ac:dyDescent="0.3">
      <c r="A52" s="1"/>
      <c r="B52" s="28"/>
      <c r="C52" s="73"/>
      <c r="D52" s="192"/>
      <c r="E52" s="192"/>
      <c r="F52" s="192"/>
      <c r="G52" s="192"/>
      <c r="H52" s="192"/>
      <c r="I52" s="192"/>
      <c r="J52" s="192"/>
      <c r="K52" s="192"/>
      <c r="L52" s="192"/>
      <c r="M52" s="192"/>
      <c r="N52" s="192"/>
      <c r="O52" s="193"/>
      <c r="P52" s="1"/>
    </row>
    <row r="53" spans="1:38" ht="16.05" customHeight="1" thickTop="1" thickBot="1" x14ac:dyDescent="0.3">
      <c r="A53" s="1"/>
      <c r="B53" s="179"/>
      <c r="C53" s="1"/>
      <c r="D53" s="1"/>
      <c r="E53" s="1"/>
      <c r="F53" s="1"/>
      <c r="G53" s="1"/>
      <c r="H53" s="1"/>
      <c r="I53" s="1"/>
      <c r="J53" s="1"/>
      <c r="K53" s="1"/>
      <c r="L53" s="1"/>
      <c r="M53" s="1"/>
      <c r="N53" s="1"/>
      <c r="O53" s="172"/>
      <c r="P53" s="1"/>
    </row>
    <row r="54" spans="1:38" ht="18" thickBot="1" x14ac:dyDescent="0.35">
      <c r="B54" s="179"/>
      <c r="E54" s="194" t="s">
        <v>23</v>
      </c>
      <c r="F54" s="195"/>
      <c r="G54" s="195"/>
      <c r="H54" s="196"/>
      <c r="O54" s="172"/>
    </row>
    <row r="55" spans="1:38" ht="16.05" customHeight="1" x14ac:dyDescent="0.3">
      <c r="B55" s="179"/>
      <c r="E55" s="197" t="s">
        <v>24</v>
      </c>
      <c r="F55" s="198" t="s">
        <v>25</v>
      </c>
      <c r="G55" s="236" t="s">
        <v>26</v>
      </c>
      <c r="H55" s="237"/>
      <c r="O55" s="172"/>
    </row>
    <row r="56" spans="1:38" ht="15.6" x14ac:dyDescent="0.3">
      <c r="B56" s="179"/>
      <c r="E56" s="199" t="s">
        <v>27</v>
      </c>
      <c r="F56" s="200" t="s">
        <v>27</v>
      </c>
      <c r="G56" s="201" t="s">
        <v>28</v>
      </c>
      <c r="H56" s="29">
        <v>30000</v>
      </c>
      <c r="O56" s="172"/>
    </row>
    <row r="57" spans="1:38" ht="16.2" thickBot="1" x14ac:dyDescent="0.35">
      <c r="B57" s="179"/>
      <c r="E57" s="199" t="s">
        <v>29</v>
      </c>
      <c r="F57" s="30">
        <v>0.8</v>
      </c>
      <c r="G57" s="202" t="s">
        <v>30</v>
      </c>
      <c r="H57" s="140">
        <v>7000000</v>
      </c>
      <c r="O57" s="172"/>
    </row>
    <row r="58" spans="1:38" ht="15.6" x14ac:dyDescent="0.3">
      <c r="B58" s="179"/>
      <c r="E58" s="199" t="s">
        <v>31</v>
      </c>
      <c r="F58" s="30">
        <v>1</v>
      </c>
      <c r="H58" s="203"/>
      <c r="O58" s="172"/>
    </row>
    <row r="59" spans="1:38" ht="15.6" x14ac:dyDescent="0.3">
      <c r="B59" s="179"/>
      <c r="E59" s="199" t="s">
        <v>32</v>
      </c>
      <c r="F59" s="30">
        <v>0.7</v>
      </c>
      <c r="H59" s="203"/>
      <c r="O59" s="172"/>
    </row>
    <row r="60" spans="1:38" ht="15.6" x14ac:dyDescent="0.3">
      <c r="B60" s="179"/>
      <c r="E60" s="199" t="s">
        <v>33</v>
      </c>
      <c r="F60" s="30">
        <v>0.6</v>
      </c>
      <c r="H60" s="203"/>
      <c r="O60" s="172"/>
    </row>
    <row r="61" spans="1:38" ht="16.2" thickBot="1" x14ac:dyDescent="0.35">
      <c r="B61" s="179"/>
      <c r="E61" s="204" t="s">
        <v>34</v>
      </c>
      <c r="F61" s="31">
        <v>0.5</v>
      </c>
      <c r="G61" s="205"/>
      <c r="H61" s="206"/>
      <c r="O61" s="172"/>
    </row>
    <row r="62" spans="1:38" ht="15.3" customHeight="1" x14ac:dyDescent="0.3">
      <c r="B62" s="179"/>
      <c r="E62" s="234" t="s">
        <v>35</v>
      </c>
      <c r="F62" s="234"/>
      <c r="G62" s="207"/>
      <c r="H62" s="207"/>
      <c r="O62" s="172"/>
    </row>
    <row r="63" spans="1:38" ht="15.75" customHeight="1" x14ac:dyDescent="0.3">
      <c r="B63" s="179"/>
      <c r="E63" s="235"/>
      <c r="F63" s="235"/>
      <c r="G63" s="207"/>
      <c r="H63" s="207"/>
      <c r="O63" s="172"/>
    </row>
    <row r="64" spans="1:38" ht="15" x14ac:dyDescent="0.25">
      <c r="B64" s="179"/>
      <c r="E64" s="235"/>
      <c r="F64" s="235"/>
      <c r="O64" s="172"/>
    </row>
    <row r="65" spans="1:16" ht="16.05" customHeight="1" thickBot="1" x14ac:dyDescent="0.3">
      <c r="A65" s="1"/>
      <c r="B65" s="28"/>
      <c r="C65" s="73"/>
      <c r="D65" s="192"/>
      <c r="E65" s="192"/>
      <c r="F65" s="192"/>
      <c r="G65" s="192"/>
      <c r="H65" s="192"/>
      <c r="I65" s="192"/>
      <c r="J65" s="192"/>
      <c r="K65" s="192"/>
      <c r="L65" s="192"/>
      <c r="M65" s="192"/>
      <c r="N65" s="192"/>
      <c r="O65" s="193"/>
      <c r="P65" s="1"/>
    </row>
    <row r="66" spans="1:16" ht="15.6" thickTop="1" x14ac:dyDescent="0.25"/>
    <row r="67" spans="1:16" ht="15" x14ac:dyDescent="0.25"/>
    <row r="68" spans="1:16" ht="15" x14ac:dyDescent="0.25"/>
    <row r="69" spans="1:16" ht="15" x14ac:dyDescent="0.25"/>
  </sheetData>
  <sheetProtection algorithmName="SHA-512" hashValue="GI1rtf7qn0FIxR/yFXw/m3yeMgO2TZerMVuQoEUuJeq64+lwvXlmZsv+4e8lfyQJblfGw9mgqY6oqKOYOBRdxg==" saltValue="xxtZNATR/+p03nnHBNuZ9g==" spinCount="100000" sheet="1" selectLockedCells="1"/>
  <mergeCells count="12">
    <mergeCell ref="E62:F64"/>
    <mergeCell ref="G55:H55"/>
    <mergeCell ref="D40:D41"/>
    <mergeCell ref="G13:I13"/>
    <mergeCell ref="G15:I15"/>
    <mergeCell ref="G14:I14"/>
    <mergeCell ref="C51:D51"/>
    <mergeCell ref="E40:E41"/>
    <mergeCell ref="G16:I16"/>
    <mergeCell ref="G17:I17"/>
    <mergeCell ref="H49:J49"/>
    <mergeCell ref="D49:E49"/>
  </mergeCells>
  <phoneticPr fontId="23" type="noConversion"/>
  <conditionalFormatting sqref="D49">
    <cfRule type="containsText" dxfId="17" priority="1" operator="containsText" text="Please ensure the total sum across all aggregated proposals is above the minimum threshold">
      <formula>NOT(ISERROR(SEARCH("Please ensure the total sum across all aggregated proposals is above the minimum threshold",D49)))</formula>
    </cfRule>
  </conditionalFormatting>
  <conditionalFormatting sqref="H48">
    <cfRule type="expression" dxfId="16" priority="31">
      <formula>H48="Above Maximum"</formula>
    </cfRule>
    <cfRule type="expression" dxfId="15" priority="32">
      <formula>H48="Below Minimum"</formula>
    </cfRule>
  </conditionalFormatting>
  <conditionalFormatting sqref="H48:J48">
    <cfRule type="expression" dxfId="14" priority="2">
      <formula>H48="OK"</formula>
    </cfRule>
  </conditionalFormatting>
  <conditionalFormatting sqref="I48">
    <cfRule type="expression" dxfId="13" priority="13">
      <formula>I48="Reduce grant"</formula>
    </cfRule>
  </conditionalFormatting>
  <conditionalFormatting sqref="J48">
    <cfRule type="expression" dxfId="12" priority="3">
      <formula>J48="Reduce Research Costs"</formula>
    </cfRule>
  </conditionalFormatting>
  <dataValidations count="7">
    <dataValidation allowBlank="1" showInputMessage="1" showErrorMessage="1" prompt="Please enter the project name." sqref="D48" xr:uid="{CE6154C4-0702-4BE2-896F-3B9977D18FC0}"/>
    <dataValidation allowBlank="1" showInputMessage="1" showErrorMessage="1" prompt="Please enter the site name and address." sqref="E48" xr:uid="{42752D2C-E40F-4A75-8511-B823A1C86507}"/>
    <dataValidation type="list" allowBlank="1" showInputMessage="1" showErrorMessage="1" prompt="Please choose the applicant company size from the drop-down menu._x000a_" sqref="E43" xr:uid="{D9D85108-D4AD-4F41-847A-7797CD3DD6D6}">
      <formula1>"Small Business, Medium Business, Large Business"</formula1>
    </dataValidation>
    <dataValidation type="list" allowBlank="1" showInputMessage="1" showErrorMessage="1" prompt="Please choose from the drop-down menu" sqref="E40:E41" xr:uid="{A7C31756-A71A-4FAB-8CED-9C8906EEB048}">
      <formula1>"Decarbonisation (D), Energy Efficiency (EE)"</formula1>
    </dataValidation>
    <dataValidation allowBlank="1" showInputMessage="1" showErrorMessage="1" prompt="Please provide a contact email address." sqref="E44" xr:uid="{51FF89F4-9518-41D3-8C50-9227C7D4442B}"/>
    <dataValidation allowBlank="1" showInputMessage="1" showErrorMessage="1" prompt="Please provide the applicant company name." sqref="E42" xr:uid="{56D2217F-38B6-4E32-B0F2-16EAA88AF319}"/>
    <dataValidation type="custom" allowBlank="1" showInputMessage="1" showErrorMessage="1" sqref="C48 C51:D51" xr:uid="{CBEE2F64-9652-4898-8BA0-6354AFE1DAC6}">
      <formula1>"&lt;0&gt;0"</formula1>
    </dataValidation>
  </dataValidations>
  <hyperlinks>
    <hyperlink ref="C48" location="Summary!A1" display="Feasibility Study" xr:uid="{2059F8A3-71C1-44FD-88BB-FEAC96764EF4}"/>
    <hyperlink ref="C51:D51" r:id="rId1" location="ietf-phase-2" display="Link to IETF Phase 3 Guidance" xr:uid="{15E056DA-B984-46C1-9BCA-1C5316BBF534}"/>
  </hyperlinks>
  <pageMargins left="0.70000000000000007" right="0.70000000000000007" top="0.75" bottom="0.75" header="0.30000000000000004" footer="0.30000000000000004"/>
  <pageSetup paperSize="9" fitToWidth="0" fitToHeight="0" orientation="portrait" verticalDpi="0" r:id="rId2"/>
  <headerFooter>
    <oddHeader>&amp;C&amp;"Calibri"&amp;10&amp;K000000OFFICIAL-SENSITIVE: COMMERCIAL&amp;1#</oddHeader>
    <oddFooter>&amp;C&amp;1#&amp;"Calibri"&amp;10&amp;K000000OFFICIAL-SENSITIVE: COMMERCIAL</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FE27A-AA06-41C6-8C92-C9294828C17E}">
  <sheetPr codeName="Sheet3">
    <tabColor theme="8" tint="0.39997558519241921"/>
    <pageSetUpPr autoPageBreaks="0"/>
  </sheetPr>
  <dimension ref="A1:Z70"/>
  <sheetViews>
    <sheetView zoomScale="60" zoomScaleNormal="60" workbookViewId="0"/>
  </sheetViews>
  <sheetFormatPr defaultColWidth="0" defaultRowHeight="15" zeroHeight="1" x14ac:dyDescent="0.25"/>
  <cols>
    <col min="1" max="22" width="8.81640625" style="3" customWidth="1"/>
    <col min="23" max="23" width="15.26953125" style="3" customWidth="1"/>
    <col min="24" max="24" width="8.81640625" style="3" customWidth="1"/>
    <col min="25" max="25" width="17.7265625" style="3" customWidth="1"/>
    <col min="26" max="26" width="8.81640625" style="3" customWidth="1"/>
    <col min="27" max="16384" width="8.81640625" style="3" hidden="1"/>
  </cols>
  <sheetData>
    <row r="1" spans="1:25" x14ac:dyDescent="0.25">
      <c r="A1"/>
    </row>
    <row r="2" spans="1:25" x14ac:dyDescent="0.25"/>
    <row r="3" spans="1:25" x14ac:dyDescent="0.25"/>
    <row r="4" spans="1:25" x14ac:dyDescent="0.25"/>
    <row r="5" spans="1:25" x14ac:dyDescent="0.25"/>
    <row r="6" spans="1:25" ht="18" thickBot="1" x14ac:dyDescent="0.35">
      <c r="W6" s="128" t="s">
        <v>2</v>
      </c>
      <c r="X6" s="128"/>
      <c r="Y6" s="128"/>
    </row>
    <row r="7" spans="1:25" x14ac:dyDescent="0.25">
      <c r="W7" s="240" t="s">
        <v>3</v>
      </c>
      <c r="X7" s="241"/>
      <c r="Y7" s="242"/>
    </row>
    <row r="8" spans="1:25" x14ac:dyDescent="0.25">
      <c r="W8" s="246" t="s">
        <v>36</v>
      </c>
      <c r="X8" s="247"/>
      <c r="Y8" s="248"/>
    </row>
    <row r="9" spans="1:25" x14ac:dyDescent="0.25">
      <c r="W9" s="243" t="s">
        <v>37</v>
      </c>
      <c r="X9" s="244"/>
      <c r="Y9" s="245"/>
    </row>
    <row r="10" spans="1:25" x14ac:dyDescent="0.25">
      <c r="W10" s="253" t="s">
        <v>6</v>
      </c>
      <c r="X10" s="254"/>
      <c r="Y10" s="255"/>
    </row>
    <row r="11" spans="1:25" ht="16.05" customHeight="1" thickBot="1" x14ac:dyDescent="0.3">
      <c r="W11" s="256" t="s">
        <v>7</v>
      </c>
      <c r="X11" s="257"/>
      <c r="Y11" s="258"/>
    </row>
    <row r="12" spans="1:25" x14ac:dyDescent="0.25"/>
    <row r="13" spans="1:25" x14ac:dyDescent="0.25"/>
    <row r="14" spans="1:25" x14ac:dyDescent="0.25"/>
    <row r="15" spans="1:25" x14ac:dyDescent="0.25"/>
    <row r="16" spans="1:25"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sheetData>
  <sheetProtection algorithmName="SHA-512" hashValue="pz6T4XgDccZrjhL5NV5KyN2Z0HmTiOMoxcgSEjcIu47K3c0AW1ZGGNTdkT0bpw1h3pqSPdx8RVvaBsm6z63/yA==" saltValue="AS81XCsP5Mh8XMRUy/SJkw==" spinCount="100000" sheet="1" selectLockedCells="1" selectUnlockedCells="1"/>
  <mergeCells count="5">
    <mergeCell ref="W11:Y11"/>
    <mergeCell ref="W7:Y7"/>
    <mergeCell ref="W8:Y8"/>
    <mergeCell ref="W9:Y9"/>
    <mergeCell ref="W10:Y10"/>
  </mergeCells>
  <pageMargins left="0.7" right="0.7" top="0.75" bottom="0.75" header="0.3" footer="0.3"/>
  <pageSetup paperSize="9" orientation="portrait" verticalDpi="0" r:id="rId1"/>
  <headerFooter>
    <oddHeader>&amp;C&amp;"Calibri"&amp;10&amp;K000000OFFICIAL-SENSITIVE: COMMERCIAL&amp;1#</oddHeader>
    <oddFooter>&amp;C&amp;1#&amp;"Calibri"&amp;10&amp;K000000OFFICIAL-SENSITIVE: COMMERCIAL</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D4184-96F5-453E-A349-900A16C20FEC}">
  <sheetPr codeName="Sheet13">
    <tabColor theme="9" tint="-0.249977111117893"/>
    <pageSetUpPr autoPageBreaks="0"/>
  </sheetPr>
  <dimension ref="A1:CT689"/>
  <sheetViews>
    <sheetView zoomScale="55" zoomScaleNormal="55" workbookViewId="0">
      <selection activeCell="D67" sqref="D67"/>
    </sheetView>
  </sheetViews>
  <sheetFormatPr defaultColWidth="0" defaultRowHeight="15" outlineLevelRow="2" x14ac:dyDescent="0.25"/>
  <cols>
    <col min="1" max="1" width="2" style="3" customWidth="1"/>
    <col min="2" max="2" width="1.08984375" style="3" customWidth="1"/>
    <col min="3" max="3" width="2.26953125" style="3" bestFit="1" customWidth="1"/>
    <col min="4" max="4" width="75.7265625" style="3" customWidth="1"/>
    <col min="5" max="5" width="2.54296875" style="3" customWidth="1"/>
    <col min="6" max="6" width="32.54296875" style="3" customWidth="1"/>
    <col min="7" max="9" width="16.54296875" style="3" customWidth="1"/>
    <col min="10" max="10" width="16.54296875" style="4" customWidth="1"/>
    <col min="11" max="12" width="16.54296875" style="3" customWidth="1"/>
    <col min="13" max="13" width="2.54296875" style="3" customWidth="1"/>
    <col min="14" max="14" width="9.7265625" style="3" customWidth="1"/>
    <col min="15" max="27" width="8.7265625" style="3" customWidth="1"/>
    <col min="28" max="28" width="29.26953125" style="3" customWidth="1"/>
    <col min="29" max="40" width="8.81640625" style="3" customWidth="1"/>
    <col min="41" max="41" width="9.54296875" style="3" bestFit="1" customWidth="1"/>
    <col min="42" max="43" width="8.81640625" style="3" customWidth="1"/>
    <col min="44" max="98" width="0" style="3" hidden="1" customWidth="1"/>
    <col min="99" max="16384" width="8.81640625" style="3" hidden="1"/>
  </cols>
  <sheetData>
    <row r="1" spans="1:43" customFormat="1" ht="21" x14ac:dyDescent="0.4">
      <c r="A1" s="1"/>
      <c r="B1" s="1"/>
      <c r="C1" s="4"/>
      <c r="D1" s="212" t="s">
        <v>38</v>
      </c>
      <c r="E1" s="166"/>
      <c r="F1" s="2"/>
      <c r="G1" s="2"/>
      <c r="H1" s="2"/>
      <c r="I1" s="2"/>
      <c r="J1" s="270"/>
      <c r="K1" s="270"/>
      <c r="L1" s="270"/>
      <c r="M1" s="270"/>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row>
    <row r="2" spans="1:43" customFormat="1" ht="15.6" thickBot="1" x14ac:dyDescent="0.3">
      <c r="A2" s="1"/>
      <c r="B2" s="1"/>
      <c r="C2" s="1"/>
      <c r="D2" s="213" t="s">
        <v>39</v>
      </c>
      <c r="E2" s="3"/>
      <c r="F2" s="3"/>
      <c r="G2" s="3"/>
      <c r="H2" s="3"/>
      <c r="I2" s="3"/>
      <c r="J2" s="1"/>
      <c r="K2" s="1"/>
      <c r="L2" s="4"/>
      <c r="M2" s="3"/>
      <c r="N2" s="1"/>
      <c r="O2" s="3"/>
      <c r="P2" s="3"/>
      <c r="Q2" s="3"/>
      <c r="R2" s="3"/>
      <c r="S2" s="3"/>
      <c r="T2" s="3"/>
      <c r="U2" s="3"/>
      <c r="V2" s="3"/>
      <c r="W2" s="3"/>
      <c r="X2" s="3"/>
      <c r="Y2" s="3"/>
      <c r="Z2" s="3"/>
      <c r="AA2" s="3"/>
      <c r="AB2" s="3"/>
      <c r="AC2" s="3"/>
      <c r="AD2" s="3"/>
      <c r="AE2" s="3"/>
      <c r="AF2" s="3"/>
      <c r="AG2" s="3"/>
      <c r="AH2" s="3"/>
      <c r="AI2" s="3"/>
      <c r="AJ2" s="3"/>
      <c r="AK2" s="3"/>
      <c r="AL2" s="3"/>
      <c r="AM2" s="3"/>
      <c r="AN2" s="3"/>
      <c r="AO2" s="3"/>
      <c r="AP2" s="3"/>
      <c r="AQ2" s="3"/>
    </row>
    <row r="3" spans="1:43" customFormat="1" ht="15.6" thickTop="1" x14ac:dyDescent="0.25">
      <c r="A3" s="1"/>
      <c r="B3" s="5"/>
      <c r="C3" s="6"/>
      <c r="D3" s="6"/>
      <c r="E3" s="82"/>
      <c r="F3" s="82"/>
      <c r="G3" s="82"/>
      <c r="H3" s="82"/>
      <c r="I3" s="82"/>
      <c r="J3" s="6"/>
      <c r="K3" s="6"/>
      <c r="L3" s="7"/>
      <c r="M3" s="83"/>
      <c r="N3" s="1"/>
      <c r="O3" s="3"/>
      <c r="P3" s="3"/>
      <c r="Q3" s="3"/>
      <c r="R3" s="3"/>
      <c r="S3" s="3"/>
      <c r="T3" s="3"/>
      <c r="U3" s="3"/>
      <c r="V3" s="3"/>
      <c r="W3" s="3"/>
      <c r="X3" s="3"/>
      <c r="Y3" s="3"/>
      <c r="Z3" s="3"/>
      <c r="AA3" s="3"/>
      <c r="AB3" s="3"/>
      <c r="AC3" s="3"/>
      <c r="AD3" s="3"/>
      <c r="AE3" s="3"/>
      <c r="AF3" s="3"/>
      <c r="AG3" s="3"/>
      <c r="AH3" s="3"/>
      <c r="AI3" s="3"/>
      <c r="AJ3" s="3"/>
      <c r="AK3" s="3"/>
      <c r="AL3" s="3"/>
      <c r="AM3" s="3"/>
      <c r="AN3" s="3"/>
      <c r="AO3" s="3"/>
      <c r="AP3" s="3"/>
      <c r="AQ3" s="3"/>
    </row>
    <row r="4" spans="1:43" customFormat="1" ht="21" x14ac:dyDescent="0.4">
      <c r="A4" s="1"/>
      <c r="B4" s="8"/>
      <c r="C4" s="1"/>
      <c r="D4" s="9" t="str">
        <f>"IETF Phase 3 "&amp;Summary!E40&amp;" Feasibility Study Expenditure Form"</f>
        <v>IETF Phase 3  Feasibility Study Expenditure Form</v>
      </c>
      <c r="E4" s="9"/>
      <c r="G4" s="9"/>
      <c r="H4" s="9"/>
      <c r="I4" s="9"/>
      <c r="J4" s="9"/>
      <c r="K4" s="9"/>
      <c r="L4" s="9"/>
      <c r="M4" s="84"/>
      <c r="N4" s="10"/>
      <c r="O4" s="3"/>
      <c r="P4" s="3"/>
      <c r="Q4" s="3"/>
      <c r="R4" s="3"/>
      <c r="S4" s="3"/>
      <c r="T4" s="3"/>
      <c r="U4" s="3"/>
      <c r="V4" s="3"/>
      <c r="W4" s="3"/>
      <c r="X4" s="3"/>
      <c r="Y4" s="3"/>
      <c r="Z4" s="3"/>
      <c r="AA4" s="3"/>
      <c r="AB4" s="3"/>
      <c r="AC4" s="3"/>
      <c r="AD4" s="3"/>
      <c r="AE4" s="3"/>
      <c r="AF4" s="3"/>
      <c r="AG4" s="3"/>
      <c r="AH4" s="3"/>
      <c r="AI4" s="3"/>
      <c r="AJ4" s="3"/>
      <c r="AK4" s="3"/>
      <c r="AL4" s="3"/>
      <c r="AM4" s="3"/>
      <c r="AN4" s="3"/>
      <c r="AO4" s="3"/>
      <c r="AP4" s="3"/>
      <c r="AQ4" s="3"/>
    </row>
    <row r="5" spans="1:43" customFormat="1" ht="18" thickBot="1" x14ac:dyDescent="0.35">
      <c r="A5" s="1"/>
      <c r="B5" s="8"/>
      <c r="C5" s="1"/>
      <c r="D5" s="12"/>
      <c r="E5" s="12"/>
      <c r="F5" s="12"/>
      <c r="G5" s="12"/>
      <c r="H5" s="12"/>
      <c r="I5" s="12"/>
      <c r="J5" s="12"/>
      <c r="K5" s="12"/>
      <c r="L5" s="12"/>
      <c r="M5" s="85"/>
      <c r="N5" s="10"/>
      <c r="O5" s="3"/>
      <c r="P5" s="3"/>
      <c r="Q5" s="3"/>
      <c r="R5" s="3"/>
      <c r="S5" s="3"/>
      <c r="T5" s="3"/>
      <c r="U5" s="3"/>
      <c r="V5" s="3"/>
      <c r="W5" s="3"/>
      <c r="X5" s="3"/>
      <c r="Y5" s="3"/>
      <c r="Z5" s="3"/>
      <c r="AA5" s="3"/>
      <c r="AB5" s="3"/>
      <c r="AC5" s="3"/>
      <c r="AD5" s="3"/>
      <c r="AE5" s="3"/>
      <c r="AF5" s="3"/>
      <c r="AG5" s="3"/>
      <c r="AH5" s="3"/>
      <c r="AI5" s="3"/>
      <c r="AJ5" s="3"/>
      <c r="AK5" s="3"/>
      <c r="AL5" s="3"/>
      <c r="AM5" s="3"/>
      <c r="AN5" s="3"/>
      <c r="AO5" s="3"/>
      <c r="AP5" s="3"/>
      <c r="AQ5" s="3"/>
    </row>
    <row r="6" spans="1:43" customFormat="1" ht="18" thickBot="1" x14ac:dyDescent="0.35">
      <c r="A6" s="1"/>
      <c r="B6" s="8"/>
      <c r="C6" s="1"/>
      <c r="D6" s="104">
        <f>Summary!D48</f>
        <v>0</v>
      </c>
      <c r="E6" s="12"/>
      <c r="F6" s="12"/>
      <c r="G6" s="12"/>
      <c r="H6" s="12"/>
      <c r="I6" s="12"/>
      <c r="J6" s="12"/>
      <c r="K6" s="12"/>
      <c r="L6" s="12"/>
      <c r="M6" s="85"/>
      <c r="N6" s="10"/>
      <c r="O6" s="3"/>
      <c r="P6" s="3"/>
      <c r="Q6" s="3"/>
      <c r="R6" s="3"/>
      <c r="S6" s="3"/>
      <c r="T6" s="3"/>
      <c r="U6" s="3"/>
      <c r="V6" s="3"/>
      <c r="W6" s="3"/>
      <c r="X6" s="3"/>
      <c r="Y6" s="3"/>
      <c r="Z6" s="3"/>
      <c r="AA6" s="3"/>
      <c r="AB6" s="3"/>
      <c r="AC6" s="3"/>
      <c r="AD6" s="3"/>
      <c r="AE6" s="3"/>
      <c r="AF6" s="3"/>
      <c r="AG6" s="3"/>
      <c r="AH6" s="3"/>
      <c r="AI6" s="3"/>
      <c r="AJ6" s="3"/>
      <c r="AK6" s="3"/>
      <c r="AL6" s="3"/>
      <c r="AM6" s="3"/>
      <c r="AN6" s="3"/>
      <c r="AO6" s="3"/>
      <c r="AP6" s="3"/>
      <c r="AQ6" s="3"/>
    </row>
    <row r="7" spans="1:43" s="17" customFormat="1" ht="18" thickBot="1" x14ac:dyDescent="0.35">
      <c r="A7" s="13"/>
      <c r="B7" s="87"/>
      <c r="C7" s="18"/>
      <c r="D7" s="18"/>
      <c r="E7" s="19"/>
      <c r="F7" s="19"/>
      <c r="G7" s="19"/>
      <c r="H7" s="19"/>
      <c r="I7" s="19"/>
      <c r="J7" s="19"/>
      <c r="K7" s="19"/>
      <c r="L7" s="20"/>
      <c r="M7" s="86"/>
      <c r="N7" s="15"/>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row>
    <row r="8" spans="1:43" s="17" customFormat="1" ht="15.6" thickTop="1" x14ac:dyDescent="0.25">
      <c r="A8" s="13"/>
      <c r="B8" s="14"/>
      <c r="C8" s="13"/>
      <c r="D8" s="21"/>
      <c r="E8" s="22"/>
      <c r="F8" s="22"/>
      <c r="G8" s="22"/>
      <c r="H8" s="22"/>
      <c r="I8" s="22"/>
      <c r="J8" s="23"/>
      <c r="K8" s="22"/>
      <c r="L8" s="53"/>
      <c r="M8" s="74"/>
      <c r="N8" s="15"/>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row>
    <row r="9" spans="1:43" s="17" customFormat="1" ht="18" thickBot="1" x14ac:dyDescent="0.35">
      <c r="A9" s="13"/>
      <c r="B9" s="14"/>
      <c r="C9" s="13"/>
      <c r="D9" s="101"/>
      <c r="E9" s="94"/>
      <c r="F9" s="94"/>
      <c r="G9" s="94"/>
      <c r="H9" s="94"/>
      <c r="I9" s="94"/>
      <c r="J9" s="94"/>
      <c r="K9" s="102"/>
      <c r="L9" s="102"/>
      <c r="M9" s="75"/>
      <c r="N9" s="15"/>
      <c r="O9" s="25"/>
      <c r="P9" s="25"/>
      <c r="Q9" s="25"/>
      <c r="R9" s="25"/>
      <c r="S9" s="25"/>
      <c r="T9" s="25"/>
      <c r="U9" s="25"/>
      <c r="V9" s="25"/>
      <c r="W9" s="25"/>
      <c r="X9" s="25"/>
      <c r="Y9" s="25"/>
      <c r="Z9" s="25"/>
      <c r="AA9" s="25"/>
      <c r="AB9" s="16"/>
      <c r="AC9" s="16"/>
      <c r="AD9" s="16"/>
      <c r="AE9" s="16"/>
      <c r="AF9" s="16"/>
      <c r="AG9" s="16"/>
      <c r="AH9" s="16"/>
      <c r="AI9" s="16"/>
      <c r="AJ9" s="16"/>
      <c r="AK9" s="16"/>
      <c r="AL9" s="26"/>
      <c r="AM9" s="16"/>
      <c r="AN9" s="16"/>
      <c r="AO9" s="16"/>
      <c r="AP9" s="16"/>
      <c r="AQ9" s="16"/>
    </row>
    <row r="10" spans="1:43" s="17" customFormat="1" ht="18" thickBot="1" x14ac:dyDescent="0.35">
      <c r="A10" s="13"/>
      <c r="B10" s="14"/>
      <c r="C10" s="13"/>
      <c r="D10" s="93" t="s">
        <v>40</v>
      </c>
      <c r="E10" s="94"/>
      <c r="F10" s="95"/>
      <c r="G10" s="95"/>
      <c r="H10" s="95"/>
      <c r="I10" s="95"/>
      <c r="J10" s="95"/>
      <c r="K10" s="95"/>
      <c r="L10" s="95"/>
      <c r="M10" s="75"/>
      <c r="N10" s="15"/>
      <c r="O10" s="25"/>
      <c r="P10" s="25"/>
      <c r="Q10" s="25"/>
      <c r="R10" s="25"/>
      <c r="S10" s="25"/>
      <c r="T10" s="25"/>
      <c r="U10" s="25"/>
      <c r="V10" s="25"/>
      <c r="W10" s="25"/>
      <c r="X10" s="25"/>
      <c r="Y10" s="25"/>
      <c r="Z10" s="25"/>
      <c r="AA10" s="25"/>
      <c r="AB10" s="16"/>
      <c r="AC10" s="16"/>
      <c r="AD10" s="16"/>
      <c r="AE10" s="16"/>
      <c r="AF10" s="16"/>
      <c r="AG10" s="16"/>
      <c r="AH10" s="16"/>
      <c r="AI10" s="16"/>
      <c r="AJ10" s="16"/>
      <c r="AK10" s="16"/>
      <c r="AL10" s="26"/>
      <c r="AM10" s="16"/>
      <c r="AN10" s="16"/>
      <c r="AO10" s="16"/>
      <c r="AP10" s="16"/>
      <c r="AQ10" s="16"/>
    </row>
    <row r="11" spans="1:43" s="17" customFormat="1" ht="15.6" x14ac:dyDescent="0.25">
      <c r="A11" s="13"/>
      <c r="B11" s="14"/>
      <c r="C11" s="13"/>
      <c r="D11" s="167"/>
      <c r="E11" s="24"/>
      <c r="F11" s="271"/>
      <c r="G11" s="271"/>
      <c r="H11" s="271"/>
      <c r="I11" s="271"/>
      <c r="J11" s="96" t="s">
        <v>41</v>
      </c>
      <c r="K11" s="106"/>
      <c r="L11" s="106"/>
      <c r="M11" s="75"/>
      <c r="N11" s="15"/>
      <c r="O11" s="25"/>
      <c r="P11" s="25"/>
      <c r="Q11" s="25"/>
      <c r="R11" s="25"/>
      <c r="S11" s="25"/>
      <c r="T11" s="25"/>
      <c r="U11" s="25"/>
      <c r="V11" s="25"/>
      <c r="W11" s="25"/>
      <c r="X11" s="25"/>
      <c r="Y11" s="25"/>
      <c r="Z11" s="25"/>
      <c r="AA11" s="25"/>
      <c r="AB11" s="16"/>
      <c r="AC11" s="16"/>
      <c r="AD11" s="16"/>
      <c r="AE11" s="16"/>
      <c r="AF11" s="16"/>
      <c r="AG11" s="16"/>
      <c r="AH11" s="16"/>
      <c r="AI11" s="16"/>
      <c r="AJ11" s="16"/>
      <c r="AK11" s="16"/>
      <c r="AL11" s="26"/>
      <c r="AM11" s="16"/>
      <c r="AN11" s="16"/>
      <c r="AO11" s="16"/>
      <c r="AP11" s="16"/>
      <c r="AQ11" s="16"/>
    </row>
    <row r="12" spans="1:43" s="64" customFormat="1" ht="15.6" x14ac:dyDescent="0.25">
      <c r="A12" s="62"/>
      <c r="B12" s="63"/>
      <c r="C12" s="62"/>
      <c r="D12" s="105" t="s">
        <v>42</v>
      </c>
      <c r="E12" s="24"/>
      <c r="F12" s="121"/>
      <c r="G12" s="272"/>
      <c r="H12" s="272"/>
      <c r="I12" s="272"/>
      <c r="J12" s="58">
        <f>SUM(J18:J27)</f>
        <v>0</v>
      </c>
      <c r="K12" s="88"/>
      <c r="L12" s="88"/>
      <c r="M12" s="75"/>
      <c r="N12" s="65"/>
      <c r="O12" s="67"/>
      <c r="P12" s="67"/>
      <c r="Q12" s="67"/>
      <c r="R12" s="67"/>
      <c r="S12" s="67"/>
      <c r="T12" s="67"/>
      <c r="U12" s="67"/>
      <c r="V12" s="67"/>
      <c r="W12" s="67"/>
      <c r="X12" s="67"/>
      <c r="Y12" s="67"/>
      <c r="Z12" s="67"/>
      <c r="AA12" s="67"/>
      <c r="AB12" s="61"/>
      <c r="AC12" s="61"/>
      <c r="AD12" s="61"/>
      <c r="AE12" s="61"/>
      <c r="AF12" s="61"/>
      <c r="AG12" s="61"/>
      <c r="AH12" s="61"/>
      <c r="AI12" s="61"/>
      <c r="AJ12" s="61"/>
      <c r="AK12" s="61"/>
      <c r="AL12" s="68"/>
      <c r="AM12" s="61"/>
      <c r="AN12" s="61"/>
      <c r="AO12" s="61"/>
      <c r="AP12" s="61"/>
      <c r="AQ12" s="61"/>
    </row>
    <row r="13" spans="1:43" s="64" customFormat="1" ht="15.6" outlineLevel="1" x14ac:dyDescent="0.25">
      <c r="A13" s="62"/>
      <c r="B13" s="63"/>
      <c r="C13" s="62"/>
      <c r="D13" s="105"/>
      <c r="E13" s="24"/>
      <c r="F13" s="264" t="s">
        <v>43</v>
      </c>
      <c r="G13" s="265"/>
      <c r="H13" s="265"/>
      <c r="I13" s="266"/>
      <c r="J13" s="58"/>
      <c r="K13" s="88"/>
      <c r="L13" s="88"/>
      <c r="M13" s="75"/>
      <c r="N13" s="65"/>
      <c r="O13" s="67"/>
      <c r="P13" s="67"/>
      <c r="Q13" s="67"/>
      <c r="R13" s="67"/>
      <c r="S13" s="67"/>
      <c r="T13" s="67"/>
      <c r="U13" s="67"/>
      <c r="V13" s="67"/>
      <c r="W13" s="67"/>
      <c r="X13" s="67"/>
      <c r="Y13" s="67"/>
      <c r="Z13" s="67"/>
      <c r="AA13" s="67"/>
      <c r="AB13" s="61"/>
      <c r="AC13" s="61"/>
      <c r="AD13" s="61"/>
      <c r="AE13" s="61"/>
      <c r="AF13" s="61"/>
      <c r="AG13" s="61"/>
      <c r="AH13" s="61"/>
      <c r="AI13" s="61"/>
      <c r="AJ13" s="61"/>
      <c r="AK13" s="61"/>
      <c r="AL13" s="68"/>
      <c r="AM13" s="61"/>
      <c r="AN13" s="61"/>
      <c r="AO13" s="61"/>
      <c r="AP13" s="61"/>
      <c r="AQ13" s="61"/>
    </row>
    <row r="14" spans="1:43" s="64" customFormat="1" ht="15.6" outlineLevel="1" x14ac:dyDescent="0.25">
      <c r="A14" s="62"/>
      <c r="B14" s="63"/>
      <c r="C14" s="62"/>
      <c r="D14" s="105"/>
      <c r="E14" s="24"/>
      <c r="F14" s="125" t="s">
        <v>44</v>
      </c>
      <c r="G14" s="66" t="s">
        <v>45</v>
      </c>
      <c r="H14" s="66" t="s">
        <v>46</v>
      </c>
      <c r="I14" s="126" t="s">
        <v>47</v>
      </c>
      <c r="J14" s="58"/>
      <c r="K14" s="88"/>
      <c r="L14" s="88"/>
      <c r="M14" s="75"/>
      <c r="N14" s="65"/>
      <c r="O14" s="67"/>
      <c r="P14" s="67"/>
      <c r="Q14" s="67"/>
      <c r="R14" s="67"/>
      <c r="S14" s="67"/>
      <c r="T14" s="67"/>
      <c r="U14" s="67"/>
      <c r="V14" s="67"/>
      <c r="W14" s="67"/>
      <c r="X14" s="67"/>
      <c r="Y14" s="67"/>
      <c r="Z14" s="67"/>
      <c r="AA14" s="67"/>
      <c r="AB14" s="61"/>
      <c r="AC14" s="61"/>
      <c r="AD14" s="61"/>
      <c r="AE14" s="61"/>
      <c r="AF14" s="61"/>
      <c r="AG14" s="61"/>
      <c r="AH14" s="61"/>
      <c r="AI14" s="61"/>
      <c r="AJ14" s="61"/>
      <c r="AK14" s="61"/>
      <c r="AL14" s="68"/>
      <c r="AM14" s="61"/>
      <c r="AN14" s="61"/>
      <c r="AO14" s="61"/>
      <c r="AP14" s="61"/>
      <c r="AQ14" s="61"/>
    </row>
    <row r="15" spans="1:43" s="64" customFormat="1" ht="15.6" outlineLevel="1" x14ac:dyDescent="0.2">
      <c r="A15" s="62"/>
      <c r="B15" s="63"/>
      <c r="C15" s="62"/>
      <c r="D15" s="105"/>
      <c r="E15" s="24"/>
      <c r="F15" s="122">
        <f>52*5</f>
        <v>260</v>
      </c>
      <c r="G15" s="123">
        <v>8</v>
      </c>
      <c r="H15" s="157">
        <v>20</v>
      </c>
      <c r="I15" s="124">
        <f>F15-G15-H15</f>
        <v>232</v>
      </c>
      <c r="J15" s="58"/>
      <c r="K15" s="88"/>
      <c r="L15" s="88"/>
      <c r="M15" s="75"/>
      <c r="N15" s="65"/>
      <c r="O15" s="67"/>
      <c r="P15" s="67"/>
      <c r="Q15" s="67"/>
      <c r="R15" s="67"/>
      <c r="S15" s="67"/>
      <c r="T15" s="67"/>
      <c r="U15" s="67"/>
      <c r="V15" s="67"/>
      <c r="W15" s="67"/>
      <c r="X15" s="67"/>
      <c r="Y15" s="67"/>
      <c r="Z15" s="67"/>
      <c r="AA15" s="67"/>
      <c r="AB15" s="61"/>
      <c r="AC15" s="61"/>
      <c r="AD15" s="61"/>
      <c r="AE15" s="61"/>
      <c r="AF15" s="61"/>
      <c r="AG15" s="61"/>
      <c r="AH15" s="61"/>
      <c r="AI15" s="61"/>
      <c r="AJ15" s="61"/>
      <c r="AK15" s="61"/>
      <c r="AL15" s="68"/>
      <c r="AM15" s="61"/>
      <c r="AN15" s="61"/>
      <c r="AO15" s="61"/>
      <c r="AP15" s="61"/>
      <c r="AQ15" s="61"/>
    </row>
    <row r="16" spans="1:43" s="64" customFormat="1" ht="15.6" outlineLevel="1" x14ac:dyDescent="0.25">
      <c r="A16" s="62"/>
      <c r="B16" s="63"/>
      <c r="C16" s="62"/>
      <c r="D16" s="105"/>
      <c r="E16" s="24"/>
      <c r="F16" s="89"/>
      <c r="G16" s="89"/>
      <c r="H16" s="89"/>
      <c r="I16" s="89"/>
      <c r="J16" s="58"/>
      <c r="K16" s="88"/>
      <c r="L16" s="88"/>
      <c r="M16" s="75"/>
      <c r="N16" s="65"/>
      <c r="O16" s="67"/>
      <c r="P16" s="67"/>
      <c r="Q16" s="67"/>
      <c r="R16" s="67"/>
      <c r="S16" s="67"/>
      <c r="T16" s="67"/>
      <c r="U16" s="67"/>
      <c r="V16" s="67"/>
      <c r="W16" s="67"/>
      <c r="X16" s="67"/>
      <c r="Y16" s="67"/>
      <c r="Z16" s="67"/>
      <c r="AA16" s="67"/>
      <c r="AB16" s="61"/>
      <c r="AC16" s="61"/>
      <c r="AD16" s="61"/>
      <c r="AE16" s="61"/>
      <c r="AF16" s="61"/>
      <c r="AG16" s="61"/>
      <c r="AH16" s="61"/>
      <c r="AI16" s="61"/>
      <c r="AJ16" s="61"/>
      <c r="AK16" s="61"/>
      <c r="AL16" s="68"/>
      <c r="AM16" s="61"/>
      <c r="AN16" s="61"/>
      <c r="AO16" s="61"/>
      <c r="AP16" s="61"/>
      <c r="AQ16" s="61"/>
    </row>
    <row r="17" spans="1:43" s="64" customFormat="1" ht="24" outlineLevel="1" x14ac:dyDescent="0.25">
      <c r="A17" s="62"/>
      <c r="B17" s="63"/>
      <c r="C17" s="62"/>
      <c r="D17" s="50" t="s">
        <v>48</v>
      </c>
      <c r="E17" s="24"/>
      <c r="F17" s="89"/>
      <c r="G17" s="32" t="s">
        <v>49</v>
      </c>
      <c r="H17" s="32" t="s">
        <v>50</v>
      </c>
      <c r="I17" s="51" t="s">
        <v>51</v>
      </c>
      <c r="J17" s="51" t="s">
        <v>52</v>
      </c>
      <c r="K17" s="88"/>
      <c r="L17" s="88"/>
      <c r="M17" s="75"/>
      <c r="N17" s="65"/>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row>
    <row r="18" spans="1:43" s="17" customFormat="1" ht="15.6" outlineLevel="1" x14ac:dyDescent="0.25">
      <c r="A18" s="13"/>
      <c r="B18" s="14"/>
      <c r="C18" s="107">
        <v>1</v>
      </c>
      <c r="D18" s="156"/>
      <c r="E18" s="24"/>
      <c r="F18" s="89"/>
      <c r="G18" s="158">
        <v>0</v>
      </c>
      <c r="H18" s="38">
        <f>G18/I15</f>
        <v>0</v>
      </c>
      <c r="I18" s="159">
        <v>0</v>
      </c>
      <c r="J18" s="38">
        <f>$H18*I18</f>
        <v>0</v>
      </c>
      <c r="K18" s="88"/>
      <c r="L18" s="88"/>
      <c r="M18" s="75"/>
      <c r="N18" s="15"/>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row>
    <row r="19" spans="1:43" s="17" customFormat="1" ht="15.6" outlineLevel="1" x14ac:dyDescent="0.25">
      <c r="A19" s="13"/>
      <c r="B19" s="14"/>
      <c r="C19" s="107">
        <v>2</v>
      </c>
      <c r="D19" s="156"/>
      <c r="E19" s="24"/>
      <c r="F19" s="89"/>
      <c r="G19" s="158">
        <v>0</v>
      </c>
      <c r="H19" s="38">
        <f>G19/I15</f>
        <v>0</v>
      </c>
      <c r="I19" s="159">
        <v>0</v>
      </c>
      <c r="J19" s="38">
        <f t="shared" ref="J19:J27" si="0">$H19*I19</f>
        <v>0</v>
      </c>
      <c r="K19" s="88"/>
      <c r="L19" s="88"/>
      <c r="M19" s="75"/>
      <c r="N19" s="15"/>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row>
    <row r="20" spans="1:43" s="17" customFormat="1" ht="15.6" outlineLevel="1" x14ac:dyDescent="0.25">
      <c r="A20" s="13"/>
      <c r="B20" s="14"/>
      <c r="C20" s="107">
        <v>3</v>
      </c>
      <c r="D20" s="156" t="s">
        <v>125</v>
      </c>
      <c r="E20" s="24"/>
      <c r="F20" s="89"/>
      <c r="G20" s="158">
        <v>0</v>
      </c>
      <c r="H20" s="38">
        <f>G20/I15</f>
        <v>0</v>
      </c>
      <c r="I20" s="159">
        <v>0</v>
      </c>
      <c r="J20" s="38">
        <f t="shared" si="0"/>
        <v>0</v>
      </c>
      <c r="K20" s="88"/>
      <c r="L20" s="88"/>
      <c r="M20" s="75"/>
      <c r="N20" s="15"/>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row>
    <row r="21" spans="1:43" s="17" customFormat="1" ht="15.6" outlineLevel="1" x14ac:dyDescent="0.25">
      <c r="A21" s="13"/>
      <c r="B21" s="14"/>
      <c r="C21" s="107">
        <v>4</v>
      </c>
      <c r="D21" s="156"/>
      <c r="E21" s="24"/>
      <c r="F21" s="89"/>
      <c r="G21" s="158">
        <v>0</v>
      </c>
      <c r="H21" s="38">
        <f>G21/I15</f>
        <v>0</v>
      </c>
      <c r="I21" s="159">
        <v>0</v>
      </c>
      <c r="J21" s="38">
        <f t="shared" si="0"/>
        <v>0</v>
      </c>
      <c r="K21" s="88"/>
      <c r="L21" s="88"/>
      <c r="M21" s="75"/>
      <c r="N21" s="15"/>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row>
    <row r="22" spans="1:43" s="17" customFormat="1" ht="15.6" outlineLevel="1" x14ac:dyDescent="0.25">
      <c r="A22" s="13"/>
      <c r="B22" s="14"/>
      <c r="C22" s="107">
        <v>5</v>
      </c>
      <c r="D22" s="156"/>
      <c r="E22" s="24"/>
      <c r="F22" s="89"/>
      <c r="G22" s="158">
        <v>0</v>
      </c>
      <c r="H22" s="38">
        <f>G22/I15</f>
        <v>0</v>
      </c>
      <c r="I22" s="159">
        <v>0</v>
      </c>
      <c r="J22" s="38">
        <f t="shared" si="0"/>
        <v>0</v>
      </c>
      <c r="K22" s="88"/>
      <c r="L22" s="88"/>
      <c r="M22" s="75"/>
      <c r="N22" s="15"/>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row>
    <row r="23" spans="1:43" s="17" customFormat="1" ht="15.6" outlineLevel="1" x14ac:dyDescent="0.25">
      <c r="A23" s="13"/>
      <c r="B23" s="14"/>
      <c r="C23" s="107">
        <v>6</v>
      </c>
      <c r="D23" s="156"/>
      <c r="E23" s="24"/>
      <c r="F23" s="89"/>
      <c r="G23" s="158">
        <v>0</v>
      </c>
      <c r="H23" s="38">
        <f>G23/I15</f>
        <v>0</v>
      </c>
      <c r="I23" s="159">
        <v>0</v>
      </c>
      <c r="J23" s="38">
        <f t="shared" si="0"/>
        <v>0</v>
      </c>
      <c r="K23" s="88"/>
      <c r="L23" s="88"/>
      <c r="M23" s="75"/>
      <c r="N23" s="15"/>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row>
    <row r="24" spans="1:43" s="17" customFormat="1" ht="15.6" outlineLevel="1" x14ac:dyDescent="0.25">
      <c r="A24" s="13"/>
      <c r="B24" s="14"/>
      <c r="C24" s="107">
        <v>7</v>
      </c>
      <c r="D24" s="156"/>
      <c r="E24" s="24"/>
      <c r="F24" s="89"/>
      <c r="G24" s="158">
        <v>0</v>
      </c>
      <c r="H24" s="38">
        <f>G24/I15</f>
        <v>0</v>
      </c>
      <c r="I24" s="159">
        <v>0</v>
      </c>
      <c r="J24" s="38">
        <f t="shared" si="0"/>
        <v>0</v>
      </c>
      <c r="K24" s="88"/>
      <c r="L24" s="88"/>
      <c r="M24" s="75"/>
      <c r="N24" s="15"/>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row>
    <row r="25" spans="1:43" s="17" customFormat="1" ht="15.6" outlineLevel="1" x14ac:dyDescent="0.25">
      <c r="A25" s="13"/>
      <c r="B25" s="14"/>
      <c r="C25" s="107">
        <v>8</v>
      </c>
      <c r="D25" s="156"/>
      <c r="E25" s="24"/>
      <c r="F25" s="89"/>
      <c r="G25" s="158">
        <v>0</v>
      </c>
      <c r="H25" s="38">
        <f>G25/I15</f>
        <v>0</v>
      </c>
      <c r="I25" s="159">
        <v>0</v>
      </c>
      <c r="J25" s="38">
        <f t="shared" si="0"/>
        <v>0</v>
      </c>
      <c r="K25" s="88"/>
      <c r="L25" s="88"/>
      <c r="M25" s="75"/>
      <c r="N25" s="15"/>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row>
    <row r="26" spans="1:43" s="17" customFormat="1" ht="15.6" outlineLevel="1" x14ac:dyDescent="0.25">
      <c r="A26" s="13"/>
      <c r="B26" s="14"/>
      <c r="C26" s="107">
        <v>9</v>
      </c>
      <c r="D26" s="156"/>
      <c r="E26" s="24"/>
      <c r="F26" s="89"/>
      <c r="G26" s="158">
        <v>0</v>
      </c>
      <c r="H26" s="38">
        <f>G26/I15</f>
        <v>0</v>
      </c>
      <c r="I26" s="159">
        <v>0</v>
      </c>
      <c r="J26" s="38">
        <f t="shared" si="0"/>
        <v>0</v>
      </c>
      <c r="K26" s="88"/>
      <c r="L26" s="88"/>
      <c r="M26" s="75"/>
      <c r="N26" s="15"/>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row>
    <row r="27" spans="1:43" s="17" customFormat="1" ht="15.6" outlineLevel="1" x14ac:dyDescent="0.25">
      <c r="A27" s="13"/>
      <c r="B27" s="14"/>
      <c r="C27" s="107">
        <v>10</v>
      </c>
      <c r="D27" s="156"/>
      <c r="E27" s="24"/>
      <c r="F27" s="89"/>
      <c r="G27" s="158">
        <v>0</v>
      </c>
      <c r="H27" s="38">
        <f>G27/I15</f>
        <v>0</v>
      </c>
      <c r="I27" s="159">
        <v>0</v>
      </c>
      <c r="J27" s="38">
        <f t="shared" si="0"/>
        <v>0</v>
      </c>
      <c r="K27" s="88"/>
      <c r="L27" s="88"/>
      <c r="M27" s="75"/>
      <c r="N27" s="15"/>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row>
    <row r="28" spans="1:43" s="17" customFormat="1" ht="15.6" outlineLevel="1" x14ac:dyDescent="0.25">
      <c r="A28" s="13"/>
      <c r="B28" s="14"/>
      <c r="C28" s="13"/>
      <c r="D28" s="98"/>
      <c r="E28" s="24"/>
      <c r="F28" s="24"/>
      <c r="G28" s="24"/>
      <c r="H28" s="24"/>
      <c r="I28" s="24"/>
      <c r="J28" s="35"/>
      <c r="K28" s="43"/>
      <c r="L28" s="43"/>
      <c r="M28" s="75"/>
      <c r="N28" s="15"/>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row>
    <row r="29" spans="1:43" s="64" customFormat="1" ht="15.6" x14ac:dyDescent="0.25">
      <c r="A29" s="62"/>
      <c r="B29" s="63"/>
      <c r="C29" s="62"/>
      <c r="D29" s="105" t="s">
        <v>53</v>
      </c>
      <c r="E29" s="24"/>
      <c r="F29" s="66"/>
      <c r="G29" s="66"/>
      <c r="H29" s="66"/>
      <c r="I29" s="66"/>
      <c r="J29" s="58">
        <f>SUM(J31:J40)</f>
        <v>0</v>
      </c>
      <c r="K29" s="88"/>
      <c r="L29" s="88"/>
      <c r="M29" s="75"/>
      <c r="N29" s="65"/>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row>
    <row r="30" spans="1:43" s="64" customFormat="1" ht="24" outlineLevel="1" x14ac:dyDescent="0.25">
      <c r="A30" s="62"/>
      <c r="B30" s="63"/>
      <c r="C30" s="62"/>
      <c r="D30" s="50" t="s">
        <v>54</v>
      </c>
      <c r="E30" s="39"/>
      <c r="F30" s="66"/>
      <c r="G30" s="66"/>
      <c r="H30" s="66"/>
      <c r="I30" s="32" t="s">
        <v>55</v>
      </c>
      <c r="J30" s="51" t="s">
        <v>56</v>
      </c>
      <c r="K30" s="88"/>
      <c r="L30" s="88"/>
      <c r="M30" s="76"/>
      <c r="N30" s="65"/>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row>
    <row r="31" spans="1:43" s="17" customFormat="1" ht="15.6" outlineLevel="1" x14ac:dyDescent="0.25">
      <c r="A31" s="13"/>
      <c r="B31" s="14"/>
      <c r="C31" s="107">
        <v>1</v>
      </c>
      <c r="D31" s="156"/>
      <c r="E31" s="24"/>
      <c r="F31" s="66"/>
      <c r="G31" s="66"/>
      <c r="H31" s="66"/>
      <c r="I31" s="160">
        <v>0</v>
      </c>
      <c r="J31" s="38">
        <f t="shared" ref="J31:J40" si="1">I31*J18</f>
        <v>0</v>
      </c>
      <c r="K31" s="88"/>
      <c r="L31" s="88"/>
      <c r="M31" s="75"/>
      <c r="N31" s="15"/>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row>
    <row r="32" spans="1:43" s="17" customFormat="1" ht="15.6" outlineLevel="1" x14ac:dyDescent="0.25">
      <c r="A32" s="13"/>
      <c r="B32" s="14"/>
      <c r="C32" s="107">
        <v>2</v>
      </c>
      <c r="D32" s="156"/>
      <c r="E32" s="24"/>
      <c r="F32" s="66"/>
      <c r="G32" s="66"/>
      <c r="H32" s="66"/>
      <c r="I32" s="160">
        <v>0</v>
      </c>
      <c r="J32" s="38">
        <f t="shared" si="1"/>
        <v>0</v>
      </c>
      <c r="K32" s="88"/>
      <c r="L32" s="88"/>
      <c r="M32" s="75"/>
      <c r="N32" s="15"/>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row>
    <row r="33" spans="1:43" s="17" customFormat="1" ht="15.6" outlineLevel="1" x14ac:dyDescent="0.25">
      <c r="A33" s="13"/>
      <c r="B33" s="14"/>
      <c r="C33" s="107">
        <v>3</v>
      </c>
      <c r="D33" s="156"/>
      <c r="E33" s="24"/>
      <c r="F33" s="66"/>
      <c r="G33" s="66"/>
      <c r="H33" s="66"/>
      <c r="I33" s="160">
        <v>0</v>
      </c>
      <c r="J33" s="38">
        <f t="shared" si="1"/>
        <v>0</v>
      </c>
      <c r="K33" s="88"/>
      <c r="L33" s="88"/>
      <c r="M33" s="75"/>
      <c r="N33" s="15"/>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row>
    <row r="34" spans="1:43" s="17" customFormat="1" ht="15.6" outlineLevel="1" x14ac:dyDescent="0.25">
      <c r="A34" s="13"/>
      <c r="B34" s="14"/>
      <c r="C34" s="107">
        <v>4</v>
      </c>
      <c r="D34" s="156"/>
      <c r="E34" s="24"/>
      <c r="F34" s="66"/>
      <c r="G34" s="66"/>
      <c r="H34" s="66"/>
      <c r="I34" s="160">
        <v>0</v>
      </c>
      <c r="J34" s="38">
        <f t="shared" si="1"/>
        <v>0</v>
      </c>
      <c r="K34" s="88"/>
      <c r="L34" s="88"/>
      <c r="M34" s="75"/>
      <c r="N34" s="15"/>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row>
    <row r="35" spans="1:43" s="17" customFormat="1" ht="15.6" outlineLevel="1" x14ac:dyDescent="0.25">
      <c r="A35" s="13"/>
      <c r="B35" s="14"/>
      <c r="C35" s="107">
        <v>5</v>
      </c>
      <c r="D35" s="156"/>
      <c r="E35" s="24"/>
      <c r="F35" s="66"/>
      <c r="G35" s="66"/>
      <c r="H35" s="66"/>
      <c r="I35" s="160">
        <v>0</v>
      </c>
      <c r="J35" s="38">
        <f t="shared" si="1"/>
        <v>0</v>
      </c>
      <c r="K35" s="88"/>
      <c r="L35" s="88"/>
      <c r="M35" s="75"/>
      <c r="N35" s="15"/>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row>
    <row r="36" spans="1:43" s="17" customFormat="1" ht="15.6" outlineLevel="1" x14ac:dyDescent="0.25">
      <c r="A36" s="13"/>
      <c r="B36" s="14"/>
      <c r="C36" s="107">
        <v>6</v>
      </c>
      <c r="D36" s="156"/>
      <c r="E36" s="24"/>
      <c r="F36" s="66"/>
      <c r="G36" s="66"/>
      <c r="H36" s="66"/>
      <c r="I36" s="160">
        <v>0</v>
      </c>
      <c r="J36" s="38">
        <f t="shared" si="1"/>
        <v>0</v>
      </c>
      <c r="K36" s="88"/>
      <c r="L36" s="88"/>
      <c r="M36" s="75"/>
      <c r="N36" s="15"/>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row>
    <row r="37" spans="1:43" s="17" customFormat="1" ht="15.6" outlineLevel="1" x14ac:dyDescent="0.25">
      <c r="A37" s="13"/>
      <c r="B37" s="14"/>
      <c r="C37" s="107">
        <v>7</v>
      </c>
      <c r="D37" s="156"/>
      <c r="E37" s="24"/>
      <c r="F37" s="66"/>
      <c r="G37" s="66"/>
      <c r="H37" s="66"/>
      <c r="I37" s="160">
        <v>0</v>
      </c>
      <c r="J37" s="38">
        <f t="shared" si="1"/>
        <v>0</v>
      </c>
      <c r="K37" s="88"/>
      <c r="L37" s="88"/>
      <c r="M37" s="75"/>
      <c r="N37" s="15"/>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row>
    <row r="38" spans="1:43" s="17" customFormat="1" ht="15.6" outlineLevel="1" x14ac:dyDescent="0.25">
      <c r="A38" s="13"/>
      <c r="B38" s="14"/>
      <c r="C38" s="107">
        <v>8</v>
      </c>
      <c r="D38" s="156"/>
      <c r="E38" s="24"/>
      <c r="F38" s="66"/>
      <c r="G38" s="66"/>
      <c r="H38" s="66"/>
      <c r="I38" s="160">
        <v>0</v>
      </c>
      <c r="J38" s="38">
        <f t="shared" si="1"/>
        <v>0</v>
      </c>
      <c r="K38" s="88"/>
      <c r="L38" s="88"/>
      <c r="M38" s="75"/>
      <c r="N38" s="15"/>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row>
    <row r="39" spans="1:43" s="17" customFormat="1" ht="15.6" outlineLevel="1" x14ac:dyDescent="0.25">
      <c r="A39" s="13"/>
      <c r="B39" s="14"/>
      <c r="C39" s="107">
        <v>9</v>
      </c>
      <c r="D39" s="156"/>
      <c r="E39" s="24"/>
      <c r="F39" s="66"/>
      <c r="G39" s="66"/>
      <c r="H39" s="66"/>
      <c r="I39" s="160">
        <v>0</v>
      </c>
      <c r="J39" s="38">
        <f t="shared" si="1"/>
        <v>0</v>
      </c>
      <c r="K39" s="88"/>
      <c r="L39" s="88"/>
      <c r="M39" s="75"/>
      <c r="N39" s="15"/>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row>
    <row r="40" spans="1:43" s="17" customFormat="1" ht="15.6" outlineLevel="1" x14ac:dyDescent="0.25">
      <c r="A40" s="13"/>
      <c r="B40" s="14"/>
      <c r="C40" s="107">
        <v>10</v>
      </c>
      <c r="D40" s="156"/>
      <c r="E40" s="24"/>
      <c r="F40" s="66"/>
      <c r="G40" s="66"/>
      <c r="H40" s="66"/>
      <c r="I40" s="160">
        <v>0</v>
      </c>
      <c r="J40" s="38">
        <f t="shared" si="1"/>
        <v>0</v>
      </c>
      <c r="K40" s="88"/>
      <c r="L40" s="88"/>
      <c r="M40" s="75"/>
      <c r="N40" s="15"/>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row>
    <row r="41" spans="1:43" s="16" customFormat="1" ht="15.6" outlineLevel="1" x14ac:dyDescent="0.25">
      <c r="A41" s="44"/>
      <c r="B41" s="45"/>
      <c r="C41" s="44"/>
      <c r="D41" s="98"/>
      <c r="E41" s="24"/>
      <c r="F41" s="36"/>
      <c r="G41" s="46"/>
      <c r="H41" s="24"/>
      <c r="I41" s="24"/>
      <c r="J41" s="35"/>
      <c r="K41" s="43"/>
      <c r="L41" s="43"/>
      <c r="M41" s="75"/>
      <c r="N41" s="47"/>
    </row>
    <row r="42" spans="1:43" s="61" customFormat="1" ht="15.6" x14ac:dyDescent="0.25">
      <c r="A42" s="55"/>
      <c r="B42" s="56"/>
      <c r="C42" s="55"/>
      <c r="D42" s="57" t="s">
        <v>57</v>
      </c>
      <c r="E42" s="24"/>
      <c r="F42" s="66"/>
      <c r="G42" s="66"/>
      <c r="H42" s="66"/>
      <c r="I42" s="66"/>
      <c r="J42" s="58">
        <f>SUM(J44:J63)</f>
        <v>0</v>
      </c>
      <c r="K42" s="88"/>
      <c r="L42" s="88"/>
      <c r="M42" s="75"/>
      <c r="N42" s="59"/>
    </row>
    <row r="43" spans="1:43" s="61" customFormat="1" ht="15.6" outlineLevel="1" x14ac:dyDescent="0.25">
      <c r="A43" s="62"/>
      <c r="B43" s="63"/>
      <c r="C43" s="62"/>
      <c r="D43" s="50" t="s">
        <v>58</v>
      </c>
      <c r="E43" s="39"/>
      <c r="F43" s="52"/>
      <c r="G43" s="52"/>
      <c r="H43" s="51" t="s">
        <v>59</v>
      </c>
      <c r="I43" s="51" t="s">
        <v>60</v>
      </c>
      <c r="J43" s="51" t="s">
        <v>61</v>
      </c>
      <c r="K43" s="88"/>
      <c r="L43" s="88"/>
      <c r="M43" s="76"/>
      <c r="N43" s="65"/>
      <c r="O43" s="60"/>
      <c r="P43" s="60"/>
      <c r="Q43" s="60"/>
      <c r="R43" s="60"/>
      <c r="S43" s="60"/>
      <c r="T43" s="60"/>
      <c r="U43" s="60"/>
      <c r="V43" s="60"/>
      <c r="W43" s="60"/>
      <c r="X43" s="60"/>
      <c r="Y43" s="60"/>
      <c r="Z43" s="60"/>
      <c r="AA43" s="60"/>
    </row>
    <row r="44" spans="1:43" s="16" customFormat="1" ht="15.6" outlineLevel="1" x14ac:dyDescent="0.25">
      <c r="A44" s="13"/>
      <c r="B44" s="14"/>
      <c r="C44" s="107">
        <v>1</v>
      </c>
      <c r="D44" s="156"/>
      <c r="E44" s="24"/>
      <c r="F44" s="50"/>
      <c r="G44" s="50"/>
      <c r="H44" s="158">
        <v>0</v>
      </c>
      <c r="I44" s="159">
        <v>0</v>
      </c>
      <c r="J44" s="38">
        <f t="shared" ref="J44:J63" si="2">$H44*I44</f>
        <v>0</v>
      </c>
      <c r="K44" s="88"/>
      <c r="L44" s="88"/>
      <c r="M44" s="75"/>
      <c r="N44" s="15"/>
      <c r="O44" s="3"/>
      <c r="P44" s="3"/>
      <c r="Q44" s="3"/>
      <c r="R44" s="3"/>
      <c r="S44" s="3"/>
      <c r="T44" s="3"/>
      <c r="U44" s="3"/>
      <c r="V44" s="3"/>
      <c r="W44" s="3"/>
      <c r="X44" s="3"/>
      <c r="Y44" s="3"/>
      <c r="Z44" s="3"/>
      <c r="AA44" s="3"/>
    </row>
    <row r="45" spans="1:43" s="16" customFormat="1" ht="15.6" outlineLevel="1" x14ac:dyDescent="0.25">
      <c r="A45" s="13"/>
      <c r="B45" s="14"/>
      <c r="C45" s="107">
        <v>2</v>
      </c>
      <c r="D45" s="156"/>
      <c r="E45" s="24"/>
      <c r="F45" s="50"/>
      <c r="G45" s="50"/>
      <c r="H45" s="158">
        <v>0</v>
      </c>
      <c r="I45" s="159">
        <v>0</v>
      </c>
      <c r="J45" s="38">
        <f t="shared" si="2"/>
        <v>0</v>
      </c>
      <c r="K45" s="88"/>
      <c r="L45" s="88"/>
      <c r="M45" s="75"/>
      <c r="N45" s="15"/>
      <c r="O45" s="3"/>
      <c r="P45" s="3"/>
      <c r="Q45" s="3"/>
      <c r="R45" s="3"/>
      <c r="S45" s="3"/>
      <c r="T45" s="3"/>
      <c r="U45" s="3"/>
      <c r="V45" s="3"/>
      <c r="W45" s="3"/>
      <c r="X45" s="3"/>
      <c r="Y45" s="3"/>
      <c r="Z45" s="3"/>
      <c r="AA45" s="3"/>
    </row>
    <row r="46" spans="1:43" s="16" customFormat="1" ht="15.6" outlineLevel="1" x14ac:dyDescent="0.25">
      <c r="A46" s="13"/>
      <c r="B46" s="14"/>
      <c r="C46" s="107">
        <v>3</v>
      </c>
      <c r="D46" s="156"/>
      <c r="E46" s="24"/>
      <c r="F46" s="50"/>
      <c r="G46" s="50"/>
      <c r="H46" s="158">
        <v>0</v>
      </c>
      <c r="I46" s="159">
        <v>0</v>
      </c>
      <c r="J46" s="38">
        <f t="shared" si="2"/>
        <v>0</v>
      </c>
      <c r="K46" s="88"/>
      <c r="L46" s="88"/>
      <c r="M46" s="75"/>
      <c r="N46" s="15"/>
      <c r="O46" s="3"/>
      <c r="P46" s="3"/>
      <c r="Q46" s="3"/>
      <c r="R46" s="3"/>
      <c r="S46" s="3"/>
      <c r="T46" s="3"/>
      <c r="U46" s="3"/>
      <c r="V46" s="3"/>
      <c r="W46" s="3"/>
      <c r="X46" s="3"/>
      <c r="Y46" s="3"/>
      <c r="Z46" s="3"/>
      <c r="AA46" s="3"/>
    </row>
    <row r="47" spans="1:43" s="16" customFormat="1" ht="15.6" outlineLevel="1" x14ac:dyDescent="0.25">
      <c r="A47" s="13"/>
      <c r="B47" s="14"/>
      <c r="C47" s="107">
        <v>4</v>
      </c>
      <c r="D47" s="156"/>
      <c r="E47" s="24"/>
      <c r="F47" s="50"/>
      <c r="G47" s="50"/>
      <c r="H47" s="158">
        <v>0</v>
      </c>
      <c r="I47" s="159">
        <v>0</v>
      </c>
      <c r="J47" s="38">
        <f t="shared" si="2"/>
        <v>0</v>
      </c>
      <c r="K47" s="88"/>
      <c r="L47" s="88"/>
      <c r="M47" s="75"/>
      <c r="N47" s="15"/>
      <c r="O47" s="3"/>
      <c r="P47" s="3"/>
      <c r="Q47" s="3"/>
      <c r="R47" s="3"/>
      <c r="S47" s="3"/>
      <c r="T47" s="3"/>
      <c r="U47" s="3"/>
      <c r="V47" s="3"/>
      <c r="W47" s="3"/>
      <c r="X47" s="3"/>
      <c r="Y47" s="3"/>
      <c r="Z47" s="3"/>
      <c r="AA47" s="3"/>
    </row>
    <row r="48" spans="1:43" s="16" customFormat="1" ht="15.6" outlineLevel="1" x14ac:dyDescent="0.25">
      <c r="A48" s="13"/>
      <c r="B48" s="14"/>
      <c r="C48" s="107">
        <v>5</v>
      </c>
      <c r="D48" s="156"/>
      <c r="E48" s="24"/>
      <c r="F48" s="50"/>
      <c r="G48" s="50"/>
      <c r="H48" s="158">
        <v>0</v>
      </c>
      <c r="I48" s="159">
        <v>0</v>
      </c>
      <c r="J48" s="38">
        <f t="shared" si="2"/>
        <v>0</v>
      </c>
      <c r="K48" s="88"/>
      <c r="L48" s="88"/>
      <c r="M48" s="75"/>
      <c r="N48" s="15"/>
      <c r="O48" s="3"/>
      <c r="P48" s="3"/>
      <c r="Q48" s="3"/>
      <c r="R48" s="3"/>
      <c r="S48" s="3"/>
      <c r="T48" s="3"/>
      <c r="U48" s="3"/>
      <c r="V48" s="3"/>
      <c r="W48" s="3"/>
      <c r="X48" s="3"/>
      <c r="Y48" s="3"/>
      <c r="Z48" s="3"/>
      <c r="AA48" s="3"/>
    </row>
    <row r="49" spans="1:27" s="16" customFormat="1" ht="15.6" outlineLevel="1" x14ac:dyDescent="0.25">
      <c r="A49" s="13"/>
      <c r="B49" s="14"/>
      <c r="C49" s="107">
        <v>6</v>
      </c>
      <c r="D49" s="156"/>
      <c r="E49" s="24"/>
      <c r="F49" s="50"/>
      <c r="G49" s="50"/>
      <c r="H49" s="158">
        <v>0</v>
      </c>
      <c r="I49" s="159">
        <v>0</v>
      </c>
      <c r="J49" s="38">
        <f t="shared" ref="J49:J58" si="3">$H49*I49</f>
        <v>0</v>
      </c>
      <c r="K49" s="88"/>
      <c r="L49" s="88"/>
      <c r="M49" s="75"/>
      <c r="N49" s="15"/>
      <c r="O49" s="3"/>
      <c r="P49" s="3"/>
      <c r="Q49" s="3"/>
      <c r="R49" s="3"/>
      <c r="S49" s="3"/>
      <c r="T49" s="3"/>
      <c r="U49" s="3"/>
      <c r="V49" s="3"/>
      <c r="W49" s="3"/>
      <c r="X49" s="3"/>
      <c r="Y49" s="3"/>
      <c r="Z49" s="3"/>
      <c r="AA49" s="3"/>
    </row>
    <row r="50" spans="1:27" s="16" customFormat="1" ht="15.6" outlineLevel="1" x14ac:dyDescent="0.25">
      <c r="A50" s="13"/>
      <c r="B50" s="14"/>
      <c r="C50" s="107">
        <v>7</v>
      </c>
      <c r="D50" s="156"/>
      <c r="E50" s="24"/>
      <c r="F50" s="50"/>
      <c r="G50" s="50"/>
      <c r="H50" s="158">
        <v>0</v>
      </c>
      <c r="I50" s="159">
        <v>0</v>
      </c>
      <c r="J50" s="38">
        <f t="shared" si="3"/>
        <v>0</v>
      </c>
      <c r="K50" s="88"/>
      <c r="L50" s="88"/>
      <c r="M50" s="75"/>
      <c r="N50" s="15"/>
      <c r="O50" s="3"/>
      <c r="P50" s="3"/>
      <c r="Q50" s="3"/>
      <c r="R50" s="3"/>
      <c r="S50" s="3"/>
      <c r="T50" s="3"/>
      <c r="U50" s="3"/>
      <c r="V50" s="3"/>
      <c r="W50" s="3"/>
      <c r="X50" s="3"/>
      <c r="Y50" s="3"/>
      <c r="Z50" s="3"/>
      <c r="AA50" s="3"/>
    </row>
    <row r="51" spans="1:27" s="16" customFormat="1" ht="15.6" outlineLevel="1" x14ac:dyDescent="0.25">
      <c r="A51" s="13"/>
      <c r="B51" s="14"/>
      <c r="C51" s="107">
        <v>8</v>
      </c>
      <c r="D51" s="156"/>
      <c r="E51" s="24"/>
      <c r="F51" s="50"/>
      <c r="G51" s="50"/>
      <c r="H51" s="158">
        <v>0</v>
      </c>
      <c r="I51" s="159">
        <v>0</v>
      </c>
      <c r="J51" s="38">
        <f t="shared" si="3"/>
        <v>0</v>
      </c>
      <c r="K51" s="88"/>
      <c r="L51" s="88"/>
      <c r="M51" s="75"/>
      <c r="N51" s="15"/>
      <c r="O51" s="3"/>
      <c r="P51" s="3"/>
      <c r="Q51" s="3"/>
      <c r="R51" s="3"/>
      <c r="S51" s="3"/>
      <c r="T51" s="3"/>
      <c r="U51" s="3"/>
      <c r="V51" s="3"/>
      <c r="W51" s="3"/>
      <c r="X51" s="3"/>
      <c r="Y51" s="3"/>
      <c r="Z51" s="3"/>
      <c r="AA51" s="3"/>
    </row>
    <row r="52" spans="1:27" s="16" customFormat="1" ht="15.6" outlineLevel="1" x14ac:dyDescent="0.25">
      <c r="A52" s="13"/>
      <c r="B52" s="14"/>
      <c r="C52" s="107">
        <v>9</v>
      </c>
      <c r="D52" s="156"/>
      <c r="E52" s="24"/>
      <c r="F52" s="50"/>
      <c r="G52" s="50"/>
      <c r="H52" s="158">
        <v>0</v>
      </c>
      <c r="I52" s="159">
        <v>0</v>
      </c>
      <c r="J52" s="38">
        <f t="shared" si="3"/>
        <v>0</v>
      </c>
      <c r="K52" s="88"/>
      <c r="L52" s="88"/>
      <c r="M52" s="75"/>
      <c r="N52" s="15"/>
      <c r="O52" s="3"/>
      <c r="P52" s="3"/>
      <c r="Q52" s="3"/>
      <c r="R52" s="3"/>
      <c r="S52" s="3"/>
      <c r="T52" s="3"/>
      <c r="U52" s="3"/>
      <c r="V52" s="3"/>
      <c r="W52" s="3"/>
      <c r="X52" s="3"/>
      <c r="Y52" s="3"/>
      <c r="Z52" s="3"/>
      <c r="AA52" s="3"/>
    </row>
    <row r="53" spans="1:27" s="16" customFormat="1" ht="15.6" outlineLevel="1" x14ac:dyDescent="0.25">
      <c r="A53" s="13"/>
      <c r="B53" s="14"/>
      <c r="C53" s="107">
        <v>10</v>
      </c>
      <c r="D53" s="156"/>
      <c r="E53" s="24"/>
      <c r="F53" s="50"/>
      <c r="G53" s="50"/>
      <c r="H53" s="158">
        <v>0</v>
      </c>
      <c r="I53" s="159">
        <v>0</v>
      </c>
      <c r="J53" s="38">
        <f t="shared" si="3"/>
        <v>0</v>
      </c>
      <c r="K53" s="88"/>
      <c r="L53" s="88"/>
      <c r="M53" s="75"/>
      <c r="N53" s="15"/>
      <c r="O53" s="3"/>
      <c r="P53" s="3"/>
      <c r="Q53" s="3"/>
      <c r="R53" s="3"/>
      <c r="S53" s="3"/>
      <c r="T53" s="3"/>
      <c r="U53" s="3"/>
      <c r="V53" s="3"/>
      <c r="W53" s="3"/>
      <c r="X53" s="3"/>
      <c r="Y53" s="3"/>
      <c r="Z53" s="3"/>
      <c r="AA53" s="3"/>
    </row>
    <row r="54" spans="1:27" s="16" customFormat="1" ht="15.6" outlineLevel="1" x14ac:dyDescent="0.25">
      <c r="A54" s="13"/>
      <c r="B54" s="14"/>
      <c r="C54" s="107">
        <v>11</v>
      </c>
      <c r="D54" s="156"/>
      <c r="E54" s="24"/>
      <c r="F54" s="50"/>
      <c r="G54" s="50"/>
      <c r="H54" s="158">
        <v>0</v>
      </c>
      <c r="I54" s="159">
        <v>0</v>
      </c>
      <c r="J54" s="38">
        <f t="shared" si="3"/>
        <v>0</v>
      </c>
      <c r="K54" s="88"/>
      <c r="L54" s="88"/>
      <c r="M54" s="75"/>
      <c r="N54" s="15"/>
      <c r="O54" s="3"/>
      <c r="P54" s="3"/>
      <c r="Q54" s="3"/>
      <c r="R54" s="3"/>
      <c r="S54" s="3"/>
      <c r="T54" s="3"/>
      <c r="U54" s="3"/>
      <c r="V54" s="3"/>
      <c r="W54" s="3"/>
      <c r="X54" s="3"/>
      <c r="Y54" s="3"/>
      <c r="Z54" s="3"/>
      <c r="AA54" s="3"/>
    </row>
    <row r="55" spans="1:27" s="16" customFormat="1" ht="15.6" outlineLevel="1" x14ac:dyDescent="0.25">
      <c r="A55" s="13"/>
      <c r="B55" s="14"/>
      <c r="C55" s="107">
        <v>12</v>
      </c>
      <c r="D55" s="156"/>
      <c r="E55" s="24"/>
      <c r="F55" s="50"/>
      <c r="G55" s="50"/>
      <c r="H55" s="158">
        <v>0</v>
      </c>
      <c r="I55" s="159">
        <v>0</v>
      </c>
      <c r="J55" s="38">
        <f t="shared" si="3"/>
        <v>0</v>
      </c>
      <c r="K55" s="88"/>
      <c r="L55" s="88"/>
      <c r="M55" s="75"/>
      <c r="N55" s="15"/>
      <c r="O55" s="3"/>
      <c r="P55" s="3"/>
      <c r="Q55" s="3"/>
      <c r="R55" s="3"/>
      <c r="S55" s="3"/>
      <c r="T55" s="3"/>
      <c r="U55" s="3"/>
      <c r="V55" s="3"/>
      <c r="W55" s="3"/>
      <c r="X55" s="3"/>
      <c r="Y55" s="3"/>
      <c r="Z55" s="3"/>
      <c r="AA55" s="3"/>
    </row>
    <row r="56" spans="1:27" s="16" customFormat="1" ht="15.6" outlineLevel="1" x14ac:dyDescent="0.25">
      <c r="A56" s="13"/>
      <c r="B56" s="14"/>
      <c r="C56" s="107">
        <v>13</v>
      </c>
      <c r="D56" s="156"/>
      <c r="E56" s="24"/>
      <c r="F56" s="50"/>
      <c r="G56" s="50"/>
      <c r="H56" s="158">
        <v>0</v>
      </c>
      <c r="I56" s="159">
        <v>0</v>
      </c>
      <c r="J56" s="38">
        <f t="shared" si="3"/>
        <v>0</v>
      </c>
      <c r="K56" s="88"/>
      <c r="L56" s="88"/>
      <c r="M56" s="75"/>
      <c r="N56" s="15"/>
      <c r="O56" s="3"/>
      <c r="P56" s="3"/>
      <c r="Q56" s="3"/>
      <c r="R56" s="3"/>
      <c r="S56" s="3"/>
      <c r="T56" s="3"/>
      <c r="U56" s="3"/>
      <c r="V56" s="3"/>
      <c r="W56" s="3"/>
      <c r="X56" s="3"/>
      <c r="Y56" s="3"/>
      <c r="Z56" s="3"/>
      <c r="AA56" s="3"/>
    </row>
    <row r="57" spans="1:27" s="16" customFormat="1" ht="15.6" outlineLevel="1" x14ac:dyDescent="0.25">
      <c r="A57" s="13"/>
      <c r="B57" s="14"/>
      <c r="C57" s="107">
        <v>14</v>
      </c>
      <c r="D57" s="156"/>
      <c r="E57" s="24"/>
      <c r="F57" s="50"/>
      <c r="G57" s="50"/>
      <c r="H57" s="158">
        <v>0</v>
      </c>
      <c r="I57" s="159">
        <v>0</v>
      </c>
      <c r="J57" s="38">
        <f t="shared" si="3"/>
        <v>0</v>
      </c>
      <c r="K57" s="88"/>
      <c r="L57" s="88"/>
      <c r="M57" s="75"/>
      <c r="N57" s="15"/>
      <c r="O57" s="3"/>
      <c r="P57" s="3"/>
      <c r="Q57" s="3"/>
      <c r="R57" s="3"/>
      <c r="S57" s="3"/>
      <c r="T57" s="3"/>
      <c r="U57" s="3"/>
      <c r="V57" s="3"/>
      <c r="W57" s="3"/>
      <c r="X57" s="3"/>
      <c r="Y57" s="3"/>
      <c r="Z57" s="3"/>
      <c r="AA57" s="3"/>
    </row>
    <row r="58" spans="1:27" s="16" customFormat="1" ht="15.6" outlineLevel="1" x14ac:dyDescent="0.25">
      <c r="A58" s="13"/>
      <c r="B58" s="14"/>
      <c r="C58" s="107">
        <v>15</v>
      </c>
      <c r="D58" s="156"/>
      <c r="E58" s="24"/>
      <c r="F58" s="50"/>
      <c r="G58" s="50"/>
      <c r="H58" s="158">
        <v>0</v>
      </c>
      <c r="I58" s="159">
        <v>0</v>
      </c>
      <c r="J58" s="38">
        <f t="shared" si="3"/>
        <v>0</v>
      </c>
      <c r="K58" s="88"/>
      <c r="L58" s="88"/>
      <c r="M58" s="75"/>
      <c r="N58" s="15"/>
      <c r="O58" s="3"/>
      <c r="P58" s="3"/>
      <c r="Q58" s="3"/>
      <c r="R58" s="3"/>
      <c r="S58" s="3"/>
      <c r="T58" s="3"/>
      <c r="U58" s="3"/>
      <c r="V58" s="3"/>
      <c r="W58" s="3"/>
      <c r="X58" s="3"/>
      <c r="Y58" s="3"/>
      <c r="Z58" s="3"/>
      <c r="AA58" s="3"/>
    </row>
    <row r="59" spans="1:27" s="16" customFormat="1" ht="15.6" outlineLevel="1" x14ac:dyDescent="0.25">
      <c r="A59" s="13"/>
      <c r="B59" s="14"/>
      <c r="C59" s="107">
        <v>16</v>
      </c>
      <c r="D59" s="156"/>
      <c r="E59" s="24"/>
      <c r="F59" s="50"/>
      <c r="G59" s="50"/>
      <c r="H59" s="158">
        <v>0</v>
      </c>
      <c r="I59" s="159">
        <v>0</v>
      </c>
      <c r="J59" s="38">
        <f t="shared" si="2"/>
        <v>0</v>
      </c>
      <c r="K59" s="88"/>
      <c r="L59" s="88"/>
      <c r="M59" s="75"/>
      <c r="N59" s="15"/>
      <c r="O59" s="3"/>
      <c r="P59" s="3"/>
      <c r="Q59" s="3"/>
      <c r="R59" s="3"/>
      <c r="S59" s="3"/>
      <c r="T59" s="3"/>
      <c r="U59" s="3"/>
      <c r="V59" s="3"/>
      <c r="W59" s="3"/>
      <c r="X59" s="3"/>
      <c r="Y59" s="3"/>
      <c r="Z59" s="3"/>
      <c r="AA59" s="3"/>
    </row>
    <row r="60" spans="1:27" s="16" customFormat="1" ht="15.6" outlineLevel="1" x14ac:dyDescent="0.25">
      <c r="A60" s="13"/>
      <c r="B60" s="14"/>
      <c r="C60" s="107">
        <v>17</v>
      </c>
      <c r="D60" s="156"/>
      <c r="E60" s="24"/>
      <c r="F60" s="50"/>
      <c r="G60" s="50"/>
      <c r="H60" s="158">
        <v>0</v>
      </c>
      <c r="I60" s="159">
        <v>0</v>
      </c>
      <c r="J60" s="38">
        <f t="shared" si="2"/>
        <v>0</v>
      </c>
      <c r="K60" s="88"/>
      <c r="L60" s="88"/>
      <c r="M60" s="75"/>
      <c r="N60" s="15"/>
      <c r="O60" s="3"/>
      <c r="P60" s="3"/>
      <c r="Q60" s="3"/>
      <c r="R60" s="3"/>
      <c r="S60" s="3"/>
      <c r="T60" s="3"/>
      <c r="U60" s="3"/>
      <c r="V60" s="3"/>
      <c r="W60" s="3"/>
      <c r="X60" s="3"/>
      <c r="Y60" s="3"/>
      <c r="Z60" s="3"/>
      <c r="AA60" s="3"/>
    </row>
    <row r="61" spans="1:27" s="16" customFormat="1" ht="15.6" outlineLevel="1" x14ac:dyDescent="0.25">
      <c r="A61" s="13"/>
      <c r="B61" s="14"/>
      <c r="C61" s="107">
        <v>18</v>
      </c>
      <c r="D61" s="156"/>
      <c r="E61" s="24"/>
      <c r="F61" s="50"/>
      <c r="G61" s="50"/>
      <c r="H61" s="158">
        <v>0</v>
      </c>
      <c r="I61" s="159">
        <v>0</v>
      </c>
      <c r="J61" s="38">
        <f t="shared" si="2"/>
        <v>0</v>
      </c>
      <c r="K61" s="88"/>
      <c r="L61" s="88"/>
      <c r="M61" s="75"/>
      <c r="N61" s="15"/>
      <c r="O61" s="3"/>
      <c r="P61" s="3"/>
      <c r="Q61" s="3"/>
      <c r="R61" s="3"/>
      <c r="S61" s="3"/>
      <c r="T61" s="3"/>
      <c r="U61" s="3"/>
      <c r="V61" s="3"/>
      <c r="W61" s="3"/>
      <c r="X61" s="3"/>
      <c r="Y61" s="3"/>
      <c r="Z61" s="3"/>
      <c r="AA61" s="3"/>
    </row>
    <row r="62" spans="1:27" s="16" customFormat="1" ht="15.6" outlineLevel="1" x14ac:dyDescent="0.25">
      <c r="A62" s="13"/>
      <c r="B62" s="14"/>
      <c r="C62" s="107">
        <v>19</v>
      </c>
      <c r="D62" s="156"/>
      <c r="E62" s="24"/>
      <c r="F62" s="50"/>
      <c r="G62" s="50"/>
      <c r="H62" s="158">
        <v>0</v>
      </c>
      <c r="I62" s="159">
        <v>0</v>
      </c>
      <c r="J62" s="38">
        <f t="shared" si="2"/>
        <v>0</v>
      </c>
      <c r="K62" s="88"/>
      <c r="L62" s="88"/>
      <c r="M62" s="75"/>
      <c r="N62" s="15"/>
      <c r="O62" s="3"/>
      <c r="P62" s="3"/>
      <c r="Q62" s="3"/>
      <c r="R62" s="3"/>
      <c r="S62" s="3"/>
      <c r="T62" s="3"/>
      <c r="U62" s="3"/>
      <c r="V62" s="3"/>
      <c r="W62" s="3"/>
      <c r="X62" s="3"/>
      <c r="Y62" s="3"/>
      <c r="Z62" s="3"/>
      <c r="AA62" s="3"/>
    </row>
    <row r="63" spans="1:27" s="16" customFormat="1" ht="15.6" outlineLevel="1" x14ac:dyDescent="0.25">
      <c r="A63" s="13"/>
      <c r="B63" s="14"/>
      <c r="C63" s="107">
        <v>20</v>
      </c>
      <c r="D63" s="156"/>
      <c r="E63" s="24"/>
      <c r="F63" s="50"/>
      <c r="G63" s="50"/>
      <c r="H63" s="158">
        <v>0</v>
      </c>
      <c r="I63" s="159">
        <v>0</v>
      </c>
      <c r="J63" s="38">
        <f t="shared" si="2"/>
        <v>0</v>
      </c>
      <c r="K63" s="88"/>
      <c r="L63" s="88"/>
      <c r="M63" s="75"/>
      <c r="N63" s="15"/>
      <c r="O63" s="3"/>
      <c r="P63" s="3"/>
      <c r="Q63" s="3"/>
      <c r="R63" s="3"/>
      <c r="S63" s="3"/>
      <c r="T63" s="3"/>
      <c r="U63" s="3"/>
      <c r="V63" s="3"/>
      <c r="W63" s="3"/>
      <c r="X63" s="3"/>
      <c r="Y63" s="3"/>
      <c r="Z63" s="3"/>
      <c r="AA63" s="3"/>
    </row>
    <row r="64" spans="1:27" s="16" customFormat="1" ht="15.6" outlineLevel="1" x14ac:dyDescent="0.25">
      <c r="A64" s="44"/>
      <c r="B64" s="45"/>
      <c r="C64" s="44"/>
      <c r="D64" s="98"/>
      <c r="E64" s="24"/>
      <c r="F64" s="36"/>
      <c r="G64" s="46"/>
      <c r="H64" s="24"/>
      <c r="I64" s="24"/>
      <c r="J64" s="35"/>
      <c r="K64" s="43"/>
      <c r="L64" s="43"/>
      <c r="M64" s="75"/>
      <c r="N64" s="47"/>
    </row>
    <row r="65" spans="1:43" s="61" customFormat="1" ht="15.6" x14ac:dyDescent="0.25">
      <c r="A65" s="55"/>
      <c r="B65" s="56"/>
      <c r="C65" s="55"/>
      <c r="D65" s="105" t="s">
        <v>62</v>
      </c>
      <c r="E65" s="24"/>
      <c r="F65" s="66"/>
      <c r="G65" s="66"/>
      <c r="H65" s="66"/>
      <c r="I65" s="66"/>
      <c r="J65" s="58">
        <f>SUM(J67:J76)</f>
        <v>0</v>
      </c>
      <c r="K65" s="88"/>
      <c r="L65" s="88"/>
      <c r="M65" s="75"/>
      <c r="N65" s="59"/>
    </row>
    <row r="66" spans="1:43" s="64" customFormat="1" ht="24" outlineLevel="1" x14ac:dyDescent="0.25">
      <c r="A66" s="62"/>
      <c r="B66" s="63"/>
      <c r="C66" s="62"/>
      <c r="D66" s="50" t="s">
        <v>63</v>
      </c>
      <c r="E66" s="39"/>
      <c r="F66" s="131"/>
      <c r="G66" s="32" t="s">
        <v>64</v>
      </c>
      <c r="H66" s="32" t="s">
        <v>65</v>
      </c>
      <c r="I66" s="32" t="s">
        <v>66</v>
      </c>
      <c r="J66" s="32" t="s">
        <v>67</v>
      </c>
      <c r="K66" s="88"/>
      <c r="L66" s="88"/>
      <c r="M66" s="76"/>
      <c r="N66" s="65"/>
      <c r="O66" s="60"/>
      <c r="P66" s="60"/>
      <c r="Q66" s="60"/>
      <c r="R66" s="60"/>
      <c r="S66" s="60"/>
      <c r="T66" s="60"/>
      <c r="U66" s="60"/>
      <c r="V66" s="60"/>
      <c r="W66" s="60"/>
      <c r="X66" s="60"/>
      <c r="Y66" s="60"/>
      <c r="Z66" s="60"/>
      <c r="AA66" s="60"/>
      <c r="AB66" s="61"/>
      <c r="AC66" s="61"/>
      <c r="AD66" s="61"/>
      <c r="AE66" s="61"/>
      <c r="AF66" s="61"/>
      <c r="AG66" s="61"/>
      <c r="AH66" s="61"/>
      <c r="AI66" s="61"/>
      <c r="AJ66" s="61"/>
      <c r="AK66" s="61"/>
      <c r="AL66" s="61"/>
      <c r="AM66" s="61"/>
      <c r="AN66" s="61"/>
      <c r="AO66" s="61"/>
      <c r="AP66" s="61"/>
      <c r="AQ66" s="61"/>
    </row>
    <row r="67" spans="1:43" s="17" customFormat="1" ht="15.6" outlineLevel="1" x14ac:dyDescent="0.25">
      <c r="A67" s="13"/>
      <c r="B67" s="14"/>
      <c r="C67" s="107">
        <v>1</v>
      </c>
      <c r="D67" s="156"/>
      <c r="E67" s="24"/>
      <c r="F67" s="131"/>
      <c r="G67" s="158">
        <v>0</v>
      </c>
      <c r="H67" s="158">
        <v>0</v>
      </c>
      <c r="I67" s="160">
        <v>0</v>
      </c>
      <c r="J67" s="38">
        <f t="shared" ref="J67:J76" si="4">(G67-H67)*I67</f>
        <v>0</v>
      </c>
      <c r="K67" s="88"/>
      <c r="L67" s="88"/>
      <c r="M67" s="75"/>
      <c r="N67" s="15"/>
      <c r="O67" s="3"/>
      <c r="P67" s="3"/>
      <c r="Q67" s="3"/>
      <c r="R67" s="3"/>
      <c r="S67" s="3"/>
      <c r="T67" s="3"/>
      <c r="U67" s="3"/>
      <c r="V67" s="3"/>
      <c r="W67" s="3"/>
      <c r="X67" s="3"/>
      <c r="Y67" s="3"/>
      <c r="Z67" s="3"/>
      <c r="AA67" s="3"/>
      <c r="AB67" s="16"/>
      <c r="AC67" s="16"/>
      <c r="AD67" s="16"/>
      <c r="AE67" s="16"/>
      <c r="AF67" s="16"/>
      <c r="AG67" s="16"/>
      <c r="AH67" s="16"/>
      <c r="AI67" s="16"/>
      <c r="AJ67" s="16"/>
      <c r="AK67" s="16"/>
      <c r="AL67" s="16"/>
      <c r="AM67" s="16"/>
      <c r="AN67" s="16"/>
      <c r="AO67" s="16"/>
      <c r="AP67" s="16"/>
      <c r="AQ67" s="16"/>
    </row>
    <row r="68" spans="1:43" s="17" customFormat="1" ht="15.6" outlineLevel="1" x14ac:dyDescent="0.25">
      <c r="A68" s="13"/>
      <c r="B68" s="14"/>
      <c r="C68" s="107">
        <v>2</v>
      </c>
      <c r="D68" s="156"/>
      <c r="E68" s="24"/>
      <c r="F68" s="131"/>
      <c r="G68" s="158">
        <v>0</v>
      </c>
      <c r="H68" s="158">
        <v>0</v>
      </c>
      <c r="I68" s="160">
        <v>0</v>
      </c>
      <c r="J68" s="38">
        <f t="shared" si="4"/>
        <v>0</v>
      </c>
      <c r="K68" s="88"/>
      <c r="L68" s="88"/>
      <c r="M68" s="75"/>
      <c r="N68" s="15"/>
      <c r="O68" s="3"/>
      <c r="P68" s="3"/>
      <c r="Q68" s="3"/>
      <c r="R68" s="3"/>
      <c r="S68" s="3"/>
      <c r="T68" s="3"/>
      <c r="U68" s="3"/>
      <c r="V68" s="3"/>
      <c r="W68" s="3"/>
      <c r="X68" s="3"/>
      <c r="Y68" s="3"/>
      <c r="Z68" s="3"/>
      <c r="AA68" s="3"/>
      <c r="AB68" s="16"/>
      <c r="AC68" s="16"/>
      <c r="AD68" s="16"/>
      <c r="AE68" s="16"/>
      <c r="AF68" s="16"/>
      <c r="AG68" s="16"/>
      <c r="AH68" s="16"/>
      <c r="AI68" s="16"/>
      <c r="AJ68" s="16"/>
      <c r="AK68" s="16"/>
      <c r="AL68" s="16"/>
      <c r="AM68" s="16"/>
      <c r="AN68" s="16"/>
      <c r="AO68" s="16"/>
      <c r="AP68" s="16"/>
      <c r="AQ68" s="16"/>
    </row>
    <row r="69" spans="1:43" s="17" customFormat="1" ht="15.6" outlineLevel="1" x14ac:dyDescent="0.25">
      <c r="A69" s="13"/>
      <c r="B69" s="14"/>
      <c r="C69" s="107">
        <v>3</v>
      </c>
      <c r="D69" s="156"/>
      <c r="E69" s="24"/>
      <c r="F69" s="131"/>
      <c r="G69" s="158">
        <v>0</v>
      </c>
      <c r="H69" s="158">
        <v>0</v>
      </c>
      <c r="I69" s="160">
        <v>0</v>
      </c>
      <c r="J69" s="38">
        <f t="shared" si="4"/>
        <v>0</v>
      </c>
      <c r="K69" s="88"/>
      <c r="L69" s="88"/>
      <c r="M69" s="75"/>
      <c r="N69" s="15"/>
      <c r="O69" s="3"/>
      <c r="P69" s="3"/>
      <c r="Q69" s="3"/>
      <c r="R69" s="3"/>
      <c r="S69" s="3"/>
      <c r="T69" s="3"/>
      <c r="U69" s="3"/>
      <c r="V69" s="3"/>
      <c r="W69" s="3"/>
      <c r="X69" s="3"/>
      <c r="Y69" s="3"/>
      <c r="Z69" s="3"/>
      <c r="AA69" s="3"/>
      <c r="AB69" s="16"/>
      <c r="AC69" s="16"/>
      <c r="AD69" s="16"/>
      <c r="AE69" s="16"/>
      <c r="AF69" s="16"/>
      <c r="AG69" s="16"/>
      <c r="AH69" s="16"/>
      <c r="AI69" s="16"/>
      <c r="AJ69" s="16"/>
      <c r="AK69" s="16"/>
      <c r="AL69" s="16"/>
      <c r="AM69" s="16"/>
      <c r="AN69" s="16"/>
      <c r="AO69" s="16"/>
      <c r="AP69" s="16"/>
      <c r="AQ69" s="16"/>
    </row>
    <row r="70" spans="1:43" s="17" customFormat="1" ht="15.6" outlineLevel="1" x14ac:dyDescent="0.25">
      <c r="A70" s="13"/>
      <c r="B70" s="14"/>
      <c r="C70" s="107">
        <v>4</v>
      </c>
      <c r="D70" s="156"/>
      <c r="E70" s="24"/>
      <c r="F70" s="131"/>
      <c r="G70" s="158">
        <v>0</v>
      </c>
      <c r="H70" s="158">
        <v>0</v>
      </c>
      <c r="I70" s="160">
        <v>0</v>
      </c>
      <c r="J70" s="38">
        <f t="shared" si="4"/>
        <v>0</v>
      </c>
      <c r="K70" s="88"/>
      <c r="L70" s="88"/>
      <c r="M70" s="75"/>
      <c r="N70" s="15"/>
      <c r="O70" s="3"/>
      <c r="P70" s="3"/>
      <c r="Q70" s="3"/>
      <c r="R70" s="3"/>
      <c r="S70" s="3"/>
      <c r="T70" s="3"/>
      <c r="U70" s="3"/>
      <c r="V70" s="3"/>
      <c r="W70" s="3"/>
      <c r="X70" s="3"/>
      <c r="Y70" s="3"/>
      <c r="Z70" s="3"/>
      <c r="AA70" s="3"/>
      <c r="AB70" s="16"/>
      <c r="AC70" s="16"/>
      <c r="AD70" s="16"/>
      <c r="AE70" s="16"/>
      <c r="AF70" s="16"/>
      <c r="AG70" s="16"/>
      <c r="AH70" s="16"/>
      <c r="AI70" s="16"/>
      <c r="AJ70" s="16"/>
      <c r="AK70" s="16"/>
      <c r="AL70" s="16"/>
      <c r="AM70" s="16"/>
      <c r="AN70" s="16"/>
      <c r="AO70" s="16"/>
      <c r="AP70" s="16"/>
      <c r="AQ70" s="16"/>
    </row>
    <row r="71" spans="1:43" s="17" customFormat="1" ht="15.6" outlineLevel="1" x14ac:dyDescent="0.25">
      <c r="A71" s="13"/>
      <c r="B71" s="14"/>
      <c r="C71" s="107">
        <v>5</v>
      </c>
      <c r="D71" s="156"/>
      <c r="E71" s="24"/>
      <c r="F71" s="131"/>
      <c r="G71" s="158">
        <v>0</v>
      </c>
      <c r="H71" s="158">
        <v>0</v>
      </c>
      <c r="I71" s="160">
        <v>0</v>
      </c>
      <c r="J71" s="38">
        <f t="shared" si="4"/>
        <v>0</v>
      </c>
      <c r="K71" s="88"/>
      <c r="L71" s="88"/>
      <c r="M71" s="75"/>
      <c r="N71" s="15"/>
      <c r="O71" s="3"/>
      <c r="P71" s="3"/>
      <c r="Q71" s="3"/>
      <c r="R71" s="3"/>
      <c r="S71" s="3"/>
      <c r="T71" s="3"/>
      <c r="U71" s="3"/>
      <c r="V71" s="3"/>
      <c r="W71" s="3"/>
      <c r="X71" s="3"/>
      <c r="Y71" s="3"/>
      <c r="Z71" s="3"/>
      <c r="AA71" s="3"/>
      <c r="AB71" s="16"/>
      <c r="AC71" s="16"/>
      <c r="AD71" s="16"/>
      <c r="AE71" s="16"/>
      <c r="AF71" s="16"/>
      <c r="AG71" s="16"/>
      <c r="AH71" s="16"/>
      <c r="AI71" s="16"/>
      <c r="AJ71" s="16"/>
      <c r="AK71" s="16"/>
      <c r="AL71" s="16"/>
      <c r="AM71" s="16"/>
      <c r="AN71" s="16"/>
      <c r="AO71" s="16"/>
      <c r="AP71" s="16"/>
      <c r="AQ71" s="16"/>
    </row>
    <row r="72" spans="1:43" s="17" customFormat="1" ht="15.6" outlineLevel="1" x14ac:dyDescent="0.25">
      <c r="A72" s="13"/>
      <c r="B72" s="14"/>
      <c r="C72" s="107">
        <v>6</v>
      </c>
      <c r="D72" s="156"/>
      <c r="E72" s="24"/>
      <c r="F72" s="131"/>
      <c r="G72" s="158">
        <v>0</v>
      </c>
      <c r="H72" s="158">
        <v>0</v>
      </c>
      <c r="I72" s="160">
        <v>0</v>
      </c>
      <c r="J72" s="38">
        <f t="shared" si="4"/>
        <v>0</v>
      </c>
      <c r="K72" s="88"/>
      <c r="L72" s="88"/>
      <c r="M72" s="75"/>
      <c r="N72" s="15"/>
      <c r="O72" s="3"/>
      <c r="P72" s="3"/>
      <c r="Q72" s="3"/>
      <c r="R72" s="3"/>
      <c r="S72" s="3"/>
      <c r="T72" s="3"/>
      <c r="U72" s="3"/>
      <c r="V72" s="3"/>
      <c r="W72" s="3"/>
      <c r="X72" s="3"/>
      <c r="Y72" s="3"/>
      <c r="Z72" s="3"/>
      <c r="AA72" s="3"/>
      <c r="AB72" s="16"/>
      <c r="AC72" s="16"/>
      <c r="AD72" s="16"/>
      <c r="AE72" s="16"/>
      <c r="AF72" s="16"/>
      <c r="AG72" s="16"/>
      <c r="AH72" s="16"/>
      <c r="AI72" s="16"/>
      <c r="AJ72" s="16"/>
      <c r="AK72" s="16"/>
      <c r="AL72" s="16"/>
      <c r="AM72" s="16"/>
      <c r="AN72" s="16"/>
      <c r="AO72" s="16"/>
      <c r="AP72" s="16"/>
      <c r="AQ72" s="16"/>
    </row>
    <row r="73" spans="1:43" s="17" customFormat="1" ht="15.6" outlineLevel="1" x14ac:dyDescent="0.25">
      <c r="A73" s="13"/>
      <c r="B73" s="14"/>
      <c r="C73" s="107">
        <v>7</v>
      </c>
      <c r="D73" s="156"/>
      <c r="E73" s="24"/>
      <c r="F73" s="131"/>
      <c r="G73" s="158">
        <v>0</v>
      </c>
      <c r="H73" s="158">
        <v>0</v>
      </c>
      <c r="I73" s="160">
        <v>0</v>
      </c>
      <c r="J73" s="38">
        <f t="shared" si="4"/>
        <v>0</v>
      </c>
      <c r="K73" s="88"/>
      <c r="L73" s="88"/>
      <c r="M73" s="75"/>
      <c r="N73" s="15"/>
      <c r="O73" s="3"/>
      <c r="P73" s="3"/>
      <c r="Q73" s="3"/>
      <c r="R73" s="3"/>
      <c r="S73" s="3"/>
      <c r="T73" s="3"/>
      <c r="U73" s="3"/>
      <c r="V73" s="3"/>
      <c r="W73" s="3"/>
      <c r="X73" s="3"/>
      <c r="Y73" s="3"/>
      <c r="Z73" s="3"/>
      <c r="AA73" s="3"/>
      <c r="AB73" s="16"/>
      <c r="AC73" s="16"/>
      <c r="AD73" s="16"/>
      <c r="AE73" s="16"/>
      <c r="AF73" s="16"/>
      <c r="AG73" s="16"/>
      <c r="AH73" s="16"/>
      <c r="AI73" s="16"/>
      <c r="AJ73" s="16"/>
      <c r="AK73" s="16"/>
      <c r="AL73" s="16"/>
      <c r="AM73" s="16"/>
      <c r="AN73" s="16"/>
      <c r="AO73" s="16"/>
      <c r="AP73" s="16"/>
      <c r="AQ73" s="16"/>
    </row>
    <row r="74" spans="1:43" s="17" customFormat="1" ht="15.6" outlineLevel="1" x14ac:dyDescent="0.25">
      <c r="A74" s="13"/>
      <c r="B74" s="14"/>
      <c r="C74" s="107">
        <v>8</v>
      </c>
      <c r="D74" s="156"/>
      <c r="E74" s="24"/>
      <c r="F74" s="131"/>
      <c r="G74" s="158">
        <v>0</v>
      </c>
      <c r="H74" s="158">
        <v>0</v>
      </c>
      <c r="I74" s="160">
        <v>0</v>
      </c>
      <c r="J74" s="38">
        <f t="shared" si="4"/>
        <v>0</v>
      </c>
      <c r="K74" s="88"/>
      <c r="L74" s="88"/>
      <c r="M74" s="75"/>
      <c r="N74" s="15"/>
      <c r="O74" s="3"/>
      <c r="P74" s="3"/>
      <c r="Q74" s="3"/>
      <c r="R74" s="3"/>
      <c r="S74" s="3"/>
      <c r="T74" s="3"/>
      <c r="U74" s="3"/>
      <c r="V74" s="3"/>
      <c r="W74" s="3"/>
      <c r="X74" s="3"/>
      <c r="Y74" s="3"/>
      <c r="Z74" s="3"/>
      <c r="AA74" s="3"/>
      <c r="AB74" s="16"/>
      <c r="AC74" s="16"/>
      <c r="AD74" s="16"/>
      <c r="AE74" s="16"/>
      <c r="AF74" s="16"/>
      <c r="AG74" s="16"/>
      <c r="AH74" s="16"/>
      <c r="AI74" s="16"/>
      <c r="AJ74" s="16"/>
      <c r="AK74" s="16"/>
      <c r="AL74" s="16"/>
      <c r="AM74" s="16"/>
      <c r="AN74" s="16"/>
      <c r="AO74" s="16"/>
      <c r="AP74" s="16"/>
      <c r="AQ74" s="16"/>
    </row>
    <row r="75" spans="1:43" s="17" customFormat="1" ht="15.6" outlineLevel="1" x14ac:dyDescent="0.25">
      <c r="A75" s="13"/>
      <c r="B75" s="14"/>
      <c r="C75" s="107">
        <v>9</v>
      </c>
      <c r="D75" s="156"/>
      <c r="E75" s="24"/>
      <c r="F75" s="131"/>
      <c r="G75" s="158">
        <v>0</v>
      </c>
      <c r="H75" s="158">
        <v>0</v>
      </c>
      <c r="I75" s="160">
        <v>0</v>
      </c>
      <c r="J75" s="38">
        <f t="shared" si="4"/>
        <v>0</v>
      </c>
      <c r="K75" s="88"/>
      <c r="L75" s="88"/>
      <c r="M75" s="75"/>
      <c r="N75" s="15"/>
      <c r="O75" s="3"/>
      <c r="P75" s="3"/>
      <c r="Q75" s="3"/>
      <c r="R75" s="3"/>
      <c r="S75" s="3"/>
      <c r="T75" s="3"/>
      <c r="U75" s="3"/>
      <c r="V75" s="3"/>
      <c r="W75" s="3"/>
      <c r="X75" s="3"/>
      <c r="Y75" s="3"/>
      <c r="Z75" s="3"/>
      <c r="AA75" s="3"/>
      <c r="AB75" s="16"/>
      <c r="AC75" s="16"/>
      <c r="AD75" s="16"/>
      <c r="AE75" s="16"/>
      <c r="AF75" s="16"/>
      <c r="AG75" s="16"/>
      <c r="AH75" s="16"/>
      <c r="AI75" s="16"/>
      <c r="AJ75" s="16"/>
      <c r="AK75" s="16"/>
      <c r="AL75" s="16"/>
      <c r="AM75" s="16"/>
      <c r="AN75" s="16"/>
      <c r="AO75" s="16"/>
      <c r="AP75" s="16"/>
      <c r="AQ75" s="16"/>
    </row>
    <row r="76" spans="1:43" s="17" customFormat="1" ht="15.6" outlineLevel="1" x14ac:dyDescent="0.25">
      <c r="A76" s="13"/>
      <c r="B76" s="14"/>
      <c r="C76" s="107">
        <v>10</v>
      </c>
      <c r="D76" s="156"/>
      <c r="E76" s="24"/>
      <c r="F76" s="131"/>
      <c r="G76" s="158">
        <v>0</v>
      </c>
      <c r="H76" s="158">
        <v>0</v>
      </c>
      <c r="I76" s="160">
        <v>0</v>
      </c>
      <c r="J76" s="38">
        <f t="shared" si="4"/>
        <v>0</v>
      </c>
      <c r="K76" s="88"/>
      <c r="L76" s="88"/>
      <c r="M76" s="75"/>
      <c r="N76" s="15"/>
      <c r="O76" s="3"/>
      <c r="P76" s="3"/>
      <c r="Q76" s="3"/>
      <c r="R76" s="3"/>
      <c r="S76" s="3"/>
      <c r="T76" s="3"/>
      <c r="U76" s="3"/>
      <c r="V76" s="3"/>
      <c r="W76" s="3"/>
      <c r="X76" s="3"/>
      <c r="Y76" s="3"/>
      <c r="Z76" s="3"/>
      <c r="AA76" s="3"/>
      <c r="AB76" s="16"/>
      <c r="AC76" s="16"/>
      <c r="AD76" s="16"/>
      <c r="AE76" s="16"/>
      <c r="AF76" s="16"/>
      <c r="AG76" s="16"/>
      <c r="AH76" s="16"/>
      <c r="AI76" s="16"/>
      <c r="AJ76" s="16"/>
      <c r="AK76" s="16"/>
      <c r="AL76" s="16"/>
      <c r="AM76" s="16"/>
      <c r="AN76" s="16"/>
      <c r="AO76" s="16"/>
      <c r="AP76" s="16"/>
      <c r="AQ76" s="16"/>
    </row>
    <row r="77" spans="1:43" s="16" customFormat="1" ht="15.6" outlineLevel="1" x14ac:dyDescent="0.25">
      <c r="A77" s="44"/>
      <c r="B77" s="45"/>
      <c r="C77" s="44"/>
      <c r="D77" s="98"/>
      <c r="E77" s="24"/>
      <c r="F77" s="24"/>
      <c r="G77" s="24"/>
      <c r="H77" s="24"/>
      <c r="I77" s="24"/>
      <c r="J77" s="35"/>
      <c r="K77" s="43"/>
      <c r="L77" s="43"/>
      <c r="M77" s="75"/>
      <c r="N77" s="47"/>
      <c r="O77" s="3"/>
      <c r="P77" s="3"/>
      <c r="Q77" s="3"/>
      <c r="R77" s="3"/>
      <c r="S77" s="3"/>
      <c r="T77" s="3"/>
      <c r="U77" s="3"/>
      <c r="V77" s="3"/>
      <c r="W77" s="3"/>
      <c r="X77" s="3"/>
      <c r="Y77" s="3"/>
      <c r="Z77" s="3"/>
      <c r="AA77" s="3"/>
    </row>
    <row r="78" spans="1:43" s="61" customFormat="1" ht="15.6" x14ac:dyDescent="0.25">
      <c r="A78" s="55"/>
      <c r="B78" s="56"/>
      <c r="C78" s="55"/>
      <c r="D78" s="57" t="s">
        <v>68</v>
      </c>
      <c r="E78" s="24"/>
      <c r="F78" s="66"/>
      <c r="G78" s="66"/>
      <c r="H78" s="66"/>
      <c r="I78" s="66"/>
      <c r="J78" s="58">
        <f>SUM(J80:J89)</f>
        <v>0</v>
      </c>
      <c r="K78" s="88"/>
      <c r="L78" s="88"/>
      <c r="M78" s="75"/>
      <c r="N78" s="59"/>
      <c r="O78" s="60"/>
      <c r="P78" s="60"/>
      <c r="Q78" s="60"/>
      <c r="R78" s="60"/>
      <c r="S78" s="60"/>
      <c r="T78" s="60"/>
      <c r="U78" s="60"/>
      <c r="V78" s="60"/>
      <c r="W78" s="60"/>
      <c r="X78" s="60"/>
      <c r="Y78" s="60"/>
      <c r="Z78" s="60"/>
      <c r="AA78" s="60"/>
    </row>
    <row r="79" spans="1:43" s="64" customFormat="1" ht="24" outlineLevel="1" x14ac:dyDescent="0.25">
      <c r="A79" s="62"/>
      <c r="B79" s="63"/>
      <c r="C79" s="62"/>
      <c r="D79" s="50" t="s">
        <v>69</v>
      </c>
      <c r="E79" s="39"/>
      <c r="F79" s="273" t="s">
        <v>70</v>
      </c>
      <c r="G79" s="273"/>
      <c r="H79" s="273"/>
      <c r="I79" s="32" t="s">
        <v>71</v>
      </c>
      <c r="J79" s="32" t="s">
        <v>72</v>
      </c>
      <c r="K79" s="88"/>
      <c r="L79" s="88"/>
      <c r="M79" s="76"/>
      <c r="N79" s="65"/>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row>
    <row r="80" spans="1:43" s="17" customFormat="1" ht="15.6" outlineLevel="1" x14ac:dyDescent="0.25">
      <c r="A80" s="13"/>
      <c r="B80" s="14"/>
      <c r="C80" s="107">
        <v>1</v>
      </c>
      <c r="D80" s="156"/>
      <c r="E80" s="24"/>
      <c r="F80" s="274"/>
      <c r="G80" s="274"/>
      <c r="H80" s="274"/>
      <c r="I80" s="161">
        <v>0</v>
      </c>
      <c r="J80" s="38">
        <f t="shared" ref="J80:J89" si="5">I80</f>
        <v>0</v>
      </c>
      <c r="K80" s="88"/>
      <c r="L80" s="88"/>
      <c r="M80" s="75"/>
      <c r="N80" s="15"/>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1:43" s="17" customFormat="1" ht="15.6" outlineLevel="1" x14ac:dyDescent="0.25">
      <c r="A81" s="13"/>
      <c r="B81" s="14"/>
      <c r="C81" s="107">
        <v>2</v>
      </c>
      <c r="D81" s="156"/>
      <c r="E81" s="24"/>
      <c r="F81" s="274"/>
      <c r="G81" s="274"/>
      <c r="H81" s="274"/>
      <c r="I81" s="161">
        <v>0</v>
      </c>
      <c r="J81" s="38">
        <f t="shared" si="5"/>
        <v>0</v>
      </c>
      <c r="K81" s="88"/>
      <c r="L81" s="88"/>
      <c r="M81" s="75"/>
      <c r="N81" s="15"/>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row>
    <row r="82" spans="1:43" s="17" customFormat="1" ht="15.6" outlineLevel="1" x14ac:dyDescent="0.25">
      <c r="A82" s="13"/>
      <c r="B82" s="14"/>
      <c r="C82" s="107">
        <v>3</v>
      </c>
      <c r="D82" s="156"/>
      <c r="E82" s="24"/>
      <c r="F82" s="274"/>
      <c r="G82" s="274"/>
      <c r="H82" s="274"/>
      <c r="I82" s="161">
        <v>0</v>
      </c>
      <c r="J82" s="38">
        <f t="shared" si="5"/>
        <v>0</v>
      </c>
      <c r="K82" s="88"/>
      <c r="L82" s="88"/>
      <c r="M82" s="75"/>
      <c r="N82" s="15"/>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row>
    <row r="83" spans="1:43" s="17" customFormat="1" ht="15.6" outlineLevel="1" x14ac:dyDescent="0.25">
      <c r="A83" s="13"/>
      <c r="B83" s="14"/>
      <c r="C83" s="107">
        <v>4</v>
      </c>
      <c r="D83" s="156"/>
      <c r="E83" s="24"/>
      <c r="F83" s="274"/>
      <c r="G83" s="274"/>
      <c r="H83" s="274"/>
      <c r="I83" s="161">
        <v>0</v>
      </c>
      <c r="J83" s="38">
        <f t="shared" si="5"/>
        <v>0</v>
      </c>
      <c r="K83" s="88"/>
      <c r="L83" s="88"/>
      <c r="M83" s="75"/>
      <c r="N83" s="15"/>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row>
    <row r="84" spans="1:43" s="17" customFormat="1" ht="15.6" outlineLevel="1" x14ac:dyDescent="0.25">
      <c r="A84" s="13"/>
      <c r="B84" s="14"/>
      <c r="C84" s="107">
        <v>5</v>
      </c>
      <c r="D84" s="156"/>
      <c r="E84" s="24"/>
      <c r="F84" s="274"/>
      <c r="G84" s="274"/>
      <c r="H84" s="274"/>
      <c r="I84" s="161">
        <v>0</v>
      </c>
      <c r="J84" s="38">
        <f t="shared" si="5"/>
        <v>0</v>
      </c>
      <c r="K84" s="88"/>
      <c r="L84" s="88"/>
      <c r="M84" s="75"/>
      <c r="N84" s="15"/>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row>
    <row r="85" spans="1:43" s="17" customFormat="1" ht="15.6" outlineLevel="1" x14ac:dyDescent="0.25">
      <c r="A85" s="13"/>
      <c r="B85" s="14"/>
      <c r="C85" s="107">
        <v>6</v>
      </c>
      <c r="D85" s="156"/>
      <c r="E85" s="24"/>
      <c r="F85" s="274"/>
      <c r="G85" s="274"/>
      <c r="H85" s="274"/>
      <c r="I85" s="161">
        <v>0</v>
      </c>
      <c r="J85" s="38">
        <f t="shared" si="5"/>
        <v>0</v>
      </c>
      <c r="K85" s="88"/>
      <c r="L85" s="88"/>
      <c r="M85" s="75"/>
      <c r="N85" s="15"/>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row>
    <row r="86" spans="1:43" s="17" customFormat="1" ht="15.6" outlineLevel="1" x14ac:dyDescent="0.25">
      <c r="A86" s="13"/>
      <c r="B86" s="14"/>
      <c r="C86" s="107">
        <v>7</v>
      </c>
      <c r="D86" s="156"/>
      <c r="E86" s="24"/>
      <c r="F86" s="274"/>
      <c r="G86" s="274"/>
      <c r="H86" s="274"/>
      <c r="I86" s="161">
        <v>0</v>
      </c>
      <c r="J86" s="38">
        <f t="shared" si="5"/>
        <v>0</v>
      </c>
      <c r="K86" s="88"/>
      <c r="L86" s="88"/>
      <c r="M86" s="75"/>
      <c r="N86" s="15"/>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row>
    <row r="87" spans="1:43" s="17" customFormat="1" ht="15.6" outlineLevel="1" x14ac:dyDescent="0.25">
      <c r="A87" s="13"/>
      <c r="B87" s="14"/>
      <c r="C87" s="107">
        <v>8</v>
      </c>
      <c r="D87" s="156"/>
      <c r="E87" s="24"/>
      <c r="F87" s="274"/>
      <c r="G87" s="274"/>
      <c r="H87" s="274"/>
      <c r="I87" s="161">
        <v>0</v>
      </c>
      <c r="J87" s="38">
        <f t="shared" si="5"/>
        <v>0</v>
      </c>
      <c r="K87" s="88"/>
      <c r="L87" s="88"/>
      <c r="M87" s="75"/>
      <c r="N87" s="15"/>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row>
    <row r="88" spans="1:43" s="17" customFormat="1" ht="15.6" outlineLevel="1" x14ac:dyDescent="0.25">
      <c r="A88" s="13"/>
      <c r="B88" s="14"/>
      <c r="C88" s="107">
        <v>9</v>
      </c>
      <c r="D88" s="156"/>
      <c r="E88" s="24"/>
      <c r="F88" s="274"/>
      <c r="G88" s="274"/>
      <c r="H88" s="274"/>
      <c r="I88" s="161">
        <v>0</v>
      </c>
      <c r="J88" s="38">
        <f t="shared" si="5"/>
        <v>0</v>
      </c>
      <c r="K88" s="88"/>
      <c r="L88" s="88"/>
      <c r="M88" s="75"/>
      <c r="N88" s="15"/>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row>
    <row r="89" spans="1:43" s="17" customFormat="1" ht="15.6" outlineLevel="1" x14ac:dyDescent="0.25">
      <c r="A89" s="13"/>
      <c r="B89" s="14"/>
      <c r="C89" s="107">
        <v>10</v>
      </c>
      <c r="D89" s="156"/>
      <c r="E89" s="24"/>
      <c r="F89" s="274"/>
      <c r="G89" s="274"/>
      <c r="H89" s="274"/>
      <c r="I89" s="161">
        <v>0</v>
      </c>
      <c r="J89" s="38">
        <f t="shared" si="5"/>
        <v>0</v>
      </c>
      <c r="K89" s="88"/>
      <c r="L89" s="88"/>
      <c r="M89" s="75"/>
      <c r="N89" s="15"/>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row>
    <row r="90" spans="1:43" s="16" customFormat="1" ht="15.6" outlineLevel="1" x14ac:dyDescent="0.25">
      <c r="A90" s="44"/>
      <c r="B90" s="45"/>
      <c r="C90" s="44"/>
      <c r="D90" s="98"/>
      <c r="E90" s="24"/>
      <c r="F90" s="24"/>
      <c r="G90" s="24"/>
      <c r="H90" s="24"/>
      <c r="I90" s="24"/>
      <c r="J90" s="35"/>
      <c r="K90" s="43"/>
      <c r="L90" s="43"/>
      <c r="M90" s="75"/>
      <c r="N90" s="47"/>
    </row>
    <row r="91" spans="1:43" s="61" customFormat="1" ht="15.6" x14ac:dyDescent="0.25">
      <c r="A91" s="55"/>
      <c r="B91" s="56"/>
      <c r="C91" s="55"/>
      <c r="D91" s="57" t="s">
        <v>73</v>
      </c>
      <c r="E91" s="24"/>
      <c r="F91" s="66"/>
      <c r="G91" s="66"/>
      <c r="H91" s="66"/>
      <c r="I91" s="66"/>
      <c r="J91" s="58">
        <f>SUM(J93:J102)</f>
        <v>0</v>
      </c>
      <c r="K91" s="88"/>
      <c r="L91" s="88"/>
      <c r="M91" s="75"/>
      <c r="N91" s="59"/>
    </row>
    <row r="92" spans="1:43" s="64" customFormat="1" ht="24" outlineLevel="1" x14ac:dyDescent="0.25">
      <c r="A92" s="62"/>
      <c r="B92" s="63"/>
      <c r="C92" s="62"/>
      <c r="D92" s="50" t="s">
        <v>74</v>
      </c>
      <c r="E92" s="39"/>
      <c r="F92" s="52"/>
      <c r="G92" s="52"/>
      <c r="H92" s="32" t="s">
        <v>71</v>
      </c>
      <c r="I92" s="32" t="s">
        <v>75</v>
      </c>
      <c r="J92" s="32" t="s">
        <v>76</v>
      </c>
      <c r="K92" s="88"/>
      <c r="L92" s="88"/>
      <c r="M92" s="76"/>
      <c r="N92" s="65"/>
      <c r="O92" s="60"/>
      <c r="P92" s="60"/>
      <c r="Q92" s="60"/>
      <c r="R92" s="60"/>
      <c r="S92" s="60"/>
      <c r="T92" s="60"/>
      <c r="U92" s="60"/>
      <c r="V92" s="60"/>
      <c r="W92" s="60"/>
      <c r="X92" s="60"/>
      <c r="Y92" s="60"/>
      <c r="Z92" s="60"/>
      <c r="AA92" s="60"/>
      <c r="AB92" s="61"/>
      <c r="AC92" s="61"/>
      <c r="AD92" s="61"/>
      <c r="AE92" s="61"/>
      <c r="AF92" s="61"/>
      <c r="AG92" s="61"/>
      <c r="AH92" s="61"/>
      <c r="AI92" s="61"/>
      <c r="AJ92" s="61"/>
      <c r="AK92" s="61"/>
      <c r="AL92" s="61"/>
      <c r="AM92" s="61"/>
      <c r="AN92" s="61"/>
      <c r="AO92" s="61"/>
      <c r="AP92" s="61"/>
      <c r="AQ92" s="61"/>
    </row>
    <row r="93" spans="1:43" s="17" customFormat="1" ht="15.6" outlineLevel="1" x14ac:dyDescent="0.25">
      <c r="A93" s="13"/>
      <c r="B93" s="14"/>
      <c r="C93" s="107">
        <v>1</v>
      </c>
      <c r="D93" s="156"/>
      <c r="E93" s="39"/>
      <c r="F93" s="50"/>
      <c r="G93" s="50"/>
      <c r="H93" s="158">
        <v>0</v>
      </c>
      <c r="I93" s="159">
        <v>0</v>
      </c>
      <c r="J93" s="38">
        <f t="shared" ref="J93:J102" si="6">$H93*I93</f>
        <v>0</v>
      </c>
      <c r="K93" s="88"/>
      <c r="L93" s="88"/>
      <c r="M93" s="76"/>
      <c r="N93" s="15"/>
      <c r="O93" s="3"/>
      <c r="P93" s="3"/>
      <c r="Q93" s="3"/>
      <c r="R93" s="3"/>
      <c r="S93" s="3"/>
      <c r="T93" s="3"/>
      <c r="U93" s="3"/>
      <c r="V93" s="3"/>
      <c r="W93" s="3"/>
      <c r="X93" s="3"/>
      <c r="Y93" s="3"/>
      <c r="Z93" s="3"/>
      <c r="AA93" s="3"/>
      <c r="AB93" s="16"/>
      <c r="AC93" s="16"/>
      <c r="AD93" s="16"/>
      <c r="AE93" s="16"/>
      <c r="AF93" s="16"/>
      <c r="AG93" s="16"/>
      <c r="AH93" s="16"/>
      <c r="AI93" s="16"/>
      <c r="AJ93" s="16"/>
      <c r="AK93" s="16"/>
      <c r="AL93" s="16"/>
      <c r="AM93" s="16"/>
      <c r="AN93" s="16"/>
      <c r="AO93" s="16"/>
      <c r="AP93" s="16"/>
      <c r="AQ93" s="16"/>
    </row>
    <row r="94" spans="1:43" s="17" customFormat="1" ht="15.6" outlineLevel="1" x14ac:dyDescent="0.25">
      <c r="A94" s="13"/>
      <c r="B94" s="14"/>
      <c r="C94" s="107">
        <v>2</v>
      </c>
      <c r="D94" s="156"/>
      <c r="E94" s="39"/>
      <c r="F94" s="50"/>
      <c r="G94" s="50"/>
      <c r="H94" s="158">
        <v>0</v>
      </c>
      <c r="I94" s="159">
        <v>0</v>
      </c>
      <c r="J94" s="38">
        <f t="shared" si="6"/>
        <v>0</v>
      </c>
      <c r="K94" s="88"/>
      <c r="L94" s="88"/>
      <c r="M94" s="76"/>
      <c r="N94" s="15"/>
      <c r="O94" s="3"/>
      <c r="P94" s="3"/>
      <c r="Q94" s="3"/>
      <c r="R94" s="3"/>
      <c r="S94" s="3"/>
      <c r="T94" s="3"/>
      <c r="U94" s="3"/>
      <c r="V94" s="3"/>
      <c r="W94" s="3"/>
      <c r="X94" s="3"/>
      <c r="Y94" s="3"/>
      <c r="Z94" s="3"/>
      <c r="AA94" s="3"/>
      <c r="AB94" s="16"/>
      <c r="AC94" s="16"/>
      <c r="AD94" s="16"/>
      <c r="AE94" s="16"/>
      <c r="AF94" s="16"/>
      <c r="AG94" s="16"/>
      <c r="AH94" s="16"/>
      <c r="AI94" s="16"/>
      <c r="AJ94" s="16"/>
      <c r="AK94" s="16"/>
      <c r="AL94" s="16"/>
      <c r="AM94" s="16"/>
      <c r="AN94" s="16"/>
      <c r="AO94" s="16"/>
      <c r="AP94" s="16"/>
      <c r="AQ94" s="16"/>
    </row>
    <row r="95" spans="1:43" s="17" customFormat="1" ht="15.6" outlineLevel="1" x14ac:dyDescent="0.25">
      <c r="A95" s="13"/>
      <c r="B95" s="14"/>
      <c r="C95" s="107">
        <v>3</v>
      </c>
      <c r="D95" s="156"/>
      <c r="E95" s="39"/>
      <c r="F95" s="50"/>
      <c r="G95" s="50"/>
      <c r="H95" s="158">
        <v>0</v>
      </c>
      <c r="I95" s="159">
        <v>0</v>
      </c>
      <c r="J95" s="38">
        <f t="shared" si="6"/>
        <v>0</v>
      </c>
      <c r="K95" s="88"/>
      <c r="L95" s="88"/>
      <c r="M95" s="76"/>
      <c r="N95" s="15"/>
      <c r="O95" s="3"/>
      <c r="P95" s="3"/>
      <c r="Q95" s="3"/>
      <c r="R95" s="3"/>
      <c r="S95" s="3"/>
      <c r="T95" s="3"/>
      <c r="U95" s="3"/>
      <c r="V95" s="3"/>
      <c r="W95" s="3"/>
      <c r="X95" s="3"/>
      <c r="Y95" s="3"/>
      <c r="Z95" s="3"/>
      <c r="AA95" s="3"/>
      <c r="AB95" s="16"/>
      <c r="AC95" s="16"/>
      <c r="AD95" s="16"/>
      <c r="AE95" s="16"/>
      <c r="AF95" s="16"/>
      <c r="AG95" s="16"/>
      <c r="AH95" s="16"/>
      <c r="AI95" s="16"/>
      <c r="AJ95" s="16"/>
      <c r="AK95" s="16"/>
      <c r="AL95" s="16"/>
      <c r="AM95" s="16"/>
      <c r="AN95" s="16"/>
      <c r="AO95" s="16"/>
      <c r="AP95" s="16"/>
      <c r="AQ95" s="16"/>
    </row>
    <row r="96" spans="1:43" s="17" customFormat="1" ht="15.6" outlineLevel="1" x14ac:dyDescent="0.25">
      <c r="A96" s="13"/>
      <c r="B96" s="14"/>
      <c r="C96" s="107">
        <v>4</v>
      </c>
      <c r="D96" s="156"/>
      <c r="E96" s="39"/>
      <c r="F96" s="50"/>
      <c r="G96" s="50"/>
      <c r="H96" s="158">
        <v>0</v>
      </c>
      <c r="I96" s="159">
        <v>0</v>
      </c>
      <c r="J96" s="38">
        <f t="shared" si="6"/>
        <v>0</v>
      </c>
      <c r="K96" s="88"/>
      <c r="L96" s="88"/>
      <c r="M96" s="76"/>
      <c r="N96" s="15"/>
      <c r="O96" s="3"/>
      <c r="P96" s="3"/>
      <c r="Q96" s="3"/>
      <c r="R96" s="3"/>
      <c r="S96" s="3"/>
      <c r="T96" s="3"/>
      <c r="U96" s="3"/>
      <c r="V96" s="3"/>
      <c r="W96" s="3"/>
      <c r="X96" s="3"/>
      <c r="Y96" s="3"/>
      <c r="Z96" s="3"/>
      <c r="AA96" s="3"/>
      <c r="AB96" s="16"/>
      <c r="AC96" s="16"/>
      <c r="AD96" s="16"/>
      <c r="AE96" s="16"/>
      <c r="AF96" s="16"/>
      <c r="AG96" s="16"/>
      <c r="AH96" s="16"/>
      <c r="AI96" s="16"/>
      <c r="AJ96" s="16"/>
      <c r="AK96" s="16"/>
      <c r="AL96" s="16"/>
      <c r="AM96" s="16"/>
      <c r="AN96" s="16"/>
      <c r="AO96" s="16"/>
      <c r="AP96" s="16"/>
      <c r="AQ96" s="16"/>
    </row>
    <row r="97" spans="1:43" s="17" customFormat="1" ht="15.6" outlineLevel="1" x14ac:dyDescent="0.25">
      <c r="A97" s="13"/>
      <c r="B97" s="14"/>
      <c r="C97" s="107">
        <v>5</v>
      </c>
      <c r="D97" s="156"/>
      <c r="E97" s="39"/>
      <c r="F97" s="50"/>
      <c r="G97" s="50"/>
      <c r="H97" s="158">
        <v>0</v>
      </c>
      <c r="I97" s="159">
        <v>0</v>
      </c>
      <c r="J97" s="38">
        <f t="shared" si="6"/>
        <v>0</v>
      </c>
      <c r="K97" s="88"/>
      <c r="L97" s="88"/>
      <c r="M97" s="76"/>
      <c r="N97" s="15"/>
      <c r="O97" s="3"/>
      <c r="P97" s="3"/>
      <c r="Q97" s="3"/>
      <c r="R97" s="3"/>
      <c r="S97" s="3"/>
      <c r="T97" s="3"/>
      <c r="U97" s="3"/>
      <c r="V97" s="3"/>
      <c r="W97" s="3"/>
      <c r="X97" s="3"/>
      <c r="Y97" s="3"/>
      <c r="Z97" s="3"/>
      <c r="AA97" s="3"/>
      <c r="AB97" s="16"/>
      <c r="AC97" s="16"/>
      <c r="AD97" s="16"/>
      <c r="AE97" s="16"/>
      <c r="AF97" s="16"/>
      <c r="AG97" s="16"/>
      <c r="AH97" s="16"/>
      <c r="AI97" s="16"/>
      <c r="AJ97" s="16"/>
      <c r="AK97" s="16"/>
      <c r="AL97" s="16"/>
      <c r="AM97" s="16"/>
      <c r="AN97" s="16"/>
      <c r="AO97" s="16"/>
      <c r="AP97" s="16"/>
      <c r="AQ97" s="16"/>
    </row>
    <row r="98" spans="1:43" s="17" customFormat="1" ht="15.6" outlineLevel="1" x14ac:dyDescent="0.25">
      <c r="A98" s="13"/>
      <c r="B98" s="14"/>
      <c r="C98" s="107">
        <v>6</v>
      </c>
      <c r="D98" s="156"/>
      <c r="E98" s="39"/>
      <c r="F98" s="50"/>
      <c r="G98" s="50"/>
      <c r="H98" s="158">
        <v>0</v>
      </c>
      <c r="I98" s="159">
        <v>0</v>
      </c>
      <c r="J98" s="38">
        <f t="shared" si="6"/>
        <v>0</v>
      </c>
      <c r="K98" s="88"/>
      <c r="L98" s="88"/>
      <c r="M98" s="76"/>
      <c r="N98" s="15"/>
      <c r="O98" s="3"/>
      <c r="P98" s="3"/>
      <c r="Q98" s="3"/>
      <c r="R98" s="3"/>
      <c r="S98" s="3"/>
      <c r="T98" s="3"/>
      <c r="U98" s="3"/>
      <c r="V98" s="3"/>
      <c r="W98" s="3"/>
      <c r="X98" s="3"/>
      <c r="Y98" s="3"/>
      <c r="Z98" s="3"/>
      <c r="AA98" s="3"/>
      <c r="AB98" s="16"/>
      <c r="AC98" s="16"/>
      <c r="AD98" s="16"/>
      <c r="AE98" s="16"/>
      <c r="AF98" s="16"/>
      <c r="AG98" s="16"/>
      <c r="AH98" s="16"/>
      <c r="AI98" s="16"/>
      <c r="AJ98" s="16"/>
      <c r="AK98" s="16"/>
      <c r="AL98" s="16"/>
      <c r="AM98" s="16"/>
      <c r="AN98" s="16"/>
      <c r="AO98" s="16"/>
      <c r="AP98" s="16"/>
      <c r="AQ98" s="16"/>
    </row>
    <row r="99" spans="1:43" s="17" customFormat="1" ht="15.6" outlineLevel="1" x14ac:dyDescent="0.25">
      <c r="A99" s="13"/>
      <c r="B99" s="14"/>
      <c r="C99" s="107">
        <v>7</v>
      </c>
      <c r="D99" s="156"/>
      <c r="E99" s="39"/>
      <c r="F99" s="50"/>
      <c r="G99" s="50"/>
      <c r="H99" s="158">
        <v>0</v>
      </c>
      <c r="I99" s="159">
        <v>0</v>
      </c>
      <c r="J99" s="38">
        <f t="shared" si="6"/>
        <v>0</v>
      </c>
      <c r="K99" s="88"/>
      <c r="L99" s="88"/>
      <c r="M99" s="76"/>
      <c r="N99" s="15"/>
      <c r="O99" s="3"/>
      <c r="P99" s="3"/>
      <c r="Q99" s="3"/>
      <c r="R99" s="3"/>
      <c r="S99" s="3"/>
      <c r="T99" s="3"/>
      <c r="U99" s="3"/>
      <c r="V99" s="3"/>
      <c r="W99" s="3"/>
      <c r="X99" s="3"/>
      <c r="Y99" s="3"/>
      <c r="Z99" s="3"/>
      <c r="AA99" s="3"/>
      <c r="AB99" s="16"/>
      <c r="AC99" s="16"/>
      <c r="AD99" s="16"/>
      <c r="AE99" s="16"/>
      <c r="AF99" s="16"/>
      <c r="AG99" s="16"/>
      <c r="AH99" s="16"/>
      <c r="AI99" s="16"/>
      <c r="AJ99" s="16"/>
      <c r="AK99" s="16"/>
      <c r="AL99" s="16"/>
      <c r="AM99" s="16"/>
      <c r="AN99" s="16"/>
      <c r="AO99" s="16"/>
      <c r="AP99" s="16"/>
      <c r="AQ99" s="16"/>
    </row>
    <row r="100" spans="1:43" s="17" customFormat="1" ht="15.6" outlineLevel="1" x14ac:dyDescent="0.25">
      <c r="A100" s="13"/>
      <c r="B100" s="14"/>
      <c r="C100" s="107">
        <v>8</v>
      </c>
      <c r="D100" s="156"/>
      <c r="E100" s="39"/>
      <c r="F100" s="50"/>
      <c r="G100" s="50"/>
      <c r="H100" s="158">
        <v>0</v>
      </c>
      <c r="I100" s="159">
        <v>0</v>
      </c>
      <c r="J100" s="38">
        <f t="shared" si="6"/>
        <v>0</v>
      </c>
      <c r="K100" s="88"/>
      <c r="L100" s="88"/>
      <c r="M100" s="76"/>
      <c r="N100" s="15"/>
      <c r="O100" s="3"/>
      <c r="P100" s="3"/>
      <c r="Q100" s="3"/>
      <c r="R100" s="3"/>
      <c r="S100" s="3"/>
      <c r="T100" s="3"/>
      <c r="U100" s="3"/>
      <c r="V100" s="3"/>
      <c r="W100" s="3"/>
      <c r="X100" s="3"/>
      <c r="Y100" s="3"/>
      <c r="Z100" s="3"/>
      <c r="AA100" s="3"/>
      <c r="AB100" s="16"/>
      <c r="AC100" s="16"/>
      <c r="AD100" s="16"/>
      <c r="AE100" s="16"/>
      <c r="AF100" s="16"/>
      <c r="AG100" s="16"/>
      <c r="AH100" s="16"/>
      <c r="AI100" s="16"/>
      <c r="AJ100" s="16"/>
      <c r="AK100" s="16"/>
      <c r="AL100" s="16"/>
      <c r="AM100" s="16"/>
      <c r="AN100" s="16"/>
      <c r="AO100" s="16"/>
      <c r="AP100" s="16"/>
      <c r="AQ100" s="16"/>
    </row>
    <row r="101" spans="1:43" s="17" customFormat="1" ht="15.6" outlineLevel="1" x14ac:dyDescent="0.25">
      <c r="A101" s="13"/>
      <c r="B101" s="14"/>
      <c r="C101" s="107">
        <v>9</v>
      </c>
      <c r="D101" s="156"/>
      <c r="E101" s="39"/>
      <c r="F101" s="50"/>
      <c r="G101" s="50"/>
      <c r="H101" s="158">
        <v>0</v>
      </c>
      <c r="I101" s="159">
        <v>0</v>
      </c>
      <c r="J101" s="38">
        <f t="shared" si="6"/>
        <v>0</v>
      </c>
      <c r="K101" s="88"/>
      <c r="L101" s="88"/>
      <c r="M101" s="76"/>
      <c r="N101" s="15"/>
      <c r="O101" s="3"/>
      <c r="P101" s="3"/>
      <c r="Q101" s="3"/>
      <c r="R101" s="3"/>
      <c r="S101" s="3"/>
      <c r="T101" s="3"/>
      <c r="U101" s="3"/>
      <c r="V101" s="3"/>
      <c r="W101" s="3"/>
      <c r="X101" s="3"/>
      <c r="Y101" s="3"/>
      <c r="Z101" s="3"/>
      <c r="AA101" s="3"/>
      <c r="AB101" s="16"/>
      <c r="AC101" s="16"/>
      <c r="AD101" s="16"/>
      <c r="AE101" s="16"/>
      <c r="AF101" s="16"/>
      <c r="AG101" s="16"/>
      <c r="AH101" s="16"/>
      <c r="AI101" s="16"/>
      <c r="AJ101" s="16"/>
      <c r="AK101" s="16"/>
      <c r="AL101" s="16"/>
      <c r="AM101" s="16"/>
      <c r="AN101" s="16"/>
      <c r="AO101" s="16"/>
      <c r="AP101" s="16"/>
      <c r="AQ101" s="16"/>
    </row>
    <row r="102" spans="1:43" s="17" customFormat="1" ht="15.6" outlineLevel="1" x14ac:dyDescent="0.25">
      <c r="A102" s="13"/>
      <c r="B102" s="14"/>
      <c r="C102" s="107">
        <v>10</v>
      </c>
      <c r="D102" s="156"/>
      <c r="E102" s="39"/>
      <c r="F102" s="50"/>
      <c r="G102" s="50"/>
      <c r="H102" s="158">
        <v>0</v>
      </c>
      <c r="I102" s="159">
        <v>0</v>
      </c>
      <c r="J102" s="38">
        <f t="shared" si="6"/>
        <v>0</v>
      </c>
      <c r="K102" s="88"/>
      <c r="L102" s="88"/>
      <c r="M102" s="76"/>
      <c r="N102" s="15"/>
      <c r="O102" s="3"/>
      <c r="P102" s="3"/>
      <c r="Q102" s="3"/>
      <c r="R102" s="3"/>
      <c r="S102" s="3"/>
      <c r="T102" s="3"/>
      <c r="U102" s="3"/>
      <c r="V102" s="3"/>
      <c r="W102" s="3"/>
      <c r="X102" s="3"/>
      <c r="Y102" s="3"/>
      <c r="Z102" s="3"/>
      <c r="AA102" s="3"/>
      <c r="AB102" s="16"/>
      <c r="AC102" s="16"/>
      <c r="AD102" s="16"/>
      <c r="AE102" s="16"/>
      <c r="AF102" s="16"/>
      <c r="AG102" s="16"/>
      <c r="AH102" s="16"/>
      <c r="AI102" s="16"/>
      <c r="AJ102" s="16"/>
      <c r="AK102" s="16"/>
      <c r="AL102" s="16"/>
      <c r="AM102" s="16"/>
      <c r="AN102" s="16"/>
      <c r="AO102" s="16"/>
      <c r="AP102" s="16"/>
      <c r="AQ102" s="16"/>
    </row>
    <row r="103" spans="1:43" s="16" customFormat="1" ht="15.6" outlineLevel="1" collapsed="1" x14ac:dyDescent="0.25">
      <c r="A103" s="44"/>
      <c r="B103" s="45"/>
      <c r="C103" s="44"/>
      <c r="D103" s="103"/>
      <c r="E103" s="39"/>
      <c r="F103" s="39"/>
      <c r="G103" s="39"/>
      <c r="H103" s="39"/>
      <c r="I103" s="39"/>
      <c r="J103" s="48"/>
      <c r="K103" s="35"/>
      <c r="L103" s="35"/>
      <c r="M103" s="76"/>
      <c r="N103" s="47"/>
      <c r="O103" s="3"/>
      <c r="P103" s="3"/>
      <c r="Q103" s="3"/>
      <c r="R103" s="3"/>
      <c r="S103" s="3"/>
      <c r="T103" s="3"/>
      <c r="U103" s="3"/>
      <c r="V103" s="3"/>
      <c r="W103" s="3"/>
      <c r="X103" s="3"/>
      <c r="Y103" s="3"/>
      <c r="Z103" s="3"/>
      <c r="AA103" s="3"/>
    </row>
    <row r="104" spans="1:43" s="61" customFormat="1" ht="15.6" x14ac:dyDescent="0.25">
      <c r="A104" s="55"/>
      <c r="B104" s="56"/>
      <c r="C104" s="55"/>
      <c r="D104" s="57" t="s">
        <v>77</v>
      </c>
      <c r="E104" s="39"/>
      <c r="F104" s="66"/>
      <c r="G104" s="66"/>
      <c r="H104" s="66"/>
      <c r="I104" s="66"/>
      <c r="J104" s="58">
        <f>SUM(J106:J115)</f>
        <v>0</v>
      </c>
      <c r="K104" s="88"/>
      <c r="L104" s="88"/>
      <c r="M104" s="76"/>
      <c r="N104" s="59"/>
      <c r="O104" s="60"/>
      <c r="P104" s="60"/>
      <c r="Q104" s="60"/>
      <c r="R104" s="60"/>
      <c r="S104" s="60"/>
      <c r="T104" s="60"/>
      <c r="U104" s="60"/>
      <c r="V104" s="60"/>
      <c r="W104" s="60"/>
      <c r="X104" s="60"/>
      <c r="Y104" s="60"/>
      <c r="Z104" s="60"/>
      <c r="AA104" s="60"/>
    </row>
    <row r="105" spans="1:43" s="64" customFormat="1" ht="15.6" outlineLevel="1" x14ac:dyDescent="0.25">
      <c r="A105" s="62"/>
      <c r="B105" s="63"/>
      <c r="C105" s="62"/>
      <c r="D105" s="50" t="s">
        <v>78</v>
      </c>
      <c r="E105" s="39"/>
      <c r="F105" s="281" t="s">
        <v>79</v>
      </c>
      <c r="G105" s="281"/>
      <c r="H105" s="281"/>
      <c r="I105" s="32" t="s">
        <v>71</v>
      </c>
      <c r="J105" s="32" t="s">
        <v>80</v>
      </c>
      <c r="K105" s="88"/>
      <c r="L105" s="88"/>
      <c r="M105" s="76"/>
      <c r="N105" s="65"/>
      <c r="O105" s="60"/>
      <c r="P105" s="60"/>
      <c r="Q105" s="60"/>
      <c r="R105" s="60"/>
      <c r="S105" s="60"/>
      <c r="T105" s="60"/>
      <c r="U105" s="60"/>
      <c r="V105" s="60"/>
      <c r="W105" s="60"/>
      <c r="X105" s="60"/>
      <c r="Y105" s="60"/>
      <c r="Z105" s="60"/>
      <c r="AA105" s="60"/>
      <c r="AB105" s="61"/>
      <c r="AC105" s="61"/>
      <c r="AD105" s="61"/>
      <c r="AE105" s="61"/>
      <c r="AF105" s="61"/>
      <c r="AG105" s="61"/>
      <c r="AH105" s="61"/>
      <c r="AI105" s="61"/>
      <c r="AJ105" s="61"/>
      <c r="AK105" s="61"/>
      <c r="AL105" s="61"/>
      <c r="AM105" s="61"/>
      <c r="AN105" s="61"/>
      <c r="AO105" s="61"/>
      <c r="AP105" s="61"/>
      <c r="AQ105" s="61"/>
    </row>
    <row r="106" spans="1:43" s="17" customFormat="1" ht="15.6" outlineLevel="1" x14ac:dyDescent="0.25">
      <c r="A106" s="13"/>
      <c r="B106" s="14"/>
      <c r="C106" s="107">
        <v>1</v>
      </c>
      <c r="D106" s="156"/>
      <c r="E106" s="39"/>
      <c r="F106" s="277"/>
      <c r="G106" s="278"/>
      <c r="H106" s="279"/>
      <c r="I106" s="161">
        <v>0</v>
      </c>
      <c r="J106" s="38">
        <f t="shared" ref="J106:J114" si="7">I106</f>
        <v>0</v>
      </c>
      <c r="K106" s="88"/>
      <c r="L106" s="88"/>
      <c r="M106" s="76"/>
      <c r="N106" s="15"/>
      <c r="O106" s="3"/>
      <c r="P106" s="3"/>
      <c r="Q106" s="3"/>
      <c r="R106" s="3"/>
      <c r="S106" s="3"/>
      <c r="T106" s="3"/>
      <c r="U106" s="3"/>
      <c r="V106" s="3"/>
      <c r="W106" s="3"/>
      <c r="X106" s="3"/>
      <c r="Y106" s="3"/>
      <c r="Z106" s="3"/>
      <c r="AA106" s="3"/>
      <c r="AB106" s="16"/>
      <c r="AC106" s="16"/>
      <c r="AD106" s="16"/>
      <c r="AE106" s="16"/>
      <c r="AF106" s="16"/>
      <c r="AG106" s="16"/>
      <c r="AH106" s="16"/>
      <c r="AI106" s="16"/>
      <c r="AJ106" s="16"/>
      <c r="AK106" s="16"/>
      <c r="AL106" s="16"/>
      <c r="AM106" s="16"/>
      <c r="AN106" s="16"/>
      <c r="AO106" s="16"/>
      <c r="AP106" s="16"/>
      <c r="AQ106" s="16"/>
    </row>
    <row r="107" spans="1:43" s="17" customFormat="1" ht="15.6" outlineLevel="1" x14ac:dyDescent="0.25">
      <c r="A107" s="13"/>
      <c r="B107" s="14"/>
      <c r="C107" s="107">
        <v>2</v>
      </c>
      <c r="D107" s="156"/>
      <c r="E107" s="39"/>
      <c r="F107" s="277"/>
      <c r="G107" s="278"/>
      <c r="H107" s="279"/>
      <c r="I107" s="161">
        <v>0</v>
      </c>
      <c r="J107" s="38">
        <f t="shared" si="7"/>
        <v>0</v>
      </c>
      <c r="K107" s="88"/>
      <c r="L107" s="88"/>
      <c r="M107" s="76"/>
      <c r="N107" s="15"/>
      <c r="O107" s="3"/>
      <c r="P107" s="3"/>
      <c r="Q107" s="3"/>
      <c r="R107" s="3"/>
      <c r="S107" s="3"/>
      <c r="T107" s="3"/>
      <c r="U107" s="3"/>
      <c r="V107" s="3"/>
      <c r="W107" s="3"/>
      <c r="X107" s="3"/>
      <c r="Y107" s="3"/>
      <c r="Z107" s="3"/>
      <c r="AA107" s="3"/>
      <c r="AB107" s="16"/>
      <c r="AC107" s="16"/>
      <c r="AD107" s="16"/>
      <c r="AE107" s="16"/>
      <c r="AF107" s="16"/>
      <c r="AG107" s="16"/>
      <c r="AH107" s="16"/>
      <c r="AI107" s="16"/>
      <c r="AJ107" s="16"/>
      <c r="AK107" s="16"/>
      <c r="AL107" s="16"/>
      <c r="AM107" s="16"/>
      <c r="AN107" s="16"/>
      <c r="AO107" s="16"/>
      <c r="AP107" s="16"/>
      <c r="AQ107" s="16"/>
    </row>
    <row r="108" spans="1:43" s="17" customFormat="1" ht="15.6" outlineLevel="1" x14ac:dyDescent="0.25">
      <c r="A108" s="13"/>
      <c r="B108" s="14"/>
      <c r="C108" s="107">
        <v>3</v>
      </c>
      <c r="D108" s="156"/>
      <c r="E108" s="39"/>
      <c r="F108" s="277"/>
      <c r="G108" s="278"/>
      <c r="H108" s="279"/>
      <c r="I108" s="161">
        <v>0</v>
      </c>
      <c r="J108" s="38">
        <f t="shared" si="7"/>
        <v>0</v>
      </c>
      <c r="K108" s="88"/>
      <c r="L108" s="88"/>
      <c r="M108" s="76"/>
      <c r="N108" s="15"/>
      <c r="O108" s="3"/>
      <c r="P108" s="3"/>
      <c r="Q108" s="3"/>
      <c r="R108" s="3"/>
      <c r="S108" s="3"/>
      <c r="T108" s="3"/>
      <c r="U108" s="3"/>
      <c r="V108" s="3"/>
      <c r="W108" s="3"/>
      <c r="X108" s="3"/>
      <c r="Y108" s="3"/>
      <c r="Z108" s="3"/>
      <c r="AA108" s="3"/>
      <c r="AB108" s="16"/>
      <c r="AC108" s="16"/>
      <c r="AD108" s="16"/>
      <c r="AE108" s="16"/>
      <c r="AF108" s="16"/>
      <c r="AG108" s="16"/>
      <c r="AH108" s="16"/>
      <c r="AI108" s="16"/>
      <c r="AJ108" s="16"/>
      <c r="AK108" s="16"/>
      <c r="AL108" s="16"/>
      <c r="AM108" s="16"/>
      <c r="AN108" s="16"/>
      <c r="AO108" s="16"/>
      <c r="AP108" s="16"/>
      <c r="AQ108" s="16"/>
    </row>
    <row r="109" spans="1:43" s="17" customFormat="1" ht="15.6" outlineLevel="1" x14ac:dyDescent="0.25">
      <c r="A109" s="13"/>
      <c r="B109" s="14"/>
      <c r="C109" s="107">
        <v>4</v>
      </c>
      <c r="D109" s="156"/>
      <c r="E109" s="39"/>
      <c r="F109" s="277"/>
      <c r="G109" s="278"/>
      <c r="H109" s="279"/>
      <c r="I109" s="161">
        <v>0</v>
      </c>
      <c r="J109" s="38">
        <f t="shared" si="7"/>
        <v>0</v>
      </c>
      <c r="K109" s="88"/>
      <c r="L109" s="88"/>
      <c r="M109" s="76"/>
      <c r="N109" s="15"/>
      <c r="O109" s="3"/>
      <c r="P109" s="3"/>
      <c r="Q109" s="3"/>
      <c r="R109" s="3"/>
      <c r="S109" s="3"/>
      <c r="T109" s="3"/>
      <c r="U109" s="3"/>
      <c r="V109" s="3"/>
      <c r="W109" s="3"/>
      <c r="X109" s="3"/>
      <c r="Y109" s="3"/>
      <c r="Z109" s="3"/>
      <c r="AA109" s="3"/>
      <c r="AB109" s="16"/>
      <c r="AC109" s="16"/>
      <c r="AD109" s="16"/>
      <c r="AE109" s="16"/>
      <c r="AF109" s="16"/>
      <c r="AG109" s="16"/>
      <c r="AH109" s="16"/>
      <c r="AI109" s="16"/>
      <c r="AJ109" s="16"/>
      <c r="AK109" s="16"/>
      <c r="AL109" s="16"/>
      <c r="AM109" s="16"/>
      <c r="AN109" s="16"/>
      <c r="AO109" s="16"/>
      <c r="AP109" s="16"/>
      <c r="AQ109" s="16"/>
    </row>
    <row r="110" spans="1:43" s="17" customFormat="1" ht="15.6" outlineLevel="1" x14ac:dyDescent="0.25">
      <c r="A110" s="13"/>
      <c r="B110" s="14"/>
      <c r="C110" s="107">
        <v>5</v>
      </c>
      <c r="D110" s="156"/>
      <c r="E110" s="39"/>
      <c r="F110" s="277"/>
      <c r="G110" s="278"/>
      <c r="H110" s="279"/>
      <c r="I110" s="161">
        <v>0</v>
      </c>
      <c r="J110" s="38">
        <f t="shared" si="7"/>
        <v>0</v>
      </c>
      <c r="K110" s="88"/>
      <c r="L110" s="88"/>
      <c r="M110" s="76"/>
      <c r="N110" s="15"/>
      <c r="O110" s="3"/>
      <c r="P110" s="3"/>
      <c r="Q110" s="3"/>
      <c r="R110" s="3"/>
      <c r="S110" s="3"/>
      <c r="T110" s="3"/>
      <c r="U110" s="3"/>
      <c r="V110" s="3"/>
      <c r="W110" s="3"/>
      <c r="X110" s="3"/>
      <c r="Y110" s="3"/>
      <c r="Z110" s="3"/>
      <c r="AA110" s="3"/>
      <c r="AB110" s="16"/>
      <c r="AC110" s="16"/>
      <c r="AD110" s="16"/>
      <c r="AE110" s="16"/>
      <c r="AF110" s="16"/>
      <c r="AG110" s="16"/>
      <c r="AH110" s="16"/>
      <c r="AI110" s="16"/>
      <c r="AJ110" s="16"/>
      <c r="AK110" s="16"/>
      <c r="AL110" s="16"/>
      <c r="AM110" s="16"/>
      <c r="AN110" s="16"/>
      <c r="AO110" s="16"/>
      <c r="AP110" s="16"/>
      <c r="AQ110" s="16"/>
    </row>
    <row r="111" spans="1:43" s="17" customFormat="1" ht="15.6" outlineLevel="1" x14ac:dyDescent="0.25">
      <c r="A111" s="13"/>
      <c r="B111" s="14"/>
      <c r="C111" s="107">
        <v>6</v>
      </c>
      <c r="D111" s="156"/>
      <c r="E111" s="39"/>
      <c r="F111" s="277"/>
      <c r="G111" s="278"/>
      <c r="H111" s="279"/>
      <c r="I111" s="161">
        <v>0</v>
      </c>
      <c r="J111" s="38">
        <f t="shared" si="7"/>
        <v>0</v>
      </c>
      <c r="K111" s="88"/>
      <c r="L111" s="88"/>
      <c r="M111" s="76"/>
      <c r="N111" s="15"/>
      <c r="O111" s="3"/>
      <c r="P111" s="3"/>
      <c r="Q111" s="3"/>
      <c r="R111" s="3"/>
      <c r="S111" s="3"/>
      <c r="T111" s="3"/>
      <c r="U111" s="3"/>
      <c r="V111" s="3"/>
      <c r="W111" s="3"/>
      <c r="X111" s="3"/>
      <c r="Y111" s="3"/>
      <c r="Z111" s="3"/>
      <c r="AA111" s="3"/>
      <c r="AB111" s="16"/>
      <c r="AC111" s="16"/>
      <c r="AD111" s="16"/>
      <c r="AE111" s="16"/>
      <c r="AF111" s="16"/>
      <c r="AG111" s="16"/>
      <c r="AH111" s="16"/>
      <c r="AI111" s="16"/>
      <c r="AJ111" s="16"/>
      <c r="AK111" s="16"/>
      <c r="AL111" s="16"/>
      <c r="AM111" s="16"/>
      <c r="AN111" s="16"/>
      <c r="AO111" s="16"/>
      <c r="AP111" s="16"/>
      <c r="AQ111" s="16"/>
    </row>
    <row r="112" spans="1:43" s="17" customFormat="1" ht="15.6" outlineLevel="1" x14ac:dyDescent="0.25">
      <c r="A112" s="13"/>
      <c r="B112" s="14"/>
      <c r="C112" s="107">
        <v>7</v>
      </c>
      <c r="D112" s="156"/>
      <c r="E112" s="39"/>
      <c r="F112" s="277"/>
      <c r="G112" s="278"/>
      <c r="H112" s="279"/>
      <c r="I112" s="161">
        <v>0</v>
      </c>
      <c r="J112" s="38">
        <f t="shared" si="7"/>
        <v>0</v>
      </c>
      <c r="K112" s="88"/>
      <c r="L112" s="88"/>
      <c r="M112" s="76"/>
      <c r="N112" s="15"/>
      <c r="O112" s="3"/>
      <c r="P112" s="3"/>
      <c r="Q112" s="3"/>
      <c r="R112" s="3"/>
      <c r="S112" s="3"/>
      <c r="T112" s="3"/>
      <c r="U112" s="3"/>
      <c r="V112" s="3"/>
      <c r="W112" s="3"/>
      <c r="X112" s="3"/>
      <c r="Y112" s="3"/>
      <c r="Z112" s="3"/>
      <c r="AA112" s="3"/>
      <c r="AB112" s="16"/>
      <c r="AC112" s="16"/>
      <c r="AD112" s="16"/>
      <c r="AE112" s="16"/>
      <c r="AF112" s="16"/>
      <c r="AG112" s="16"/>
      <c r="AH112" s="16"/>
      <c r="AI112" s="16"/>
      <c r="AJ112" s="16"/>
      <c r="AK112" s="16"/>
      <c r="AL112" s="16"/>
      <c r="AM112" s="16"/>
      <c r="AN112" s="16"/>
      <c r="AO112" s="16"/>
      <c r="AP112" s="16"/>
      <c r="AQ112" s="16"/>
    </row>
    <row r="113" spans="1:43" s="17" customFormat="1" ht="15.6" outlineLevel="1" x14ac:dyDescent="0.25">
      <c r="A113" s="13"/>
      <c r="B113" s="14"/>
      <c r="C113" s="107">
        <v>8</v>
      </c>
      <c r="D113" s="156"/>
      <c r="E113" s="39"/>
      <c r="F113" s="277"/>
      <c r="G113" s="278"/>
      <c r="H113" s="279"/>
      <c r="I113" s="161">
        <v>0</v>
      </c>
      <c r="J113" s="38">
        <f t="shared" si="7"/>
        <v>0</v>
      </c>
      <c r="K113" s="88"/>
      <c r="L113" s="88"/>
      <c r="M113" s="76"/>
      <c r="N113" s="15"/>
      <c r="O113" s="3"/>
      <c r="P113" s="3"/>
      <c r="Q113" s="3"/>
      <c r="R113" s="3"/>
      <c r="S113" s="3"/>
      <c r="T113" s="3"/>
      <c r="U113" s="3"/>
      <c r="V113" s="3"/>
      <c r="W113" s="3"/>
      <c r="X113" s="3"/>
      <c r="Y113" s="3"/>
      <c r="Z113" s="3"/>
      <c r="AA113" s="3"/>
      <c r="AB113" s="16"/>
      <c r="AC113" s="16"/>
      <c r="AD113" s="16"/>
      <c r="AE113" s="16"/>
      <c r="AF113" s="16"/>
      <c r="AG113" s="16"/>
      <c r="AH113" s="16"/>
      <c r="AI113" s="16"/>
      <c r="AJ113" s="16"/>
      <c r="AK113" s="16"/>
      <c r="AL113" s="16"/>
      <c r="AM113" s="16"/>
      <c r="AN113" s="16"/>
      <c r="AO113" s="16"/>
      <c r="AP113" s="16"/>
      <c r="AQ113" s="16"/>
    </row>
    <row r="114" spans="1:43" s="17" customFormat="1" ht="15.6" outlineLevel="1" x14ac:dyDescent="0.25">
      <c r="A114" s="13"/>
      <c r="B114" s="14"/>
      <c r="C114" s="107">
        <v>9</v>
      </c>
      <c r="D114" s="156"/>
      <c r="E114" s="39"/>
      <c r="F114" s="277"/>
      <c r="G114" s="278"/>
      <c r="H114" s="279"/>
      <c r="I114" s="161">
        <v>0</v>
      </c>
      <c r="J114" s="38">
        <f t="shared" si="7"/>
        <v>0</v>
      </c>
      <c r="K114" s="88"/>
      <c r="L114" s="88"/>
      <c r="M114" s="76"/>
      <c r="N114" s="15"/>
      <c r="O114" s="3"/>
      <c r="P114" s="3"/>
      <c r="Q114" s="3"/>
      <c r="R114" s="3"/>
      <c r="S114" s="3"/>
      <c r="T114" s="3"/>
      <c r="U114" s="3"/>
      <c r="V114" s="3"/>
      <c r="W114" s="3"/>
      <c r="X114" s="3"/>
      <c r="Y114" s="3"/>
      <c r="Z114" s="3"/>
      <c r="AA114" s="3"/>
      <c r="AB114" s="16"/>
      <c r="AC114" s="16"/>
      <c r="AD114" s="16"/>
      <c r="AE114" s="16"/>
      <c r="AF114" s="16"/>
      <c r="AG114" s="16"/>
      <c r="AH114" s="16"/>
      <c r="AI114" s="16"/>
      <c r="AJ114" s="16"/>
      <c r="AK114" s="16"/>
      <c r="AL114" s="16"/>
      <c r="AM114" s="16"/>
      <c r="AN114" s="16"/>
      <c r="AO114" s="16"/>
      <c r="AP114" s="16"/>
      <c r="AQ114" s="16"/>
    </row>
    <row r="115" spans="1:43" s="17" customFormat="1" ht="15.6" outlineLevel="1" x14ac:dyDescent="0.25">
      <c r="A115" s="13"/>
      <c r="B115" s="14"/>
      <c r="C115" s="107">
        <v>10</v>
      </c>
      <c r="D115" s="156"/>
      <c r="E115" s="39"/>
      <c r="F115" s="277"/>
      <c r="G115" s="278"/>
      <c r="H115" s="279"/>
      <c r="I115" s="161">
        <v>0</v>
      </c>
      <c r="J115" s="38">
        <f>I115</f>
        <v>0</v>
      </c>
      <c r="K115" s="88"/>
      <c r="L115" s="88"/>
      <c r="M115" s="76"/>
      <c r="N115" s="15"/>
      <c r="O115" s="3"/>
      <c r="P115" s="3"/>
      <c r="Q115" s="3"/>
      <c r="R115" s="3"/>
      <c r="S115" s="3"/>
      <c r="T115" s="3"/>
      <c r="U115" s="3"/>
      <c r="V115" s="3"/>
      <c r="W115" s="3"/>
      <c r="X115" s="3"/>
      <c r="Y115" s="3"/>
      <c r="Z115" s="3"/>
      <c r="AA115" s="3"/>
      <c r="AB115" s="16"/>
      <c r="AC115" s="16"/>
      <c r="AD115" s="16"/>
      <c r="AE115" s="16"/>
      <c r="AF115" s="16"/>
      <c r="AG115" s="16"/>
      <c r="AH115" s="16"/>
      <c r="AI115" s="16"/>
      <c r="AJ115" s="16"/>
      <c r="AK115" s="16"/>
      <c r="AL115" s="16"/>
      <c r="AM115" s="16"/>
      <c r="AN115" s="16"/>
      <c r="AO115" s="16"/>
      <c r="AP115" s="16"/>
      <c r="AQ115" s="16"/>
    </row>
    <row r="116" spans="1:43" s="16" customFormat="1" ht="15.6" outlineLevel="1" x14ac:dyDescent="0.25">
      <c r="A116" s="44"/>
      <c r="B116" s="45"/>
      <c r="C116" s="44"/>
      <c r="D116" s="103"/>
      <c r="E116" s="39"/>
      <c r="F116" s="36"/>
      <c r="G116" s="39"/>
      <c r="H116" s="39"/>
      <c r="I116" s="39"/>
      <c r="J116" s="48"/>
      <c r="K116" s="49"/>
      <c r="L116" s="49"/>
      <c r="M116" s="76"/>
      <c r="N116" s="47"/>
      <c r="O116" s="3"/>
      <c r="P116" s="3"/>
      <c r="Q116" s="3"/>
      <c r="R116" s="3"/>
      <c r="S116" s="3"/>
      <c r="T116" s="3"/>
      <c r="U116" s="3"/>
      <c r="V116" s="3"/>
      <c r="W116" s="3"/>
      <c r="X116" s="3"/>
      <c r="Y116" s="3"/>
      <c r="Z116" s="3"/>
      <c r="AA116" s="3"/>
    </row>
    <row r="117" spans="1:43" s="17" customFormat="1" ht="15.6" x14ac:dyDescent="0.3">
      <c r="A117" s="13"/>
      <c r="B117" s="14"/>
      <c r="C117" s="13"/>
      <c r="D117" s="70" t="s">
        <v>81</v>
      </c>
      <c r="E117" s="39"/>
      <c r="F117" s="71"/>
      <c r="G117" s="71"/>
      <c r="H117" s="71"/>
      <c r="I117" s="71"/>
      <c r="J117" s="69">
        <f>SUM(J12,J29,J42,J65,J78,J91,J104)</f>
        <v>0</v>
      </c>
      <c r="K117" s="88"/>
      <c r="L117" s="88"/>
      <c r="M117" s="76"/>
      <c r="N117" s="54"/>
      <c r="O117" s="3"/>
      <c r="P117" s="3"/>
      <c r="Q117" s="3"/>
      <c r="R117" s="3"/>
      <c r="S117" s="3"/>
      <c r="T117" s="3"/>
      <c r="U117" s="3"/>
      <c r="V117" s="3"/>
      <c r="W117" s="3"/>
      <c r="X117" s="3"/>
      <c r="Y117" s="3"/>
      <c r="Z117" s="3"/>
      <c r="AA117" s="3"/>
      <c r="AB117" s="16"/>
      <c r="AC117" s="16"/>
      <c r="AD117" s="16"/>
      <c r="AE117" s="16"/>
      <c r="AF117" s="16"/>
      <c r="AG117" s="16"/>
      <c r="AH117" s="16"/>
      <c r="AI117" s="16"/>
      <c r="AJ117" s="16"/>
      <c r="AK117" s="16"/>
      <c r="AL117" s="16"/>
      <c r="AM117" s="16"/>
      <c r="AN117" s="16"/>
      <c r="AO117" s="16"/>
      <c r="AP117" s="16"/>
      <c r="AQ117" s="16"/>
    </row>
    <row r="118" spans="1:43" s="17" customFormat="1" ht="16.2" thickBot="1" x14ac:dyDescent="0.35">
      <c r="A118" s="13"/>
      <c r="B118" s="14"/>
      <c r="C118" s="13"/>
      <c r="D118" s="216" t="s">
        <v>82</v>
      </c>
      <c r="E118" s="94"/>
      <c r="F118" s="95"/>
      <c r="G118" s="95"/>
      <c r="H118" s="95"/>
      <c r="I118" s="95"/>
      <c r="J118" s="95"/>
      <c r="K118" s="95"/>
      <c r="L118" s="95"/>
      <c r="M118" s="77"/>
      <c r="N118" s="15"/>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row>
    <row r="119" spans="1:43" s="17" customFormat="1" ht="18" thickBot="1" x14ac:dyDescent="0.35">
      <c r="A119" s="13"/>
      <c r="B119" s="14"/>
      <c r="C119" s="13"/>
      <c r="D119" s="93" t="s">
        <v>83</v>
      </c>
      <c r="E119" s="94"/>
      <c r="F119" s="95"/>
      <c r="G119" s="95"/>
      <c r="H119" s="95"/>
      <c r="I119" s="95"/>
      <c r="J119" s="95"/>
      <c r="K119" s="95"/>
      <c r="L119" s="95"/>
      <c r="M119" s="77"/>
      <c r="N119" s="15"/>
      <c r="O119" s="3"/>
      <c r="P119" s="3"/>
      <c r="Q119" s="3"/>
      <c r="R119" s="3"/>
      <c r="S119" s="3"/>
      <c r="T119" s="3"/>
      <c r="U119" s="3"/>
      <c r="V119" s="3"/>
      <c r="W119" s="3"/>
      <c r="X119" s="3"/>
      <c r="Y119" s="3"/>
      <c r="Z119" s="3"/>
      <c r="AA119" s="3"/>
      <c r="AB119" s="16"/>
      <c r="AC119" s="16"/>
      <c r="AD119" s="16"/>
      <c r="AE119" s="16"/>
      <c r="AF119" s="16"/>
      <c r="AG119" s="16"/>
      <c r="AH119" s="16"/>
      <c r="AI119" s="16"/>
      <c r="AJ119" s="16"/>
      <c r="AK119" s="16"/>
      <c r="AL119" s="16"/>
      <c r="AM119" s="16"/>
      <c r="AN119" s="16"/>
      <c r="AO119" s="16"/>
      <c r="AP119" s="16"/>
      <c r="AQ119" s="16"/>
    </row>
    <row r="120" spans="1:43" s="17" customFormat="1" ht="15.6" x14ac:dyDescent="0.25">
      <c r="A120" s="13"/>
      <c r="B120" s="14"/>
      <c r="C120" s="13"/>
      <c r="D120" s="99"/>
      <c r="E120" s="24"/>
      <c r="F120" s="269" t="s">
        <v>84</v>
      </c>
      <c r="G120" s="269"/>
      <c r="H120" s="269"/>
      <c r="I120" s="269"/>
      <c r="J120" s="267" t="s">
        <v>85</v>
      </c>
      <c r="K120" s="275" t="s">
        <v>86</v>
      </c>
      <c r="L120" s="267" t="s">
        <v>87</v>
      </c>
      <c r="M120" s="77"/>
      <c r="N120" s="15"/>
      <c r="O120" s="3"/>
      <c r="P120" s="3"/>
      <c r="Q120" s="3"/>
      <c r="R120" s="3"/>
      <c r="S120" s="3"/>
      <c r="T120" s="3"/>
      <c r="U120" s="3"/>
      <c r="V120" s="3"/>
      <c r="W120" s="3"/>
      <c r="X120" s="3"/>
      <c r="Y120" s="3"/>
      <c r="Z120" s="3"/>
      <c r="AA120" s="3"/>
      <c r="AB120" s="16"/>
      <c r="AC120" s="16"/>
      <c r="AD120" s="16"/>
      <c r="AE120" s="16"/>
      <c r="AF120" s="16"/>
      <c r="AG120" s="16"/>
      <c r="AH120" s="16"/>
      <c r="AI120" s="16"/>
      <c r="AJ120" s="16"/>
      <c r="AK120" s="16"/>
      <c r="AL120" s="16"/>
      <c r="AM120" s="16"/>
      <c r="AN120" s="16"/>
      <c r="AO120" s="16"/>
      <c r="AP120" s="16"/>
      <c r="AQ120" s="16"/>
    </row>
    <row r="121" spans="1:43" s="64" customFormat="1" ht="24" x14ac:dyDescent="0.25">
      <c r="A121" s="62"/>
      <c r="B121" s="63"/>
      <c r="C121" s="62"/>
      <c r="D121" s="105" t="s">
        <v>88</v>
      </c>
      <c r="E121" s="72"/>
      <c r="F121" s="137" t="s">
        <v>89</v>
      </c>
      <c r="G121" s="138" t="s">
        <v>90</v>
      </c>
      <c r="H121" s="138" t="s">
        <v>91</v>
      </c>
      <c r="I121" s="138" t="s">
        <v>92</v>
      </c>
      <c r="J121" s="268"/>
      <c r="K121" s="276"/>
      <c r="L121" s="268"/>
      <c r="M121" s="78"/>
      <c r="N121" s="65"/>
      <c r="O121" s="60"/>
      <c r="P121" s="60"/>
      <c r="Q121" s="60"/>
      <c r="R121" s="60"/>
      <c r="S121" s="60"/>
      <c r="T121" s="60"/>
      <c r="U121" s="60"/>
      <c r="V121" s="60"/>
      <c r="W121" s="60"/>
      <c r="X121" s="60"/>
      <c r="Y121" s="60"/>
      <c r="Z121" s="60"/>
      <c r="AA121" s="60"/>
      <c r="AB121" s="61"/>
      <c r="AC121" s="61"/>
      <c r="AD121" s="61"/>
      <c r="AE121" s="61"/>
      <c r="AF121" s="61"/>
      <c r="AG121" s="61"/>
      <c r="AH121" s="61"/>
      <c r="AI121" s="61"/>
      <c r="AJ121" s="61"/>
      <c r="AK121" s="61"/>
      <c r="AL121" s="61"/>
      <c r="AM121" s="61"/>
      <c r="AN121" s="61"/>
      <c r="AO121" s="61"/>
      <c r="AP121" s="61"/>
      <c r="AQ121" s="61"/>
    </row>
    <row r="122" spans="1:43" s="17" customFormat="1" x14ac:dyDescent="0.25">
      <c r="A122" s="13"/>
      <c r="B122" s="14"/>
      <c r="C122" s="13"/>
      <c r="D122" s="127" t="str">
        <f>Summary!E42&amp;" (Lead Applicant)"</f>
        <v xml:space="preserve"> (Lead Applicant)</v>
      </c>
      <c r="E122" s="34"/>
      <c r="F122" s="139" t="str">
        <f>IF(Summary!E43=0,"N/A",Summary!E43)</f>
        <v>N/A</v>
      </c>
      <c r="G122" s="90" t="str">
        <f>INDEX(Summary!$E$56:$F$61,MATCH(F122,Summary!$E$56:$E$61,0),2)</f>
        <v>N/A</v>
      </c>
      <c r="H122" s="92">
        <f>J117</f>
        <v>0</v>
      </c>
      <c r="I122" s="163">
        <v>0</v>
      </c>
      <c r="J122" s="90" t="str">
        <f t="shared" ref="J122:J127" si="8">IF(ISNUMBER(I122/H122),(I122/H122),"N/A")</f>
        <v>N/A</v>
      </c>
      <c r="K122" s="90" t="str">
        <f t="shared" ref="K122:K127" si="9">IF(G122="N/A","N/A",IF(J122="N/A","N/A",IF(J122&gt;G122,"Reduce Grant","OK")))</f>
        <v>N/A</v>
      </c>
      <c r="L122" s="38" t="s">
        <v>27</v>
      </c>
      <c r="M122" s="77"/>
      <c r="N122" s="15"/>
      <c r="O122" s="3"/>
      <c r="P122" s="3"/>
      <c r="Q122" s="3"/>
      <c r="R122" s="3"/>
      <c r="S122" s="3"/>
      <c r="T122" s="3"/>
      <c r="U122" s="3"/>
      <c r="V122" s="3"/>
      <c r="W122" s="3"/>
      <c r="X122" s="3"/>
      <c r="Y122" s="3"/>
      <c r="Z122" s="3"/>
      <c r="AA122" s="3"/>
      <c r="AB122" s="16"/>
      <c r="AC122" s="16"/>
      <c r="AD122" s="16"/>
      <c r="AE122" s="16"/>
      <c r="AF122" s="16"/>
      <c r="AG122" s="16"/>
      <c r="AH122" s="16"/>
      <c r="AI122" s="16"/>
      <c r="AJ122" s="16"/>
      <c r="AK122" s="16"/>
      <c r="AL122" s="16"/>
      <c r="AM122" s="16"/>
      <c r="AN122" s="16"/>
      <c r="AO122" s="16"/>
      <c r="AP122" s="16"/>
      <c r="AQ122" s="16"/>
    </row>
    <row r="123" spans="1:43" s="17" customFormat="1" ht="15.6" x14ac:dyDescent="0.25">
      <c r="A123" s="13"/>
      <c r="B123" s="14"/>
      <c r="C123" s="107">
        <v>1</v>
      </c>
      <c r="D123" s="127" t="str">
        <f>D147</f>
        <v>Partner 1 name</v>
      </c>
      <c r="E123" s="24"/>
      <c r="F123" s="162" t="s">
        <v>27</v>
      </c>
      <c r="G123" s="90" t="str">
        <f>INDEX(Summary!$E$56:$F$61,MATCH(F123,Summary!$E$56:$E$61,0),2)</f>
        <v>N/A</v>
      </c>
      <c r="H123" s="92">
        <f>J147</f>
        <v>0</v>
      </c>
      <c r="I123" s="163">
        <v>0</v>
      </c>
      <c r="J123" s="90" t="str">
        <f t="shared" si="8"/>
        <v>N/A</v>
      </c>
      <c r="K123" s="90" t="str">
        <f t="shared" si="9"/>
        <v>N/A</v>
      </c>
      <c r="L123" s="38" t="str">
        <f>IF(OR(F123="Research - University",F123="Research - Other"),H123,"N/A")</f>
        <v>N/A</v>
      </c>
      <c r="M123" s="75"/>
      <c r="N123" s="15"/>
      <c r="O123" s="3"/>
      <c r="P123" s="3"/>
      <c r="Q123" s="3"/>
      <c r="R123" s="3"/>
      <c r="S123" s="3"/>
      <c r="T123" s="3"/>
      <c r="U123" s="3"/>
      <c r="V123" s="3"/>
      <c r="W123" s="3"/>
      <c r="X123" s="3"/>
      <c r="Y123" s="3"/>
      <c r="Z123" s="3"/>
      <c r="AA123" s="3"/>
      <c r="AB123" s="16"/>
      <c r="AC123" s="16"/>
      <c r="AD123" s="16"/>
      <c r="AE123" s="16"/>
      <c r="AF123" s="16"/>
      <c r="AG123" s="16"/>
      <c r="AH123" s="16"/>
      <c r="AI123" s="16"/>
      <c r="AJ123" s="16"/>
      <c r="AK123" s="16"/>
      <c r="AL123" s="16"/>
      <c r="AM123" s="16"/>
      <c r="AN123" s="16"/>
      <c r="AO123" s="16"/>
      <c r="AP123" s="16"/>
      <c r="AQ123" s="16"/>
    </row>
    <row r="124" spans="1:43" s="17" customFormat="1" ht="15.6" x14ac:dyDescent="0.25">
      <c r="A124" s="13"/>
      <c r="B124" s="14"/>
      <c r="C124" s="107">
        <v>2</v>
      </c>
      <c r="D124" s="127" t="str">
        <f>D255</f>
        <v>Partner 2 name</v>
      </c>
      <c r="E124" s="24"/>
      <c r="F124" s="162" t="s">
        <v>27</v>
      </c>
      <c r="G124" s="90" t="str">
        <f>INDEX(Summary!$E$56:$F$61,MATCH(F124,Summary!$E$56:$E$61,0),2)</f>
        <v>N/A</v>
      </c>
      <c r="H124" s="92">
        <f>J255</f>
        <v>0</v>
      </c>
      <c r="I124" s="163">
        <v>0</v>
      </c>
      <c r="J124" s="90" t="str">
        <f t="shared" si="8"/>
        <v>N/A</v>
      </c>
      <c r="K124" s="90" t="str">
        <f t="shared" si="9"/>
        <v>N/A</v>
      </c>
      <c r="L124" s="38" t="str">
        <f>IF(OR(F124="Research - University",F124="Research - Other"),H124,"N/A")</f>
        <v>N/A</v>
      </c>
      <c r="M124" s="75"/>
      <c r="N124" s="15"/>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row>
    <row r="125" spans="1:43" s="17" customFormat="1" ht="15.6" x14ac:dyDescent="0.25">
      <c r="A125" s="13"/>
      <c r="B125" s="14"/>
      <c r="C125" s="107">
        <v>3</v>
      </c>
      <c r="D125" s="127" t="str">
        <f>D363</f>
        <v>Partner 3 name</v>
      </c>
      <c r="E125" s="24"/>
      <c r="F125" s="162" t="s">
        <v>27</v>
      </c>
      <c r="G125" s="90" t="str">
        <f>INDEX(Summary!$E$56:$F$61,MATCH(F125,Summary!$E$56:$E$61,0),2)</f>
        <v>N/A</v>
      </c>
      <c r="H125" s="92">
        <f>J363</f>
        <v>0</v>
      </c>
      <c r="I125" s="163">
        <v>0</v>
      </c>
      <c r="J125" s="90" t="str">
        <f t="shared" si="8"/>
        <v>N/A</v>
      </c>
      <c r="K125" s="90" t="str">
        <f t="shared" si="9"/>
        <v>N/A</v>
      </c>
      <c r="L125" s="38" t="str">
        <f>IF(OR(F125="Research - University",F125="Research - Other"),H125,"N/A")</f>
        <v>N/A</v>
      </c>
      <c r="M125" s="75"/>
      <c r="N125" s="15"/>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row>
    <row r="126" spans="1:43" s="17" customFormat="1" ht="15.6" x14ac:dyDescent="0.25">
      <c r="A126" s="13"/>
      <c r="B126" s="14"/>
      <c r="C126" s="107">
        <v>4</v>
      </c>
      <c r="D126" s="127" t="str">
        <f>D471</f>
        <v>Partner 4 name</v>
      </c>
      <c r="E126" s="24"/>
      <c r="F126" s="162" t="s">
        <v>27</v>
      </c>
      <c r="G126" s="90" t="str">
        <f>INDEX(Summary!$E$56:$F$61,MATCH(F126,Summary!$E$56:$E$61,0),2)</f>
        <v>N/A</v>
      </c>
      <c r="H126" s="92">
        <f>J471</f>
        <v>0</v>
      </c>
      <c r="I126" s="163">
        <v>0</v>
      </c>
      <c r="J126" s="90" t="str">
        <f t="shared" si="8"/>
        <v>N/A</v>
      </c>
      <c r="K126" s="90" t="str">
        <f t="shared" si="9"/>
        <v>N/A</v>
      </c>
      <c r="L126" s="38" t="str">
        <f>IF(OR(F126="Research - University",F126="Research - Other"),H126,"N/A")</f>
        <v>N/A</v>
      </c>
      <c r="M126" s="75"/>
      <c r="N126" s="15"/>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row>
    <row r="127" spans="1:43" s="17" customFormat="1" x14ac:dyDescent="0.25">
      <c r="A127" s="13"/>
      <c r="B127" s="14"/>
      <c r="C127" s="107">
        <v>5</v>
      </c>
      <c r="D127" s="127" t="str">
        <f>D579</f>
        <v>Partner 5 name</v>
      </c>
      <c r="E127" s="40"/>
      <c r="F127" s="162" t="s">
        <v>27</v>
      </c>
      <c r="G127" s="90" t="str">
        <f>INDEX(Summary!$E$56:$F$61,MATCH(F127,Summary!$E$56:$E$61,0),2)</f>
        <v>N/A</v>
      </c>
      <c r="H127" s="92">
        <f>J579</f>
        <v>0</v>
      </c>
      <c r="I127" s="163">
        <v>0</v>
      </c>
      <c r="J127" s="90" t="str">
        <f t="shared" si="8"/>
        <v>N/A</v>
      </c>
      <c r="K127" s="90" t="str">
        <f t="shared" si="9"/>
        <v>N/A</v>
      </c>
      <c r="L127" s="38" t="str">
        <f>IF(OR(F127="Research - University",F127="Research - Other"),H127,"N/A")</f>
        <v>N/A</v>
      </c>
      <c r="M127" s="77"/>
      <c r="N127" s="15"/>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row>
    <row r="128" spans="1:43" s="17" customFormat="1" x14ac:dyDescent="0.25">
      <c r="A128" s="13"/>
      <c r="B128" s="14"/>
      <c r="C128" s="13"/>
      <c r="D128" s="37" t="s">
        <v>93</v>
      </c>
      <c r="E128" s="40"/>
      <c r="F128" s="91"/>
      <c r="G128" s="91"/>
      <c r="H128" s="133">
        <f>SUM(H122:H127)</f>
        <v>0</v>
      </c>
      <c r="I128" s="134">
        <f>SUM(I122:I127)</f>
        <v>0</v>
      </c>
      <c r="J128" s="33"/>
      <c r="K128" s="136" t="str">
        <f>IF(COUNTIF(K122:K127,"N/A")=6,"N/A",IF(COUNTIF(K122:K127,"Reduce Grant")=0,"OK","Reduce Grant"))</f>
        <v>N/A</v>
      </c>
      <c r="L128" s="69" t="str">
        <f>IF(COUNTIF(L123:L127,"N/A")=5,"N/A",SUM(L123:L127))</f>
        <v>N/A</v>
      </c>
      <c r="M128" s="77"/>
      <c r="N128" s="15"/>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row>
    <row r="129" spans="1:43" s="17" customFormat="1" x14ac:dyDescent="0.25">
      <c r="A129" s="13"/>
      <c r="B129" s="14"/>
      <c r="C129" s="13"/>
      <c r="D129" s="52" t="s">
        <v>94</v>
      </c>
      <c r="E129" s="40"/>
      <c r="F129" s="91"/>
      <c r="G129" s="91"/>
      <c r="H129" s="91"/>
      <c r="I129" s="91"/>
      <c r="J129" s="91"/>
      <c r="K129" s="135"/>
      <c r="L129" s="108" t="str">
        <f>IF(ISNUMBER(L128/H128),L128/H128,"N/A")</f>
        <v>N/A</v>
      </c>
      <c r="M129" s="77"/>
      <c r="N129" s="15"/>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row>
    <row r="130" spans="1:43" s="17" customFormat="1" x14ac:dyDescent="0.25">
      <c r="A130" s="13"/>
      <c r="B130" s="14"/>
      <c r="C130" s="13"/>
      <c r="D130" s="52" t="s">
        <v>95</v>
      </c>
      <c r="E130" s="40"/>
      <c r="F130" s="91"/>
      <c r="G130" s="91"/>
      <c r="H130" s="91"/>
      <c r="I130" s="91"/>
      <c r="J130" s="91"/>
      <c r="K130" s="135"/>
      <c r="L130" s="214" t="str">
        <f>IF(L128="N/A","N/A",IF(L129="N/A","N/A", IF(L128/H128&gt;0.3,"Reduce Research Costs","OK")))</f>
        <v>N/A</v>
      </c>
      <c r="M130" s="77"/>
      <c r="N130" s="15"/>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row>
    <row r="131" spans="1:43" s="17" customFormat="1" x14ac:dyDescent="0.25">
      <c r="A131" s="13"/>
      <c r="B131" s="14"/>
      <c r="C131" s="13"/>
      <c r="D131" s="292" t="s">
        <v>96</v>
      </c>
      <c r="E131" s="40"/>
      <c r="F131" s="293"/>
      <c r="G131" s="294"/>
      <c r="H131" s="294"/>
      <c r="I131" s="294"/>
      <c r="J131" s="294"/>
      <c r="K131" s="294"/>
      <c r="L131" s="295"/>
      <c r="M131" s="77"/>
      <c r="N131" s="15"/>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row>
    <row r="132" spans="1:43" s="17" customFormat="1" x14ac:dyDescent="0.25">
      <c r="A132" s="13"/>
      <c r="B132" s="14"/>
      <c r="C132" s="13"/>
      <c r="D132" s="292"/>
      <c r="E132" s="40"/>
      <c r="F132" s="296"/>
      <c r="G132" s="297"/>
      <c r="H132" s="297"/>
      <c r="I132" s="297"/>
      <c r="J132" s="297"/>
      <c r="K132" s="297"/>
      <c r="L132" s="298"/>
      <c r="M132" s="77"/>
      <c r="N132" s="15"/>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row>
    <row r="133" spans="1:43" s="17" customFormat="1" x14ac:dyDescent="0.25">
      <c r="A133" s="13"/>
      <c r="B133" s="14"/>
      <c r="C133" s="13"/>
      <c r="D133" s="292"/>
      <c r="E133" s="40"/>
      <c r="F133" s="299"/>
      <c r="G133" s="300"/>
      <c r="H133" s="300"/>
      <c r="I133" s="300"/>
      <c r="J133" s="300"/>
      <c r="K133" s="300"/>
      <c r="L133" s="301"/>
      <c r="M133" s="77"/>
      <c r="N133" s="15"/>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row>
    <row r="134" spans="1:43" s="17" customFormat="1" ht="16.2" thickBot="1" x14ac:dyDescent="0.3">
      <c r="A134" s="13"/>
      <c r="B134" s="14"/>
      <c r="C134" s="13"/>
      <c r="D134" s="95"/>
      <c r="E134" s="94"/>
      <c r="F134" s="95"/>
      <c r="G134" s="95"/>
      <c r="H134" s="95"/>
      <c r="I134" s="95"/>
      <c r="J134" s="95"/>
      <c r="K134" s="95"/>
      <c r="L134" s="95"/>
      <c r="M134" s="77"/>
      <c r="N134" s="15"/>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row>
    <row r="135" spans="1:43" s="17" customFormat="1" ht="18" thickBot="1" x14ac:dyDescent="0.35">
      <c r="A135" s="13"/>
      <c r="B135" s="14"/>
      <c r="C135" s="13"/>
      <c r="D135" s="93" t="s">
        <v>97</v>
      </c>
      <c r="E135" s="94"/>
      <c r="F135" s="95"/>
      <c r="G135" s="95"/>
      <c r="H135" s="95"/>
      <c r="I135" s="95"/>
      <c r="J135" s="95"/>
      <c r="K135" s="95"/>
      <c r="L135" s="95"/>
      <c r="M135" s="77"/>
      <c r="N135" s="15"/>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row>
    <row r="136" spans="1:43" s="17" customFormat="1" ht="40.950000000000003" customHeight="1" x14ac:dyDescent="0.3">
      <c r="A136" s="13"/>
      <c r="B136" s="14"/>
      <c r="C136" s="13"/>
      <c r="D136" s="50"/>
      <c r="E136" s="41"/>
      <c r="F136" s="51" t="s">
        <v>98</v>
      </c>
      <c r="G136" s="33"/>
      <c r="H136" s="282" t="s">
        <v>99</v>
      </c>
      <c r="I136" s="282"/>
      <c r="J136" s="282"/>
      <c r="K136" s="282"/>
      <c r="L136" s="282"/>
      <c r="M136" s="79"/>
      <c r="N136" s="15"/>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row>
    <row r="137" spans="1:43" s="17" customFormat="1" ht="15.6" x14ac:dyDescent="0.25">
      <c r="A137" s="13"/>
      <c r="B137" s="14"/>
      <c r="C137" s="13"/>
      <c r="D137" s="100" t="s">
        <v>100</v>
      </c>
      <c r="E137" s="42"/>
      <c r="F137" s="92">
        <f>H128</f>
        <v>0</v>
      </c>
      <c r="G137" s="33"/>
      <c r="H137" s="283"/>
      <c r="I137" s="284"/>
      <c r="J137" s="284"/>
      <c r="K137" s="284"/>
      <c r="L137" s="285"/>
      <c r="M137" s="80"/>
      <c r="N137" s="15"/>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row>
    <row r="138" spans="1:43" s="17" customFormat="1" ht="15.6" x14ac:dyDescent="0.25">
      <c r="A138" s="13"/>
      <c r="B138" s="14"/>
      <c r="C138" s="13"/>
      <c r="D138" s="100" t="s">
        <v>101</v>
      </c>
      <c r="E138" s="42"/>
      <c r="F138" s="92">
        <f>I128</f>
        <v>0</v>
      </c>
      <c r="G138" s="33"/>
      <c r="H138" s="286"/>
      <c r="I138" s="287"/>
      <c r="J138" s="287"/>
      <c r="K138" s="287"/>
      <c r="L138" s="288"/>
      <c r="M138" s="80"/>
      <c r="N138" s="15"/>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row>
    <row r="139" spans="1:43" s="17" customFormat="1" ht="15.6" x14ac:dyDescent="0.25">
      <c r="A139" s="13"/>
      <c r="B139" s="14"/>
      <c r="C139" s="13"/>
      <c r="D139" s="100" t="s">
        <v>102</v>
      </c>
      <c r="E139" s="42"/>
      <c r="F139" s="92">
        <f>F137-F138</f>
        <v>0</v>
      </c>
      <c r="G139" s="33"/>
      <c r="H139" s="286"/>
      <c r="I139" s="287"/>
      <c r="J139" s="287"/>
      <c r="K139" s="287"/>
      <c r="L139" s="288"/>
      <c r="M139" s="80"/>
      <c r="N139" s="15"/>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row>
    <row r="140" spans="1:43" s="17" customFormat="1" ht="15.6" x14ac:dyDescent="0.25">
      <c r="A140" s="13"/>
      <c r="B140" s="14"/>
      <c r="C140" s="13"/>
      <c r="D140" s="100" t="s">
        <v>103</v>
      </c>
      <c r="E140" s="42"/>
      <c r="F140" s="163">
        <v>0</v>
      </c>
      <c r="G140" s="33"/>
      <c r="H140" s="286"/>
      <c r="I140" s="287"/>
      <c r="J140" s="287"/>
      <c r="K140" s="287"/>
      <c r="L140" s="288"/>
      <c r="M140" s="80"/>
      <c r="N140" s="15"/>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row>
    <row r="141" spans="1:43" s="17" customFormat="1" ht="15.6" x14ac:dyDescent="0.25">
      <c r="A141" s="13"/>
      <c r="B141" s="14"/>
      <c r="C141" s="13"/>
      <c r="D141" s="100" t="s">
        <v>104</v>
      </c>
      <c r="E141" s="42"/>
      <c r="F141" s="163">
        <v>0</v>
      </c>
      <c r="G141" s="33"/>
      <c r="H141" s="286"/>
      <c r="I141" s="287"/>
      <c r="J141" s="287"/>
      <c r="K141" s="287"/>
      <c r="L141" s="288"/>
      <c r="M141" s="80"/>
      <c r="N141" s="15"/>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row>
    <row r="142" spans="1:43" s="17" customFormat="1" ht="15.6" x14ac:dyDescent="0.25">
      <c r="A142" s="13"/>
      <c r="B142" s="14"/>
      <c r="C142" s="13"/>
      <c r="D142" s="132" t="s">
        <v>105</v>
      </c>
      <c r="E142" s="42"/>
      <c r="F142" s="38">
        <f>SUM(F138,F140,F141)</f>
        <v>0</v>
      </c>
      <c r="G142" s="33"/>
      <c r="H142" s="286"/>
      <c r="I142" s="287"/>
      <c r="J142" s="287"/>
      <c r="K142" s="287"/>
      <c r="L142" s="288"/>
      <c r="M142" s="80"/>
      <c r="N142" s="15"/>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row>
    <row r="143" spans="1:43" s="17" customFormat="1" ht="15.6" x14ac:dyDescent="0.25">
      <c r="A143" s="13"/>
      <c r="B143" s="14"/>
      <c r="C143" s="13"/>
      <c r="D143" s="50" t="s">
        <v>106</v>
      </c>
      <c r="E143" s="42"/>
      <c r="F143" s="27" t="str">
        <f>IF(ROUND(F137,0)-ROUND(F142,0)=0, "OK","Adjust Funding")</f>
        <v>OK</v>
      </c>
      <c r="G143" s="33"/>
      <c r="H143" s="289"/>
      <c r="I143" s="290"/>
      <c r="J143" s="290"/>
      <c r="K143" s="290"/>
      <c r="L143" s="291"/>
      <c r="M143" s="80"/>
      <c r="N143" s="15"/>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row>
    <row r="144" spans="1:43" s="16" customFormat="1" ht="16.2" thickBot="1" x14ac:dyDescent="0.35">
      <c r="A144" s="44"/>
      <c r="B144" s="45"/>
      <c r="C144" s="44"/>
      <c r="D144" s="221" t="s">
        <v>107</v>
      </c>
      <c r="E144" s="152"/>
      <c r="F144" s="153"/>
      <c r="G144" s="153"/>
      <c r="H144" s="153"/>
      <c r="I144" s="153"/>
      <c r="J144" s="154"/>
      <c r="K144" s="155"/>
      <c r="L144" s="155"/>
      <c r="M144" s="77"/>
      <c r="N144" s="47"/>
      <c r="O144" s="3"/>
      <c r="P144" s="3"/>
      <c r="Q144" s="3"/>
      <c r="R144" s="3"/>
      <c r="S144" s="3"/>
      <c r="T144" s="3"/>
      <c r="U144" s="3"/>
      <c r="V144" s="3"/>
      <c r="W144" s="3"/>
      <c r="X144" s="3"/>
      <c r="Y144" s="3"/>
      <c r="Z144" s="3"/>
      <c r="AA144" s="3"/>
    </row>
    <row r="145" spans="1:43" s="16" customFormat="1" ht="16.2" thickBot="1" x14ac:dyDescent="0.35">
      <c r="A145" s="44"/>
      <c r="B145" s="45"/>
      <c r="C145" s="44"/>
      <c r="D145" s="221"/>
      <c r="E145" s="152"/>
      <c r="F145" s="153"/>
      <c r="G145" s="153"/>
      <c r="H145" s="153"/>
      <c r="I145" s="153"/>
      <c r="J145" s="154"/>
      <c r="K145" s="155"/>
      <c r="L145" s="155"/>
      <c r="M145" s="77"/>
      <c r="N145" s="47"/>
      <c r="O145" s="3"/>
      <c r="P145" s="3"/>
      <c r="Q145" s="3"/>
      <c r="R145" s="3"/>
      <c r="S145" s="3"/>
      <c r="T145" s="3"/>
      <c r="U145" s="3"/>
      <c r="V145" s="3"/>
      <c r="W145" s="3"/>
      <c r="X145" s="3"/>
      <c r="Y145" s="3"/>
      <c r="Z145" s="3"/>
      <c r="AA145" s="3"/>
    </row>
    <row r="146" spans="1:43" s="17" customFormat="1" ht="18" thickBot="1" x14ac:dyDescent="0.35">
      <c r="A146" s="13"/>
      <c r="B146" s="14"/>
      <c r="C146" s="1"/>
      <c r="D146" s="93" t="s">
        <v>108</v>
      </c>
      <c r="E146" s="130"/>
      <c r="F146" s="130"/>
      <c r="G146" s="130"/>
      <c r="H146" s="130"/>
      <c r="I146" s="130"/>
      <c r="J146" s="130"/>
      <c r="K146" s="130"/>
      <c r="L146" s="130"/>
      <c r="M146" s="75"/>
      <c r="N146" s="3"/>
      <c r="O146" s="3"/>
      <c r="P146" s="3"/>
      <c r="Q146" s="3"/>
      <c r="R146" s="3"/>
      <c r="S146" s="3"/>
      <c r="T146" s="3"/>
      <c r="U146" s="3"/>
      <c r="V146" s="3"/>
      <c r="W146" s="3"/>
      <c r="X146" s="3"/>
      <c r="Y146" s="3"/>
      <c r="Z146" s="3"/>
      <c r="AA146" s="3"/>
      <c r="AB146" s="3"/>
      <c r="AC146" s="3"/>
      <c r="AD146" s="3"/>
      <c r="AE146" s="3"/>
      <c r="AF146" s="3"/>
      <c r="AG146" s="3"/>
      <c r="AH146" s="3"/>
      <c r="AI146" s="3"/>
      <c r="AJ146" s="3"/>
      <c r="AK146" s="16"/>
      <c r="AL146" s="16"/>
      <c r="AM146" s="16"/>
      <c r="AN146" s="16"/>
      <c r="AO146" s="16"/>
      <c r="AP146" s="16"/>
      <c r="AQ146" s="16"/>
    </row>
    <row r="147" spans="1:43" s="17" customFormat="1" ht="15.6" x14ac:dyDescent="0.25">
      <c r="A147" s="13"/>
      <c r="B147" s="14"/>
      <c r="C147" s="107">
        <v>1</v>
      </c>
      <c r="D147" s="151" t="s">
        <v>109</v>
      </c>
      <c r="E147" s="24"/>
      <c r="F147" s="144"/>
      <c r="G147" s="144"/>
      <c r="H147" s="144"/>
      <c r="I147" s="144"/>
      <c r="J147" s="69">
        <f>SUM(J149,J166,J179,J202,J215,J228,J241)</f>
        <v>0</v>
      </c>
      <c r="K147" s="144"/>
      <c r="L147" s="144"/>
      <c r="M147" s="75"/>
      <c r="N147" s="15"/>
      <c r="O147" s="25"/>
      <c r="P147" s="25"/>
      <c r="Q147" s="25"/>
      <c r="R147" s="25"/>
      <c r="S147" s="25"/>
      <c r="T147" s="25"/>
      <c r="U147" s="25"/>
      <c r="V147" s="25"/>
      <c r="W147" s="25"/>
      <c r="X147" s="25"/>
      <c r="Y147" s="25"/>
      <c r="Z147" s="25"/>
      <c r="AA147" s="25"/>
      <c r="AB147" s="16"/>
      <c r="AC147" s="16"/>
      <c r="AD147" s="16"/>
      <c r="AE147" s="16"/>
      <c r="AF147" s="16"/>
      <c r="AG147" s="16"/>
      <c r="AH147" s="16"/>
      <c r="AI147" s="16"/>
      <c r="AJ147" s="16"/>
      <c r="AK147" s="16"/>
      <c r="AL147" s="26"/>
      <c r="AM147" s="16"/>
      <c r="AN147" s="16"/>
      <c r="AO147" s="16"/>
      <c r="AP147" s="16"/>
      <c r="AQ147" s="16"/>
    </row>
    <row r="148" spans="1:43" s="17" customFormat="1" ht="15.6" outlineLevel="1" x14ac:dyDescent="0.25">
      <c r="A148" s="13"/>
      <c r="B148" s="14"/>
      <c r="C148" s="13"/>
      <c r="D148" s="167"/>
      <c r="E148" s="24"/>
      <c r="F148" s="280" t="s">
        <v>110</v>
      </c>
      <c r="G148" s="280"/>
      <c r="H148" s="280"/>
      <c r="I148" s="280"/>
      <c r="J148" s="96" t="s">
        <v>41</v>
      </c>
      <c r="K148" s="106"/>
      <c r="L148" s="106"/>
      <c r="M148" s="75"/>
      <c r="N148" s="15"/>
      <c r="O148" s="25"/>
      <c r="P148" s="25"/>
      <c r="Q148" s="25"/>
      <c r="R148" s="25"/>
      <c r="S148" s="25"/>
      <c r="T148" s="25"/>
      <c r="U148" s="25"/>
      <c r="V148" s="25"/>
      <c r="W148" s="25"/>
      <c r="X148" s="25"/>
      <c r="Y148" s="25"/>
      <c r="Z148" s="25"/>
      <c r="AA148" s="25"/>
      <c r="AB148" s="16"/>
      <c r="AC148" s="16"/>
      <c r="AD148" s="16"/>
      <c r="AE148" s="16"/>
      <c r="AF148" s="16"/>
      <c r="AG148" s="16"/>
      <c r="AH148" s="16"/>
      <c r="AI148" s="16"/>
      <c r="AJ148" s="16"/>
      <c r="AK148" s="16"/>
      <c r="AL148" s="26"/>
      <c r="AM148" s="16"/>
      <c r="AN148" s="16"/>
      <c r="AO148" s="16"/>
      <c r="AP148" s="16"/>
      <c r="AQ148" s="16"/>
    </row>
    <row r="149" spans="1:43" s="64" customFormat="1" ht="15.6" outlineLevel="1" x14ac:dyDescent="0.25">
      <c r="A149" s="62"/>
      <c r="B149" s="63"/>
      <c r="C149" s="62"/>
      <c r="D149" s="105" t="s">
        <v>42</v>
      </c>
      <c r="E149" s="24"/>
      <c r="F149" s="121"/>
      <c r="G149" s="272"/>
      <c r="H149" s="272"/>
      <c r="I149" s="272"/>
      <c r="J149" s="58">
        <f>SUM(J155:J164)</f>
        <v>0</v>
      </c>
      <c r="K149" s="88"/>
      <c r="L149" s="88"/>
      <c r="M149" s="75"/>
      <c r="N149" s="65"/>
      <c r="O149" s="67"/>
      <c r="P149" s="67"/>
      <c r="Q149" s="67"/>
      <c r="R149" s="67"/>
      <c r="S149" s="67"/>
      <c r="T149" s="67"/>
      <c r="U149" s="67"/>
      <c r="V149" s="67"/>
      <c r="W149" s="67"/>
      <c r="X149" s="67"/>
      <c r="Y149" s="67"/>
      <c r="Z149" s="67"/>
      <c r="AA149" s="67"/>
      <c r="AB149" s="61"/>
      <c r="AC149" s="61"/>
      <c r="AD149" s="61"/>
      <c r="AE149" s="61"/>
      <c r="AF149" s="61"/>
      <c r="AG149" s="61"/>
      <c r="AH149" s="61"/>
      <c r="AI149" s="61"/>
      <c r="AJ149" s="61"/>
      <c r="AK149" s="61"/>
      <c r="AL149" s="68"/>
      <c r="AM149" s="61"/>
      <c r="AN149" s="61"/>
      <c r="AO149" s="61"/>
      <c r="AP149" s="61"/>
      <c r="AQ149" s="61"/>
    </row>
    <row r="150" spans="1:43" s="64" customFormat="1" ht="15.6" outlineLevel="2" x14ac:dyDescent="0.25">
      <c r="A150" s="62"/>
      <c r="B150" s="63"/>
      <c r="C150" s="62"/>
      <c r="D150" s="105"/>
      <c r="E150" s="24"/>
      <c r="F150" s="264" t="s">
        <v>43</v>
      </c>
      <c r="G150" s="265"/>
      <c r="H150" s="265"/>
      <c r="I150" s="266"/>
      <c r="J150" s="58"/>
      <c r="K150" s="88"/>
      <c r="L150" s="88"/>
      <c r="M150" s="75"/>
      <c r="N150" s="65"/>
      <c r="O150" s="67"/>
      <c r="P150" s="67"/>
      <c r="Q150" s="67"/>
      <c r="R150" s="67"/>
      <c r="S150" s="67"/>
      <c r="T150" s="67"/>
      <c r="U150" s="67"/>
      <c r="V150" s="67"/>
      <c r="W150" s="67"/>
      <c r="X150" s="67"/>
      <c r="Y150" s="67"/>
      <c r="Z150" s="67"/>
      <c r="AA150" s="67"/>
      <c r="AB150" s="61"/>
      <c r="AC150" s="61"/>
      <c r="AD150" s="61"/>
      <c r="AE150" s="61"/>
      <c r="AF150" s="61"/>
      <c r="AG150" s="61"/>
      <c r="AH150" s="61"/>
      <c r="AI150" s="61"/>
      <c r="AJ150" s="61"/>
      <c r="AK150" s="61"/>
      <c r="AL150" s="68"/>
      <c r="AM150" s="61"/>
      <c r="AN150" s="61"/>
      <c r="AO150" s="61"/>
      <c r="AP150" s="61"/>
      <c r="AQ150" s="61"/>
    </row>
    <row r="151" spans="1:43" s="64" customFormat="1" ht="15.6" outlineLevel="2" x14ac:dyDescent="0.25">
      <c r="A151" s="62"/>
      <c r="B151" s="63"/>
      <c r="C151" s="62"/>
      <c r="D151" s="105"/>
      <c r="E151" s="24"/>
      <c r="F151" s="125" t="s">
        <v>44</v>
      </c>
      <c r="G151" s="66" t="s">
        <v>45</v>
      </c>
      <c r="H151" s="66" t="s">
        <v>46</v>
      </c>
      <c r="I151" s="126" t="s">
        <v>47</v>
      </c>
      <c r="J151" s="58"/>
      <c r="K151" s="88"/>
      <c r="L151" s="88"/>
      <c r="M151" s="75"/>
      <c r="N151" s="65"/>
      <c r="O151" s="67"/>
      <c r="P151" s="67"/>
      <c r="Q151" s="67"/>
      <c r="R151" s="67"/>
      <c r="S151" s="67"/>
      <c r="T151" s="67"/>
      <c r="U151" s="67"/>
      <c r="V151" s="67"/>
      <c r="W151" s="67"/>
      <c r="X151" s="67"/>
      <c r="Y151" s="67"/>
      <c r="Z151" s="67"/>
      <c r="AA151" s="67"/>
      <c r="AB151" s="61"/>
      <c r="AC151" s="61"/>
      <c r="AD151" s="61"/>
      <c r="AE151" s="61"/>
      <c r="AF151" s="61"/>
      <c r="AG151" s="61"/>
      <c r="AH151" s="61"/>
      <c r="AI151" s="61"/>
      <c r="AJ151" s="61"/>
      <c r="AK151" s="61"/>
      <c r="AL151" s="68"/>
      <c r="AM151" s="61"/>
      <c r="AN151" s="61"/>
      <c r="AO151" s="61"/>
      <c r="AP151" s="61"/>
      <c r="AQ151" s="61"/>
    </row>
    <row r="152" spans="1:43" s="64" customFormat="1" ht="15.6" outlineLevel="2" x14ac:dyDescent="0.2">
      <c r="A152" s="62"/>
      <c r="B152" s="63"/>
      <c r="C152" s="62"/>
      <c r="D152" s="105"/>
      <c r="E152" s="24"/>
      <c r="F152" s="122">
        <f>52*5</f>
        <v>260</v>
      </c>
      <c r="G152" s="123">
        <v>8</v>
      </c>
      <c r="H152" s="157">
        <v>20</v>
      </c>
      <c r="I152" s="124">
        <f>F152-G152-H152</f>
        <v>232</v>
      </c>
      <c r="J152" s="58"/>
      <c r="K152" s="88"/>
      <c r="L152" s="88"/>
      <c r="M152" s="75"/>
      <c r="N152" s="65"/>
      <c r="O152" s="67"/>
      <c r="P152" s="67"/>
      <c r="Q152" s="67"/>
      <c r="R152" s="67"/>
      <c r="S152" s="67"/>
      <c r="T152" s="67"/>
      <c r="U152" s="67"/>
      <c r="V152" s="67"/>
      <c r="W152" s="67"/>
      <c r="X152" s="67"/>
      <c r="Y152" s="67"/>
      <c r="Z152" s="67"/>
      <c r="AA152" s="67"/>
      <c r="AB152" s="61"/>
      <c r="AC152" s="61"/>
      <c r="AD152" s="61"/>
      <c r="AE152" s="61"/>
      <c r="AF152" s="61"/>
      <c r="AG152" s="61"/>
      <c r="AH152" s="61"/>
      <c r="AI152" s="61"/>
      <c r="AJ152" s="61"/>
      <c r="AK152" s="61"/>
      <c r="AL152" s="68"/>
      <c r="AM152" s="61"/>
      <c r="AN152" s="61"/>
      <c r="AO152" s="61"/>
      <c r="AP152" s="61"/>
      <c r="AQ152" s="61"/>
    </row>
    <row r="153" spans="1:43" s="64" customFormat="1" ht="15.6" outlineLevel="2" x14ac:dyDescent="0.25">
      <c r="A153" s="62"/>
      <c r="B153" s="63"/>
      <c r="C153" s="62"/>
      <c r="D153" s="105"/>
      <c r="E153" s="24"/>
      <c r="F153" s="89"/>
      <c r="G153" s="89"/>
      <c r="H153" s="89"/>
      <c r="I153" s="89"/>
      <c r="J153" s="58"/>
      <c r="K153" s="88"/>
      <c r="L153" s="88"/>
      <c r="M153" s="75"/>
      <c r="N153" s="65"/>
      <c r="O153" s="67"/>
      <c r="P153" s="67"/>
      <c r="Q153" s="67"/>
      <c r="R153" s="67"/>
      <c r="S153" s="67"/>
      <c r="T153" s="67"/>
      <c r="U153" s="67"/>
      <c r="V153" s="67"/>
      <c r="W153" s="67"/>
      <c r="X153" s="67"/>
      <c r="Y153" s="67"/>
      <c r="Z153" s="67"/>
      <c r="AA153" s="67"/>
      <c r="AB153" s="61"/>
      <c r="AC153" s="61"/>
      <c r="AD153" s="61"/>
      <c r="AE153" s="61"/>
      <c r="AF153" s="61"/>
      <c r="AG153" s="61"/>
      <c r="AH153" s="61"/>
      <c r="AI153" s="61"/>
      <c r="AJ153" s="61"/>
      <c r="AK153" s="61"/>
      <c r="AL153" s="68"/>
      <c r="AM153" s="61"/>
      <c r="AN153" s="61"/>
      <c r="AO153" s="61"/>
      <c r="AP153" s="61"/>
      <c r="AQ153" s="61"/>
    </row>
    <row r="154" spans="1:43" s="64" customFormat="1" ht="24" outlineLevel="2" x14ac:dyDescent="0.25">
      <c r="A154" s="62"/>
      <c r="B154" s="63"/>
      <c r="C154" s="62"/>
      <c r="D154" s="50" t="s">
        <v>48</v>
      </c>
      <c r="E154" s="24"/>
      <c r="F154" s="89"/>
      <c r="G154" s="32" t="s">
        <v>49</v>
      </c>
      <c r="H154" s="32" t="s">
        <v>50</v>
      </c>
      <c r="I154" s="51" t="s">
        <v>51</v>
      </c>
      <c r="J154" s="51" t="s">
        <v>52</v>
      </c>
      <c r="K154" s="88"/>
      <c r="L154" s="88"/>
      <c r="M154" s="75"/>
      <c r="N154" s="65"/>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row>
    <row r="155" spans="1:43" s="17" customFormat="1" ht="15.6" outlineLevel="2" x14ac:dyDescent="0.25">
      <c r="A155" s="13"/>
      <c r="B155" s="14"/>
      <c r="C155" s="107">
        <v>1</v>
      </c>
      <c r="D155" s="156"/>
      <c r="E155" s="24"/>
      <c r="F155" s="89"/>
      <c r="G155" s="158">
        <v>0</v>
      </c>
      <c r="H155" s="38">
        <f>G155/I152</f>
        <v>0</v>
      </c>
      <c r="I155" s="159">
        <v>0</v>
      </c>
      <c r="J155" s="38">
        <f t="shared" ref="J155:J164" si="10">$H155*I155</f>
        <v>0</v>
      </c>
      <c r="K155" s="88"/>
      <c r="L155" s="88"/>
      <c r="M155" s="75"/>
      <c r="N155" s="15"/>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row>
    <row r="156" spans="1:43" s="17" customFormat="1" ht="15.6" outlineLevel="2" x14ac:dyDescent="0.25">
      <c r="A156" s="13"/>
      <c r="B156" s="14"/>
      <c r="C156" s="107">
        <v>2</v>
      </c>
      <c r="D156" s="156"/>
      <c r="E156" s="24"/>
      <c r="F156" s="89"/>
      <c r="G156" s="158">
        <v>0</v>
      </c>
      <c r="H156" s="38">
        <f>G156/I152</f>
        <v>0</v>
      </c>
      <c r="I156" s="159">
        <v>0</v>
      </c>
      <c r="J156" s="38">
        <f t="shared" si="10"/>
        <v>0</v>
      </c>
      <c r="K156" s="88"/>
      <c r="L156" s="88"/>
      <c r="M156" s="75"/>
      <c r="N156" s="15"/>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row>
    <row r="157" spans="1:43" s="17" customFormat="1" ht="15.6" outlineLevel="2" x14ac:dyDescent="0.25">
      <c r="A157" s="13"/>
      <c r="B157" s="14"/>
      <c r="C157" s="107">
        <v>3</v>
      </c>
      <c r="D157" s="156"/>
      <c r="E157" s="24"/>
      <c r="F157" s="89"/>
      <c r="G157" s="158">
        <v>0</v>
      </c>
      <c r="H157" s="38">
        <f>G157/I152</f>
        <v>0</v>
      </c>
      <c r="I157" s="159">
        <v>0</v>
      </c>
      <c r="J157" s="38">
        <f t="shared" si="10"/>
        <v>0</v>
      </c>
      <c r="K157" s="88"/>
      <c r="L157" s="88"/>
      <c r="M157" s="75"/>
      <c r="N157" s="15"/>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row>
    <row r="158" spans="1:43" s="17" customFormat="1" ht="15.6" outlineLevel="2" x14ac:dyDescent="0.25">
      <c r="A158" s="13"/>
      <c r="B158" s="14"/>
      <c r="C158" s="107">
        <v>4</v>
      </c>
      <c r="D158" s="156"/>
      <c r="E158" s="24"/>
      <c r="F158" s="89"/>
      <c r="G158" s="158">
        <v>0</v>
      </c>
      <c r="H158" s="38">
        <f>G158/I152</f>
        <v>0</v>
      </c>
      <c r="I158" s="159">
        <v>0</v>
      </c>
      <c r="J158" s="38">
        <f t="shared" si="10"/>
        <v>0</v>
      </c>
      <c r="K158" s="88"/>
      <c r="L158" s="88"/>
      <c r="M158" s="75"/>
      <c r="N158" s="15"/>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row>
    <row r="159" spans="1:43" s="17" customFormat="1" ht="15.6" outlineLevel="2" x14ac:dyDescent="0.25">
      <c r="A159" s="13"/>
      <c r="B159" s="14"/>
      <c r="C159" s="107">
        <v>5</v>
      </c>
      <c r="D159" s="156"/>
      <c r="E159" s="24"/>
      <c r="F159" s="89"/>
      <c r="G159" s="158">
        <v>0</v>
      </c>
      <c r="H159" s="38">
        <f>G159/I152</f>
        <v>0</v>
      </c>
      <c r="I159" s="159">
        <v>0</v>
      </c>
      <c r="J159" s="38">
        <f t="shared" si="10"/>
        <v>0</v>
      </c>
      <c r="K159" s="88"/>
      <c r="L159" s="88"/>
      <c r="M159" s="75"/>
      <c r="N159" s="15"/>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row>
    <row r="160" spans="1:43" s="17" customFormat="1" ht="15.6" outlineLevel="2" x14ac:dyDescent="0.25">
      <c r="A160" s="13"/>
      <c r="B160" s="14"/>
      <c r="C160" s="107">
        <v>6</v>
      </c>
      <c r="D160" s="156"/>
      <c r="E160" s="24"/>
      <c r="F160" s="89"/>
      <c r="G160" s="158">
        <v>0</v>
      </c>
      <c r="H160" s="38">
        <f>G160/I152</f>
        <v>0</v>
      </c>
      <c r="I160" s="159">
        <v>0</v>
      </c>
      <c r="J160" s="38">
        <f t="shared" si="10"/>
        <v>0</v>
      </c>
      <c r="K160" s="88"/>
      <c r="L160" s="88"/>
      <c r="M160" s="75"/>
      <c r="N160" s="15"/>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row>
    <row r="161" spans="1:43" s="17" customFormat="1" ht="15.6" outlineLevel="2" x14ac:dyDescent="0.25">
      <c r="A161" s="13"/>
      <c r="B161" s="14"/>
      <c r="C161" s="107">
        <v>7</v>
      </c>
      <c r="D161" s="156"/>
      <c r="E161" s="24"/>
      <c r="F161" s="89"/>
      <c r="G161" s="158">
        <v>0</v>
      </c>
      <c r="H161" s="38">
        <f>G161/I152</f>
        <v>0</v>
      </c>
      <c r="I161" s="159">
        <v>0</v>
      </c>
      <c r="J161" s="38">
        <f t="shared" si="10"/>
        <v>0</v>
      </c>
      <c r="K161" s="88"/>
      <c r="L161" s="88"/>
      <c r="M161" s="75"/>
      <c r="N161" s="15"/>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row>
    <row r="162" spans="1:43" s="17" customFormat="1" ht="15.6" outlineLevel="2" x14ac:dyDescent="0.25">
      <c r="A162" s="13"/>
      <c r="B162" s="14"/>
      <c r="C162" s="107">
        <v>8</v>
      </c>
      <c r="D162" s="156"/>
      <c r="E162" s="24"/>
      <c r="F162" s="89"/>
      <c r="G162" s="158">
        <v>0</v>
      </c>
      <c r="H162" s="38">
        <f>G162/I152</f>
        <v>0</v>
      </c>
      <c r="I162" s="159">
        <v>0</v>
      </c>
      <c r="J162" s="38">
        <f t="shared" si="10"/>
        <v>0</v>
      </c>
      <c r="K162" s="88"/>
      <c r="L162" s="88"/>
      <c r="M162" s="75"/>
      <c r="N162" s="15"/>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row>
    <row r="163" spans="1:43" s="17" customFormat="1" ht="15.6" outlineLevel="2" x14ac:dyDescent="0.25">
      <c r="A163" s="13"/>
      <c r="B163" s="14"/>
      <c r="C163" s="107">
        <v>9</v>
      </c>
      <c r="D163" s="156"/>
      <c r="E163" s="24"/>
      <c r="F163" s="89"/>
      <c r="G163" s="158">
        <v>0</v>
      </c>
      <c r="H163" s="38">
        <f>G163/I152</f>
        <v>0</v>
      </c>
      <c r="I163" s="159">
        <v>0</v>
      </c>
      <c r="J163" s="38">
        <f t="shared" si="10"/>
        <v>0</v>
      </c>
      <c r="K163" s="88"/>
      <c r="L163" s="88"/>
      <c r="M163" s="75"/>
      <c r="N163" s="15"/>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row>
    <row r="164" spans="1:43" s="17" customFormat="1" ht="15.6" outlineLevel="2" x14ac:dyDescent="0.25">
      <c r="A164" s="13"/>
      <c r="B164" s="14"/>
      <c r="C164" s="107">
        <v>10</v>
      </c>
      <c r="D164" s="156"/>
      <c r="E164" s="24"/>
      <c r="F164" s="89"/>
      <c r="G164" s="158">
        <v>0</v>
      </c>
      <c r="H164" s="38">
        <f>G164/I152</f>
        <v>0</v>
      </c>
      <c r="I164" s="159">
        <v>0</v>
      </c>
      <c r="J164" s="38">
        <f t="shared" si="10"/>
        <v>0</v>
      </c>
      <c r="K164" s="88"/>
      <c r="L164" s="88"/>
      <c r="M164" s="75"/>
      <c r="N164" s="15"/>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row>
    <row r="165" spans="1:43" s="17" customFormat="1" ht="15.6" outlineLevel="2" x14ac:dyDescent="0.25">
      <c r="A165" s="13"/>
      <c r="B165" s="14"/>
      <c r="C165" s="13"/>
      <c r="D165" s="98"/>
      <c r="E165" s="24"/>
      <c r="F165" s="24"/>
      <c r="G165" s="24"/>
      <c r="H165" s="24"/>
      <c r="I165" s="24"/>
      <c r="J165" s="35"/>
      <c r="K165" s="43"/>
      <c r="L165" s="43"/>
      <c r="M165" s="75"/>
      <c r="N165" s="15"/>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row>
    <row r="166" spans="1:43" s="64" customFormat="1" ht="15.6" outlineLevel="1" x14ac:dyDescent="0.25">
      <c r="A166" s="62"/>
      <c r="B166" s="63"/>
      <c r="C166" s="62"/>
      <c r="D166" s="105" t="s">
        <v>53</v>
      </c>
      <c r="E166" s="24"/>
      <c r="F166" s="66"/>
      <c r="G166" s="66"/>
      <c r="H166" s="66"/>
      <c r="I166" s="66"/>
      <c r="J166" s="58">
        <f>SUM(J168:J177)</f>
        <v>0</v>
      </c>
      <c r="K166" s="88"/>
      <c r="L166" s="88"/>
      <c r="M166" s="75"/>
      <c r="N166" s="65"/>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row>
    <row r="167" spans="1:43" s="64" customFormat="1" ht="24" outlineLevel="2" x14ac:dyDescent="0.25">
      <c r="A167" s="62"/>
      <c r="B167" s="63"/>
      <c r="C167" s="62"/>
      <c r="D167" s="50" t="s">
        <v>54</v>
      </c>
      <c r="E167" s="39"/>
      <c r="F167" s="66"/>
      <c r="G167" s="66"/>
      <c r="H167" s="66"/>
      <c r="I167" s="32" t="s">
        <v>55</v>
      </c>
      <c r="J167" s="51" t="s">
        <v>56</v>
      </c>
      <c r="K167" s="88"/>
      <c r="L167" s="88"/>
      <c r="M167" s="76"/>
      <c r="N167" s="65"/>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row>
    <row r="168" spans="1:43" s="17" customFormat="1" ht="15.6" outlineLevel="2" x14ac:dyDescent="0.25">
      <c r="A168" s="13"/>
      <c r="B168" s="14"/>
      <c r="C168" s="107">
        <v>1</v>
      </c>
      <c r="D168" s="156"/>
      <c r="E168" s="24"/>
      <c r="F168" s="66"/>
      <c r="G168" s="66"/>
      <c r="H168" s="66"/>
      <c r="I168" s="160">
        <v>0</v>
      </c>
      <c r="J168" s="38">
        <f t="shared" ref="J168:J177" si="11">I168*J155</f>
        <v>0</v>
      </c>
      <c r="K168" s="88"/>
      <c r="L168" s="88"/>
      <c r="M168" s="75"/>
      <c r="N168" s="15"/>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row>
    <row r="169" spans="1:43" s="17" customFormat="1" ht="15.6" outlineLevel="2" x14ac:dyDescent="0.25">
      <c r="A169" s="13"/>
      <c r="B169" s="14"/>
      <c r="C169" s="107">
        <v>2</v>
      </c>
      <c r="D169" s="156"/>
      <c r="E169" s="24"/>
      <c r="F169" s="66"/>
      <c r="G169" s="66"/>
      <c r="H169" s="66"/>
      <c r="I169" s="160">
        <v>0</v>
      </c>
      <c r="J169" s="38">
        <f t="shared" si="11"/>
        <v>0</v>
      </c>
      <c r="K169" s="88"/>
      <c r="L169" s="88"/>
      <c r="M169" s="75"/>
      <c r="N169" s="15"/>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row>
    <row r="170" spans="1:43" s="17" customFormat="1" ht="15.6" outlineLevel="2" x14ac:dyDescent="0.25">
      <c r="A170" s="13"/>
      <c r="B170" s="14"/>
      <c r="C170" s="107">
        <v>3</v>
      </c>
      <c r="D170" s="156"/>
      <c r="E170" s="24"/>
      <c r="F170" s="66"/>
      <c r="G170" s="66"/>
      <c r="H170" s="66"/>
      <c r="I170" s="160">
        <v>0</v>
      </c>
      <c r="J170" s="38">
        <f t="shared" si="11"/>
        <v>0</v>
      </c>
      <c r="K170" s="88"/>
      <c r="L170" s="88"/>
      <c r="M170" s="75"/>
      <c r="N170" s="15"/>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row>
    <row r="171" spans="1:43" s="17" customFormat="1" ht="15.6" outlineLevel="2" x14ac:dyDescent="0.25">
      <c r="A171" s="13"/>
      <c r="B171" s="14"/>
      <c r="C171" s="107">
        <v>4</v>
      </c>
      <c r="D171" s="156"/>
      <c r="E171" s="24"/>
      <c r="F171" s="66"/>
      <c r="G171" s="66"/>
      <c r="H171" s="66"/>
      <c r="I171" s="160">
        <v>0</v>
      </c>
      <c r="J171" s="38">
        <f t="shared" si="11"/>
        <v>0</v>
      </c>
      <c r="K171" s="88"/>
      <c r="L171" s="88"/>
      <c r="M171" s="75"/>
      <c r="N171" s="15"/>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row>
    <row r="172" spans="1:43" s="17" customFormat="1" ht="15.6" outlineLevel="2" x14ac:dyDescent="0.25">
      <c r="A172" s="13"/>
      <c r="B172" s="14"/>
      <c r="C172" s="107">
        <v>5</v>
      </c>
      <c r="D172" s="156"/>
      <c r="E172" s="24"/>
      <c r="F172" s="66"/>
      <c r="G172" s="66"/>
      <c r="H172" s="66"/>
      <c r="I172" s="160">
        <v>0</v>
      </c>
      <c r="J172" s="38">
        <f t="shared" si="11"/>
        <v>0</v>
      </c>
      <c r="K172" s="88"/>
      <c r="L172" s="88"/>
      <c r="M172" s="75"/>
      <c r="N172" s="15"/>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row>
    <row r="173" spans="1:43" s="17" customFormat="1" ht="15.6" outlineLevel="2" x14ac:dyDescent="0.25">
      <c r="A173" s="13"/>
      <c r="B173" s="14"/>
      <c r="C173" s="107">
        <v>6</v>
      </c>
      <c r="D173" s="156"/>
      <c r="E173" s="24"/>
      <c r="F173" s="66"/>
      <c r="G173" s="66"/>
      <c r="H173" s="66"/>
      <c r="I173" s="160">
        <v>0</v>
      </c>
      <c r="J173" s="38">
        <f t="shared" si="11"/>
        <v>0</v>
      </c>
      <c r="K173" s="88"/>
      <c r="L173" s="88"/>
      <c r="M173" s="75"/>
      <c r="N173" s="15"/>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row>
    <row r="174" spans="1:43" s="17" customFormat="1" ht="15.6" outlineLevel="2" x14ac:dyDescent="0.25">
      <c r="A174" s="13"/>
      <c r="B174" s="14"/>
      <c r="C174" s="107">
        <v>7</v>
      </c>
      <c r="D174" s="156"/>
      <c r="E174" s="24"/>
      <c r="F174" s="66"/>
      <c r="G174" s="66"/>
      <c r="H174" s="66"/>
      <c r="I174" s="160">
        <v>0</v>
      </c>
      <c r="J174" s="38">
        <f t="shared" si="11"/>
        <v>0</v>
      </c>
      <c r="K174" s="88"/>
      <c r="L174" s="88"/>
      <c r="M174" s="75"/>
      <c r="N174" s="15"/>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row>
    <row r="175" spans="1:43" s="17" customFormat="1" ht="15.6" outlineLevel="2" x14ac:dyDescent="0.25">
      <c r="A175" s="13"/>
      <c r="B175" s="14"/>
      <c r="C175" s="107">
        <v>8</v>
      </c>
      <c r="D175" s="156"/>
      <c r="E175" s="24"/>
      <c r="F175" s="66"/>
      <c r="G175" s="66"/>
      <c r="H175" s="66"/>
      <c r="I175" s="160">
        <v>0</v>
      </c>
      <c r="J175" s="38">
        <f t="shared" si="11"/>
        <v>0</v>
      </c>
      <c r="K175" s="88"/>
      <c r="L175" s="88"/>
      <c r="M175" s="75"/>
      <c r="N175" s="15"/>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row>
    <row r="176" spans="1:43" s="17" customFormat="1" ht="15.6" outlineLevel="2" x14ac:dyDescent="0.25">
      <c r="A176" s="13"/>
      <c r="B176" s="14"/>
      <c r="C176" s="107">
        <v>9</v>
      </c>
      <c r="D176" s="156"/>
      <c r="E176" s="24"/>
      <c r="F176" s="66"/>
      <c r="G176" s="66"/>
      <c r="H176" s="66"/>
      <c r="I176" s="160">
        <v>0</v>
      </c>
      <c r="J176" s="38">
        <f t="shared" si="11"/>
        <v>0</v>
      </c>
      <c r="K176" s="88"/>
      <c r="L176" s="88"/>
      <c r="M176" s="75"/>
      <c r="N176" s="15"/>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row>
    <row r="177" spans="1:43" s="17" customFormat="1" ht="15.6" outlineLevel="2" x14ac:dyDescent="0.25">
      <c r="A177" s="13"/>
      <c r="B177" s="14"/>
      <c r="C177" s="107">
        <v>10</v>
      </c>
      <c r="D177" s="156"/>
      <c r="E177" s="24"/>
      <c r="F177" s="66"/>
      <c r="G177" s="66"/>
      <c r="H177" s="66"/>
      <c r="I177" s="160">
        <v>0</v>
      </c>
      <c r="J177" s="38">
        <f t="shared" si="11"/>
        <v>0</v>
      </c>
      <c r="K177" s="88"/>
      <c r="L177" s="88"/>
      <c r="M177" s="75"/>
      <c r="N177" s="15"/>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row>
    <row r="178" spans="1:43" s="16" customFormat="1" ht="15.6" outlineLevel="2" x14ac:dyDescent="0.25">
      <c r="A178" s="44"/>
      <c r="B178" s="45"/>
      <c r="C178" s="44"/>
      <c r="D178" s="98"/>
      <c r="E178" s="24"/>
      <c r="F178" s="36"/>
      <c r="G178" s="46"/>
      <c r="H178" s="24"/>
      <c r="I178" s="24"/>
      <c r="J178" s="35"/>
      <c r="K178" s="43"/>
      <c r="L178" s="43"/>
      <c r="M178" s="75"/>
      <c r="N178" s="47"/>
    </row>
    <row r="179" spans="1:43" s="61" customFormat="1" ht="15.6" outlineLevel="1" x14ac:dyDescent="0.25">
      <c r="A179" s="55"/>
      <c r="B179" s="56"/>
      <c r="C179" s="55"/>
      <c r="D179" s="57" t="s">
        <v>57</v>
      </c>
      <c r="E179" s="24"/>
      <c r="F179" s="66"/>
      <c r="G179" s="66"/>
      <c r="H179" s="66"/>
      <c r="I179" s="66"/>
      <c r="J179" s="58">
        <f>SUM(J181:J200)</f>
        <v>0</v>
      </c>
      <c r="K179" s="88"/>
      <c r="L179" s="88"/>
      <c r="M179" s="75"/>
      <c r="N179" s="59"/>
    </row>
    <row r="180" spans="1:43" s="61" customFormat="1" ht="15.6" outlineLevel="2" x14ac:dyDescent="0.25">
      <c r="A180" s="62"/>
      <c r="B180" s="63"/>
      <c r="C180" s="62"/>
      <c r="D180" s="50" t="s">
        <v>58</v>
      </c>
      <c r="E180" s="39"/>
      <c r="F180" s="52"/>
      <c r="G180" s="52"/>
      <c r="H180" s="51" t="s">
        <v>59</v>
      </c>
      <c r="I180" s="51" t="s">
        <v>60</v>
      </c>
      <c r="J180" s="51" t="s">
        <v>61</v>
      </c>
      <c r="K180" s="88"/>
      <c r="L180" s="88"/>
      <c r="M180" s="76"/>
      <c r="N180" s="65"/>
      <c r="O180" s="60"/>
      <c r="P180" s="60"/>
      <c r="Q180" s="60"/>
      <c r="R180" s="60"/>
      <c r="S180" s="60"/>
      <c r="T180" s="60"/>
      <c r="U180" s="60"/>
      <c r="V180" s="60"/>
      <c r="W180" s="60"/>
      <c r="X180" s="60"/>
      <c r="Y180" s="60"/>
      <c r="Z180" s="60"/>
      <c r="AA180" s="60"/>
    </row>
    <row r="181" spans="1:43" s="16" customFormat="1" ht="15.6" outlineLevel="2" x14ac:dyDescent="0.25">
      <c r="A181" s="13"/>
      <c r="B181" s="14"/>
      <c r="C181" s="107">
        <v>1</v>
      </c>
      <c r="D181" s="156"/>
      <c r="E181" s="24"/>
      <c r="F181" s="50"/>
      <c r="G181" s="50"/>
      <c r="H181" s="158">
        <v>0</v>
      </c>
      <c r="I181" s="159">
        <v>0</v>
      </c>
      <c r="J181" s="38">
        <f t="shared" ref="J181:J200" si="12">$H181*I181</f>
        <v>0</v>
      </c>
      <c r="K181" s="88"/>
      <c r="L181" s="88"/>
      <c r="M181" s="75"/>
      <c r="N181" s="15"/>
      <c r="O181" s="3"/>
      <c r="P181" s="3"/>
      <c r="Q181" s="3"/>
      <c r="R181" s="3"/>
      <c r="S181" s="3"/>
      <c r="T181" s="3"/>
      <c r="U181" s="3"/>
      <c r="V181" s="3"/>
      <c r="W181" s="3"/>
      <c r="X181" s="3"/>
      <c r="Y181" s="3"/>
      <c r="Z181" s="3"/>
      <c r="AA181" s="3"/>
    </row>
    <row r="182" spans="1:43" s="16" customFormat="1" ht="15.6" outlineLevel="2" x14ac:dyDescent="0.25">
      <c r="A182" s="13"/>
      <c r="B182" s="14"/>
      <c r="C182" s="107">
        <v>2</v>
      </c>
      <c r="D182" s="156"/>
      <c r="E182" s="24"/>
      <c r="F182" s="50"/>
      <c r="G182" s="50"/>
      <c r="H182" s="158">
        <v>0</v>
      </c>
      <c r="I182" s="159">
        <v>0</v>
      </c>
      <c r="J182" s="38">
        <f t="shared" si="12"/>
        <v>0</v>
      </c>
      <c r="K182" s="88"/>
      <c r="L182" s="88"/>
      <c r="M182" s="75"/>
      <c r="N182" s="15"/>
      <c r="O182" s="3"/>
      <c r="P182" s="3"/>
      <c r="Q182" s="3"/>
      <c r="R182" s="3"/>
      <c r="S182" s="3"/>
      <c r="T182" s="3"/>
      <c r="U182" s="3"/>
      <c r="V182" s="3"/>
      <c r="W182" s="3"/>
      <c r="X182" s="3"/>
      <c r="Y182" s="3"/>
      <c r="Z182" s="3"/>
      <c r="AA182" s="3"/>
    </row>
    <row r="183" spans="1:43" s="16" customFormat="1" ht="15.6" outlineLevel="2" x14ac:dyDescent="0.25">
      <c r="A183" s="13"/>
      <c r="B183" s="14"/>
      <c r="C183" s="107">
        <v>3</v>
      </c>
      <c r="D183" s="156"/>
      <c r="E183" s="24"/>
      <c r="F183" s="50"/>
      <c r="G183" s="50"/>
      <c r="H183" s="158">
        <v>0</v>
      </c>
      <c r="I183" s="159">
        <v>0</v>
      </c>
      <c r="J183" s="38">
        <f t="shared" si="12"/>
        <v>0</v>
      </c>
      <c r="K183" s="88"/>
      <c r="L183" s="88"/>
      <c r="M183" s="75"/>
      <c r="N183" s="15"/>
      <c r="O183" s="3"/>
      <c r="P183" s="3"/>
      <c r="Q183" s="3"/>
      <c r="R183" s="3"/>
      <c r="S183" s="3"/>
      <c r="T183" s="3"/>
      <c r="U183" s="3"/>
      <c r="V183" s="3"/>
      <c r="W183" s="3"/>
      <c r="X183" s="3"/>
      <c r="Y183" s="3"/>
      <c r="Z183" s="3"/>
      <c r="AA183" s="3"/>
    </row>
    <row r="184" spans="1:43" s="16" customFormat="1" ht="15.6" outlineLevel="2" x14ac:dyDescent="0.25">
      <c r="A184" s="13"/>
      <c r="B184" s="14"/>
      <c r="C184" s="107">
        <v>4</v>
      </c>
      <c r="D184" s="156"/>
      <c r="E184" s="24"/>
      <c r="F184" s="50"/>
      <c r="G184" s="50"/>
      <c r="H184" s="158">
        <v>0</v>
      </c>
      <c r="I184" s="159">
        <v>0</v>
      </c>
      <c r="J184" s="38">
        <f t="shared" si="12"/>
        <v>0</v>
      </c>
      <c r="K184" s="88"/>
      <c r="L184" s="88"/>
      <c r="M184" s="75"/>
      <c r="N184" s="15"/>
      <c r="O184" s="3"/>
      <c r="P184" s="3"/>
      <c r="Q184" s="3"/>
      <c r="R184" s="3"/>
      <c r="S184" s="3"/>
      <c r="T184" s="3"/>
      <c r="U184" s="3"/>
      <c r="V184" s="3"/>
      <c r="W184" s="3"/>
      <c r="X184" s="3"/>
      <c r="Y184" s="3"/>
      <c r="Z184" s="3"/>
      <c r="AA184" s="3"/>
    </row>
    <row r="185" spans="1:43" s="16" customFormat="1" ht="15.6" outlineLevel="2" x14ac:dyDescent="0.25">
      <c r="A185" s="13"/>
      <c r="B185" s="14"/>
      <c r="C185" s="107">
        <v>5</v>
      </c>
      <c r="D185" s="156"/>
      <c r="E185" s="24"/>
      <c r="F185" s="50"/>
      <c r="G185" s="50"/>
      <c r="H185" s="158">
        <v>0</v>
      </c>
      <c r="I185" s="159">
        <v>0</v>
      </c>
      <c r="J185" s="38">
        <f t="shared" si="12"/>
        <v>0</v>
      </c>
      <c r="K185" s="88"/>
      <c r="L185" s="88"/>
      <c r="M185" s="75"/>
      <c r="N185" s="15"/>
      <c r="O185" s="3"/>
      <c r="P185" s="3"/>
      <c r="Q185" s="3"/>
      <c r="R185" s="3"/>
      <c r="S185" s="3"/>
      <c r="T185" s="3"/>
      <c r="U185" s="3"/>
      <c r="V185" s="3"/>
      <c r="W185" s="3"/>
      <c r="X185" s="3"/>
      <c r="Y185" s="3"/>
      <c r="Z185" s="3"/>
      <c r="AA185" s="3"/>
    </row>
    <row r="186" spans="1:43" s="16" customFormat="1" ht="15.6" outlineLevel="2" x14ac:dyDescent="0.25">
      <c r="A186" s="13"/>
      <c r="B186" s="14"/>
      <c r="C186" s="107">
        <v>6</v>
      </c>
      <c r="D186" s="156"/>
      <c r="E186" s="24"/>
      <c r="F186" s="50"/>
      <c r="G186" s="50"/>
      <c r="H186" s="158">
        <v>0</v>
      </c>
      <c r="I186" s="159">
        <v>0</v>
      </c>
      <c r="J186" s="38">
        <f t="shared" si="12"/>
        <v>0</v>
      </c>
      <c r="K186" s="88"/>
      <c r="L186" s="88"/>
      <c r="M186" s="75"/>
      <c r="N186" s="15"/>
      <c r="O186" s="3"/>
      <c r="P186" s="3"/>
      <c r="Q186" s="3"/>
      <c r="R186" s="3"/>
      <c r="S186" s="3"/>
      <c r="T186" s="3"/>
      <c r="U186" s="3"/>
      <c r="V186" s="3"/>
      <c r="W186" s="3"/>
      <c r="X186" s="3"/>
      <c r="Y186" s="3"/>
      <c r="Z186" s="3"/>
      <c r="AA186" s="3"/>
    </row>
    <row r="187" spans="1:43" s="16" customFormat="1" ht="15.6" outlineLevel="2" x14ac:dyDescent="0.25">
      <c r="A187" s="13"/>
      <c r="B187" s="14"/>
      <c r="C187" s="107">
        <v>7</v>
      </c>
      <c r="D187" s="156"/>
      <c r="E187" s="24"/>
      <c r="F187" s="50"/>
      <c r="G187" s="50"/>
      <c r="H187" s="158">
        <v>0</v>
      </c>
      <c r="I187" s="159">
        <v>0</v>
      </c>
      <c r="J187" s="38">
        <f t="shared" si="12"/>
        <v>0</v>
      </c>
      <c r="K187" s="88"/>
      <c r="L187" s="88"/>
      <c r="M187" s="75"/>
      <c r="N187" s="15"/>
      <c r="O187" s="3"/>
      <c r="P187" s="3"/>
      <c r="Q187" s="3"/>
      <c r="R187" s="3"/>
      <c r="S187" s="3"/>
      <c r="T187" s="3"/>
      <c r="U187" s="3"/>
      <c r="V187" s="3"/>
      <c r="W187" s="3"/>
      <c r="X187" s="3"/>
      <c r="Y187" s="3"/>
      <c r="Z187" s="3"/>
      <c r="AA187" s="3"/>
    </row>
    <row r="188" spans="1:43" s="16" customFormat="1" ht="15.6" outlineLevel="2" x14ac:dyDescent="0.25">
      <c r="A188" s="13"/>
      <c r="B188" s="14"/>
      <c r="C188" s="107">
        <v>8</v>
      </c>
      <c r="D188" s="156"/>
      <c r="E188" s="24"/>
      <c r="F188" s="50"/>
      <c r="G188" s="50"/>
      <c r="H188" s="158">
        <v>0</v>
      </c>
      <c r="I188" s="159">
        <v>0</v>
      </c>
      <c r="J188" s="38">
        <f t="shared" si="12"/>
        <v>0</v>
      </c>
      <c r="K188" s="88"/>
      <c r="L188" s="88"/>
      <c r="M188" s="75"/>
      <c r="N188" s="15"/>
      <c r="O188" s="3"/>
      <c r="P188" s="3"/>
      <c r="Q188" s="3"/>
      <c r="R188" s="3"/>
      <c r="S188" s="3"/>
      <c r="T188" s="3"/>
      <c r="U188" s="3"/>
      <c r="V188" s="3"/>
      <c r="W188" s="3"/>
      <c r="X188" s="3"/>
      <c r="Y188" s="3"/>
      <c r="Z188" s="3"/>
      <c r="AA188" s="3"/>
    </row>
    <row r="189" spans="1:43" s="16" customFormat="1" ht="15.6" outlineLevel="2" x14ac:dyDescent="0.25">
      <c r="A189" s="13"/>
      <c r="B189" s="14"/>
      <c r="C189" s="107">
        <v>9</v>
      </c>
      <c r="D189" s="156"/>
      <c r="E189" s="24"/>
      <c r="F189" s="50"/>
      <c r="G189" s="50"/>
      <c r="H189" s="158">
        <v>0</v>
      </c>
      <c r="I189" s="159">
        <v>0</v>
      </c>
      <c r="J189" s="38">
        <f t="shared" si="12"/>
        <v>0</v>
      </c>
      <c r="K189" s="88"/>
      <c r="L189" s="88"/>
      <c r="M189" s="75"/>
      <c r="N189" s="15"/>
      <c r="O189" s="3"/>
      <c r="P189" s="3"/>
      <c r="Q189" s="3"/>
      <c r="R189" s="3"/>
      <c r="S189" s="3"/>
      <c r="T189" s="3"/>
      <c r="U189" s="3"/>
      <c r="V189" s="3"/>
      <c r="W189" s="3"/>
      <c r="X189" s="3"/>
      <c r="Y189" s="3"/>
      <c r="Z189" s="3"/>
      <c r="AA189" s="3"/>
    </row>
    <row r="190" spans="1:43" s="16" customFormat="1" ht="15.6" outlineLevel="2" x14ac:dyDescent="0.25">
      <c r="A190" s="13"/>
      <c r="B190" s="14"/>
      <c r="C190" s="107">
        <v>10</v>
      </c>
      <c r="D190" s="156"/>
      <c r="E190" s="24"/>
      <c r="F190" s="50"/>
      <c r="G190" s="50"/>
      <c r="H190" s="158">
        <v>0</v>
      </c>
      <c r="I190" s="159">
        <v>0</v>
      </c>
      <c r="J190" s="38">
        <f t="shared" si="12"/>
        <v>0</v>
      </c>
      <c r="K190" s="88"/>
      <c r="L190" s="88"/>
      <c r="M190" s="75"/>
      <c r="N190" s="15"/>
      <c r="O190" s="3"/>
      <c r="P190" s="3"/>
      <c r="Q190" s="3"/>
      <c r="R190" s="3"/>
      <c r="S190" s="3"/>
      <c r="T190" s="3"/>
      <c r="U190" s="3"/>
      <c r="V190" s="3"/>
      <c r="W190" s="3"/>
      <c r="X190" s="3"/>
      <c r="Y190" s="3"/>
      <c r="Z190" s="3"/>
      <c r="AA190" s="3"/>
    </row>
    <row r="191" spans="1:43" s="16" customFormat="1" ht="15.6" outlineLevel="2" x14ac:dyDescent="0.25">
      <c r="A191" s="13"/>
      <c r="B191" s="14"/>
      <c r="C191" s="107">
        <v>11</v>
      </c>
      <c r="D191" s="156"/>
      <c r="E191" s="24"/>
      <c r="F191" s="50"/>
      <c r="G191" s="50"/>
      <c r="H191" s="158">
        <v>0</v>
      </c>
      <c r="I191" s="159">
        <v>0</v>
      </c>
      <c r="J191" s="38">
        <f t="shared" si="12"/>
        <v>0</v>
      </c>
      <c r="K191" s="88"/>
      <c r="L191" s="88"/>
      <c r="M191" s="75"/>
      <c r="N191" s="15"/>
      <c r="O191" s="3"/>
      <c r="P191" s="3"/>
      <c r="Q191" s="3"/>
      <c r="R191" s="3"/>
      <c r="S191" s="3"/>
      <c r="T191" s="3"/>
      <c r="U191" s="3"/>
      <c r="V191" s="3"/>
      <c r="W191" s="3"/>
      <c r="X191" s="3"/>
      <c r="Y191" s="3"/>
      <c r="Z191" s="3"/>
      <c r="AA191" s="3"/>
    </row>
    <row r="192" spans="1:43" s="16" customFormat="1" ht="15.6" outlineLevel="2" x14ac:dyDescent="0.25">
      <c r="A192" s="13"/>
      <c r="B192" s="14"/>
      <c r="C192" s="107">
        <v>12</v>
      </c>
      <c r="D192" s="156"/>
      <c r="E192" s="24"/>
      <c r="F192" s="50"/>
      <c r="G192" s="50"/>
      <c r="H192" s="158">
        <v>0</v>
      </c>
      <c r="I192" s="159">
        <v>0</v>
      </c>
      <c r="J192" s="38">
        <f t="shared" si="12"/>
        <v>0</v>
      </c>
      <c r="K192" s="88"/>
      <c r="L192" s="88"/>
      <c r="M192" s="75"/>
      <c r="N192" s="15"/>
      <c r="O192" s="3"/>
      <c r="P192" s="3"/>
      <c r="Q192" s="3"/>
      <c r="R192" s="3"/>
      <c r="S192" s="3"/>
      <c r="T192" s="3"/>
      <c r="U192" s="3"/>
      <c r="V192" s="3"/>
      <c r="W192" s="3"/>
      <c r="X192" s="3"/>
      <c r="Y192" s="3"/>
      <c r="Z192" s="3"/>
      <c r="AA192" s="3"/>
    </row>
    <row r="193" spans="1:43" s="16" customFormat="1" ht="15.6" outlineLevel="2" x14ac:dyDescent="0.25">
      <c r="A193" s="13"/>
      <c r="B193" s="14"/>
      <c r="C193" s="107">
        <v>13</v>
      </c>
      <c r="D193" s="156"/>
      <c r="E193" s="24"/>
      <c r="F193" s="50"/>
      <c r="G193" s="50"/>
      <c r="H193" s="158">
        <v>0</v>
      </c>
      <c r="I193" s="159">
        <v>0</v>
      </c>
      <c r="J193" s="38">
        <f t="shared" si="12"/>
        <v>0</v>
      </c>
      <c r="K193" s="88"/>
      <c r="L193" s="88"/>
      <c r="M193" s="75"/>
      <c r="N193" s="15"/>
      <c r="O193" s="3"/>
      <c r="P193" s="3"/>
      <c r="Q193" s="3"/>
      <c r="R193" s="3"/>
      <c r="S193" s="3"/>
      <c r="T193" s="3"/>
      <c r="U193" s="3"/>
      <c r="V193" s="3"/>
      <c r="W193" s="3"/>
      <c r="X193" s="3"/>
      <c r="Y193" s="3"/>
      <c r="Z193" s="3"/>
      <c r="AA193" s="3"/>
    </row>
    <row r="194" spans="1:43" s="16" customFormat="1" ht="15.6" outlineLevel="2" x14ac:dyDescent="0.25">
      <c r="A194" s="13"/>
      <c r="B194" s="14"/>
      <c r="C194" s="107">
        <v>14</v>
      </c>
      <c r="D194" s="156"/>
      <c r="E194" s="24"/>
      <c r="F194" s="50"/>
      <c r="G194" s="50"/>
      <c r="H194" s="158">
        <v>0</v>
      </c>
      <c r="I194" s="159">
        <v>0</v>
      </c>
      <c r="J194" s="38">
        <f t="shared" si="12"/>
        <v>0</v>
      </c>
      <c r="K194" s="88"/>
      <c r="L194" s="88"/>
      <c r="M194" s="75"/>
      <c r="N194" s="15"/>
      <c r="O194" s="3"/>
      <c r="P194" s="3"/>
      <c r="Q194" s="3"/>
      <c r="R194" s="3"/>
      <c r="S194" s="3"/>
      <c r="T194" s="3"/>
      <c r="U194" s="3"/>
      <c r="V194" s="3"/>
      <c r="W194" s="3"/>
      <c r="X194" s="3"/>
      <c r="Y194" s="3"/>
      <c r="Z194" s="3"/>
      <c r="AA194" s="3"/>
    </row>
    <row r="195" spans="1:43" s="16" customFormat="1" ht="15.6" outlineLevel="2" x14ac:dyDescent="0.25">
      <c r="A195" s="13"/>
      <c r="B195" s="14"/>
      <c r="C195" s="107">
        <v>15</v>
      </c>
      <c r="D195" s="156"/>
      <c r="E195" s="24"/>
      <c r="F195" s="50"/>
      <c r="G195" s="50"/>
      <c r="H195" s="158">
        <v>0</v>
      </c>
      <c r="I195" s="159">
        <v>0</v>
      </c>
      <c r="J195" s="38">
        <f t="shared" si="12"/>
        <v>0</v>
      </c>
      <c r="K195" s="88"/>
      <c r="L195" s="88"/>
      <c r="M195" s="75"/>
      <c r="N195" s="15"/>
      <c r="O195" s="3"/>
      <c r="P195" s="3"/>
      <c r="Q195" s="3"/>
      <c r="R195" s="3"/>
      <c r="S195" s="3"/>
      <c r="T195" s="3"/>
      <c r="U195" s="3"/>
      <c r="V195" s="3"/>
      <c r="W195" s="3"/>
      <c r="X195" s="3"/>
      <c r="Y195" s="3"/>
      <c r="Z195" s="3"/>
      <c r="AA195" s="3"/>
    </row>
    <row r="196" spans="1:43" s="16" customFormat="1" ht="15.6" outlineLevel="2" x14ac:dyDescent="0.25">
      <c r="A196" s="13"/>
      <c r="B196" s="14"/>
      <c r="C196" s="107">
        <v>16</v>
      </c>
      <c r="D196" s="156"/>
      <c r="E196" s="24"/>
      <c r="F196" s="50"/>
      <c r="G196" s="50"/>
      <c r="H196" s="158">
        <v>0</v>
      </c>
      <c r="I196" s="159">
        <v>0</v>
      </c>
      <c r="J196" s="38">
        <f t="shared" si="12"/>
        <v>0</v>
      </c>
      <c r="K196" s="88"/>
      <c r="L196" s="88"/>
      <c r="M196" s="75"/>
      <c r="N196" s="15"/>
      <c r="O196" s="3"/>
      <c r="P196" s="3"/>
      <c r="Q196" s="3"/>
      <c r="R196" s="3"/>
      <c r="S196" s="3"/>
      <c r="T196" s="3"/>
      <c r="U196" s="3"/>
      <c r="V196" s="3"/>
      <c r="W196" s="3"/>
      <c r="X196" s="3"/>
      <c r="Y196" s="3"/>
      <c r="Z196" s="3"/>
      <c r="AA196" s="3"/>
    </row>
    <row r="197" spans="1:43" s="16" customFormat="1" ht="15.6" outlineLevel="2" x14ac:dyDescent="0.25">
      <c r="A197" s="13"/>
      <c r="B197" s="14"/>
      <c r="C197" s="107">
        <v>17</v>
      </c>
      <c r="D197" s="156"/>
      <c r="E197" s="24"/>
      <c r="F197" s="50"/>
      <c r="G197" s="50"/>
      <c r="H197" s="158">
        <v>0</v>
      </c>
      <c r="I197" s="159">
        <v>0</v>
      </c>
      <c r="J197" s="38">
        <f t="shared" si="12"/>
        <v>0</v>
      </c>
      <c r="K197" s="88"/>
      <c r="L197" s="88"/>
      <c r="M197" s="75"/>
      <c r="N197" s="15"/>
      <c r="O197" s="3"/>
      <c r="P197" s="3"/>
      <c r="Q197" s="3"/>
      <c r="R197" s="3"/>
      <c r="S197" s="3"/>
      <c r="T197" s="3"/>
      <c r="U197" s="3"/>
      <c r="V197" s="3"/>
      <c r="W197" s="3"/>
      <c r="X197" s="3"/>
      <c r="Y197" s="3"/>
      <c r="Z197" s="3"/>
      <c r="AA197" s="3"/>
    </row>
    <row r="198" spans="1:43" s="16" customFormat="1" ht="15.6" outlineLevel="2" x14ac:dyDescent="0.25">
      <c r="A198" s="13"/>
      <c r="B198" s="14"/>
      <c r="C198" s="107">
        <v>18</v>
      </c>
      <c r="D198" s="156"/>
      <c r="E198" s="24"/>
      <c r="F198" s="50"/>
      <c r="G198" s="50"/>
      <c r="H198" s="158">
        <v>0</v>
      </c>
      <c r="I198" s="159">
        <v>0</v>
      </c>
      <c r="J198" s="38">
        <f t="shared" si="12"/>
        <v>0</v>
      </c>
      <c r="K198" s="88"/>
      <c r="L198" s="88"/>
      <c r="M198" s="75"/>
      <c r="N198" s="15"/>
      <c r="O198" s="3"/>
      <c r="P198" s="3"/>
      <c r="Q198" s="3"/>
      <c r="R198" s="3"/>
      <c r="S198" s="3"/>
      <c r="T198" s="3"/>
      <c r="U198" s="3"/>
      <c r="V198" s="3"/>
      <c r="W198" s="3"/>
      <c r="X198" s="3"/>
      <c r="Y198" s="3"/>
      <c r="Z198" s="3"/>
      <c r="AA198" s="3"/>
    </row>
    <row r="199" spans="1:43" s="16" customFormat="1" ht="15.6" outlineLevel="2" x14ac:dyDescent="0.25">
      <c r="A199" s="13"/>
      <c r="B199" s="14"/>
      <c r="C199" s="107">
        <v>19</v>
      </c>
      <c r="D199" s="156"/>
      <c r="E199" s="24"/>
      <c r="F199" s="50"/>
      <c r="G199" s="50"/>
      <c r="H199" s="158">
        <v>0</v>
      </c>
      <c r="I199" s="159">
        <v>0</v>
      </c>
      <c r="J199" s="38">
        <f t="shared" si="12"/>
        <v>0</v>
      </c>
      <c r="K199" s="88"/>
      <c r="L199" s="88"/>
      <c r="M199" s="75"/>
      <c r="N199" s="15"/>
      <c r="O199" s="3"/>
      <c r="P199" s="3"/>
      <c r="Q199" s="3"/>
      <c r="R199" s="3"/>
      <c r="S199" s="3"/>
      <c r="T199" s="3"/>
      <c r="U199" s="3"/>
      <c r="V199" s="3"/>
      <c r="W199" s="3"/>
      <c r="X199" s="3"/>
      <c r="Y199" s="3"/>
      <c r="Z199" s="3"/>
      <c r="AA199" s="3"/>
    </row>
    <row r="200" spans="1:43" s="16" customFormat="1" ht="15.6" outlineLevel="2" x14ac:dyDescent="0.25">
      <c r="A200" s="13"/>
      <c r="B200" s="14"/>
      <c r="C200" s="107">
        <v>20</v>
      </c>
      <c r="D200" s="156"/>
      <c r="E200" s="24"/>
      <c r="F200" s="50"/>
      <c r="G200" s="50"/>
      <c r="H200" s="158">
        <v>0</v>
      </c>
      <c r="I200" s="159">
        <v>0</v>
      </c>
      <c r="J200" s="38">
        <f t="shared" si="12"/>
        <v>0</v>
      </c>
      <c r="K200" s="88"/>
      <c r="L200" s="88"/>
      <c r="M200" s="75"/>
      <c r="N200" s="15"/>
      <c r="O200" s="3"/>
      <c r="P200" s="3"/>
      <c r="Q200" s="3"/>
      <c r="R200" s="3"/>
      <c r="S200" s="3"/>
      <c r="T200" s="3"/>
      <c r="U200" s="3"/>
      <c r="V200" s="3"/>
      <c r="W200" s="3"/>
      <c r="X200" s="3"/>
      <c r="Y200" s="3"/>
      <c r="Z200" s="3"/>
      <c r="AA200" s="3"/>
    </row>
    <row r="201" spans="1:43" s="16" customFormat="1" ht="15.6" outlineLevel="2" x14ac:dyDescent="0.25">
      <c r="A201" s="44"/>
      <c r="B201" s="45"/>
      <c r="C201" s="44"/>
      <c r="D201" s="98"/>
      <c r="E201" s="24"/>
      <c r="F201" s="36"/>
      <c r="G201" s="46"/>
      <c r="H201" s="24"/>
      <c r="I201" s="24"/>
      <c r="J201" s="35"/>
      <c r="K201" s="43"/>
      <c r="L201" s="43"/>
      <c r="M201" s="75"/>
      <c r="N201" s="47"/>
    </row>
    <row r="202" spans="1:43" s="61" customFormat="1" ht="15.6" outlineLevel="1" x14ac:dyDescent="0.25">
      <c r="A202" s="55"/>
      <c r="B202" s="56"/>
      <c r="C202" s="55"/>
      <c r="D202" s="105" t="s">
        <v>62</v>
      </c>
      <c r="E202" s="24"/>
      <c r="F202" s="66"/>
      <c r="G202" s="66"/>
      <c r="H202" s="66"/>
      <c r="I202" s="66"/>
      <c r="J202" s="58">
        <f>SUM(J204:J213)</f>
        <v>0</v>
      </c>
      <c r="K202" s="88"/>
      <c r="L202" s="88"/>
      <c r="M202" s="75"/>
      <c r="N202" s="59"/>
    </row>
    <row r="203" spans="1:43" s="64" customFormat="1" ht="24" outlineLevel="2" x14ac:dyDescent="0.25">
      <c r="A203" s="62"/>
      <c r="B203" s="63"/>
      <c r="C203" s="62"/>
      <c r="D203" s="50" t="s">
        <v>63</v>
      </c>
      <c r="E203" s="39"/>
      <c r="F203" s="131"/>
      <c r="G203" s="32" t="s">
        <v>64</v>
      </c>
      <c r="H203" s="32" t="s">
        <v>65</v>
      </c>
      <c r="I203" s="32" t="s">
        <v>66</v>
      </c>
      <c r="J203" s="32" t="s">
        <v>67</v>
      </c>
      <c r="K203" s="88"/>
      <c r="L203" s="88"/>
      <c r="M203" s="76"/>
      <c r="N203" s="65"/>
      <c r="O203" s="60"/>
      <c r="P203" s="60"/>
      <c r="Q203" s="60"/>
      <c r="R203" s="60"/>
      <c r="S203" s="60"/>
      <c r="T203" s="60"/>
      <c r="U203" s="60"/>
      <c r="V203" s="60"/>
      <c r="W203" s="60"/>
      <c r="X203" s="60"/>
      <c r="Y203" s="60"/>
      <c r="Z203" s="60"/>
      <c r="AA203" s="60"/>
      <c r="AB203" s="61"/>
      <c r="AC203" s="61"/>
      <c r="AD203" s="61"/>
      <c r="AE203" s="61"/>
      <c r="AF203" s="61"/>
      <c r="AG203" s="61"/>
      <c r="AH203" s="61"/>
      <c r="AI203" s="61"/>
      <c r="AJ203" s="61"/>
      <c r="AK203" s="61"/>
      <c r="AL203" s="61"/>
      <c r="AM203" s="61"/>
      <c r="AN203" s="61"/>
      <c r="AO203" s="61"/>
      <c r="AP203" s="61"/>
      <c r="AQ203" s="61"/>
    </row>
    <row r="204" spans="1:43" s="17" customFormat="1" ht="15.6" outlineLevel="2" x14ac:dyDescent="0.25">
      <c r="A204" s="13"/>
      <c r="B204" s="14"/>
      <c r="C204" s="107">
        <v>1</v>
      </c>
      <c r="D204" s="156"/>
      <c r="E204" s="24"/>
      <c r="F204" s="131"/>
      <c r="G204" s="158">
        <v>0</v>
      </c>
      <c r="H204" s="158">
        <v>0</v>
      </c>
      <c r="I204" s="160">
        <v>0</v>
      </c>
      <c r="J204" s="38">
        <f t="shared" ref="J204:J213" si="13">(G204-H204)*I204</f>
        <v>0</v>
      </c>
      <c r="K204" s="88"/>
      <c r="L204" s="88"/>
      <c r="M204" s="75"/>
      <c r="N204" s="15"/>
      <c r="O204" s="3"/>
      <c r="P204" s="3"/>
      <c r="Q204" s="3"/>
      <c r="R204" s="3"/>
      <c r="S204" s="3"/>
      <c r="T204" s="3"/>
      <c r="U204" s="3"/>
      <c r="V204" s="3"/>
      <c r="W204" s="3"/>
      <c r="X204" s="3"/>
      <c r="Y204" s="3"/>
      <c r="Z204" s="3"/>
      <c r="AA204" s="3"/>
      <c r="AB204" s="16"/>
      <c r="AC204" s="16"/>
      <c r="AD204" s="16"/>
      <c r="AE204" s="16"/>
      <c r="AF204" s="16"/>
      <c r="AG204" s="16"/>
      <c r="AH204" s="16"/>
      <c r="AI204" s="16"/>
      <c r="AJ204" s="16"/>
      <c r="AK204" s="16"/>
      <c r="AL204" s="16"/>
      <c r="AM204" s="16"/>
      <c r="AN204" s="16"/>
      <c r="AO204" s="16"/>
      <c r="AP204" s="16"/>
      <c r="AQ204" s="16"/>
    </row>
    <row r="205" spans="1:43" s="17" customFormat="1" ht="15.6" outlineLevel="2" x14ac:dyDescent="0.25">
      <c r="A205" s="13"/>
      <c r="B205" s="14"/>
      <c r="C205" s="107">
        <v>2</v>
      </c>
      <c r="D205" s="156"/>
      <c r="E205" s="24"/>
      <c r="F205" s="131"/>
      <c r="G205" s="158">
        <v>0</v>
      </c>
      <c r="H205" s="158">
        <v>0</v>
      </c>
      <c r="I205" s="160">
        <v>0</v>
      </c>
      <c r="J205" s="38">
        <f t="shared" si="13"/>
        <v>0</v>
      </c>
      <c r="K205" s="88"/>
      <c r="L205" s="88"/>
      <c r="M205" s="75"/>
      <c r="N205" s="15"/>
      <c r="O205" s="3"/>
      <c r="P205" s="3"/>
      <c r="Q205" s="3"/>
      <c r="R205" s="3"/>
      <c r="S205" s="3"/>
      <c r="T205" s="3"/>
      <c r="U205" s="3"/>
      <c r="V205" s="3"/>
      <c r="W205" s="3"/>
      <c r="X205" s="3"/>
      <c r="Y205" s="3"/>
      <c r="Z205" s="3"/>
      <c r="AA205" s="3"/>
      <c r="AB205" s="16"/>
      <c r="AC205" s="16"/>
      <c r="AD205" s="16"/>
      <c r="AE205" s="16"/>
      <c r="AF205" s="16"/>
      <c r="AG205" s="16"/>
      <c r="AH205" s="16"/>
      <c r="AI205" s="16"/>
      <c r="AJ205" s="16"/>
      <c r="AK205" s="16"/>
      <c r="AL205" s="16"/>
      <c r="AM205" s="16"/>
      <c r="AN205" s="16"/>
      <c r="AO205" s="16"/>
      <c r="AP205" s="16"/>
      <c r="AQ205" s="16"/>
    </row>
    <row r="206" spans="1:43" s="17" customFormat="1" ht="15.6" outlineLevel="2" x14ac:dyDescent="0.25">
      <c r="A206" s="13"/>
      <c r="B206" s="14"/>
      <c r="C206" s="107">
        <v>3</v>
      </c>
      <c r="D206" s="156"/>
      <c r="E206" s="24"/>
      <c r="F206" s="131"/>
      <c r="G206" s="158">
        <v>0</v>
      </c>
      <c r="H206" s="158">
        <v>0</v>
      </c>
      <c r="I206" s="160">
        <v>0</v>
      </c>
      <c r="J206" s="38">
        <f t="shared" si="13"/>
        <v>0</v>
      </c>
      <c r="K206" s="88"/>
      <c r="L206" s="88"/>
      <c r="M206" s="75"/>
      <c r="N206" s="15"/>
      <c r="O206" s="3"/>
      <c r="P206" s="3"/>
      <c r="Q206" s="3"/>
      <c r="R206" s="3"/>
      <c r="S206" s="3"/>
      <c r="T206" s="3"/>
      <c r="U206" s="3"/>
      <c r="V206" s="3"/>
      <c r="W206" s="3"/>
      <c r="X206" s="3"/>
      <c r="Y206" s="3"/>
      <c r="Z206" s="3"/>
      <c r="AA206" s="3"/>
      <c r="AB206" s="16"/>
      <c r="AC206" s="16"/>
      <c r="AD206" s="16"/>
      <c r="AE206" s="16"/>
      <c r="AF206" s="16"/>
      <c r="AG206" s="16"/>
      <c r="AH206" s="16"/>
      <c r="AI206" s="16"/>
      <c r="AJ206" s="16"/>
      <c r="AK206" s="16"/>
      <c r="AL206" s="16"/>
      <c r="AM206" s="16"/>
      <c r="AN206" s="16"/>
      <c r="AO206" s="16"/>
      <c r="AP206" s="16"/>
      <c r="AQ206" s="16"/>
    </row>
    <row r="207" spans="1:43" s="17" customFormat="1" ht="15.6" outlineLevel="2" x14ac:dyDescent="0.25">
      <c r="A207" s="13"/>
      <c r="B207" s="14"/>
      <c r="C207" s="107">
        <v>4</v>
      </c>
      <c r="D207" s="156"/>
      <c r="E207" s="24"/>
      <c r="F207" s="131"/>
      <c r="G207" s="158">
        <v>0</v>
      </c>
      <c r="H207" s="158">
        <v>0</v>
      </c>
      <c r="I207" s="160">
        <v>0</v>
      </c>
      <c r="J207" s="38">
        <f t="shared" si="13"/>
        <v>0</v>
      </c>
      <c r="K207" s="88"/>
      <c r="L207" s="88"/>
      <c r="M207" s="75"/>
      <c r="N207" s="15"/>
      <c r="O207" s="3"/>
      <c r="P207" s="3"/>
      <c r="Q207" s="3"/>
      <c r="R207" s="3"/>
      <c r="S207" s="3"/>
      <c r="T207" s="3"/>
      <c r="U207" s="3"/>
      <c r="V207" s="3"/>
      <c r="W207" s="3"/>
      <c r="X207" s="3"/>
      <c r="Y207" s="3"/>
      <c r="Z207" s="3"/>
      <c r="AA207" s="3"/>
      <c r="AB207" s="16"/>
      <c r="AC207" s="16"/>
      <c r="AD207" s="16"/>
      <c r="AE207" s="16"/>
      <c r="AF207" s="16"/>
      <c r="AG207" s="16"/>
      <c r="AH207" s="16"/>
      <c r="AI207" s="16"/>
      <c r="AJ207" s="16"/>
      <c r="AK207" s="16"/>
      <c r="AL207" s="16"/>
      <c r="AM207" s="16"/>
      <c r="AN207" s="16"/>
      <c r="AO207" s="16"/>
      <c r="AP207" s="16"/>
      <c r="AQ207" s="16"/>
    </row>
    <row r="208" spans="1:43" s="17" customFormat="1" ht="15.6" outlineLevel="2" x14ac:dyDescent="0.25">
      <c r="A208" s="13"/>
      <c r="B208" s="14"/>
      <c r="C208" s="107">
        <v>5</v>
      </c>
      <c r="D208" s="156"/>
      <c r="E208" s="24"/>
      <c r="F208" s="131"/>
      <c r="G208" s="158">
        <v>0</v>
      </c>
      <c r="H208" s="158">
        <v>0</v>
      </c>
      <c r="I208" s="160">
        <v>0</v>
      </c>
      <c r="J208" s="38">
        <f t="shared" si="13"/>
        <v>0</v>
      </c>
      <c r="K208" s="88"/>
      <c r="L208" s="88"/>
      <c r="M208" s="75"/>
      <c r="N208" s="15"/>
      <c r="O208" s="3"/>
      <c r="P208" s="3"/>
      <c r="Q208" s="3"/>
      <c r="R208" s="3"/>
      <c r="S208" s="3"/>
      <c r="T208" s="3"/>
      <c r="U208" s="3"/>
      <c r="V208" s="3"/>
      <c r="W208" s="3"/>
      <c r="X208" s="3"/>
      <c r="Y208" s="3"/>
      <c r="Z208" s="3"/>
      <c r="AA208" s="3"/>
      <c r="AB208" s="16"/>
      <c r="AC208" s="16"/>
      <c r="AD208" s="16"/>
      <c r="AE208" s="16"/>
      <c r="AF208" s="16"/>
      <c r="AG208" s="16"/>
      <c r="AH208" s="16"/>
      <c r="AI208" s="16"/>
      <c r="AJ208" s="16"/>
      <c r="AK208" s="16"/>
      <c r="AL208" s="16"/>
      <c r="AM208" s="16"/>
      <c r="AN208" s="16"/>
      <c r="AO208" s="16"/>
      <c r="AP208" s="16"/>
      <c r="AQ208" s="16"/>
    </row>
    <row r="209" spans="1:43" s="17" customFormat="1" ht="15.6" outlineLevel="2" x14ac:dyDescent="0.25">
      <c r="A209" s="13"/>
      <c r="B209" s="14"/>
      <c r="C209" s="107">
        <v>6</v>
      </c>
      <c r="D209" s="156"/>
      <c r="E209" s="24"/>
      <c r="F209" s="131"/>
      <c r="G209" s="158">
        <v>0</v>
      </c>
      <c r="H209" s="158">
        <v>0</v>
      </c>
      <c r="I209" s="160">
        <v>0</v>
      </c>
      <c r="J209" s="38">
        <f t="shared" si="13"/>
        <v>0</v>
      </c>
      <c r="K209" s="88"/>
      <c r="L209" s="88"/>
      <c r="M209" s="75"/>
      <c r="N209" s="15"/>
      <c r="O209" s="3"/>
      <c r="P209" s="3"/>
      <c r="Q209" s="3"/>
      <c r="R209" s="3"/>
      <c r="S209" s="3"/>
      <c r="T209" s="3"/>
      <c r="U209" s="3"/>
      <c r="V209" s="3"/>
      <c r="W209" s="3"/>
      <c r="X209" s="3"/>
      <c r="Y209" s="3"/>
      <c r="Z209" s="3"/>
      <c r="AA209" s="3"/>
      <c r="AB209" s="16"/>
      <c r="AC209" s="16"/>
      <c r="AD209" s="16"/>
      <c r="AE209" s="16"/>
      <c r="AF209" s="16"/>
      <c r="AG209" s="16"/>
      <c r="AH209" s="16"/>
      <c r="AI209" s="16"/>
      <c r="AJ209" s="16"/>
      <c r="AK209" s="16"/>
      <c r="AL209" s="16"/>
      <c r="AM209" s="16"/>
      <c r="AN209" s="16"/>
      <c r="AO209" s="16"/>
      <c r="AP209" s="16"/>
      <c r="AQ209" s="16"/>
    </row>
    <row r="210" spans="1:43" s="17" customFormat="1" ht="15.6" outlineLevel="2" x14ac:dyDescent="0.25">
      <c r="A210" s="13"/>
      <c r="B210" s="14"/>
      <c r="C210" s="107">
        <v>7</v>
      </c>
      <c r="D210" s="156"/>
      <c r="E210" s="24"/>
      <c r="F210" s="131"/>
      <c r="G210" s="158">
        <v>0</v>
      </c>
      <c r="H210" s="158">
        <v>0</v>
      </c>
      <c r="I210" s="160">
        <v>0</v>
      </c>
      <c r="J210" s="38">
        <f t="shared" si="13"/>
        <v>0</v>
      </c>
      <c r="K210" s="88"/>
      <c r="L210" s="88"/>
      <c r="M210" s="75"/>
      <c r="N210" s="15"/>
      <c r="O210" s="3"/>
      <c r="P210" s="3"/>
      <c r="Q210" s="3"/>
      <c r="R210" s="3"/>
      <c r="S210" s="3"/>
      <c r="T210" s="3"/>
      <c r="U210" s="3"/>
      <c r="V210" s="3"/>
      <c r="W210" s="3"/>
      <c r="X210" s="3"/>
      <c r="Y210" s="3"/>
      <c r="Z210" s="3"/>
      <c r="AA210" s="3"/>
      <c r="AB210" s="16"/>
      <c r="AC210" s="16"/>
      <c r="AD210" s="16"/>
      <c r="AE210" s="16"/>
      <c r="AF210" s="16"/>
      <c r="AG210" s="16"/>
      <c r="AH210" s="16"/>
      <c r="AI210" s="16"/>
      <c r="AJ210" s="16"/>
      <c r="AK210" s="16"/>
      <c r="AL210" s="16"/>
      <c r="AM210" s="16"/>
      <c r="AN210" s="16"/>
      <c r="AO210" s="16"/>
      <c r="AP210" s="16"/>
      <c r="AQ210" s="16"/>
    </row>
    <row r="211" spans="1:43" s="17" customFormat="1" ht="15.6" outlineLevel="2" x14ac:dyDescent="0.25">
      <c r="A211" s="13"/>
      <c r="B211" s="14"/>
      <c r="C211" s="107">
        <v>8</v>
      </c>
      <c r="D211" s="156"/>
      <c r="E211" s="24"/>
      <c r="F211" s="131"/>
      <c r="G211" s="158">
        <v>0</v>
      </c>
      <c r="H211" s="158">
        <v>0</v>
      </c>
      <c r="I211" s="160">
        <v>0</v>
      </c>
      <c r="J211" s="38">
        <f t="shared" si="13"/>
        <v>0</v>
      </c>
      <c r="K211" s="88"/>
      <c r="L211" s="88"/>
      <c r="M211" s="75"/>
      <c r="N211" s="15"/>
      <c r="O211" s="3"/>
      <c r="P211" s="3"/>
      <c r="Q211" s="3"/>
      <c r="R211" s="3"/>
      <c r="S211" s="3"/>
      <c r="T211" s="3"/>
      <c r="U211" s="3"/>
      <c r="V211" s="3"/>
      <c r="W211" s="3"/>
      <c r="X211" s="3"/>
      <c r="Y211" s="3"/>
      <c r="Z211" s="3"/>
      <c r="AA211" s="3"/>
      <c r="AB211" s="16"/>
      <c r="AC211" s="16"/>
      <c r="AD211" s="16"/>
      <c r="AE211" s="16"/>
      <c r="AF211" s="16"/>
      <c r="AG211" s="16"/>
      <c r="AH211" s="16"/>
      <c r="AI211" s="16"/>
      <c r="AJ211" s="16"/>
      <c r="AK211" s="16"/>
      <c r="AL211" s="16"/>
      <c r="AM211" s="16"/>
      <c r="AN211" s="16"/>
      <c r="AO211" s="16"/>
      <c r="AP211" s="16"/>
      <c r="AQ211" s="16"/>
    </row>
    <row r="212" spans="1:43" s="17" customFormat="1" ht="15.6" outlineLevel="2" x14ac:dyDescent="0.25">
      <c r="A212" s="13"/>
      <c r="B212" s="14"/>
      <c r="C212" s="107">
        <v>9</v>
      </c>
      <c r="D212" s="156"/>
      <c r="E212" s="24"/>
      <c r="F212" s="131"/>
      <c r="G212" s="158">
        <v>0</v>
      </c>
      <c r="H212" s="158">
        <v>0</v>
      </c>
      <c r="I212" s="160">
        <v>0</v>
      </c>
      <c r="J212" s="38">
        <f t="shared" si="13"/>
        <v>0</v>
      </c>
      <c r="K212" s="88"/>
      <c r="L212" s="88"/>
      <c r="M212" s="75"/>
      <c r="N212" s="15"/>
      <c r="O212" s="3"/>
      <c r="P212" s="3"/>
      <c r="Q212" s="3"/>
      <c r="R212" s="3"/>
      <c r="S212" s="3"/>
      <c r="T212" s="3"/>
      <c r="U212" s="3"/>
      <c r="V212" s="3"/>
      <c r="W212" s="3"/>
      <c r="X212" s="3"/>
      <c r="Y212" s="3"/>
      <c r="Z212" s="3"/>
      <c r="AA212" s="3"/>
      <c r="AB212" s="16"/>
      <c r="AC212" s="16"/>
      <c r="AD212" s="16"/>
      <c r="AE212" s="16"/>
      <c r="AF212" s="16"/>
      <c r="AG212" s="16"/>
      <c r="AH212" s="16"/>
      <c r="AI212" s="16"/>
      <c r="AJ212" s="16"/>
      <c r="AK212" s="16"/>
      <c r="AL212" s="16"/>
      <c r="AM212" s="16"/>
      <c r="AN212" s="16"/>
      <c r="AO212" s="16"/>
      <c r="AP212" s="16"/>
      <c r="AQ212" s="16"/>
    </row>
    <row r="213" spans="1:43" s="17" customFormat="1" ht="15.6" outlineLevel="2" x14ac:dyDescent="0.25">
      <c r="A213" s="13"/>
      <c r="B213" s="14"/>
      <c r="C213" s="107">
        <v>10</v>
      </c>
      <c r="D213" s="156"/>
      <c r="E213" s="24"/>
      <c r="F213" s="131"/>
      <c r="G213" s="158">
        <v>0</v>
      </c>
      <c r="H213" s="158">
        <v>0</v>
      </c>
      <c r="I213" s="160">
        <v>0</v>
      </c>
      <c r="J213" s="38">
        <f t="shared" si="13"/>
        <v>0</v>
      </c>
      <c r="K213" s="88"/>
      <c r="L213" s="88"/>
      <c r="M213" s="75"/>
      <c r="N213" s="15"/>
      <c r="O213" s="3"/>
      <c r="P213" s="3"/>
      <c r="Q213" s="3"/>
      <c r="R213" s="3"/>
      <c r="S213" s="3"/>
      <c r="T213" s="3"/>
      <c r="U213" s="3"/>
      <c r="V213" s="3"/>
      <c r="W213" s="3"/>
      <c r="X213" s="3"/>
      <c r="Y213" s="3"/>
      <c r="Z213" s="3"/>
      <c r="AA213" s="3"/>
      <c r="AB213" s="16"/>
      <c r="AC213" s="16"/>
      <c r="AD213" s="16"/>
      <c r="AE213" s="16"/>
      <c r="AF213" s="16"/>
      <c r="AG213" s="16"/>
      <c r="AH213" s="16"/>
      <c r="AI213" s="16"/>
      <c r="AJ213" s="16"/>
      <c r="AK213" s="16"/>
      <c r="AL213" s="16"/>
      <c r="AM213" s="16"/>
      <c r="AN213" s="16"/>
      <c r="AO213" s="16"/>
      <c r="AP213" s="16"/>
      <c r="AQ213" s="16"/>
    </row>
    <row r="214" spans="1:43" s="16" customFormat="1" ht="15.6" outlineLevel="2" x14ac:dyDescent="0.25">
      <c r="A214" s="44"/>
      <c r="B214" s="45"/>
      <c r="C214" s="44"/>
      <c r="D214" s="98"/>
      <c r="E214" s="24"/>
      <c r="F214" s="24"/>
      <c r="G214" s="24"/>
      <c r="H214" s="24"/>
      <c r="I214" s="24"/>
      <c r="J214" s="35"/>
      <c r="K214" s="43"/>
      <c r="L214" s="43"/>
      <c r="M214" s="75"/>
      <c r="N214" s="47"/>
      <c r="O214" s="3"/>
      <c r="P214" s="3"/>
      <c r="Q214" s="3"/>
      <c r="R214" s="3"/>
      <c r="S214" s="3"/>
      <c r="T214" s="3"/>
      <c r="U214" s="3"/>
      <c r="V214" s="3"/>
      <c r="W214" s="3"/>
      <c r="X214" s="3"/>
      <c r="Y214" s="3"/>
      <c r="Z214" s="3"/>
      <c r="AA214" s="3"/>
    </row>
    <row r="215" spans="1:43" s="61" customFormat="1" ht="15.6" outlineLevel="1" x14ac:dyDescent="0.25">
      <c r="A215" s="55"/>
      <c r="B215" s="56"/>
      <c r="C215" s="55"/>
      <c r="D215" s="57" t="s">
        <v>68</v>
      </c>
      <c r="E215" s="24"/>
      <c r="F215" s="66"/>
      <c r="G215" s="66"/>
      <c r="H215" s="66"/>
      <c r="I215" s="66"/>
      <c r="J215" s="58">
        <f>SUM(J217:J226)</f>
        <v>0</v>
      </c>
      <c r="K215" s="88"/>
      <c r="L215" s="88"/>
      <c r="M215" s="75"/>
      <c r="N215" s="59"/>
      <c r="O215" s="60"/>
      <c r="P215" s="60"/>
      <c r="Q215" s="60"/>
      <c r="R215" s="60"/>
      <c r="S215" s="60"/>
      <c r="T215" s="60"/>
      <c r="U215" s="60"/>
      <c r="V215" s="60"/>
      <c r="W215" s="60"/>
      <c r="X215" s="60"/>
      <c r="Y215" s="60"/>
      <c r="Z215" s="60"/>
      <c r="AA215" s="60"/>
    </row>
    <row r="216" spans="1:43" s="64" customFormat="1" ht="24" outlineLevel="2" x14ac:dyDescent="0.25">
      <c r="A216" s="62"/>
      <c r="B216" s="63"/>
      <c r="C216" s="62"/>
      <c r="D216" s="50" t="s">
        <v>69</v>
      </c>
      <c r="E216" s="39"/>
      <c r="F216" s="273" t="s">
        <v>70</v>
      </c>
      <c r="G216" s="273"/>
      <c r="H216" s="273"/>
      <c r="I216" s="32" t="s">
        <v>71</v>
      </c>
      <c r="J216" s="32" t="s">
        <v>72</v>
      </c>
      <c r="K216" s="88"/>
      <c r="L216" s="88"/>
      <c r="M216" s="76"/>
      <c r="N216" s="65"/>
      <c r="O216" s="61"/>
      <c r="P216" s="61"/>
      <c r="Q216" s="61"/>
      <c r="R216" s="61"/>
      <c r="S216" s="61"/>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row>
    <row r="217" spans="1:43" s="17" customFormat="1" ht="15.6" outlineLevel="2" x14ac:dyDescent="0.25">
      <c r="A217" s="13"/>
      <c r="B217" s="14"/>
      <c r="C217" s="107">
        <v>1</v>
      </c>
      <c r="D217" s="156"/>
      <c r="E217" s="24"/>
      <c r="F217" s="274"/>
      <c r="G217" s="274"/>
      <c r="H217" s="274"/>
      <c r="I217" s="161">
        <v>0</v>
      </c>
      <c r="J217" s="38">
        <f t="shared" ref="J217:J226" si="14">I217</f>
        <v>0</v>
      </c>
      <c r="K217" s="88"/>
      <c r="L217" s="88"/>
      <c r="M217" s="75"/>
      <c r="N217" s="15"/>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row>
    <row r="218" spans="1:43" s="17" customFormat="1" ht="15.6" outlineLevel="2" x14ac:dyDescent="0.25">
      <c r="A218" s="13"/>
      <c r="B218" s="14"/>
      <c r="C218" s="107">
        <v>2</v>
      </c>
      <c r="D218" s="156"/>
      <c r="E218" s="24"/>
      <c r="F218" s="274"/>
      <c r="G218" s="274"/>
      <c r="H218" s="274"/>
      <c r="I218" s="161">
        <v>0</v>
      </c>
      <c r="J218" s="38">
        <f t="shared" si="14"/>
        <v>0</v>
      </c>
      <c r="K218" s="88"/>
      <c r="L218" s="88"/>
      <c r="M218" s="75"/>
      <c r="N218" s="15"/>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row>
    <row r="219" spans="1:43" s="17" customFormat="1" ht="15.6" outlineLevel="2" x14ac:dyDescent="0.25">
      <c r="A219" s="13"/>
      <c r="B219" s="14"/>
      <c r="C219" s="107">
        <v>3</v>
      </c>
      <c r="D219" s="156"/>
      <c r="E219" s="24"/>
      <c r="F219" s="274"/>
      <c r="G219" s="274"/>
      <c r="H219" s="274"/>
      <c r="I219" s="161">
        <v>0</v>
      </c>
      <c r="J219" s="38">
        <f t="shared" si="14"/>
        <v>0</v>
      </c>
      <c r="K219" s="88"/>
      <c r="L219" s="88"/>
      <c r="M219" s="75"/>
      <c r="N219" s="15"/>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row>
    <row r="220" spans="1:43" s="17" customFormat="1" ht="15.6" outlineLevel="2" x14ac:dyDescent="0.25">
      <c r="A220" s="13"/>
      <c r="B220" s="14"/>
      <c r="C220" s="107">
        <v>4</v>
      </c>
      <c r="D220" s="156"/>
      <c r="E220" s="24"/>
      <c r="F220" s="274"/>
      <c r="G220" s="274"/>
      <c r="H220" s="274"/>
      <c r="I220" s="161">
        <v>0</v>
      </c>
      <c r="J220" s="38">
        <f t="shared" si="14"/>
        <v>0</v>
      </c>
      <c r="K220" s="88"/>
      <c r="L220" s="88"/>
      <c r="M220" s="75"/>
      <c r="N220" s="15"/>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row>
    <row r="221" spans="1:43" s="17" customFormat="1" ht="15.6" outlineLevel="2" x14ac:dyDescent="0.25">
      <c r="A221" s="13"/>
      <c r="B221" s="14"/>
      <c r="C221" s="107">
        <v>5</v>
      </c>
      <c r="D221" s="156"/>
      <c r="E221" s="24"/>
      <c r="F221" s="274"/>
      <c r="G221" s="274"/>
      <c r="H221" s="274"/>
      <c r="I221" s="161">
        <v>0</v>
      </c>
      <c r="J221" s="38">
        <f t="shared" si="14"/>
        <v>0</v>
      </c>
      <c r="K221" s="88"/>
      <c r="L221" s="88"/>
      <c r="M221" s="75"/>
      <c r="N221" s="15"/>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row>
    <row r="222" spans="1:43" s="17" customFormat="1" ht="15.6" outlineLevel="2" x14ac:dyDescent="0.25">
      <c r="A222" s="13"/>
      <c r="B222" s="14"/>
      <c r="C222" s="107">
        <v>6</v>
      </c>
      <c r="D222" s="156"/>
      <c r="E222" s="24"/>
      <c r="F222" s="274"/>
      <c r="G222" s="274"/>
      <c r="H222" s="274"/>
      <c r="I222" s="161">
        <v>0</v>
      </c>
      <c r="J222" s="38">
        <f t="shared" si="14"/>
        <v>0</v>
      </c>
      <c r="K222" s="88"/>
      <c r="L222" s="88"/>
      <c r="M222" s="75"/>
      <c r="N222" s="15"/>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row>
    <row r="223" spans="1:43" s="17" customFormat="1" ht="15.6" outlineLevel="2" x14ac:dyDescent="0.25">
      <c r="A223" s="13"/>
      <c r="B223" s="14"/>
      <c r="C223" s="107">
        <v>7</v>
      </c>
      <c r="D223" s="156"/>
      <c r="E223" s="24"/>
      <c r="F223" s="274"/>
      <c r="G223" s="274"/>
      <c r="H223" s="274"/>
      <c r="I223" s="161">
        <v>0</v>
      </c>
      <c r="J223" s="38">
        <f t="shared" si="14"/>
        <v>0</v>
      </c>
      <c r="K223" s="88"/>
      <c r="L223" s="88"/>
      <c r="M223" s="75"/>
      <c r="N223" s="15"/>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row>
    <row r="224" spans="1:43" s="17" customFormat="1" ht="15.6" outlineLevel="2" x14ac:dyDescent="0.25">
      <c r="A224" s="13"/>
      <c r="B224" s="14"/>
      <c r="C224" s="107">
        <v>8</v>
      </c>
      <c r="D224" s="156"/>
      <c r="E224" s="24"/>
      <c r="F224" s="274"/>
      <c r="G224" s="274"/>
      <c r="H224" s="274"/>
      <c r="I224" s="161">
        <v>0</v>
      </c>
      <c r="J224" s="38">
        <f t="shared" si="14"/>
        <v>0</v>
      </c>
      <c r="K224" s="88"/>
      <c r="L224" s="88"/>
      <c r="M224" s="75"/>
      <c r="N224" s="15"/>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row>
    <row r="225" spans="1:43" s="17" customFormat="1" ht="15.6" outlineLevel="2" x14ac:dyDescent="0.25">
      <c r="A225" s="13"/>
      <c r="B225" s="14"/>
      <c r="C225" s="107">
        <v>9</v>
      </c>
      <c r="D225" s="156"/>
      <c r="E225" s="24"/>
      <c r="F225" s="274"/>
      <c r="G225" s="274"/>
      <c r="H225" s="274"/>
      <c r="I225" s="161">
        <v>0</v>
      </c>
      <c r="J225" s="38">
        <f t="shared" si="14"/>
        <v>0</v>
      </c>
      <c r="K225" s="88"/>
      <c r="L225" s="88"/>
      <c r="M225" s="75"/>
      <c r="N225" s="15"/>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row>
    <row r="226" spans="1:43" s="17" customFormat="1" ht="15.6" outlineLevel="2" x14ac:dyDescent="0.25">
      <c r="A226" s="13"/>
      <c r="B226" s="14"/>
      <c r="C226" s="107">
        <v>10</v>
      </c>
      <c r="D226" s="156"/>
      <c r="E226" s="24"/>
      <c r="F226" s="274"/>
      <c r="G226" s="274"/>
      <c r="H226" s="274"/>
      <c r="I226" s="161">
        <v>0</v>
      </c>
      <c r="J226" s="38">
        <f t="shared" si="14"/>
        <v>0</v>
      </c>
      <c r="K226" s="88"/>
      <c r="L226" s="88"/>
      <c r="M226" s="75"/>
      <c r="N226" s="15"/>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row>
    <row r="227" spans="1:43" s="16" customFormat="1" ht="15.6" outlineLevel="2" x14ac:dyDescent="0.25">
      <c r="A227" s="44"/>
      <c r="B227" s="45"/>
      <c r="C227" s="44"/>
      <c r="D227" s="98"/>
      <c r="E227" s="24"/>
      <c r="F227" s="24"/>
      <c r="G227" s="24"/>
      <c r="H227" s="24"/>
      <c r="I227" s="24"/>
      <c r="J227" s="35"/>
      <c r="K227" s="43"/>
      <c r="L227" s="43"/>
      <c r="M227" s="75"/>
      <c r="N227" s="47"/>
    </row>
    <row r="228" spans="1:43" s="61" customFormat="1" ht="15.6" outlineLevel="1" x14ac:dyDescent="0.25">
      <c r="A228" s="55"/>
      <c r="B228" s="56"/>
      <c r="C228" s="55"/>
      <c r="D228" s="57" t="s">
        <v>73</v>
      </c>
      <c r="E228" s="24"/>
      <c r="F228" s="66"/>
      <c r="G228" s="66"/>
      <c r="H228" s="66"/>
      <c r="I228" s="66"/>
      <c r="J228" s="58">
        <f>SUM(J230:J239)</f>
        <v>0</v>
      </c>
      <c r="K228" s="88"/>
      <c r="L228" s="88"/>
      <c r="M228" s="75"/>
      <c r="N228" s="59"/>
    </row>
    <row r="229" spans="1:43" s="64" customFormat="1" ht="24" outlineLevel="2" x14ac:dyDescent="0.25">
      <c r="A229" s="62"/>
      <c r="B229" s="63"/>
      <c r="C229" s="62"/>
      <c r="D229" s="50" t="s">
        <v>74</v>
      </c>
      <c r="E229" s="39"/>
      <c r="F229" s="52"/>
      <c r="G229" s="52"/>
      <c r="H229" s="32" t="s">
        <v>71</v>
      </c>
      <c r="I229" s="32" t="s">
        <v>75</v>
      </c>
      <c r="J229" s="32" t="s">
        <v>76</v>
      </c>
      <c r="K229" s="88"/>
      <c r="L229" s="88"/>
      <c r="M229" s="76"/>
      <c r="N229" s="65"/>
      <c r="O229" s="60"/>
      <c r="P229" s="60"/>
      <c r="Q229" s="60"/>
      <c r="R229" s="60"/>
      <c r="S229" s="60"/>
      <c r="T229" s="60"/>
      <c r="U229" s="60"/>
      <c r="V229" s="60"/>
      <c r="W229" s="60"/>
      <c r="X229" s="60"/>
      <c r="Y229" s="60"/>
      <c r="Z229" s="60"/>
      <c r="AA229" s="60"/>
      <c r="AB229" s="61"/>
      <c r="AC229" s="61"/>
      <c r="AD229" s="61"/>
      <c r="AE229" s="61"/>
      <c r="AF229" s="61"/>
      <c r="AG229" s="61"/>
      <c r="AH229" s="61"/>
      <c r="AI229" s="61"/>
      <c r="AJ229" s="61"/>
      <c r="AK229" s="61"/>
      <c r="AL229" s="61"/>
      <c r="AM229" s="61"/>
      <c r="AN229" s="61"/>
      <c r="AO229" s="61"/>
      <c r="AP229" s="61"/>
      <c r="AQ229" s="61"/>
    </row>
    <row r="230" spans="1:43" s="17" customFormat="1" ht="15.6" outlineLevel="2" x14ac:dyDescent="0.25">
      <c r="A230" s="13"/>
      <c r="B230" s="14"/>
      <c r="C230" s="107">
        <v>1</v>
      </c>
      <c r="D230" s="156"/>
      <c r="E230" s="39"/>
      <c r="F230" s="50"/>
      <c r="G230" s="50"/>
      <c r="H230" s="158">
        <v>0</v>
      </c>
      <c r="I230" s="159">
        <v>0</v>
      </c>
      <c r="J230" s="38">
        <f t="shared" ref="J230:J239" si="15">$H230*I230</f>
        <v>0</v>
      </c>
      <c r="K230" s="88"/>
      <c r="L230" s="88"/>
      <c r="M230" s="76"/>
      <c r="N230" s="15"/>
      <c r="O230" s="3"/>
      <c r="P230" s="3"/>
      <c r="Q230" s="3"/>
      <c r="R230" s="3"/>
      <c r="S230" s="3"/>
      <c r="T230" s="3"/>
      <c r="U230" s="3"/>
      <c r="V230" s="3"/>
      <c r="W230" s="3"/>
      <c r="X230" s="3"/>
      <c r="Y230" s="3"/>
      <c r="Z230" s="3"/>
      <c r="AA230" s="3"/>
      <c r="AB230" s="16"/>
      <c r="AC230" s="16"/>
      <c r="AD230" s="16"/>
      <c r="AE230" s="16"/>
      <c r="AF230" s="16"/>
      <c r="AG230" s="16"/>
      <c r="AH230" s="16"/>
      <c r="AI230" s="16"/>
      <c r="AJ230" s="16"/>
      <c r="AK230" s="16"/>
      <c r="AL230" s="16"/>
      <c r="AM230" s="16"/>
      <c r="AN230" s="16"/>
      <c r="AO230" s="16"/>
      <c r="AP230" s="16"/>
      <c r="AQ230" s="16"/>
    </row>
    <row r="231" spans="1:43" s="17" customFormat="1" ht="15.6" outlineLevel="2" x14ac:dyDescent="0.25">
      <c r="A231" s="13"/>
      <c r="B231" s="14"/>
      <c r="C231" s="107">
        <v>2</v>
      </c>
      <c r="D231" s="156"/>
      <c r="E231" s="39"/>
      <c r="F231" s="50"/>
      <c r="G231" s="50"/>
      <c r="H231" s="158">
        <v>0</v>
      </c>
      <c r="I231" s="159">
        <v>0</v>
      </c>
      <c r="J231" s="38">
        <f t="shared" si="15"/>
        <v>0</v>
      </c>
      <c r="K231" s="88"/>
      <c r="L231" s="88"/>
      <c r="M231" s="76"/>
      <c r="N231" s="15"/>
      <c r="O231" s="3"/>
      <c r="P231" s="3"/>
      <c r="Q231" s="3"/>
      <c r="R231" s="3"/>
      <c r="S231" s="3"/>
      <c r="T231" s="3"/>
      <c r="U231" s="3"/>
      <c r="V231" s="3"/>
      <c r="W231" s="3"/>
      <c r="X231" s="3"/>
      <c r="Y231" s="3"/>
      <c r="Z231" s="3"/>
      <c r="AA231" s="3"/>
      <c r="AB231" s="16"/>
      <c r="AC231" s="16"/>
      <c r="AD231" s="16"/>
      <c r="AE231" s="16"/>
      <c r="AF231" s="16"/>
      <c r="AG231" s="16"/>
      <c r="AH231" s="16"/>
      <c r="AI231" s="16"/>
      <c r="AJ231" s="16"/>
      <c r="AK231" s="16"/>
      <c r="AL231" s="16"/>
      <c r="AM231" s="16"/>
      <c r="AN231" s="16"/>
      <c r="AO231" s="16"/>
      <c r="AP231" s="16"/>
      <c r="AQ231" s="16"/>
    </row>
    <row r="232" spans="1:43" s="17" customFormat="1" ht="15.6" outlineLevel="2" x14ac:dyDescent="0.25">
      <c r="A232" s="13"/>
      <c r="B232" s="14"/>
      <c r="C232" s="107">
        <v>3</v>
      </c>
      <c r="D232" s="156"/>
      <c r="E232" s="39"/>
      <c r="F232" s="50"/>
      <c r="G232" s="50"/>
      <c r="H232" s="158">
        <v>0</v>
      </c>
      <c r="I232" s="159">
        <v>0</v>
      </c>
      <c r="J232" s="38">
        <f t="shared" si="15"/>
        <v>0</v>
      </c>
      <c r="K232" s="88"/>
      <c r="L232" s="88"/>
      <c r="M232" s="76"/>
      <c r="N232" s="15"/>
      <c r="O232" s="3"/>
      <c r="P232" s="3"/>
      <c r="Q232" s="3"/>
      <c r="R232" s="3"/>
      <c r="S232" s="3"/>
      <c r="T232" s="3"/>
      <c r="U232" s="3"/>
      <c r="V232" s="3"/>
      <c r="W232" s="3"/>
      <c r="X232" s="3"/>
      <c r="Y232" s="3"/>
      <c r="Z232" s="3"/>
      <c r="AA232" s="3"/>
      <c r="AB232" s="16"/>
      <c r="AC232" s="16"/>
      <c r="AD232" s="16"/>
      <c r="AE232" s="16"/>
      <c r="AF232" s="16"/>
      <c r="AG232" s="16"/>
      <c r="AH232" s="16"/>
      <c r="AI232" s="16"/>
      <c r="AJ232" s="16"/>
      <c r="AK232" s="16"/>
      <c r="AL232" s="16"/>
      <c r="AM232" s="16"/>
      <c r="AN232" s="16"/>
      <c r="AO232" s="16"/>
      <c r="AP232" s="16"/>
      <c r="AQ232" s="16"/>
    </row>
    <row r="233" spans="1:43" s="17" customFormat="1" ht="15.6" outlineLevel="2" x14ac:dyDescent="0.25">
      <c r="A233" s="13"/>
      <c r="B233" s="14"/>
      <c r="C233" s="107">
        <v>4</v>
      </c>
      <c r="D233" s="156"/>
      <c r="E233" s="39"/>
      <c r="F233" s="50"/>
      <c r="G233" s="50"/>
      <c r="H233" s="158">
        <v>0</v>
      </c>
      <c r="I233" s="159">
        <v>0</v>
      </c>
      <c r="J233" s="38">
        <f t="shared" si="15"/>
        <v>0</v>
      </c>
      <c r="K233" s="88"/>
      <c r="L233" s="88"/>
      <c r="M233" s="76"/>
      <c r="N233" s="15"/>
      <c r="O233" s="3"/>
      <c r="P233" s="3"/>
      <c r="Q233" s="3"/>
      <c r="R233" s="3"/>
      <c r="S233" s="3"/>
      <c r="T233" s="3"/>
      <c r="U233" s="3"/>
      <c r="V233" s="3"/>
      <c r="W233" s="3"/>
      <c r="X233" s="3"/>
      <c r="Y233" s="3"/>
      <c r="Z233" s="3"/>
      <c r="AA233" s="3"/>
      <c r="AB233" s="16"/>
      <c r="AC233" s="16"/>
      <c r="AD233" s="16"/>
      <c r="AE233" s="16"/>
      <c r="AF233" s="16"/>
      <c r="AG233" s="16"/>
      <c r="AH233" s="16"/>
      <c r="AI233" s="16"/>
      <c r="AJ233" s="16"/>
      <c r="AK233" s="16"/>
      <c r="AL233" s="16"/>
      <c r="AM233" s="16"/>
      <c r="AN233" s="16"/>
      <c r="AO233" s="16"/>
      <c r="AP233" s="16"/>
      <c r="AQ233" s="16"/>
    </row>
    <row r="234" spans="1:43" s="17" customFormat="1" ht="15.6" outlineLevel="2" x14ac:dyDescent="0.25">
      <c r="A234" s="13"/>
      <c r="B234" s="14"/>
      <c r="C234" s="107">
        <v>5</v>
      </c>
      <c r="D234" s="156"/>
      <c r="E234" s="39"/>
      <c r="F234" s="50"/>
      <c r="G234" s="50"/>
      <c r="H234" s="158">
        <v>0</v>
      </c>
      <c r="I234" s="159">
        <v>0</v>
      </c>
      <c r="J234" s="38">
        <f t="shared" si="15"/>
        <v>0</v>
      </c>
      <c r="K234" s="88"/>
      <c r="L234" s="88"/>
      <c r="M234" s="76"/>
      <c r="N234" s="15"/>
      <c r="O234" s="3"/>
      <c r="P234" s="3"/>
      <c r="Q234" s="3"/>
      <c r="R234" s="3"/>
      <c r="S234" s="3"/>
      <c r="T234" s="3"/>
      <c r="U234" s="3"/>
      <c r="V234" s="3"/>
      <c r="W234" s="3"/>
      <c r="X234" s="3"/>
      <c r="Y234" s="3"/>
      <c r="Z234" s="3"/>
      <c r="AA234" s="3"/>
      <c r="AB234" s="16"/>
      <c r="AC234" s="16"/>
      <c r="AD234" s="16"/>
      <c r="AE234" s="16"/>
      <c r="AF234" s="16"/>
      <c r="AG234" s="16"/>
      <c r="AH234" s="16"/>
      <c r="AI234" s="16"/>
      <c r="AJ234" s="16"/>
      <c r="AK234" s="16"/>
      <c r="AL234" s="16"/>
      <c r="AM234" s="16"/>
      <c r="AN234" s="16"/>
      <c r="AO234" s="16"/>
      <c r="AP234" s="16"/>
      <c r="AQ234" s="16"/>
    </row>
    <row r="235" spans="1:43" s="17" customFormat="1" ht="15.6" outlineLevel="2" x14ac:dyDescent="0.25">
      <c r="A235" s="13"/>
      <c r="B235" s="14"/>
      <c r="C235" s="107">
        <v>6</v>
      </c>
      <c r="D235" s="156"/>
      <c r="E235" s="39"/>
      <c r="F235" s="50"/>
      <c r="G235" s="50"/>
      <c r="H235" s="158">
        <v>0</v>
      </c>
      <c r="I235" s="159">
        <v>0</v>
      </c>
      <c r="J235" s="38">
        <f t="shared" si="15"/>
        <v>0</v>
      </c>
      <c r="K235" s="88"/>
      <c r="L235" s="88"/>
      <c r="M235" s="76"/>
      <c r="N235" s="15"/>
      <c r="O235" s="3"/>
      <c r="P235" s="3"/>
      <c r="Q235" s="3"/>
      <c r="R235" s="3"/>
      <c r="S235" s="3"/>
      <c r="T235" s="3"/>
      <c r="U235" s="3"/>
      <c r="V235" s="3"/>
      <c r="W235" s="3"/>
      <c r="X235" s="3"/>
      <c r="Y235" s="3"/>
      <c r="Z235" s="3"/>
      <c r="AA235" s="3"/>
      <c r="AB235" s="16"/>
      <c r="AC235" s="16"/>
      <c r="AD235" s="16"/>
      <c r="AE235" s="16"/>
      <c r="AF235" s="16"/>
      <c r="AG235" s="16"/>
      <c r="AH235" s="16"/>
      <c r="AI235" s="16"/>
      <c r="AJ235" s="16"/>
      <c r="AK235" s="16"/>
      <c r="AL235" s="16"/>
      <c r="AM235" s="16"/>
      <c r="AN235" s="16"/>
      <c r="AO235" s="16"/>
      <c r="AP235" s="16"/>
      <c r="AQ235" s="16"/>
    </row>
    <row r="236" spans="1:43" s="17" customFormat="1" ht="15.6" outlineLevel="2" x14ac:dyDescent="0.25">
      <c r="A236" s="13"/>
      <c r="B236" s="14"/>
      <c r="C236" s="107">
        <v>7</v>
      </c>
      <c r="D236" s="156"/>
      <c r="E236" s="39"/>
      <c r="F236" s="50"/>
      <c r="G236" s="50"/>
      <c r="H236" s="158">
        <v>0</v>
      </c>
      <c r="I236" s="159">
        <v>0</v>
      </c>
      <c r="J236" s="38">
        <f t="shared" si="15"/>
        <v>0</v>
      </c>
      <c r="K236" s="88"/>
      <c r="L236" s="88"/>
      <c r="M236" s="76"/>
      <c r="N236" s="15"/>
      <c r="O236" s="3"/>
      <c r="P236" s="3"/>
      <c r="Q236" s="3"/>
      <c r="R236" s="3"/>
      <c r="S236" s="3"/>
      <c r="T236" s="3"/>
      <c r="U236" s="3"/>
      <c r="V236" s="3"/>
      <c r="W236" s="3"/>
      <c r="X236" s="3"/>
      <c r="Y236" s="3"/>
      <c r="Z236" s="3"/>
      <c r="AA236" s="3"/>
      <c r="AB236" s="16"/>
      <c r="AC236" s="16"/>
      <c r="AD236" s="16"/>
      <c r="AE236" s="16"/>
      <c r="AF236" s="16"/>
      <c r="AG236" s="16"/>
      <c r="AH236" s="16"/>
      <c r="AI236" s="16"/>
      <c r="AJ236" s="16"/>
      <c r="AK236" s="16"/>
      <c r="AL236" s="16"/>
      <c r="AM236" s="16"/>
      <c r="AN236" s="16"/>
      <c r="AO236" s="16"/>
      <c r="AP236" s="16"/>
      <c r="AQ236" s="16"/>
    </row>
    <row r="237" spans="1:43" s="17" customFormat="1" ht="15.6" outlineLevel="2" x14ac:dyDescent="0.25">
      <c r="A237" s="13"/>
      <c r="B237" s="14"/>
      <c r="C237" s="107">
        <v>8</v>
      </c>
      <c r="D237" s="156"/>
      <c r="E237" s="39"/>
      <c r="F237" s="50"/>
      <c r="G237" s="50"/>
      <c r="H237" s="158">
        <v>0</v>
      </c>
      <c r="I237" s="159">
        <v>0</v>
      </c>
      <c r="J237" s="38">
        <f t="shared" si="15"/>
        <v>0</v>
      </c>
      <c r="K237" s="88"/>
      <c r="L237" s="88"/>
      <c r="M237" s="76"/>
      <c r="N237" s="15"/>
      <c r="O237" s="3"/>
      <c r="P237" s="3"/>
      <c r="Q237" s="3"/>
      <c r="R237" s="3"/>
      <c r="S237" s="3"/>
      <c r="T237" s="3"/>
      <c r="U237" s="3"/>
      <c r="V237" s="3"/>
      <c r="W237" s="3"/>
      <c r="X237" s="3"/>
      <c r="Y237" s="3"/>
      <c r="Z237" s="3"/>
      <c r="AA237" s="3"/>
      <c r="AB237" s="16"/>
      <c r="AC237" s="16"/>
      <c r="AD237" s="16"/>
      <c r="AE237" s="16"/>
      <c r="AF237" s="16"/>
      <c r="AG237" s="16"/>
      <c r="AH237" s="16"/>
      <c r="AI237" s="16"/>
      <c r="AJ237" s="16"/>
      <c r="AK237" s="16"/>
      <c r="AL237" s="16"/>
      <c r="AM237" s="16"/>
      <c r="AN237" s="16"/>
      <c r="AO237" s="16"/>
      <c r="AP237" s="16"/>
      <c r="AQ237" s="16"/>
    </row>
    <row r="238" spans="1:43" s="17" customFormat="1" ht="15.6" outlineLevel="2" x14ac:dyDescent="0.25">
      <c r="A238" s="13"/>
      <c r="B238" s="14"/>
      <c r="C238" s="107">
        <v>9</v>
      </c>
      <c r="D238" s="156"/>
      <c r="E238" s="39"/>
      <c r="F238" s="50"/>
      <c r="G238" s="50"/>
      <c r="H238" s="158">
        <v>0</v>
      </c>
      <c r="I238" s="159">
        <v>0</v>
      </c>
      <c r="J238" s="38">
        <f t="shared" si="15"/>
        <v>0</v>
      </c>
      <c r="K238" s="88"/>
      <c r="L238" s="88"/>
      <c r="M238" s="76"/>
      <c r="N238" s="15"/>
      <c r="O238" s="3"/>
      <c r="P238" s="3"/>
      <c r="Q238" s="3"/>
      <c r="R238" s="3"/>
      <c r="S238" s="3"/>
      <c r="T238" s="3"/>
      <c r="U238" s="3"/>
      <c r="V238" s="3"/>
      <c r="W238" s="3"/>
      <c r="X238" s="3"/>
      <c r="Y238" s="3"/>
      <c r="Z238" s="3"/>
      <c r="AA238" s="3"/>
      <c r="AB238" s="16"/>
      <c r="AC238" s="16"/>
      <c r="AD238" s="16"/>
      <c r="AE238" s="16"/>
      <c r="AF238" s="16"/>
      <c r="AG238" s="16"/>
      <c r="AH238" s="16"/>
      <c r="AI238" s="16"/>
      <c r="AJ238" s="16"/>
      <c r="AK238" s="16"/>
      <c r="AL238" s="16"/>
      <c r="AM238" s="16"/>
      <c r="AN238" s="16"/>
      <c r="AO238" s="16"/>
      <c r="AP238" s="16"/>
      <c r="AQ238" s="16"/>
    </row>
    <row r="239" spans="1:43" s="17" customFormat="1" ht="15.6" outlineLevel="2" x14ac:dyDescent="0.25">
      <c r="A239" s="13"/>
      <c r="B239" s="14"/>
      <c r="C239" s="107">
        <v>10</v>
      </c>
      <c r="D239" s="156"/>
      <c r="E239" s="39"/>
      <c r="F239" s="50"/>
      <c r="G239" s="50"/>
      <c r="H239" s="158">
        <v>0</v>
      </c>
      <c r="I239" s="159">
        <v>0</v>
      </c>
      <c r="J239" s="38">
        <f t="shared" si="15"/>
        <v>0</v>
      </c>
      <c r="K239" s="88"/>
      <c r="L239" s="88"/>
      <c r="M239" s="76"/>
      <c r="N239" s="15"/>
      <c r="O239" s="3"/>
      <c r="P239" s="3"/>
      <c r="Q239" s="3"/>
      <c r="R239" s="3"/>
      <c r="S239" s="3"/>
      <c r="T239" s="3"/>
      <c r="U239" s="3"/>
      <c r="V239" s="3"/>
      <c r="W239" s="3"/>
      <c r="X239" s="3"/>
      <c r="Y239" s="3"/>
      <c r="Z239" s="3"/>
      <c r="AA239" s="3"/>
      <c r="AB239" s="16"/>
      <c r="AC239" s="16"/>
      <c r="AD239" s="16"/>
      <c r="AE239" s="16"/>
      <c r="AF239" s="16"/>
      <c r="AG239" s="16"/>
      <c r="AH239" s="16"/>
      <c r="AI239" s="16"/>
      <c r="AJ239" s="16"/>
      <c r="AK239" s="16"/>
      <c r="AL239" s="16"/>
      <c r="AM239" s="16"/>
      <c r="AN239" s="16"/>
      <c r="AO239" s="16"/>
      <c r="AP239" s="16"/>
      <c r="AQ239" s="16"/>
    </row>
    <row r="240" spans="1:43" s="16" customFormat="1" ht="15.6" outlineLevel="2" collapsed="1" x14ac:dyDescent="0.25">
      <c r="A240" s="44"/>
      <c r="B240" s="45"/>
      <c r="C240" s="44"/>
      <c r="D240" s="103"/>
      <c r="E240" s="39"/>
      <c r="F240" s="39"/>
      <c r="G240" s="39"/>
      <c r="H240" s="39"/>
      <c r="I240" s="39"/>
      <c r="J240" s="48"/>
      <c r="K240" s="35"/>
      <c r="L240" s="35"/>
      <c r="M240" s="76"/>
      <c r="N240" s="47"/>
      <c r="O240" s="3"/>
      <c r="P240" s="3"/>
      <c r="Q240" s="3"/>
      <c r="R240" s="3"/>
      <c r="S240" s="3"/>
      <c r="T240" s="3"/>
      <c r="U240" s="3"/>
      <c r="V240" s="3"/>
      <c r="W240" s="3"/>
      <c r="X240" s="3"/>
      <c r="Y240" s="3"/>
      <c r="Z240" s="3"/>
      <c r="AA240" s="3"/>
    </row>
    <row r="241" spans="1:43" s="61" customFormat="1" ht="15.6" outlineLevel="1" x14ac:dyDescent="0.25">
      <c r="A241" s="55"/>
      <c r="B241" s="56"/>
      <c r="C241" s="55"/>
      <c r="D241" s="57" t="s">
        <v>77</v>
      </c>
      <c r="E241" s="39"/>
      <c r="F241" s="66"/>
      <c r="G241" s="66"/>
      <c r="H241" s="66"/>
      <c r="I241" s="66"/>
      <c r="J241" s="58">
        <f>SUM(J243:J252)</f>
        <v>0</v>
      </c>
      <c r="K241" s="88"/>
      <c r="L241" s="88"/>
      <c r="M241" s="76"/>
      <c r="N241" s="59"/>
      <c r="O241" s="60"/>
      <c r="P241" s="60"/>
      <c r="Q241" s="60"/>
      <c r="R241" s="60"/>
      <c r="S241" s="60"/>
      <c r="T241" s="60"/>
      <c r="U241" s="60"/>
      <c r="V241" s="60"/>
      <c r="W241" s="60"/>
      <c r="X241" s="60"/>
      <c r="Y241" s="60"/>
      <c r="Z241" s="60"/>
      <c r="AA241" s="60"/>
    </row>
    <row r="242" spans="1:43" s="64" customFormat="1" ht="15.6" outlineLevel="2" x14ac:dyDescent="0.25">
      <c r="A242" s="62"/>
      <c r="B242" s="63"/>
      <c r="C242" s="62"/>
      <c r="D242" s="50" t="s">
        <v>78</v>
      </c>
      <c r="E242" s="39"/>
      <c r="F242" s="281" t="s">
        <v>79</v>
      </c>
      <c r="G242" s="281"/>
      <c r="H242" s="281"/>
      <c r="I242" s="32" t="s">
        <v>71</v>
      </c>
      <c r="J242" s="32" t="s">
        <v>80</v>
      </c>
      <c r="K242" s="88"/>
      <c r="L242" s="88"/>
      <c r="M242" s="76"/>
      <c r="N242" s="65"/>
      <c r="O242" s="60"/>
      <c r="P242" s="60"/>
      <c r="Q242" s="60"/>
      <c r="R242" s="60"/>
      <c r="S242" s="60"/>
      <c r="T242" s="60"/>
      <c r="U242" s="60"/>
      <c r="V242" s="60"/>
      <c r="W242" s="60"/>
      <c r="X242" s="60"/>
      <c r="Y242" s="60"/>
      <c r="Z242" s="60"/>
      <c r="AA242" s="60"/>
      <c r="AB242" s="61"/>
      <c r="AC242" s="61"/>
      <c r="AD242" s="61"/>
      <c r="AE242" s="61"/>
      <c r="AF242" s="61"/>
      <c r="AG242" s="61"/>
      <c r="AH242" s="61"/>
      <c r="AI242" s="61"/>
      <c r="AJ242" s="61"/>
      <c r="AK242" s="61"/>
      <c r="AL242" s="61"/>
      <c r="AM242" s="61"/>
      <c r="AN242" s="61"/>
      <c r="AO242" s="61"/>
      <c r="AP242" s="61"/>
      <c r="AQ242" s="61"/>
    </row>
    <row r="243" spans="1:43" s="17" customFormat="1" ht="15.6" outlineLevel="2" x14ac:dyDescent="0.25">
      <c r="A243" s="13"/>
      <c r="B243" s="14"/>
      <c r="C243" s="107">
        <v>1</v>
      </c>
      <c r="D243" s="156"/>
      <c r="E243" s="39"/>
      <c r="F243" s="277"/>
      <c r="G243" s="278"/>
      <c r="H243" s="279"/>
      <c r="I243" s="161">
        <v>0</v>
      </c>
      <c r="J243" s="38">
        <f t="shared" ref="J243:J252" si="16">I243</f>
        <v>0</v>
      </c>
      <c r="K243" s="88"/>
      <c r="L243" s="88"/>
      <c r="M243" s="76"/>
      <c r="N243" s="15"/>
      <c r="O243" s="3"/>
      <c r="P243" s="3"/>
      <c r="Q243" s="3"/>
      <c r="R243" s="3"/>
      <c r="S243" s="3"/>
      <c r="T243" s="3"/>
      <c r="U243" s="3"/>
      <c r="V243" s="3"/>
      <c r="W243" s="3"/>
      <c r="X243" s="3"/>
      <c r="Y243" s="3"/>
      <c r="Z243" s="3"/>
      <c r="AA243" s="3"/>
      <c r="AB243" s="16"/>
      <c r="AC243" s="16"/>
      <c r="AD243" s="16"/>
      <c r="AE243" s="16"/>
      <c r="AF243" s="16"/>
      <c r="AG243" s="16"/>
      <c r="AH243" s="16"/>
      <c r="AI243" s="16"/>
      <c r="AJ243" s="16"/>
      <c r="AK243" s="16"/>
      <c r="AL243" s="16"/>
      <c r="AM243" s="16"/>
      <c r="AN243" s="16"/>
      <c r="AO243" s="16"/>
      <c r="AP243" s="16"/>
      <c r="AQ243" s="16"/>
    </row>
    <row r="244" spans="1:43" s="17" customFormat="1" ht="15.6" outlineLevel="2" x14ac:dyDescent="0.25">
      <c r="A244" s="13"/>
      <c r="B244" s="14"/>
      <c r="C244" s="107">
        <v>2</v>
      </c>
      <c r="D244" s="156"/>
      <c r="E244" s="39"/>
      <c r="F244" s="277"/>
      <c r="G244" s="278"/>
      <c r="H244" s="279"/>
      <c r="I244" s="161">
        <v>0</v>
      </c>
      <c r="J244" s="38">
        <f t="shared" si="16"/>
        <v>0</v>
      </c>
      <c r="K244" s="88"/>
      <c r="L244" s="88"/>
      <c r="M244" s="76"/>
      <c r="N244" s="15"/>
      <c r="O244" s="3"/>
      <c r="P244" s="3"/>
      <c r="Q244" s="3"/>
      <c r="R244" s="3"/>
      <c r="S244" s="3"/>
      <c r="T244" s="3"/>
      <c r="U244" s="3"/>
      <c r="V244" s="3"/>
      <c r="W244" s="3"/>
      <c r="X244" s="3"/>
      <c r="Y244" s="3"/>
      <c r="Z244" s="3"/>
      <c r="AA244" s="3"/>
      <c r="AB244" s="16"/>
      <c r="AC244" s="16"/>
      <c r="AD244" s="16"/>
      <c r="AE244" s="16"/>
      <c r="AF244" s="16"/>
      <c r="AG244" s="16"/>
      <c r="AH244" s="16"/>
      <c r="AI244" s="16"/>
      <c r="AJ244" s="16"/>
      <c r="AK244" s="16"/>
      <c r="AL244" s="16"/>
      <c r="AM244" s="16"/>
      <c r="AN244" s="16"/>
      <c r="AO244" s="16"/>
      <c r="AP244" s="16"/>
      <c r="AQ244" s="16"/>
    </row>
    <row r="245" spans="1:43" s="17" customFormat="1" ht="15.6" outlineLevel="2" x14ac:dyDescent="0.25">
      <c r="A245" s="13"/>
      <c r="B245" s="14"/>
      <c r="C245" s="107">
        <v>3</v>
      </c>
      <c r="D245" s="156"/>
      <c r="E245" s="39"/>
      <c r="F245" s="277"/>
      <c r="G245" s="278"/>
      <c r="H245" s="279"/>
      <c r="I245" s="161">
        <v>0</v>
      </c>
      <c r="J245" s="38">
        <f t="shared" si="16"/>
        <v>0</v>
      </c>
      <c r="K245" s="88"/>
      <c r="L245" s="88"/>
      <c r="M245" s="76"/>
      <c r="N245" s="15"/>
      <c r="O245" s="3"/>
      <c r="P245" s="3"/>
      <c r="Q245" s="3"/>
      <c r="R245" s="3"/>
      <c r="S245" s="3"/>
      <c r="T245" s="3"/>
      <c r="U245" s="3"/>
      <c r="V245" s="3"/>
      <c r="W245" s="3"/>
      <c r="X245" s="3"/>
      <c r="Y245" s="3"/>
      <c r="Z245" s="3"/>
      <c r="AA245" s="3"/>
      <c r="AB245" s="16"/>
      <c r="AC245" s="16"/>
      <c r="AD245" s="16"/>
      <c r="AE245" s="16"/>
      <c r="AF245" s="16"/>
      <c r="AG245" s="16"/>
      <c r="AH245" s="16"/>
      <c r="AI245" s="16"/>
      <c r="AJ245" s="16"/>
      <c r="AK245" s="16"/>
      <c r="AL245" s="16"/>
      <c r="AM245" s="16"/>
      <c r="AN245" s="16"/>
      <c r="AO245" s="16"/>
      <c r="AP245" s="16"/>
      <c r="AQ245" s="16"/>
    </row>
    <row r="246" spans="1:43" s="17" customFormat="1" ht="15.6" outlineLevel="2" x14ac:dyDescent="0.25">
      <c r="A246" s="13"/>
      <c r="B246" s="14"/>
      <c r="C246" s="107">
        <v>4</v>
      </c>
      <c r="D246" s="156"/>
      <c r="E246" s="39"/>
      <c r="F246" s="277"/>
      <c r="G246" s="278"/>
      <c r="H246" s="279"/>
      <c r="I246" s="161">
        <v>0</v>
      </c>
      <c r="J246" s="38">
        <f t="shared" si="16"/>
        <v>0</v>
      </c>
      <c r="K246" s="88"/>
      <c r="L246" s="88"/>
      <c r="M246" s="76"/>
      <c r="N246" s="15"/>
      <c r="O246" s="3"/>
      <c r="P246" s="3"/>
      <c r="Q246" s="3"/>
      <c r="R246" s="3"/>
      <c r="S246" s="3"/>
      <c r="T246" s="3"/>
      <c r="U246" s="3"/>
      <c r="V246" s="3"/>
      <c r="W246" s="3"/>
      <c r="X246" s="3"/>
      <c r="Y246" s="3"/>
      <c r="Z246" s="3"/>
      <c r="AA246" s="3"/>
      <c r="AB246" s="16"/>
      <c r="AC246" s="16"/>
      <c r="AD246" s="16"/>
      <c r="AE246" s="16"/>
      <c r="AF246" s="16"/>
      <c r="AG246" s="16"/>
      <c r="AH246" s="16"/>
      <c r="AI246" s="16"/>
      <c r="AJ246" s="16"/>
      <c r="AK246" s="16"/>
      <c r="AL246" s="16"/>
      <c r="AM246" s="16"/>
      <c r="AN246" s="16"/>
      <c r="AO246" s="16"/>
      <c r="AP246" s="16"/>
      <c r="AQ246" s="16"/>
    </row>
    <row r="247" spans="1:43" s="17" customFormat="1" ht="15.6" outlineLevel="2" x14ac:dyDescent="0.25">
      <c r="A247" s="13"/>
      <c r="B247" s="14"/>
      <c r="C247" s="107">
        <v>5</v>
      </c>
      <c r="D247" s="156"/>
      <c r="E247" s="39"/>
      <c r="F247" s="277"/>
      <c r="G247" s="278"/>
      <c r="H247" s="279"/>
      <c r="I247" s="161">
        <v>0</v>
      </c>
      <c r="J247" s="38">
        <f t="shared" si="16"/>
        <v>0</v>
      </c>
      <c r="K247" s="88"/>
      <c r="L247" s="88"/>
      <c r="M247" s="76"/>
      <c r="N247" s="15"/>
      <c r="O247" s="3"/>
      <c r="P247" s="3"/>
      <c r="Q247" s="3"/>
      <c r="R247" s="3"/>
      <c r="S247" s="3"/>
      <c r="T247" s="3"/>
      <c r="U247" s="3"/>
      <c r="V247" s="3"/>
      <c r="W247" s="3"/>
      <c r="X247" s="3"/>
      <c r="Y247" s="3"/>
      <c r="Z247" s="3"/>
      <c r="AA247" s="3"/>
      <c r="AB247" s="16"/>
      <c r="AC247" s="16"/>
      <c r="AD247" s="16"/>
      <c r="AE247" s="16"/>
      <c r="AF247" s="16"/>
      <c r="AG247" s="16"/>
      <c r="AH247" s="16"/>
      <c r="AI247" s="16"/>
      <c r="AJ247" s="16"/>
      <c r="AK247" s="16"/>
      <c r="AL247" s="16"/>
      <c r="AM247" s="16"/>
      <c r="AN247" s="16"/>
      <c r="AO247" s="16"/>
      <c r="AP247" s="16"/>
      <c r="AQ247" s="16"/>
    </row>
    <row r="248" spans="1:43" s="17" customFormat="1" ht="15.6" outlineLevel="2" x14ac:dyDescent="0.25">
      <c r="A248" s="13"/>
      <c r="B248" s="14"/>
      <c r="C248" s="107">
        <v>6</v>
      </c>
      <c r="D248" s="156"/>
      <c r="E248" s="39"/>
      <c r="F248" s="277"/>
      <c r="G248" s="278"/>
      <c r="H248" s="279"/>
      <c r="I248" s="161">
        <v>0</v>
      </c>
      <c r="J248" s="38">
        <f t="shared" si="16"/>
        <v>0</v>
      </c>
      <c r="K248" s="88"/>
      <c r="L248" s="88"/>
      <c r="M248" s="76"/>
      <c r="N248" s="15"/>
      <c r="O248" s="3"/>
      <c r="P248" s="3"/>
      <c r="Q248" s="3"/>
      <c r="R248" s="3"/>
      <c r="S248" s="3"/>
      <c r="T248" s="3"/>
      <c r="U248" s="3"/>
      <c r="V248" s="3"/>
      <c r="W248" s="3"/>
      <c r="X248" s="3"/>
      <c r="Y248" s="3"/>
      <c r="Z248" s="3"/>
      <c r="AA248" s="3"/>
      <c r="AB248" s="16"/>
      <c r="AC248" s="16"/>
      <c r="AD248" s="16"/>
      <c r="AE248" s="16"/>
      <c r="AF248" s="16"/>
      <c r="AG248" s="16"/>
      <c r="AH248" s="16"/>
      <c r="AI248" s="16"/>
      <c r="AJ248" s="16"/>
      <c r="AK248" s="16"/>
      <c r="AL248" s="16"/>
      <c r="AM248" s="16"/>
      <c r="AN248" s="16"/>
      <c r="AO248" s="16"/>
      <c r="AP248" s="16"/>
      <c r="AQ248" s="16"/>
    </row>
    <row r="249" spans="1:43" s="17" customFormat="1" ht="15.6" outlineLevel="2" x14ac:dyDescent="0.25">
      <c r="A249" s="13"/>
      <c r="B249" s="14"/>
      <c r="C249" s="107">
        <v>7</v>
      </c>
      <c r="D249" s="156"/>
      <c r="E249" s="39"/>
      <c r="F249" s="277"/>
      <c r="G249" s="278"/>
      <c r="H249" s="279"/>
      <c r="I249" s="161">
        <v>0</v>
      </c>
      <c r="J249" s="38">
        <f t="shared" si="16"/>
        <v>0</v>
      </c>
      <c r="K249" s="88"/>
      <c r="L249" s="88"/>
      <c r="M249" s="76"/>
      <c r="N249" s="15"/>
      <c r="O249" s="3"/>
      <c r="P249" s="3"/>
      <c r="Q249" s="3"/>
      <c r="R249" s="3"/>
      <c r="S249" s="3"/>
      <c r="T249" s="3"/>
      <c r="U249" s="3"/>
      <c r="V249" s="3"/>
      <c r="W249" s="3"/>
      <c r="X249" s="3"/>
      <c r="Y249" s="3"/>
      <c r="Z249" s="3"/>
      <c r="AA249" s="3"/>
      <c r="AB249" s="16"/>
      <c r="AC249" s="16"/>
      <c r="AD249" s="16"/>
      <c r="AE249" s="16"/>
      <c r="AF249" s="16"/>
      <c r="AG249" s="16"/>
      <c r="AH249" s="16"/>
      <c r="AI249" s="16"/>
      <c r="AJ249" s="16"/>
      <c r="AK249" s="16"/>
      <c r="AL249" s="16"/>
      <c r="AM249" s="16"/>
      <c r="AN249" s="16"/>
      <c r="AO249" s="16"/>
      <c r="AP249" s="16"/>
      <c r="AQ249" s="16"/>
    </row>
    <row r="250" spans="1:43" s="17" customFormat="1" ht="15.6" outlineLevel="2" x14ac:dyDescent="0.25">
      <c r="A250" s="13"/>
      <c r="B250" s="14"/>
      <c r="C250" s="107">
        <v>8</v>
      </c>
      <c r="D250" s="156"/>
      <c r="E250" s="39"/>
      <c r="F250" s="277"/>
      <c r="G250" s="278"/>
      <c r="H250" s="279"/>
      <c r="I250" s="161">
        <v>0</v>
      </c>
      <c r="J250" s="38">
        <f t="shared" si="16"/>
        <v>0</v>
      </c>
      <c r="K250" s="88"/>
      <c r="L250" s="88"/>
      <c r="M250" s="76"/>
      <c r="N250" s="15"/>
      <c r="O250" s="3"/>
      <c r="P250" s="3"/>
      <c r="Q250" s="3"/>
      <c r="R250" s="3"/>
      <c r="S250" s="3"/>
      <c r="T250" s="3"/>
      <c r="U250" s="3"/>
      <c r="V250" s="3"/>
      <c r="W250" s="3"/>
      <c r="X250" s="3"/>
      <c r="Y250" s="3"/>
      <c r="Z250" s="3"/>
      <c r="AA250" s="3"/>
      <c r="AB250" s="16"/>
      <c r="AC250" s="16"/>
      <c r="AD250" s="16"/>
      <c r="AE250" s="16"/>
      <c r="AF250" s="16"/>
      <c r="AG250" s="16"/>
      <c r="AH250" s="16"/>
      <c r="AI250" s="16"/>
      <c r="AJ250" s="16"/>
      <c r="AK250" s="16"/>
      <c r="AL250" s="16"/>
      <c r="AM250" s="16"/>
      <c r="AN250" s="16"/>
      <c r="AO250" s="16"/>
      <c r="AP250" s="16"/>
      <c r="AQ250" s="16"/>
    </row>
    <row r="251" spans="1:43" s="17" customFormat="1" ht="15.6" outlineLevel="2" x14ac:dyDescent="0.25">
      <c r="A251" s="13"/>
      <c r="B251" s="14"/>
      <c r="C251" s="107">
        <v>9</v>
      </c>
      <c r="D251" s="156"/>
      <c r="E251" s="39"/>
      <c r="F251" s="277"/>
      <c r="G251" s="278"/>
      <c r="H251" s="279"/>
      <c r="I251" s="161">
        <v>0</v>
      </c>
      <c r="J251" s="38">
        <f t="shared" si="16"/>
        <v>0</v>
      </c>
      <c r="K251" s="88"/>
      <c r="L251" s="88"/>
      <c r="M251" s="76"/>
      <c r="N251" s="15"/>
      <c r="O251" s="3"/>
      <c r="P251" s="3"/>
      <c r="Q251" s="3"/>
      <c r="R251" s="3"/>
      <c r="S251" s="3"/>
      <c r="T251" s="3"/>
      <c r="U251" s="3"/>
      <c r="V251" s="3"/>
      <c r="W251" s="3"/>
      <c r="X251" s="3"/>
      <c r="Y251" s="3"/>
      <c r="Z251" s="3"/>
      <c r="AA251" s="3"/>
      <c r="AB251" s="16"/>
      <c r="AC251" s="16"/>
      <c r="AD251" s="16"/>
      <c r="AE251" s="16"/>
      <c r="AF251" s="16"/>
      <c r="AG251" s="16"/>
      <c r="AH251" s="16"/>
      <c r="AI251" s="16"/>
      <c r="AJ251" s="16"/>
      <c r="AK251" s="16"/>
      <c r="AL251" s="16"/>
      <c r="AM251" s="16"/>
      <c r="AN251" s="16"/>
      <c r="AO251" s="16"/>
      <c r="AP251" s="16"/>
      <c r="AQ251" s="16"/>
    </row>
    <row r="252" spans="1:43" s="17" customFormat="1" ht="15.6" outlineLevel="2" x14ac:dyDescent="0.25">
      <c r="A252" s="13"/>
      <c r="B252" s="14"/>
      <c r="C252" s="107">
        <v>10</v>
      </c>
      <c r="D252" s="156"/>
      <c r="E252" s="39"/>
      <c r="F252" s="277"/>
      <c r="G252" s="278"/>
      <c r="H252" s="279"/>
      <c r="I252" s="161">
        <v>0</v>
      </c>
      <c r="J252" s="38">
        <f t="shared" si="16"/>
        <v>0</v>
      </c>
      <c r="K252" s="88"/>
      <c r="L252" s="88"/>
      <c r="M252" s="76"/>
      <c r="N252" s="15"/>
      <c r="O252" s="3"/>
      <c r="P252" s="3"/>
      <c r="Q252" s="3"/>
      <c r="R252" s="3"/>
      <c r="S252" s="3"/>
      <c r="T252" s="3"/>
      <c r="U252" s="3"/>
      <c r="V252" s="3"/>
      <c r="W252" s="3"/>
      <c r="X252" s="3"/>
      <c r="Y252" s="3"/>
      <c r="Z252" s="3"/>
      <c r="AA252" s="3"/>
      <c r="AB252" s="16"/>
      <c r="AC252" s="16"/>
      <c r="AD252" s="16"/>
      <c r="AE252" s="16"/>
      <c r="AF252" s="16"/>
      <c r="AG252" s="16"/>
      <c r="AH252" s="16"/>
      <c r="AI252" s="16"/>
      <c r="AJ252" s="16"/>
      <c r="AK252" s="16"/>
      <c r="AL252" s="16"/>
      <c r="AM252" s="16"/>
      <c r="AN252" s="16"/>
      <c r="AO252" s="16"/>
      <c r="AP252" s="16"/>
      <c r="AQ252" s="16"/>
    </row>
    <row r="253" spans="1:43" s="16" customFormat="1" ht="16.2" outlineLevel="1" thickBot="1" x14ac:dyDescent="0.3">
      <c r="A253" s="44"/>
      <c r="B253" s="45"/>
      <c r="C253" s="44"/>
      <c r="D253" s="146"/>
      <c r="E253" s="147"/>
      <c r="F253" s="148"/>
      <c r="G253" s="147"/>
      <c r="H253" s="147"/>
      <c r="I253" s="147"/>
      <c r="J253" s="149"/>
      <c r="K253" s="150"/>
      <c r="L253" s="150"/>
      <c r="M253" s="76"/>
      <c r="N253" s="47"/>
      <c r="O253" s="3"/>
      <c r="P253" s="3"/>
      <c r="Q253" s="3"/>
      <c r="R253" s="3"/>
      <c r="S253" s="3"/>
      <c r="T253" s="3"/>
      <c r="U253" s="3"/>
      <c r="V253" s="3"/>
      <c r="W253" s="3"/>
      <c r="X253" s="3"/>
      <c r="Y253" s="3"/>
      <c r="Z253" s="3"/>
      <c r="AA253" s="3"/>
    </row>
    <row r="254" spans="1:43" s="16" customFormat="1" ht="15.6" outlineLevel="2" x14ac:dyDescent="0.25">
      <c r="A254" s="44"/>
      <c r="B254" s="45"/>
      <c r="C254" s="44"/>
      <c r="D254" s="103"/>
      <c r="E254" s="39"/>
      <c r="F254" s="36"/>
      <c r="G254" s="39"/>
      <c r="H254" s="39"/>
      <c r="I254" s="39"/>
      <c r="J254" s="48"/>
      <c r="K254" s="49"/>
      <c r="L254" s="49"/>
      <c r="M254" s="76"/>
      <c r="N254" s="47"/>
      <c r="O254" s="3"/>
      <c r="P254" s="3"/>
      <c r="Q254" s="3"/>
      <c r="R254" s="3"/>
      <c r="S254" s="3"/>
      <c r="T254" s="3"/>
      <c r="U254" s="3"/>
      <c r="V254" s="3"/>
      <c r="W254" s="3"/>
      <c r="X254" s="3"/>
      <c r="Y254" s="3"/>
      <c r="Z254" s="3"/>
      <c r="AA254" s="3"/>
    </row>
    <row r="255" spans="1:43" s="17" customFormat="1" ht="15.6" x14ac:dyDescent="0.25">
      <c r="A255" s="13"/>
      <c r="B255" s="14"/>
      <c r="C255" s="107">
        <v>2</v>
      </c>
      <c r="D255" s="151" t="s">
        <v>111</v>
      </c>
      <c r="E255" s="24"/>
      <c r="F255" s="144"/>
      <c r="G255" s="144"/>
      <c r="H255" s="144"/>
      <c r="I255" s="144"/>
      <c r="J255" s="69">
        <f>SUM(J257,J274,J287,J310,J323,J336,J349)</f>
        <v>0</v>
      </c>
      <c r="K255" s="144"/>
      <c r="L255" s="144"/>
      <c r="M255" s="75"/>
      <c r="N255" s="15"/>
      <c r="O255" s="25"/>
      <c r="P255" s="25"/>
      <c r="Q255" s="25"/>
      <c r="R255" s="25"/>
      <c r="S255" s="25"/>
      <c r="T255" s="25"/>
      <c r="U255" s="25"/>
      <c r="V255" s="25"/>
      <c r="W255" s="25"/>
      <c r="X255" s="25"/>
      <c r="Y255" s="25"/>
      <c r="Z255" s="25"/>
      <c r="AA255" s="25"/>
      <c r="AB255" s="16"/>
      <c r="AC255" s="16"/>
      <c r="AD255" s="16"/>
      <c r="AE255" s="16"/>
      <c r="AF255" s="16"/>
      <c r="AG255" s="16"/>
      <c r="AH255" s="16"/>
      <c r="AI255" s="16"/>
      <c r="AJ255" s="16"/>
      <c r="AK255" s="16"/>
      <c r="AL255" s="26"/>
      <c r="AM255" s="16"/>
      <c r="AN255" s="16"/>
      <c r="AO255" s="16"/>
      <c r="AP255" s="16"/>
      <c r="AQ255" s="16"/>
    </row>
    <row r="256" spans="1:43" s="17" customFormat="1" ht="15.6" outlineLevel="1" x14ac:dyDescent="0.25">
      <c r="A256" s="13"/>
      <c r="B256" s="14"/>
      <c r="C256" s="13"/>
      <c r="D256" s="167"/>
      <c r="E256" s="24"/>
      <c r="F256" s="280" t="s">
        <v>110</v>
      </c>
      <c r="G256" s="280"/>
      <c r="H256" s="280"/>
      <c r="I256" s="280"/>
      <c r="J256" s="96" t="s">
        <v>41</v>
      </c>
      <c r="K256" s="106"/>
      <c r="L256" s="106"/>
      <c r="M256" s="75"/>
      <c r="N256" s="15"/>
      <c r="O256" s="25"/>
      <c r="P256" s="25"/>
      <c r="Q256" s="25"/>
      <c r="R256" s="25"/>
      <c r="S256" s="25"/>
      <c r="T256" s="25"/>
      <c r="U256" s="25"/>
      <c r="V256" s="25"/>
      <c r="W256" s="25"/>
      <c r="X256" s="25"/>
      <c r="Y256" s="25"/>
      <c r="Z256" s="25"/>
      <c r="AA256" s="25"/>
      <c r="AB256" s="16"/>
      <c r="AC256" s="16"/>
      <c r="AD256" s="16"/>
      <c r="AE256" s="16"/>
      <c r="AF256" s="16"/>
      <c r="AG256" s="16"/>
      <c r="AH256" s="16"/>
      <c r="AI256" s="16"/>
      <c r="AJ256" s="16"/>
      <c r="AK256" s="16"/>
      <c r="AL256" s="26"/>
      <c r="AM256" s="16"/>
      <c r="AN256" s="16"/>
      <c r="AO256" s="16"/>
      <c r="AP256" s="16"/>
      <c r="AQ256" s="16"/>
    </row>
    <row r="257" spans="1:43" s="64" customFormat="1" ht="15.6" outlineLevel="1" x14ac:dyDescent="0.25">
      <c r="A257" s="62"/>
      <c r="B257" s="63"/>
      <c r="C257" s="62"/>
      <c r="D257" s="105" t="s">
        <v>42</v>
      </c>
      <c r="E257" s="24"/>
      <c r="F257" s="121"/>
      <c r="G257" s="272"/>
      <c r="H257" s="272"/>
      <c r="I257" s="272"/>
      <c r="J257" s="58">
        <f>SUM(J263:J272)</f>
        <v>0</v>
      </c>
      <c r="K257" s="88"/>
      <c r="L257" s="88"/>
      <c r="M257" s="75"/>
      <c r="N257" s="65"/>
      <c r="O257" s="67"/>
      <c r="P257" s="67"/>
      <c r="Q257" s="67"/>
      <c r="R257" s="67"/>
      <c r="S257" s="67"/>
      <c r="T257" s="67"/>
      <c r="U257" s="67"/>
      <c r="V257" s="67"/>
      <c r="W257" s="67"/>
      <c r="X257" s="67"/>
      <c r="Y257" s="67"/>
      <c r="Z257" s="67"/>
      <c r="AA257" s="67"/>
      <c r="AB257" s="61"/>
      <c r="AC257" s="61"/>
      <c r="AD257" s="61"/>
      <c r="AE257" s="61"/>
      <c r="AF257" s="61"/>
      <c r="AG257" s="61"/>
      <c r="AH257" s="61"/>
      <c r="AI257" s="61"/>
      <c r="AJ257" s="61"/>
      <c r="AK257" s="61"/>
      <c r="AL257" s="68"/>
      <c r="AM257" s="61"/>
      <c r="AN257" s="61"/>
      <c r="AO257" s="61"/>
      <c r="AP257" s="61"/>
      <c r="AQ257" s="61"/>
    </row>
    <row r="258" spans="1:43" s="64" customFormat="1" ht="15.6" outlineLevel="2" x14ac:dyDescent="0.25">
      <c r="A258" s="62"/>
      <c r="B258" s="63"/>
      <c r="C258" s="62"/>
      <c r="D258" s="105"/>
      <c r="E258" s="24"/>
      <c r="F258" s="264" t="s">
        <v>43</v>
      </c>
      <c r="G258" s="265"/>
      <c r="H258" s="265"/>
      <c r="I258" s="266"/>
      <c r="J258" s="58"/>
      <c r="K258" s="88"/>
      <c r="L258" s="88"/>
      <c r="M258" s="75"/>
      <c r="N258" s="65"/>
      <c r="O258" s="67"/>
      <c r="P258" s="67"/>
      <c r="Q258" s="67"/>
      <c r="R258" s="67"/>
      <c r="S258" s="67"/>
      <c r="T258" s="67"/>
      <c r="U258" s="67"/>
      <c r="V258" s="67"/>
      <c r="W258" s="67"/>
      <c r="X258" s="67"/>
      <c r="Y258" s="67"/>
      <c r="Z258" s="67"/>
      <c r="AA258" s="67"/>
      <c r="AB258" s="61"/>
      <c r="AC258" s="61"/>
      <c r="AD258" s="61"/>
      <c r="AE258" s="61"/>
      <c r="AF258" s="61"/>
      <c r="AG258" s="61"/>
      <c r="AH258" s="61"/>
      <c r="AI258" s="61"/>
      <c r="AJ258" s="61"/>
      <c r="AK258" s="61"/>
      <c r="AL258" s="68"/>
      <c r="AM258" s="61"/>
      <c r="AN258" s="61"/>
      <c r="AO258" s="61"/>
      <c r="AP258" s="61"/>
      <c r="AQ258" s="61"/>
    </row>
    <row r="259" spans="1:43" s="64" customFormat="1" ht="15.6" outlineLevel="2" x14ac:dyDescent="0.25">
      <c r="A259" s="62"/>
      <c r="B259" s="63"/>
      <c r="C259" s="62"/>
      <c r="D259" s="105"/>
      <c r="E259" s="24"/>
      <c r="F259" s="125" t="s">
        <v>44</v>
      </c>
      <c r="G259" s="66" t="s">
        <v>45</v>
      </c>
      <c r="H259" s="66" t="s">
        <v>46</v>
      </c>
      <c r="I259" s="126" t="s">
        <v>47</v>
      </c>
      <c r="J259" s="58"/>
      <c r="K259" s="88"/>
      <c r="L259" s="88"/>
      <c r="M259" s="75"/>
      <c r="N259" s="65"/>
      <c r="O259" s="67"/>
      <c r="P259" s="67"/>
      <c r="Q259" s="67"/>
      <c r="R259" s="67"/>
      <c r="S259" s="67"/>
      <c r="T259" s="67"/>
      <c r="U259" s="67"/>
      <c r="V259" s="67"/>
      <c r="W259" s="67"/>
      <c r="X259" s="67"/>
      <c r="Y259" s="67"/>
      <c r="Z259" s="67"/>
      <c r="AA259" s="67"/>
      <c r="AB259" s="61"/>
      <c r="AC259" s="61"/>
      <c r="AD259" s="61"/>
      <c r="AE259" s="61"/>
      <c r="AF259" s="61"/>
      <c r="AG259" s="61"/>
      <c r="AH259" s="61"/>
      <c r="AI259" s="61"/>
      <c r="AJ259" s="61"/>
      <c r="AK259" s="61"/>
      <c r="AL259" s="68"/>
      <c r="AM259" s="61"/>
      <c r="AN259" s="61"/>
      <c r="AO259" s="61"/>
      <c r="AP259" s="61"/>
      <c r="AQ259" s="61"/>
    </row>
    <row r="260" spans="1:43" s="64" customFormat="1" ht="15.6" outlineLevel="2" x14ac:dyDescent="0.2">
      <c r="A260" s="62"/>
      <c r="B260" s="63"/>
      <c r="C260" s="62"/>
      <c r="D260" s="105"/>
      <c r="E260" s="24"/>
      <c r="F260" s="122">
        <f>52*5</f>
        <v>260</v>
      </c>
      <c r="G260" s="123">
        <v>8</v>
      </c>
      <c r="H260" s="157">
        <v>20</v>
      </c>
      <c r="I260" s="124">
        <f>F260-G260-H260</f>
        <v>232</v>
      </c>
      <c r="J260" s="58"/>
      <c r="K260" s="88"/>
      <c r="L260" s="88"/>
      <c r="M260" s="75"/>
      <c r="N260" s="65"/>
      <c r="O260" s="67"/>
      <c r="P260" s="67"/>
      <c r="Q260" s="67"/>
      <c r="R260" s="67"/>
      <c r="S260" s="67"/>
      <c r="T260" s="67"/>
      <c r="U260" s="67"/>
      <c r="V260" s="67"/>
      <c r="W260" s="67"/>
      <c r="X260" s="67"/>
      <c r="Y260" s="67"/>
      <c r="Z260" s="67"/>
      <c r="AA260" s="67"/>
      <c r="AB260" s="61"/>
      <c r="AC260" s="61"/>
      <c r="AD260" s="61"/>
      <c r="AE260" s="61"/>
      <c r="AF260" s="61"/>
      <c r="AG260" s="61"/>
      <c r="AH260" s="61"/>
      <c r="AI260" s="61"/>
      <c r="AJ260" s="61"/>
      <c r="AK260" s="61"/>
      <c r="AL260" s="68"/>
      <c r="AM260" s="61"/>
      <c r="AN260" s="61"/>
      <c r="AO260" s="61"/>
      <c r="AP260" s="61"/>
      <c r="AQ260" s="61"/>
    </row>
    <row r="261" spans="1:43" s="64" customFormat="1" ht="15.6" outlineLevel="2" x14ac:dyDescent="0.25">
      <c r="A261" s="62"/>
      <c r="B261" s="63"/>
      <c r="C261" s="62"/>
      <c r="D261" s="105"/>
      <c r="E261" s="24"/>
      <c r="F261" s="89"/>
      <c r="G261" s="89"/>
      <c r="H261" s="89"/>
      <c r="I261" s="89"/>
      <c r="J261" s="58"/>
      <c r="K261" s="88"/>
      <c r="L261" s="88"/>
      <c r="M261" s="75"/>
      <c r="N261" s="65"/>
      <c r="O261" s="67"/>
      <c r="P261" s="67"/>
      <c r="Q261" s="67"/>
      <c r="R261" s="67"/>
      <c r="S261" s="67"/>
      <c r="T261" s="67"/>
      <c r="U261" s="67"/>
      <c r="V261" s="67"/>
      <c r="W261" s="67"/>
      <c r="X261" s="67"/>
      <c r="Y261" s="67"/>
      <c r="Z261" s="67"/>
      <c r="AA261" s="67"/>
      <c r="AB261" s="61"/>
      <c r="AC261" s="61"/>
      <c r="AD261" s="61"/>
      <c r="AE261" s="61"/>
      <c r="AF261" s="61"/>
      <c r="AG261" s="61"/>
      <c r="AH261" s="61"/>
      <c r="AI261" s="61"/>
      <c r="AJ261" s="61"/>
      <c r="AK261" s="61"/>
      <c r="AL261" s="68"/>
      <c r="AM261" s="61"/>
      <c r="AN261" s="61"/>
      <c r="AO261" s="61"/>
      <c r="AP261" s="61"/>
      <c r="AQ261" s="61"/>
    </row>
    <row r="262" spans="1:43" s="64" customFormat="1" ht="24" outlineLevel="2" x14ac:dyDescent="0.25">
      <c r="A262" s="62"/>
      <c r="B262" s="63"/>
      <c r="C262" s="62"/>
      <c r="D262" s="50" t="s">
        <v>48</v>
      </c>
      <c r="E262" s="24"/>
      <c r="F262" s="89"/>
      <c r="G262" s="32" t="s">
        <v>49</v>
      </c>
      <c r="H262" s="32" t="s">
        <v>50</v>
      </c>
      <c r="I262" s="51" t="s">
        <v>51</v>
      </c>
      <c r="J262" s="51" t="s">
        <v>52</v>
      </c>
      <c r="K262" s="88"/>
      <c r="L262" s="88"/>
      <c r="M262" s="75"/>
      <c r="N262" s="65"/>
      <c r="O262" s="61"/>
      <c r="P262" s="61"/>
      <c r="Q262" s="61"/>
      <c r="R262" s="61"/>
      <c r="S262" s="61"/>
      <c r="T262" s="61"/>
      <c r="U262" s="61"/>
      <c r="V262" s="61"/>
      <c r="W262" s="61"/>
      <c r="X262" s="61"/>
      <c r="Y262" s="61"/>
      <c r="Z262" s="61"/>
      <c r="AA262" s="61"/>
      <c r="AB262" s="61"/>
      <c r="AC262" s="61"/>
      <c r="AD262" s="61"/>
      <c r="AE262" s="61"/>
      <c r="AF262" s="61"/>
      <c r="AG262" s="61"/>
      <c r="AH262" s="61"/>
      <c r="AI262" s="61"/>
      <c r="AJ262" s="61"/>
      <c r="AK262" s="61"/>
      <c r="AL262" s="61"/>
      <c r="AM262" s="61"/>
      <c r="AN262" s="61"/>
      <c r="AO262" s="61"/>
      <c r="AP262" s="61"/>
      <c r="AQ262" s="61"/>
    </row>
    <row r="263" spans="1:43" s="17" customFormat="1" ht="15.6" outlineLevel="2" x14ac:dyDescent="0.25">
      <c r="A263" s="13"/>
      <c r="B263" s="14"/>
      <c r="C263" s="107">
        <v>1</v>
      </c>
      <c r="D263" s="156"/>
      <c r="E263" s="24"/>
      <c r="F263" s="89"/>
      <c r="G263" s="158">
        <v>0</v>
      </c>
      <c r="H263" s="38">
        <f>G263/I260</f>
        <v>0</v>
      </c>
      <c r="I263" s="159">
        <v>0</v>
      </c>
      <c r="J263" s="38">
        <f t="shared" ref="J263:J272" si="17">$H263*I263</f>
        <v>0</v>
      </c>
      <c r="K263" s="88"/>
      <c r="L263" s="88"/>
      <c r="M263" s="75"/>
      <c r="N263" s="15"/>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row>
    <row r="264" spans="1:43" s="17" customFormat="1" ht="15.6" outlineLevel="2" x14ac:dyDescent="0.25">
      <c r="A264" s="13"/>
      <c r="B264" s="14"/>
      <c r="C264" s="107">
        <v>2</v>
      </c>
      <c r="D264" s="156"/>
      <c r="E264" s="24"/>
      <c r="F264" s="89"/>
      <c r="G264" s="158">
        <v>0</v>
      </c>
      <c r="H264" s="38">
        <f>G264/I260</f>
        <v>0</v>
      </c>
      <c r="I264" s="159">
        <v>0</v>
      </c>
      <c r="J264" s="38">
        <f t="shared" si="17"/>
        <v>0</v>
      </c>
      <c r="K264" s="88"/>
      <c r="L264" s="88"/>
      <c r="M264" s="75"/>
      <c r="N264" s="15"/>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row>
    <row r="265" spans="1:43" s="17" customFormat="1" ht="15.6" outlineLevel="2" x14ac:dyDescent="0.25">
      <c r="A265" s="13"/>
      <c r="B265" s="14"/>
      <c r="C265" s="107">
        <v>3</v>
      </c>
      <c r="D265" s="156"/>
      <c r="E265" s="24"/>
      <c r="F265" s="89"/>
      <c r="G265" s="158">
        <v>0</v>
      </c>
      <c r="H265" s="38">
        <f>G265/I260</f>
        <v>0</v>
      </c>
      <c r="I265" s="159">
        <v>0</v>
      </c>
      <c r="J265" s="38">
        <f t="shared" si="17"/>
        <v>0</v>
      </c>
      <c r="K265" s="88"/>
      <c r="L265" s="88"/>
      <c r="M265" s="75"/>
      <c r="N265" s="15"/>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row>
    <row r="266" spans="1:43" s="17" customFormat="1" ht="15.6" outlineLevel="2" x14ac:dyDescent="0.25">
      <c r="A266" s="13"/>
      <c r="B266" s="14"/>
      <c r="C266" s="107">
        <v>4</v>
      </c>
      <c r="D266" s="156"/>
      <c r="E266" s="24"/>
      <c r="F266" s="89"/>
      <c r="G266" s="158">
        <v>0</v>
      </c>
      <c r="H266" s="38">
        <f>G266/I260</f>
        <v>0</v>
      </c>
      <c r="I266" s="159">
        <v>0</v>
      </c>
      <c r="J266" s="38">
        <f t="shared" si="17"/>
        <v>0</v>
      </c>
      <c r="K266" s="88"/>
      <c r="L266" s="88"/>
      <c r="M266" s="75"/>
      <c r="N266" s="15"/>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row>
    <row r="267" spans="1:43" s="17" customFormat="1" ht="15.6" outlineLevel="2" x14ac:dyDescent="0.25">
      <c r="A267" s="13"/>
      <c r="B267" s="14"/>
      <c r="C267" s="107">
        <v>5</v>
      </c>
      <c r="D267" s="156"/>
      <c r="E267" s="24"/>
      <c r="F267" s="89"/>
      <c r="G267" s="158">
        <v>0</v>
      </c>
      <c r="H267" s="38">
        <f>G267/I260</f>
        <v>0</v>
      </c>
      <c r="I267" s="159">
        <v>0</v>
      </c>
      <c r="J267" s="38">
        <f t="shared" si="17"/>
        <v>0</v>
      </c>
      <c r="K267" s="88"/>
      <c r="L267" s="88"/>
      <c r="M267" s="75"/>
      <c r="N267" s="15"/>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row>
    <row r="268" spans="1:43" s="17" customFormat="1" ht="15.6" outlineLevel="2" x14ac:dyDescent="0.25">
      <c r="A268" s="13"/>
      <c r="B268" s="14"/>
      <c r="C268" s="107">
        <v>6</v>
      </c>
      <c r="D268" s="156"/>
      <c r="E268" s="24"/>
      <c r="F268" s="89"/>
      <c r="G268" s="158">
        <v>0</v>
      </c>
      <c r="H268" s="38">
        <f>G268/I260</f>
        <v>0</v>
      </c>
      <c r="I268" s="159">
        <v>0</v>
      </c>
      <c r="J268" s="38">
        <f t="shared" si="17"/>
        <v>0</v>
      </c>
      <c r="K268" s="88"/>
      <c r="L268" s="88"/>
      <c r="M268" s="75"/>
      <c r="N268" s="15"/>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row>
    <row r="269" spans="1:43" s="17" customFormat="1" ht="15.6" outlineLevel="2" x14ac:dyDescent="0.25">
      <c r="A269" s="13"/>
      <c r="B269" s="14"/>
      <c r="C269" s="107">
        <v>7</v>
      </c>
      <c r="D269" s="156"/>
      <c r="E269" s="24"/>
      <c r="F269" s="89"/>
      <c r="G269" s="158">
        <v>0</v>
      </c>
      <c r="H269" s="38">
        <f>G269/I260</f>
        <v>0</v>
      </c>
      <c r="I269" s="159">
        <v>0</v>
      </c>
      <c r="J269" s="38">
        <f t="shared" si="17"/>
        <v>0</v>
      </c>
      <c r="K269" s="88"/>
      <c r="L269" s="88"/>
      <c r="M269" s="75"/>
      <c r="N269" s="15"/>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c r="AQ269" s="16"/>
    </row>
    <row r="270" spans="1:43" s="17" customFormat="1" ht="15.6" outlineLevel="2" x14ac:dyDescent="0.25">
      <c r="A270" s="13"/>
      <c r="B270" s="14"/>
      <c r="C270" s="107">
        <v>8</v>
      </c>
      <c r="D270" s="156"/>
      <c r="E270" s="24"/>
      <c r="F270" s="89"/>
      <c r="G270" s="158">
        <v>0</v>
      </c>
      <c r="H270" s="38">
        <f>G270/I260</f>
        <v>0</v>
      </c>
      <c r="I270" s="159">
        <v>0</v>
      </c>
      <c r="J270" s="38">
        <f t="shared" si="17"/>
        <v>0</v>
      </c>
      <c r="K270" s="88"/>
      <c r="L270" s="88"/>
      <c r="M270" s="75"/>
      <c r="N270" s="15"/>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row>
    <row r="271" spans="1:43" s="17" customFormat="1" ht="15.6" outlineLevel="2" x14ac:dyDescent="0.25">
      <c r="A271" s="13"/>
      <c r="B271" s="14"/>
      <c r="C271" s="107">
        <v>9</v>
      </c>
      <c r="D271" s="156"/>
      <c r="E271" s="24"/>
      <c r="F271" s="89"/>
      <c r="G271" s="158">
        <v>0</v>
      </c>
      <c r="H271" s="38">
        <f>G271/I260</f>
        <v>0</v>
      </c>
      <c r="I271" s="159">
        <v>0</v>
      </c>
      <c r="J271" s="38">
        <f t="shared" si="17"/>
        <v>0</v>
      </c>
      <c r="K271" s="88"/>
      <c r="L271" s="88"/>
      <c r="M271" s="75"/>
      <c r="N271" s="15"/>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row>
    <row r="272" spans="1:43" s="17" customFormat="1" ht="15.6" outlineLevel="2" x14ac:dyDescent="0.25">
      <c r="A272" s="13"/>
      <c r="B272" s="14"/>
      <c r="C272" s="107">
        <v>10</v>
      </c>
      <c r="D272" s="156"/>
      <c r="E272" s="24"/>
      <c r="F272" s="89"/>
      <c r="G272" s="158">
        <v>0</v>
      </c>
      <c r="H272" s="38">
        <f>G272/I260</f>
        <v>0</v>
      </c>
      <c r="I272" s="159">
        <v>0</v>
      </c>
      <c r="J272" s="38">
        <f t="shared" si="17"/>
        <v>0</v>
      </c>
      <c r="K272" s="88"/>
      <c r="L272" s="88"/>
      <c r="M272" s="75"/>
      <c r="N272" s="15"/>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row>
    <row r="273" spans="1:43" s="17" customFormat="1" ht="15.6" outlineLevel="2" x14ac:dyDescent="0.25">
      <c r="A273" s="13"/>
      <c r="B273" s="14"/>
      <c r="C273" s="13"/>
      <c r="D273" s="98"/>
      <c r="E273" s="24"/>
      <c r="F273" s="24"/>
      <c r="G273" s="24"/>
      <c r="H273" s="24"/>
      <c r="I273" s="24"/>
      <c r="J273" s="35"/>
      <c r="K273" s="43"/>
      <c r="L273" s="43"/>
      <c r="M273" s="75"/>
      <c r="N273" s="15"/>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row>
    <row r="274" spans="1:43" s="64" customFormat="1" ht="15.6" outlineLevel="1" x14ac:dyDescent="0.25">
      <c r="A274" s="62"/>
      <c r="B274" s="63"/>
      <c r="C274" s="62"/>
      <c r="D274" s="105" t="s">
        <v>53</v>
      </c>
      <c r="E274" s="24"/>
      <c r="F274" s="66"/>
      <c r="G274" s="66"/>
      <c r="H274" s="66"/>
      <c r="I274" s="66"/>
      <c r="J274" s="58">
        <f>SUM(J276:J285)</f>
        <v>0</v>
      </c>
      <c r="K274" s="88"/>
      <c r="L274" s="88"/>
      <c r="M274" s="75"/>
      <c r="N274" s="65"/>
      <c r="O274" s="61"/>
      <c r="P274" s="61"/>
      <c r="Q274" s="61"/>
      <c r="R274" s="61"/>
      <c r="S274" s="61"/>
      <c r="T274" s="61"/>
      <c r="U274" s="61"/>
      <c r="V274" s="61"/>
      <c r="W274" s="61"/>
      <c r="X274" s="61"/>
      <c r="Y274" s="61"/>
      <c r="Z274" s="61"/>
      <c r="AA274" s="61"/>
      <c r="AB274" s="61"/>
      <c r="AC274" s="61"/>
      <c r="AD274" s="61"/>
      <c r="AE274" s="61"/>
      <c r="AF274" s="61"/>
      <c r="AG274" s="61"/>
      <c r="AH274" s="61"/>
      <c r="AI274" s="61"/>
      <c r="AJ274" s="61"/>
      <c r="AK274" s="61"/>
      <c r="AL274" s="61"/>
      <c r="AM274" s="61"/>
      <c r="AN274" s="61"/>
      <c r="AO274" s="61"/>
      <c r="AP274" s="61"/>
      <c r="AQ274" s="61"/>
    </row>
    <row r="275" spans="1:43" s="64" customFormat="1" ht="24" outlineLevel="2" x14ac:dyDescent="0.25">
      <c r="A275" s="62"/>
      <c r="B275" s="63"/>
      <c r="C275" s="62"/>
      <c r="D275" s="50" t="s">
        <v>54</v>
      </c>
      <c r="E275" s="39"/>
      <c r="F275" s="66"/>
      <c r="G275" s="66"/>
      <c r="H275" s="66"/>
      <c r="I275" s="32" t="s">
        <v>55</v>
      </c>
      <c r="J275" s="51" t="s">
        <v>56</v>
      </c>
      <c r="K275" s="88"/>
      <c r="L275" s="88"/>
      <c r="M275" s="76"/>
      <c r="N275" s="65"/>
      <c r="O275" s="61"/>
      <c r="P275" s="61"/>
      <c r="Q275" s="61"/>
      <c r="R275" s="61"/>
      <c r="S275" s="61"/>
      <c r="T275" s="61"/>
      <c r="U275" s="61"/>
      <c r="V275" s="61"/>
      <c r="W275" s="61"/>
      <c r="X275" s="61"/>
      <c r="Y275" s="61"/>
      <c r="Z275" s="61"/>
      <c r="AA275" s="61"/>
      <c r="AB275" s="61"/>
      <c r="AC275" s="61"/>
      <c r="AD275" s="61"/>
      <c r="AE275" s="61"/>
      <c r="AF275" s="61"/>
      <c r="AG275" s="61"/>
      <c r="AH275" s="61"/>
      <c r="AI275" s="61"/>
      <c r="AJ275" s="61"/>
      <c r="AK275" s="61"/>
      <c r="AL275" s="61"/>
      <c r="AM275" s="61"/>
      <c r="AN275" s="61"/>
      <c r="AO275" s="61"/>
      <c r="AP275" s="61"/>
      <c r="AQ275" s="61"/>
    </row>
    <row r="276" spans="1:43" s="17" customFormat="1" ht="15.6" outlineLevel="2" x14ac:dyDescent="0.25">
      <c r="A276" s="13"/>
      <c r="B276" s="14"/>
      <c r="C276" s="107">
        <v>1</v>
      </c>
      <c r="D276" s="156"/>
      <c r="E276" s="24"/>
      <c r="F276" s="66"/>
      <c r="G276" s="66"/>
      <c r="H276" s="66"/>
      <c r="I276" s="160">
        <v>0</v>
      </c>
      <c r="J276" s="38">
        <f t="shared" ref="J276:J285" si="18">I276*J263</f>
        <v>0</v>
      </c>
      <c r="K276" s="88"/>
      <c r="L276" s="88"/>
      <c r="M276" s="75"/>
      <c r="N276" s="15"/>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row>
    <row r="277" spans="1:43" s="17" customFormat="1" ht="15.6" outlineLevel="2" x14ac:dyDescent="0.25">
      <c r="A277" s="13"/>
      <c r="B277" s="14"/>
      <c r="C277" s="107">
        <v>2</v>
      </c>
      <c r="D277" s="156"/>
      <c r="E277" s="24"/>
      <c r="F277" s="66"/>
      <c r="G277" s="66"/>
      <c r="H277" s="66"/>
      <c r="I277" s="160">
        <v>0</v>
      </c>
      <c r="J277" s="38">
        <f t="shared" si="18"/>
        <v>0</v>
      </c>
      <c r="K277" s="88"/>
      <c r="L277" s="88"/>
      <c r="M277" s="75"/>
      <c r="N277" s="15"/>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row>
    <row r="278" spans="1:43" s="17" customFormat="1" ht="15.6" outlineLevel="2" x14ac:dyDescent="0.25">
      <c r="A278" s="13"/>
      <c r="B278" s="14"/>
      <c r="C278" s="107">
        <v>3</v>
      </c>
      <c r="D278" s="156"/>
      <c r="E278" s="24"/>
      <c r="F278" s="66"/>
      <c r="G278" s="66"/>
      <c r="H278" s="66"/>
      <c r="I278" s="160">
        <v>0</v>
      </c>
      <c r="J278" s="38">
        <f t="shared" si="18"/>
        <v>0</v>
      </c>
      <c r="K278" s="88"/>
      <c r="L278" s="88"/>
      <c r="M278" s="75"/>
      <c r="N278" s="15"/>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row>
    <row r="279" spans="1:43" s="17" customFormat="1" ht="15.6" outlineLevel="2" x14ac:dyDescent="0.25">
      <c r="A279" s="13"/>
      <c r="B279" s="14"/>
      <c r="C279" s="107">
        <v>4</v>
      </c>
      <c r="D279" s="156"/>
      <c r="E279" s="24"/>
      <c r="F279" s="66"/>
      <c r="G279" s="66"/>
      <c r="H279" s="66"/>
      <c r="I279" s="160">
        <v>0</v>
      </c>
      <c r="J279" s="38">
        <f t="shared" si="18"/>
        <v>0</v>
      </c>
      <c r="K279" s="88"/>
      <c r="L279" s="88"/>
      <c r="M279" s="75"/>
      <c r="N279" s="15"/>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row>
    <row r="280" spans="1:43" s="17" customFormat="1" ht="15.6" outlineLevel="2" x14ac:dyDescent="0.25">
      <c r="A280" s="13"/>
      <c r="B280" s="14"/>
      <c r="C280" s="107">
        <v>5</v>
      </c>
      <c r="D280" s="156"/>
      <c r="E280" s="24"/>
      <c r="F280" s="66"/>
      <c r="G280" s="66"/>
      <c r="H280" s="66"/>
      <c r="I280" s="160">
        <v>0</v>
      </c>
      <c r="J280" s="38">
        <f t="shared" si="18"/>
        <v>0</v>
      </c>
      <c r="K280" s="88"/>
      <c r="L280" s="88"/>
      <c r="M280" s="75"/>
      <c r="N280" s="15"/>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row>
    <row r="281" spans="1:43" s="17" customFormat="1" ht="15.6" outlineLevel="2" x14ac:dyDescent="0.25">
      <c r="A281" s="13"/>
      <c r="B281" s="14"/>
      <c r="C281" s="107">
        <v>6</v>
      </c>
      <c r="D281" s="156"/>
      <c r="E281" s="24"/>
      <c r="F281" s="66"/>
      <c r="G281" s="66"/>
      <c r="H281" s="66"/>
      <c r="I281" s="160">
        <v>0</v>
      </c>
      <c r="J281" s="38">
        <f t="shared" si="18"/>
        <v>0</v>
      </c>
      <c r="K281" s="88"/>
      <c r="L281" s="88"/>
      <c r="M281" s="75"/>
      <c r="N281" s="15"/>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row>
    <row r="282" spans="1:43" s="17" customFormat="1" ht="15.6" outlineLevel="2" x14ac:dyDescent="0.25">
      <c r="A282" s="13"/>
      <c r="B282" s="14"/>
      <c r="C282" s="107">
        <v>7</v>
      </c>
      <c r="D282" s="156"/>
      <c r="E282" s="24"/>
      <c r="F282" s="66"/>
      <c r="G282" s="66"/>
      <c r="H282" s="66"/>
      <c r="I282" s="160">
        <v>0</v>
      </c>
      <c r="J282" s="38">
        <f t="shared" si="18"/>
        <v>0</v>
      </c>
      <c r="K282" s="88"/>
      <c r="L282" s="88"/>
      <c r="M282" s="75"/>
      <c r="N282" s="15"/>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row>
    <row r="283" spans="1:43" s="17" customFormat="1" ht="15.6" outlineLevel="2" x14ac:dyDescent="0.25">
      <c r="A283" s="13"/>
      <c r="B283" s="14"/>
      <c r="C283" s="107">
        <v>8</v>
      </c>
      <c r="D283" s="156"/>
      <c r="E283" s="24"/>
      <c r="F283" s="66"/>
      <c r="G283" s="66"/>
      <c r="H283" s="66"/>
      <c r="I283" s="160">
        <v>0</v>
      </c>
      <c r="J283" s="38">
        <f t="shared" si="18"/>
        <v>0</v>
      </c>
      <c r="K283" s="88"/>
      <c r="L283" s="88"/>
      <c r="M283" s="75"/>
      <c r="N283" s="15"/>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row>
    <row r="284" spans="1:43" s="17" customFormat="1" ht="15.6" outlineLevel="2" x14ac:dyDescent="0.25">
      <c r="A284" s="13"/>
      <c r="B284" s="14"/>
      <c r="C284" s="107">
        <v>9</v>
      </c>
      <c r="D284" s="156"/>
      <c r="E284" s="24"/>
      <c r="F284" s="66"/>
      <c r="G284" s="66"/>
      <c r="H284" s="66"/>
      <c r="I284" s="160">
        <v>0</v>
      </c>
      <c r="J284" s="38">
        <f t="shared" si="18"/>
        <v>0</v>
      </c>
      <c r="K284" s="88"/>
      <c r="L284" s="88"/>
      <c r="M284" s="75"/>
      <c r="N284" s="15"/>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row>
    <row r="285" spans="1:43" s="17" customFormat="1" ht="15.6" outlineLevel="2" x14ac:dyDescent="0.25">
      <c r="A285" s="13"/>
      <c r="B285" s="14"/>
      <c r="C285" s="107">
        <v>10</v>
      </c>
      <c r="D285" s="156"/>
      <c r="E285" s="24"/>
      <c r="F285" s="66"/>
      <c r="G285" s="66"/>
      <c r="H285" s="66"/>
      <c r="I285" s="160">
        <v>0</v>
      </c>
      <c r="J285" s="38">
        <f t="shared" si="18"/>
        <v>0</v>
      </c>
      <c r="K285" s="88"/>
      <c r="L285" s="88"/>
      <c r="M285" s="75"/>
      <c r="N285" s="15"/>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row>
    <row r="286" spans="1:43" s="16" customFormat="1" ht="15.6" outlineLevel="2" x14ac:dyDescent="0.25">
      <c r="A286" s="44"/>
      <c r="B286" s="45"/>
      <c r="C286" s="44"/>
      <c r="D286" s="98"/>
      <c r="E286" s="24"/>
      <c r="F286" s="36"/>
      <c r="G286" s="46"/>
      <c r="H286" s="24"/>
      <c r="I286" s="24"/>
      <c r="J286" s="35"/>
      <c r="K286" s="43"/>
      <c r="L286" s="43"/>
      <c r="M286" s="75"/>
      <c r="N286" s="47"/>
    </row>
    <row r="287" spans="1:43" s="61" customFormat="1" ht="15.6" outlineLevel="1" x14ac:dyDescent="0.25">
      <c r="A287" s="55"/>
      <c r="B287" s="56"/>
      <c r="C287" s="55"/>
      <c r="D287" s="57" t="s">
        <v>57</v>
      </c>
      <c r="E287" s="24"/>
      <c r="F287" s="66"/>
      <c r="G287" s="66"/>
      <c r="H287" s="66"/>
      <c r="I287" s="66"/>
      <c r="J287" s="58">
        <f>SUM(J289:J308)</f>
        <v>0</v>
      </c>
      <c r="K287" s="88"/>
      <c r="L287" s="88"/>
      <c r="M287" s="75"/>
      <c r="N287" s="59"/>
    </row>
    <row r="288" spans="1:43" s="61" customFormat="1" ht="15.6" outlineLevel="2" x14ac:dyDescent="0.25">
      <c r="A288" s="62"/>
      <c r="B288" s="63"/>
      <c r="C288" s="62"/>
      <c r="D288" s="50" t="s">
        <v>58</v>
      </c>
      <c r="E288" s="39"/>
      <c r="F288" s="52"/>
      <c r="G288" s="52"/>
      <c r="H288" s="51" t="s">
        <v>59</v>
      </c>
      <c r="I288" s="51" t="s">
        <v>60</v>
      </c>
      <c r="J288" s="51" t="s">
        <v>61</v>
      </c>
      <c r="K288" s="88"/>
      <c r="L288" s="88"/>
      <c r="M288" s="76"/>
      <c r="N288" s="65"/>
      <c r="O288" s="60"/>
      <c r="P288" s="60"/>
      <c r="Q288" s="60"/>
      <c r="R288" s="60"/>
      <c r="S288" s="60"/>
      <c r="T288" s="60"/>
      <c r="U288" s="60"/>
      <c r="V288" s="60"/>
      <c r="W288" s="60"/>
      <c r="X288" s="60"/>
      <c r="Y288" s="60"/>
      <c r="Z288" s="60"/>
      <c r="AA288" s="60"/>
    </row>
    <row r="289" spans="1:27" s="16" customFormat="1" ht="15.6" outlineLevel="2" x14ac:dyDescent="0.25">
      <c r="A289" s="13"/>
      <c r="B289" s="14"/>
      <c r="C289" s="107">
        <v>1</v>
      </c>
      <c r="D289" s="156"/>
      <c r="E289" s="24"/>
      <c r="F289" s="50"/>
      <c r="G289" s="50"/>
      <c r="H289" s="158">
        <v>0</v>
      </c>
      <c r="I289" s="159">
        <v>0</v>
      </c>
      <c r="J289" s="38">
        <f t="shared" ref="J289:J308" si="19">$H289*I289</f>
        <v>0</v>
      </c>
      <c r="K289" s="88"/>
      <c r="L289" s="88"/>
      <c r="M289" s="75"/>
      <c r="N289" s="15"/>
      <c r="O289" s="3"/>
      <c r="P289" s="3"/>
      <c r="Q289" s="3"/>
      <c r="R289" s="3"/>
      <c r="S289" s="3"/>
      <c r="T289" s="3"/>
      <c r="U289" s="3"/>
      <c r="V289" s="3"/>
      <c r="W289" s="3"/>
      <c r="X289" s="3"/>
      <c r="Y289" s="3"/>
      <c r="Z289" s="3"/>
      <c r="AA289" s="3"/>
    </row>
    <row r="290" spans="1:27" s="16" customFormat="1" ht="15.6" outlineLevel="2" x14ac:dyDescent="0.25">
      <c r="A290" s="13"/>
      <c r="B290" s="14"/>
      <c r="C290" s="107">
        <v>2</v>
      </c>
      <c r="D290" s="156"/>
      <c r="E290" s="24"/>
      <c r="F290" s="50"/>
      <c r="G290" s="50"/>
      <c r="H290" s="158">
        <v>0</v>
      </c>
      <c r="I290" s="159">
        <v>0</v>
      </c>
      <c r="J290" s="38">
        <f t="shared" si="19"/>
        <v>0</v>
      </c>
      <c r="K290" s="88"/>
      <c r="L290" s="88"/>
      <c r="M290" s="75"/>
      <c r="N290" s="15"/>
      <c r="O290" s="3"/>
      <c r="P290" s="3"/>
      <c r="Q290" s="3"/>
      <c r="R290" s="3"/>
      <c r="S290" s="3"/>
      <c r="T290" s="3"/>
      <c r="U290" s="3"/>
      <c r="V290" s="3"/>
      <c r="W290" s="3"/>
      <c r="X290" s="3"/>
      <c r="Y290" s="3"/>
      <c r="Z290" s="3"/>
      <c r="AA290" s="3"/>
    </row>
    <row r="291" spans="1:27" s="16" customFormat="1" ht="15.6" outlineLevel="2" x14ac:dyDescent="0.25">
      <c r="A291" s="13"/>
      <c r="B291" s="14"/>
      <c r="C291" s="107">
        <v>3</v>
      </c>
      <c r="D291" s="156"/>
      <c r="E291" s="24"/>
      <c r="F291" s="50"/>
      <c r="G291" s="50"/>
      <c r="H291" s="158">
        <v>0</v>
      </c>
      <c r="I291" s="159">
        <v>0</v>
      </c>
      <c r="J291" s="38">
        <f t="shared" si="19"/>
        <v>0</v>
      </c>
      <c r="K291" s="88"/>
      <c r="L291" s="88"/>
      <c r="M291" s="75"/>
      <c r="N291" s="15"/>
      <c r="O291" s="3"/>
      <c r="P291" s="3"/>
      <c r="Q291" s="3"/>
      <c r="R291" s="3"/>
      <c r="S291" s="3"/>
      <c r="T291" s="3"/>
      <c r="U291" s="3"/>
      <c r="V291" s="3"/>
      <c r="W291" s="3"/>
      <c r="X291" s="3"/>
      <c r="Y291" s="3"/>
      <c r="Z291" s="3"/>
      <c r="AA291" s="3"/>
    </row>
    <row r="292" spans="1:27" s="16" customFormat="1" ht="15.6" outlineLevel="2" x14ac:dyDescent="0.25">
      <c r="A292" s="13"/>
      <c r="B292" s="14"/>
      <c r="C292" s="107">
        <v>4</v>
      </c>
      <c r="D292" s="156"/>
      <c r="E292" s="24"/>
      <c r="F292" s="50"/>
      <c r="G292" s="50"/>
      <c r="H292" s="158">
        <v>0</v>
      </c>
      <c r="I292" s="159">
        <v>0</v>
      </c>
      <c r="J292" s="38">
        <f t="shared" si="19"/>
        <v>0</v>
      </c>
      <c r="K292" s="88"/>
      <c r="L292" s="88"/>
      <c r="M292" s="75"/>
      <c r="N292" s="15"/>
      <c r="O292" s="3"/>
      <c r="P292" s="3"/>
      <c r="Q292" s="3"/>
      <c r="R292" s="3"/>
      <c r="S292" s="3"/>
      <c r="T292" s="3"/>
      <c r="U292" s="3"/>
      <c r="V292" s="3"/>
      <c r="W292" s="3"/>
      <c r="X292" s="3"/>
      <c r="Y292" s="3"/>
      <c r="Z292" s="3"/>
      <c r="AA292" s="3"/>
    </row>
    <row r="293" spans="1:27" s="16" customFormat="1" ht="15.6" outlineLevel="2" x14ac:dyDescent="0.25">
      <c r="A293" s="13"/>
      <c r="B293" s="14"/>
      <c r="C293" s="107">
        <v>5</v>
      </c>
      <c r="D293" s="156"/>
      <c r="E293" s="24"/>
      <c r="F293" s="50"/>
      <c r="G293" s="50"/>
      <c r="H293" s="158">
        <v>0</v>
      </c>
      <c r="I293" s="159">
        <v>0</v>
      </c>
      <c r="J293" s="38">
        <f t="shared" si="19"/>
        <v>0</v>
      </c>
      <c r="K293" s="88"/>
      <c r="L293" s="88"/>
      <c r="M293" s="75"/>
      <c r="N293" s="15"/>
      <c r="O293" s="3"/>
      <c r="P293" s="3"/>
      <c r="Q293" s="3"/>
      <c r="R293" s="3"/>
      <c r="S293" s="3"/>
      <c r="T293" s="3"/>
      <c r="U293" s="3"/>
      <c r="V293" s="3"/>
      <c r="W293" s="3"/>
      <c r="X293" s="3"/>
      <c r="Y293" s="3"/>
      <c r="Z293" s="3"/>
      <c r="AA293" s="3"/>
    </row>
    <row r="294" spans="1:27" s="16" customFormat="1" ht="15.6" outlineLevel="2" x14ac:dyDescent="0.25">
      <c r="A294" s="13"/>
      <c r="B294" s="14"/>
      <c r="C294" s="107">
        <v>6</v>
      </c>
      <c r="D294" s="156"/>
      <c r="E294" s="24"/>
      <c r="F294" s="50"/>
      <c r="G294" s="50"/>
      <c r="H294" s="158">
        <v>0</v>
      </c>
      <c r="I294" s="159">
        <v>0</v>
      </c>
      <c r="J294" s="38">
        <f t="shared" si="19"/>
        <v>0</v>
      </c>
      <c r="K294" s="88"/>
      <c r="L294" s="88"/>
      <c r="M294" s="75"/>
      <c r="N294" s="15"/>
      <c r="O294" s="3"/>
      <c r="P294" s="3"/>
      <c r="Q294" s="3"/>
      <c r="R294" s="3"/>
      <c r="S294" s="3"/>
      <c r="T294" s="3"/>
      <c r="U294" s="3"/>
      <c r="V294" s="3"/>
      <c r="W294" s="3"/>
      <c r="X294" s="3"/>
      <c r="Y294" s="3"/>
      <c r="Z294" s="3"/>
      <c r="AA294" s="3"/>
    </row>
    <row r="295" spans="1:27" s="16" customFormat="1" ht="15.6" outlineLevel="2" x14ac:dyDescent="0.25">
      <c r="A295" s="13"/>
      <c r="B295" s="14"/>
      <c r="C295" s="107">
        <v>7</v>
      </c>
      <c r="D295" s="156"/>
      <c r="E295" s="24"/>
      <c r="F295" s="50"/>
      <c r="G295" s="50"/>
      <c r="H295" s="158">
        <v>0</v>
      </c>
      <c r="I295" s="159">
        <v>0</v>
      </c>
      <c r="J295" s="38">
        <f t="shared" si="19"/>
        <v>0</v>
      </c>
      <c r="K295" s="88"/>
      <c r="L295" s="88"/>
      <c r="M295" s="75"/>
      <c r="N295" s="15"/>
      <c r="O295" s="3"/>
      <c r="P295" s="3"/>
      <c r="Q295" s="3"/>
      <c r="R295" s="3"/>
      <c r="S295" s="3"/>
      <c r="T295" s="3"/>
      <c r="U295" s="3"/>
      <c r="V295" s="3"/>
      <c r="W295" s="3"/>
      <c r="X295" s="3"/>
      <c r="Y295" s="3"/>
      <c r="Z295" s="3"/>
      <c r="AA295" s="3"/>
    </row>
    <row r="296" spans="1:27" s="16" customFormat="1" ht="15.6" outlineLevel="2" x14ac:dyDescent="0.25">
      <c r="A296" s="13"/>
      <c r="B296" s="14"/>
      <c r="C296" s="107">
        <v>8</v>
      </c>
      <c r="D296" s="156"/>
      <c r="E296" s="24"/>
      <c r="F296" s="50"/>
      <c r="G296" s="50"/>
      <c r="H296" s="158">
        <v>0</v>
      </c>
      <c r="I296" s="159">
        <v>0</v>
      </c>
      <c r="J296" s="38">
        <f t="shared" si="19"/>
        <v>0</v>
      </c>
      <c r="K296" s="88"/>
      <c r="L296" s="88"/>
      <c r="M296" s="75"/>
      <c r="N296" s="15"/>
      <c r="O296" s="3"/>
      <c r="P296" s="3"/>
      <c r="Q296" s="3"/>
      <c r="R296" s="3"/>
      <c r="S296" s="3"/>
      <c r="T296" s="3"/>
      <c r="U296" s="3"/>
      <c r="V296" s="3"/>
      <c r="W296" s="3"/>
      <c r="X296" s="3"/>
      <c r="Y296" s="3"/>
      <c r="Z296" s="3"/>
      <c r="AA296" s="3"/>
    </row>
    <row r="297" spans="1:27" s="16" customFormat="1" ht="15.6" outlineLevel="2" x14ac:dyDescent="0.25">
      <c r="A297" s="13"/>
      <c r="B297" s="14"/>
      <c r="C297" s="107">
        <v>9</v>
      </c>
      <c r="D297" s="156"/>
      <c r="E297" s="24"/>
      <c r="F297" s="50"/>
      <c r="G297" s="50"/>
      <c r="H297" s="158">
        <v>0</v>
      </c>
      <c r="I297" s="159">
        <v>0</v>
      </c>
      <c r="J297" s="38">
        <f t="shared" si="19"/>
        <v>0</v>
      </c>
      <c r="K297" s="88"/>
      <c r="L297" s="88"/>
      <c r="M297" s="75"/>
      <c r="N297" s="15"/>
      <c r="O297" s="3"/>
      <c r="P297" s="3"/>
      <c r="Q297" s="3"/>
      <c r="R297" s="3"/>
      <c r="S297" s="3"/>
      <c r="T297" s="3"/>
      <c r="U297" s="3"/>
      <c r="V297" s="3"/>
      <c r="W297" s="3"/>
      <c r="X297" s="3"/>
      <c r="Y297" s="3"/>
      <c r="Z297" s="3"/>
      <c r="AA297" s="3"/>
    </row>
    <row r="298" spans="1:27" s="16" customFormat="1" ht="15.6" outlineLevel="2" x14ac:dyDescent="0.25">
      <c r="A298" s="13"/>
      <c r="B298" s="14"/>
      <c r="C298" s="107">
        <v>10</v>
      </c>
      <c r="D298" s="156"/>
      <c r="E298" s="24"/>
      <c r="F298" s="50"/>
      <c r="G298" s="50"/>
      <c r="H298" s="158">
        <v>0</v>
      </c>
      <c r="I298" s="159">
        <v>0</v>
      </c>
      <c r="J298" s="38">
        <f t="shared" si="19"/>
        <v>0</v>
      </c>
      <c r="K298" s="88"/>
      <c r="L298" s="88"/>
      <c r="M298" s="75"/>
      <c r="N298" s="15"/>
      <c r="O298" s="3"/>
      <c r="P298" s="3"/>
      <c r="Q298" s="3"/>
      <c r="R298" s="3"/>
      <c r="S298" s="3"/>
      <c r="T298" s="3"/>
      <c r="U298" s="3"/>
      <c r="V298" s="3"/>
      <c r="W298" s="3"/>
      <c r="X298" s="3"/>
      <c r="Y298" s="3"/>
      <c r="Z298" s="3"/>
      <c r="AA298" s="3"/>
    </row>
    <row r="299" spans="1:27" s="16" customFormat="1" ht="15.6" outlineLevel="2" x14ac:dyDescent="0.25">
      <c r="A299" s="13"/>
      <c r="B299" s="14"/>
      <c r="C299" s="107">
        <v>11</v>
      </c>
      <c r="D299" s="156"/>
      <c r="E299" s="24"/>
      <c r="F299" s="50"/>
      <c r="G299" s="50"/>
      <c r="H299" s="158">
        <v>0</v>
      </c>
      <c r="I299" s="159">
        <v>0</v>
      </c>
      <c r="J299" s="38">
        <f t="shared" si="19"/>
        <v>0</v>
      </c>
      <c r="K299" s="88"/>
      <c r="L299" s="88"/>
      <c r="M299" s="75"/>
      <c r="N299" s="15"/>
      <c r="O299" s="3"/>
      <c r="P299" s="3"/>
      <c r="Q299" s="3"/>
      <c r="R299" s="3"/>
      <c r="S299" s="3"/>
      <c r="T299" s="3"/>
      <c r="U299" s="3"/>
      <c r="V299" s="3"/>
      <c r="W299" s="3"/>
      <c r="X299" s="3"/>
      <c r="Y299" s="3"/>
      <c r="Z299" s="3"/>
      <c r="AA299" s="3"/>
    </row>
    <row r="300" spans="1:27" s="16" customFormat="1" ht="15.6" outlineLevel="2" x14ac:dyDescent="0.25">
      <c r="A300" s="13"/>
      <c r="B300" s="14"/>
      <c r="C300" s="107">
        <v>12</v>
      </c>
      <c r="D300" s="156"/>
      <c r="E300" s="24"/>
      <c r="F300" s="50"/>
      <c r="G300" s="50"/>
      <c r="H300" s="158">
        <v>0</v>
      </c>
      <c r="I300" s="159">
        <v>0</v>
      </c>
      <c r="J300" s="38">
        <f t="shared" si="19"/>
        <v>0</v>
      </c>
      <c r="K300" s="88"/>
      <c r="L300" s="88"/>
      <c r="M300" s="75"/>
      <c r="N300" s="15"/>
      <c r="O300" s="3"/>
      <c r="P300" s="3"/>
      <c r="Q300" s="3"/>
      <c r="R300" s="3"/>
      <c r="S300" s="3"/>
      <c r="T300" s="3"/>
      <c r="U300" s="3"/>
      <c r="V300" s="3"/>
      <c r="W300" s="3"/>
      <c r="X300" s="3"/>
      <c r="Y300" s="3"/>
      <c r="Z300" s="3"/>
      <c r="AA300" s="3"/>
    </row>
    <row r="301" spans="1:27" s="16" customFormat="1" ht="15.6" outlineLevel="2" x14ac:dyDescent="0.25">
      <c r="A301" s="13"/>
      <c r="B301" s="14"/>
      <c r="C301" s="107">
        <v>13</v>
      </c>
      <c r="D301" s="156"/>
      <c r="E301" s="24"/>
      <c r="F301" s="50"/>
      <c r="G301" s="50"/>
      <c r="H301" s="158">
        <v>0</v>
      </c>
      <c r="I301" s="159">
        <v>0</v>
      </c>
      <c r="J301" s="38">
        <f t="shared" si="19"/>
        <v>0</v>
      </c>
      <c r="K301" s="88"/>
      <c r="L301" s="88"/>
      <c r="M301" s="75"/>
      <c r="N301" s="15"/>
      <c r="O301" s="3"/>
      <c r="P301" s="3"/>
      <c r="Q301" s="3"/>
      <c r="R301" s="3"/>
      <c r="S301" s="3"/>
      <c r="T301" s="3"/>
      <c r="U301" s="3"/>
      <c r="V301" s="3"/>
      <c r="W301" s="3"/>
      <c r="X301" s="3"/>
      <c r="Y301" s="3"/>
      <c r="Z301" s="3"/>
      <c r="AA301" s="3"/>
    </row>
    <row r="302" spans="1:27" s="16" customFormat="1" ht="15.6" outlineLevel="2" x14ac:dyDescent="0.25">
      <c r="A302" s="13"/>
      <c r="B302" s="14"/>
      <c r="C302" s="107">
        <v>14</v>
      </c>
      <c r="D302" s="156"/>
      <c r="E302" s="24"/>
      <c r="F302" s="50"/>
      <c r="G302" s="50"/>
      <c r="H302" s="158">
        <v>0</v>
      </c>
      <c r="I302" s="159">
        <v>0</v>
      </c>
      <c r="J302" s="38">
        <f t="shared" si="19"/>
        <v>0</v>
      </c>
      <c r="K302" s="88"/>
      <c r="L302" s="88"/>
      <c r="M302" s="75"/>
      <c r="N302" s="15"/>
      <c r="O302" s="3"/>
      <c r="P302" s="3"/>
      <c r="Q302" s="3"/>
      <c r="R302" s="3"/>
      <c r="S302" s="3"/>
      <c r="T302" s="3"/>
      <c r="U302" s="3"/>
      <c r="V302" s="3"/>
      <c r="W302" s="3"/>
      <c r="X302" s="3"/>
      <c r="Y302" s="3"/>
      <c r="Z302" s="3"/>
      <c r="AA302" s="3"/>
    </row>
    <row r="303" spans="1:27" s="16" customFormat="1" ht="15.6" outlineLevel="2" x14ac:dyDescent="0.25">
      <c r="A303" s="13"/>
      <c r="B303" s="14"/>
      <c r="C303" s="107">
        <v>15</v>
      </c>
      <c r="D303" s="156"/>
      <c r="E303" s="24"/>
      <c r="F303" s="50"/>
      <c r="G303" s="50"/>
      <c r="H303" s="158">
        <v>0</v>
      </c>
      <c r="I303" s="159">
        <v>0</v>
      </c>
      <c r="J303" s="38">
        <f t="shared" si="19"/>
        <v>0</v>
      </c>
      <c r="K303" s="88"/>
      <c r="L303" s="88"/>
      <c r="M303" s="75"/>
      <c r="N303" s="15"/>
      <c r="O303" s="3"/>
      <c r="P303" s="3"/>
      <c r="Q303" s="3"/>
      <c r="R303" s="3"/>
      <c r="S303" s="3"/>
      <c r="T303" s="3"/>
      <c r="U303" s="3"/>
      <c r="V303" s="3"/>
      <c r="W303" s="3"/>
      <c r="X303" s="3"/>
      <c r="Y303" s="3"/>
      <c r="Z303" s="3"/>
      <c r="AA303" s="3"/>
    </row>
    <row r="304" spans="1:27" s="16" customFormat="1" ht="15.6" outlineLevel="2" x14ac:dyDescent="0.25">
      <c r="A304" s="13"/>
      <c r="B304" s="14"/>
      <c r="C304" s="107">
        <v>16</v>
      </c>
      <c r="D304" s="156"/>
      <c r="E304" s="24"/>
      <c r="F304" s="50"/>
      <c r="G304" s="50"/>
      <c r="H304" s="158">
        <v>0</v>
      </c>
      <c r="I304" s="159">
        <v>0</v>
      </c>
      <c r="J304" s="38">
        <f t="shared" si="19"/>
        <v>0</v>
      </c>
      <c r="K304" s="88"/>
      <c r="L304" s="88"/>
      <c r="M304" s="75"/>
      <c r="N304" s="15"/>
      <c r="O304" s="3"/>
      <c r="P304" s="3"/>
      <c r="Q304" s="3"/>
      <c r="R304" s="3"/>
      <c r="S304" s="3"/>
      <c r="T304" s="3"/>
      <c r="U304" s="3"/>
      <c r="V304" s="3"/>
      <c r="W304" s="3"/>
      <c r="X304" s="3"/>
      <c r="Y304" s="3"/>
      <c r="Z304" s="3"/>
      <c r="AA304" s="3"/>
    </row>
    <row r="305" spans="1:43" s="16" customFormat="1" ht="15.6" outlineLevel="2" x14ac:dyDescent="0.25">
      <c r="A305" s="13"/>
      <c r="B305" s="14"/>
      <c r="C305" s="107">
        <v>17</v>
      </c>
      <c r="D305" s="156"/>
      <c r="E305" s="24"/>
      <c r="F305" s="50"/>
      <c r="G305" s="50"/>
      <c r="H305" s="158">
        <v>0</v>
      </c>
      <c r="I305" s="159">
        <v>0</v>
      </c>
      <c r="J305" s="38">
        <f t="shared" si="19"/>
        <v>0</v>
      </c>
      <c r="K305" s="88"/>
      <c r="L305" s="88"/>
      <c r="M305" s="75"/>
      <c r="N305" s="15"/>
      <c r="O305" s="3"/>
      <c r="P305" s="3"/>
      <c r="Q305" s="3"/>
      <c r="R305" s="3"/>
      <c r="S305" s="3"/>
      <c r="T305" s="3"/>
      <c r="U305" s="3"/>
      <c r="V305" s="3"/>
      <c r="W305" s="3"/>
      <c r="X305" s="3"/>
      <c r="Y305" s="3"/>
      <c r="Z305" s="3"/>
      <c r="AA305" s="3"/>
    </row>
    <row r="306" spans="1:43" s="16" customFormat="1" ht="15.6" outlineLevel="2" x14ac:dyDescent="0.25">
      <c r="A306" s="13"/>
      <c r="B306" s="14"/>
      <c r="C306" s="107">
        <v>18</v>
      </c>
      <c r="D306" s="156"/>
      <c r="E306" s="24"/>
      <c r="F306" s="50"/>
      <c r="G306" s="50"/>
      <c r="H306" s="158">
        <v>0</v>
      </c>
      <c r="I306" s="159">
        <v>0</v>
      </c>
      <c r="J306" s="38">
        <f t="shared" si="19"/>
        <v>0</v>
      </c>
      <c r="K306" s="88"/>
      <c r="L306" s="88"/>
      <c r="M306" s="75"/>
      <c r="N306" s="15"/>
      <c r="O306" s="3"/>
      <c r="P306" s="3"/>
      <c r="Q306" s="3"/>
      <c r="R306" s="3"/>
      <c r="S306" s="3"/>
      <c r="T306" s="3"/>
      <c r="U306" s="3"/>
      <c r="V306" s="3"/>
      <c r="W306" s="3"/>
      <c r="X306" s="3"/>
      <c r="Y306" s="3"/>
      <c r="Z306" s="3"/>
      <c r="AA306" s="3"/>
    </row>
    <row r="307" spans="1:43" s="16" customFormat="1" ht="15.6" outlineLevel="2" x14ac:dyDescent="0.25">
      <c r="A307" s="13"/>
      <c r="B307" s="14"/>
      <c r="C307" s="107">
        <v>19</v>
      </c>
      <c r="D307" s="156"/>
      <c r="E307" s="24"/>
      <c r="F307" s="50"/>
      <c r="G307" s="50"/>
      <c r="H307" s="158">
        <v>0</v>
      </c>
      <c r="I307" s="159">
        <v>0</v>
      </c>
      <c r="J307" s="38">
        <f t="shared" si="19"/>
        <v>0</v>
      </c>
      <c r="K307" s="88"/>
      <c r="L307" s="88"/>
      <c r="M307" s="75"/>
      <c r="N307" s="15"/>
      <c r="O307" s="3"/>
      <c r="P307" s="3"/>
      <c r="Q307" s="3"/>
      <c r="R307" s="3"/>
      <c r="S307" s="3"/>
      <c r="T307" s="3"/>
      <c r="U307" s="3"/>
      <c r="V307" s="3"/>
      <c r="W307" s="3"/>
      <c r="X307" s="3"/>
      <c r="Y307" s="3"/>
      <c r="Z307" s="3"/>
      <c r="AA307" s="3"/>
    </row>
    <row r="308" spans="1:43" s="16" customFormat="1" ht="15.6" outlineLevel="2" x14ac:dyDescent="0.25">
      <c r="A308" s="13"/>
      <c r="B308" s="14"/>
      <c r="C308" s="107">
        <v>20</v>
      </c>
      <c r="D308" s="156"/>
      <c r="E308" s="24"/>
      <c r="F308" s="50"/>
      <c r="G308" s="50"/>
      <c r="H308" s="158">
        <v>0</v>
      </c>
      <c r="I308" s="159">
        <v>0</v>
      </c>
      <c r="J308" s="38">
        <f t="shared" si="19"/>
        <v>0</v>
      </c>
      <c r="K308" s="88"/>
      <c r="L308" s="88"/>
      <c r="M308" s="75"/>
      <c r="N308" s="15"/>
      <c r="O308" s="3"/>
      <c r="P308" s="3"/>
      <c r="Q308" s="3"/>
      <c r="R308" s="3"/>
      <c r="S308" s="3"/>
      <c r="T308" s="3"/>
      <c r="U308" s="3"/>
      <c r="V308" s="3"/>
      <c r="W308" s="3"/>
      <c r="X308" s="3"/>
      <c r="Y308" s="3"/>
      <c r="Z308" s="3"/>
      <c r="AA308" s="3"/>
    </row>
    <row r="309" spans="1:43" s="16" customFormat="1" ht="15.6" outlineLevel="2" x14ac:dyDescent="0.25">
      <c r="A309" s="44"/>
      <c r="B309" s="45"/>
      <c r="C309" s="44"/>
      <c r="D309" s="98"/>
      <c r="E309" s="24"/>
      <c r="F309" s="36"/>
      <c r="G309" s="46"/>
      <c r="H309" s="24"/>
      <c r="I309" s="24"/>
      <c r="J309" s="35"/>
      <c r="K309" s="43"/>
      <c r="L309" s="43"/>
      <c r="M309" s="75"/>
      <c r="N309" s="47"/>
    </row>
    <row r="310" spans="1:43" s="61" customFormat="1" ht="15.6" outlineLevel="1" x14ac:dyDescent="0.25">
      <c r="A310" s="55"/>
      <c r="B310" s="56"/>
      <c r="C310" s="55"/>
      <c r="D310" s="105" t="s">
        <v>62</v>
      </c>
      <c r="E310" s="24"/>
      <c r="F310" s="66"/>
      <c r="G310" s="66"/>
      <c r="H310" s="66"/>
      <c r="I310" s="66"/>
      <c r="J310" s="58">
        <f>SUM(J312:J321)</f>
        <v>0</v>
      </c>
      <c r="K310" s="88"/>
      <c r="L310" s="88"/>
      <c r="M310" s="75"/>
      <c r="N310" s="59"/>
    </row>
    <row r="311" spans="1:43" s="64" customFormat="1" ht="24" outlineLevel="2" x14ac:dyDescent="0.25">
      <c r="A311" s="62"/>
      <c r="B311" s="63"/>
      <c r="C311" s="62"/>
      <c r="D311" s="50" t="s">
        <v>63</v>
      </c>
      <c r="E311" s="39"/>
      <c r="F311" s="131"/>
      <c r="G311" s="32" t="s">
        <v>64</v>
      </c>
      <c r="H311" s="32" t="s">
        <v>65</v>
      </c>
      <c r="I311" s="32" t="s">
        <v>66</v>
      </c>
      <c r="J311" s="32" t="s">
        <v>67</v>
      </c>
      <c r="K311" s="88"/>
      <c r="L311" s="88"/>
      <c r="M311" s="76"/>
      <c r="N311" s="65"/>
      <c r="O311" s="60"/>
      <c r="P311" s="60"/>
      <c r="Q311" s="60"/>
      <c r="R311" s="60"/>
      <c r="S311" s="60"/>
      <c r="T311" s="60"/>
      <c r="U311" s="60"/>
      <c r="V311" s="60"/>
      <c r="W311" s="60"/>
      <c r="X311" s="60"/>
      <c r="Y311" s="60"/>
      <c r="Z311" s="60"/>
      <c r="AA311" s="60"/>
      <c r="AB311" s="61"/>
      <c r="AC311" s="61"/>
      <c r="AD311" s="61"/>
      <c r="AE311" s="61"/>
      <c r="AF311" s="61"/>
      <c r="AG311" s="61"/>
      <c r="AH311" s="61"/>
      <c r="AI311" s="61"/>
      <c r="AJ311" s="61"/>
      <c r="AK311" s="61"/>
      <c r="AL311" s="61"/>
      <c r="AM311" s="61"/>
      <c r="AN311" s="61"/>
      <c r="AO311" s="61"/>
      <c r="AP311" s="61"/>
      <c r="AQ311" s="61"/>
    </row>
    <row r="312" spans="1:43" s="17" customFormat="1" ht="15.6" outlineLevel="2" x14ac:dyDescent="0.25">
      <c r="A312" s="13"/>
      <c r="B312" s="14"/>
      <c r="C312" s="107">
        <v>1</v>
      </c>
      <c r="D312" s="156"/>
      <c r="E312" s="24"/>
      <c r="F312" s="131"/>
      <c r="G312" s="158">
        <v>0</v>
      </c>
      <c r="H312" s="158">
        <v>0</v>
      </c>
      <c r="I312" s="160">
        <v>0</v>
      </c>
      <c r="J312" s="38">
        <f t="shared" ref="J312:J321" si="20">(G312-H312)*I312</f>
        <v>0</v>
      </c>
      <c r="K312" s="88"/>
      <c r="L312" s="88"/>
      <c r="M312" s="75"/>
      <c r="N312" s="15"/>
      <c r="O312" s="3"/>
      <c r="P312" s="3"/>
      <c r="Q312" s="3"/>
      <c r="R312" s="3"/>
      <c r="S312" s="3"/>
      <c r="T312" s="3"/>
      <c r="U312" s="3"/>
      <c r="V312" s="3"/>
      <c r="W312" s="3"/>
      <c r="X312" s="3"/>
      <c r="Y312" s="3"/>
      <c r="Z312" s="3"/>
      <c r="AA312" s="3"/>
      <c r="AB312" s="16"/>
      <c r="AC312" s="16"/>
      <c r="AD312" s="16"/>
      <c r="AE312" s="16"/>
      <c r="AF312" s="16"/>
      <c r="AG312" s="16"/>
      <c r="AH312" s="16"/>
      <c r="AI312" s="16"/>
      <c r="AJ312" s="16"/>
      <c r="AK312" s="16"/>
      <c r="AL312" s="16"/>
      <c r="AM312" s="16"/>
      <c r="AN312" s="16"/>
      <c r="AO312" s="16"/>
      <c r="AP312" s="16"/>
      <c r="AQ312" s="16"/>
    </row>
    <row r="313" spans="1:43" s="17" customFormat="1" ht="15.6" outlineLevel="2" x14ac:dyDescent="0.25">
      <c r="A313" s="13"/>
      <c r="B313" s="14"/>
      <c r="C313" s="107">
        <v>2</v>
      </c>
      <c r="D313" s="156"/>
      <c r="E313" s="24"/>
      <c r="F313" s="131"/>
      <c r="G313" s="158">
        <v>0</v>
      </c>
      <c r="H313" s="158">
        <v>0</v>
      </c>
      <c r="I313" s="160">
        <v>0</v>
      </c>
      <c r="J313" s="38">
        <f t="shared" si="20"/>
        <v>0</v>
      </c>
      <c r="K313" s="88"/>
      <c r="L313" s="88"/>
      <c r="M313" s="75"/>
      <c r="N313" s="15"/>
      <c r="O313" s="3"/>
      <c r="P313" s="3"/>
      <c r="Q313" s="3"/>
      <c r="R313" s="3"/>
      <c r="S313" s="3"/>
      <c r="T313" s="3"/>
      <c r="U313" s="3"/>
      <c r="V313" s="3"/>
      <c r="W313" s="3"/>
      <c r="X313" s="3"/>
      <c r="Y313" s="3"/>
      <c r="Z313" s="3"/>
      <c r="AA313" s="3"/>
      <c r="AB313" s="16"/>
      <c r="AC313" s="16"/>
      <c r="AD313" s="16"/>
      <c r="AE313" s="16"/>
      <c r="AF313" s="16"/>
      <c r="AG313" s="16"/>
      <c r="AH313" s="16"/>
      <c r="AI313" s="16"/>
      <c r="AJ313" s="16"/>
      <c r="AK313" s="16"/>
      <c r="AL313" s="16"/>
      <c r="AM313" s="16"/>
      <c r="AN313" s="16"/>
      <c r="AO313" s="16"/>
      <c r="AP313" s="16"/>
      <c r="AQ313" s="16"/>
    </row>
    <row r="314" spans="1:43" s="17" customFormat="1" ht="15.6" outlineLevel="2" x14ac:dyDescent="0.25">
      <c r="A314" s="13"/>
      <c r="B314" s="14"/>
      <c r="C314" s="107">
        <v>3</v>
      </c>
      <c r="D314" s="156"/>
      <c r="E314" s="24"/>
      <c r="F314" s="131"/>
      <c r="G314" s="158">
        <v>0</v>
      </c>
      <c r="H314" s="158">
        <v>0</v>
      </c>
      <c r="I314" s="160">
        <v>0</v>
      </c>
      <c r="J314" s="38">
        <f t="shared" si="20"/>
        <v>0</v>
      </c>
      <c r="K314" s="88"/>
      <c r="L314" s="88"/>
      <c r="M314" s="75"/>
      <c r="N314" s="15"/>
      <c r="O314" s="3"/>
      <c r="P314" s="3"/>
      <c r="Q314" s="3"/>
      <c r="R314" s="3"/>
      <c r="S314" s="3"/>
      <c r="T314" s="3"/>
      <c r="U314" s="3"/>
      <c r="V314" s="3"/>
      <c r="W314" s="3"/>
      <c r="X314" s="3"/>
      <c r="Y314" s="3"/>
      <c r="Z314" s="3"/>
      <c r="AA314" s="3"/>
      <c r="AB314" s="16"/>
      <c r="AC314" s="16"/>
      <c r="AD314" s="16"/>
      <c r="AE314" s="16"/>
      <c r="AF314" s="16"/>
      <c r="AG314" s="16"/>
      <c r="AH314" s="16"/>
      <c r="AI314" s="16"/>
      <c r="AJ314" s="16"/>
      <c r="AK314" s="16"/>
      <c r="AL314" s="16"/>
      <c r="AM314" s="16"/>
      <c r="AN314" s="16"/>
      <c r="AO314" s="16"/>
      <c r="AP314" s="16"/>
      <c r="AQ314" s="16"/>
    </row>
    <row r="315" spans="1:43" s="17" customFormat="1" ht="15.6" outlineLevel="2" x14ac:dyDescent="0.25">
      <c r="A315" s="13"/>
      <c r="B315" s="14"/>
      <c r="C315" s="107">
        <v>4</v>
      </c>
      <c r="D315" s="156"/>
      <c r="E315" s="24"/>
      <c r="F315" s="131"/>
      <c r="G315" s="158">
        <v>0</v>
      </c>
      <c r="H315" s="158">
        <v>0</v>
      </c>
      <c r="I315" s="160">
        <v>0</v>
      </c>
      <c r="J315" s="38">
        <f t="shared" si="20"/>
        <v>0</v>
      </c>
      <c r="K315" s="88"/>
      <c r="L315" s="88"/>
      <c r="M315" s="75"/>
      <c r="N315" s="15"/>
      <c r="O315" s="3"/>
      <c r="P315" s="3"/>
      <c r="Q315" s="3"/>
      <c r="R315" s="3"/>
      <c r="S315" s="3"/>
      <c r="T315" s="3"/>
      <c r="U315" s="3"/>
      <c r="V315" s="3"/>
      <c r="W315" s="3"/>
      <c r="X315" s="3"/>
      <c r="Y315" s="3"/>
      <c r="Z315" s="3"/>
      <c r="AA315" s="3"/>
      <c r="AB315" s="16"/>
      <c r="AC315" s="16"/>
      <c r="AD315" s="16"/>
      <c r="AE315" s="16"/>
      <c r="AF315" s="16"/>
      <c r="AG315" s="16"/>
      <c r="AH315" s="16"/>
      <c r="AI315" s="16"/>
      <c r="AJ315" s="16"/>
      <c r="AK315" s="16"/>
      <c r="AL315" s="16"/>
      <c r="AM315" s="16"/>
      <c r="AN315" s="16"/>
      <c r="AO315" s="16"/>
      <c r="AP315" s="16"/>
      <c r="AQ315" s="16"/>
    </row>
    <row r="316" spans="1:43" s="17" customFormat="1" ht="15.6" outlineLevel="2" x14ac:dyDescent="0.25">
      <c r="A316" s="13"/>
      <c r="B316" s="14"/>
      <c r="C316" s="107">
        <v>5</v>
      </c>
      <c r="D316" s="156"/>
      <c r="E316" s="24"/>
      <c r="F316" s="131"/>
      <c r="G316" s="158">
        <v>0</v>
      </c>
      <c r="H316" s="158">
        <v>0</v>
      </c>
      <c r="I316" s="160">
        <v>0</v>
      </c>
      <c r="J316" s="38">
        <f t="shared" si="20"/>
        <v>0</v>
      </c>
      <c r="K316" s="88"/>
      <c r="L316" s="88"/>
      <c r="M316" s="75"/>
      <c r="N316" s="15"/>
      <c r="O316" s="3"/>
      <c r="P316" s="3"/>
      <c r="Q316" s="3"/>
      <c r="R316" s="3"/>
      <c r="S316" s="3"/>
      <c r="T316" s="3"/>
      <c r="U316" s="3"/>
      <c r="V316" s="3"/>
      <c r="W316" s="3"/>
      <c r="X316" s="3"/>
      <c r="Y316" s="3"/>
      <c r="Z316" s="3"/>
      <c r="AA316" s="3"/>
      <c r="AB316" s="16"/>
      <c r="AC316" s="16"/>
      <c r="AD316" s="16"/>
      <c r="AE316" s="16"/>
      <c r="AF316" s="16"/>
      <c r="AG316" s="16"/>
      <c r="AH316" s="16"/>
      <c r="AI316" s="16"/>
      <c r="AJ316" s="16"/>
      <c r="AK316" s="16"/>
      <c r="AL316" s="16"/>
      <c r="AM316" s="16"/>
      <c r="AN316" s="16"/>
      <c r="AO316" s="16"/>
      <c r="AP316" s="16"/>
      <c r="AQ316" s="16"/>
    </row>
    <row r="317" spans="1:43" s="17" customFormat="1" ht="15.6" outlineLevel="2" x14ac:dyDescent="0.25">
      <c r="A317" s="13"/>
      <c r="B317" s="14"/>
      <c r="C317" s="107">
        <v>6</v>
      </c>
      <c r="D317" s="156"/>
      <c r="E317" s="24"/>
      <c r="F317" s="131"/>
      <c r="G317" s="158">
        <v>0</v>
      </c>
      <c r="H317" s="158">
        <v>0</v>
      </c>
      <c r="I317" s="160">
        <v>0</v>
      </c>
      <c r="J317" s="38">
        <f t="shared" si="20"/>
        <v>0</v>
      </c>
      <c r="K317" s="88"/>
      <c r="L317" s="88"/>
      <c r="M317" s="75"/>
      <c r="N317" s="15"/>
      <c r="O317" s="3"/>
      <c r="P317" s="3"/>
      <c r="Q317" s="3"/>
      <c r="R317" s="3"/>
      <c r="S317" s="3"/>
      <c r="T317" s="3"/>
      <c r="U317" s="3"/>
      <c r="V317" s="3"/>
      <c r="W317" s="3"/>
      <c r="X317" s="3"/>
      <c r="Y317" s="3"/>
      <c r="Z317" s="3"/>
      <c r="AA317" s="3"/>
      <c r="AB317" s="16"/>
      <c r="AC317" s="16"/>
      <c r="AD317" s="16"/>
      <c r="AE317" s="16"/>
      <c r="AF317" s="16"/>
      <c r="AG317" s="16"/>
      <c r="AH317" s="16"/>
      <c r="AI317" s="16"/>
      <c r="AJ317" s="16"/>
      <c r="AK317" s="16"/>
      <c r="AL317" s="16"/>
      <c r="AM317" s="16"/>
      <c r="AN317" s="16"/>
      <c r="AO317" s="16"/>
      <c r="AP317" s="16"/>
      <c r="AQ317" s="16"/>
    </row>
    <row r="318" spans="1:43" s="17" customFormat="1" ht="15.6" outlineLevel="2" x14ac:dyDescent="0.25">
      <c r="A318" s="13"/>
      <c r="B318" s="14"/>
      <c r="C318" s="107">
        <v>7</v>
      </c>
      <c r="D318" s="156"/>
      <c r="E318" s="24"/>
      <c r="F318" s="131"/>
      <c r="G318" s="158">
        <v>0</v>
      </c>
      <c r="H318" s="158">
        <v>0</v>
      </c>
      <c r="I318" s="160">
        <v>0</v>
      </c>
      <c r="J318" s="38">
        <f t="shared" si="20"/>
        <v>0</v>
      </c>
      <c r="K318" s="88"/>
      <c r="L318" s="88"/>
      <c r="M318" s="75"/>
      <c r="N318" s="15"/>
      <c r="O318" s="3"/>
      <c r="P318" s="3"/>
      <c r="Q318" s="3"/>
      <c r="R318" s="3"/>
      <c r="S318" s="3"/>
      <c r="T318" s="3"/>
      <c r="U318" s="3"/>
      <c r="V318" s="3"/>
      <c r="W318" s="3"/>
      <c r="X318" s="3"/>
      <c r="Y318" s="3"/>
      <c r="Z318" s="3"/>
      <c r="AA318" s="3"/>
      <c r="AB318" s="16"/>
      <c r="AC318" s="16"/>
      <c r="AD318" s="16"/>
      <c r="AE318" s="16"/>
      <c r="AF318" s="16"/>
      <c r="AG318" s="16"/>
      <c r="AH318" s="16"/>
      <c r="AI318" s="16"/>
      <c r="AJ318" s="16"/>
      <c r="AK318" s="16"/>
      <c r="AL318" s="16"/>
      <c r="AM318" s="16"/>
      <c r="AN318" s="16"/>
      <c r="AO318" s="16"/>
      <c r="AP318" s="16"/>
      <c r="AQ318" s="16"/>
    </row>
    <row r="319" spans="1:43" s="17" customFormat="1" ht="15.6" outlineLevel="2" x14ac:dyDescent="0.25">
      <c r="A319" s="13"/>
      <c r="B319" s="14"/>
      <c r="C319" s="107">
        <v>8</v>
      </c>
      <c r="D319" s="156"/>
      <c r="E319" s="24"/>
      <c r="F319" s="131"/>
      <c r="G319" s="158">
        <v>0</v>
      </c>
      <c r="H319" s="158">
        <v>0</v>
      </c>
      <c r="I319" s="160">
        <v>0</v>
      </c>
      <c r="J319" s="38">
        <f t="shared" si="20"/>
        <v>0</v>
      </c>
      <c r="K319" s="88"/>
      <c r="L319" s="88"/>
      <c r="M319" s="75"/>
      <c r="N319" s="15"/>
      <c r="O319" s="3"/>
      <c r="P319" s="3"/>
      <c r="Q319" s="3"/>
      <c r="R319" s="3"/>
      <c r="S319" s="3"/>
      <c r="T319" s="3"/>
      <c r="U319" s="3"/>
      <c r="V319" s="3"/>
      <c r="W319" s="3"/>
      <c r="X319" s="3"/>
      <c r="Y319" s="3"/>
      <c r="Z319" s="3"/>
      <c r="AA319" s="3"/>
      <c r="AB319" s="16"/>
      <c r="AC319" s="16"/>
      <c r="AD319" s="16"/>
      <c r="AE319" s="16"/>
      <c r="AF319" s="16"/>
      <c r="AG319" s="16"/>
      <c r="AH319" s="16"/>
      <c r="AI319" s="16"/>
      <c r="AJ319" s="16"/>
      <c r="AK319" s="16"/>
      <c r="AL319" s="16"/>
      <c r="AM319" s="16"/>
      <c r="AN319" s="16"/>
      <c r="AO319" s="16"/>
      <c r="AP319" s="16"/>
      <c r="AQ319" s="16"/>
    </row>
    <row r="320" spans="1:43" s="17" customFormat="1" ht="15.6" outlineLevel="2" x14ac:dyDescent="0.25">
      <c r="A320" s="13"/>
      <c r="B320" s="14"/>
      <c r="C320" s="107">
        <v>9</v>
      </c>
      <c r="D320" s="156"/>
      <c r="E320" s="24"/>
      <c r="F320" s="131"/>
      <c r="G320" s="158">
        <v>0</v>
      </c>
      <c r="H320" s="158">
        <v>0</v>
      </c>
      <c r="I320" s="160">
        <v>0</v>
      </c>
      <c r="J320" s="38">
        <f t="shared" si="20"/>
        <v>0</v>
      </c>
      <c r="K320" s="88"/>
      <c r="L320" s="88"/>
      <c r="M320" s="75"/>
      <c r="N320" s="15"/>
      <c r="O320" s="3"/>
      <c r="P320" s="3"/>
      <c r="Q320" s="3"/>
      <c r="R320" s="3"/>
      <c r="S320" s="3"/>
      <c r="T320" s="3"/>
      <c r="U320" s="3"/>
      <c r="V320" s="3"/>
      <c r="W320" s="3"/>
      <c r="X320" s="3"/>
      <c r="Y320" s="3"/>
      <c r="Z320" s="3"/>
      <c r="AA320" s="3"/>
      <c r="AB320" s="16"/>
      <c r="AC320" s="16"/>
      <c r="AD320" s="16"/>
      <c r="AE320" s="16"/>
      <c r="AF320" s="16"/>
      <c r="AG320" s="16"/>
      <c r="AH320" s="16"/>
      <c r="AI320" s="16"/>
      <c r="AJ320" s="16"/>
      <c r="AK320" s="16"/>
      <c r="AL320" s="16"/>
      <c r="AM320" s="16"/>
      <c r="AN320" s="16"/>
      <c r="AO320" s="16"/>
      <c r="AP320" s="16"/>
      <c r="AQ320" s="16"/>
    </row>
    <row r="321" spans="1:43" s="17" customFormat="1" ht="15.6" outlineLevel="2" x14ac:dyDescent="0.25">
      <c r="A321" s="13"/>
      <c r="B321" s="14"/>
      <c r="C321" s="107">
        <v>10</v>
      </c>
      <c r="D321" s="156"/>
      <c r="E321" s="24"/>
      <c r="F321" s="131"/>
      <c r="G321" s="158">
        <v>0</v>
      </c>
      <c r="H321" s="158">
        <v>0</v>
      </c>
      <c r="I321" s="160">
        <v>0</v>
      </c>
      <c r="J321" s="38">
        <f t="shared" si="20"/>
        <v>0</v>
      </c>
      <c r="K321" s="88"/>
      <c r="L321" s="88"/>
      <c r="M321" s="75"/>
      <c r="N321" s="15"/>
      <c r="O321" s="3"/>
      <c r="P321" s="3"/>
      <c r="Q321" s="3"/>
      <c r="R321" s="3"/>
      <c r="S321" s="3"/>
      <c r="T321" s="3"/>
      <c r="U321" s="3"/>
      <c r="V321" s="3"/>
      <c r="W321" s="3"/>
      <c r="X321" s="3"/>
      <c r="Y321" s="3"/>
      <c r="Z321" s="3"/>
      <c r="AA321" s="3"/>
      <c r="AB321" s="16"/>
      <c r="AC321" s="16"/>
      <c r="AD321" s="16"/>
      <c r="AE321" s="16"/>
      <c r="AF321" s="16"/>
      <c r="AG321" s="16"/>
      <c r="AH321" s="16"/>
      <c r="AI321" s="16"/>
      <c r="AJ321" s="16"/>
      <c r="AK321" s="16"/>
      <c r="AL321" s="16"/>
      <c r="AM321" s="16"/>
      <c r="AN321" s="16"/>
      <c r="AO321" s="16"/>
      <c r="AP321" s="16"/>
      <c r="AQ321" s="16"/>
    </row>
    <row r="322" spans="1:43" s="16" customFormat="1" ht="15.6" outlineLevel="2" x14ac:dyDescent="0.25">
      <c r="A322" s="44"/>
      <c r="B322" s="45"/>
      <c r="C322" s="44"/>
      <c r="D322" s="98"/>
      <c r="E322" s="24"/>
      <c r="F322" s="24"/>
      <c r="G322" s="24"/>
      <c r="H322" s="24"/>
      <c r="I322" s="24"/>
      <c r="J322" s="35"/>
      <c r="K322" s="43"/>
      <c r="L322" s="43"/>
      <c r="M322" s="75"/>
      <c r="N322" s="47"/>
      <c r="O322" s="3"/>
      <c r="P322" s="3"/>
      <c r="Q322" s="3"/>
      <c r="R322" s="3"/>
      <c r="S322" s="3"/>
      <c r="T322" s="3"/>
      <c r="U322" s="3"/>
      <c r="V322" s="3"/>
      <c r="W322" s="3"/>
      <c r="X322" s="3"/>
      <c r="Y322" s="3"/>
      <c r="Z322" s="3"/>
      <c r="AA322" s="3"/>
    </row>
    <row r="323" spans="1:43" s="61" customFormat="1" ht="15.6" outlineLevel="1" x14ac:dyDescent="0.25">
      <c r="A323" s="55"/>
      <c r="B323" s="56"/>
      <c r="C323" s="55"/>
      <c r="D323" s="57" t="s">
        <v>68</v>
      </c>
      <c r="E323" s="24"/>
      <c r="F323" s="66"/>
      <c r="G323" s="66"/>
      <c r="H323" s="66"/>
      <c r="I323" s="66"/>
      <c r="J323" s="58">
        <f>SUM(J325:J334)</f>
        <v>0</v>
      </c>
      <c r="K323" s="88"/>
      <c r="L323" s="88"/>
      <c r="M323" s="75"/>
      <c r="N323" s="59"/>
      <c r="O323" s="60"/>
      <c r="P323" s="60"/>
      <c r="Q323" s="60"/>
      <c r="R323" s="60"/>
      <c r="S323" s="60"/>
      <c r="T323" s="60"/>
      <c r="U323" s="60"/>
      <c r="V323" s="60"/>
      <c r="W323" s="60"/>
      <c r="X323" s="60"/>
      <c r="Y323" s="60"/>
      <c r="Z323" s="60"/>
      <c r="AA323" s="60"/>
    </row>
    <row r="324" spans="1:43" s="64" customFormat="1" ht="24" outlineLevel="2" x14ac:dyDescent="0.25">
      <c r="A324" s="62"/>
      <c r="B324" s="63"/>
      <c r="C324" s="62"/>
      <c r="D324" s="50" t="s">
        <v>69</v>
      </c>
      <c r="E324" s="39"/>
      <c r="F324" s="273" t="s">
        <v>70</v>
      </c>
      <c r="G324" s="273"/>
      <c r="H324" s="273"/>
      <c r="I324" s="32" t="s">
        <v>71</v>
      </c>
      <c r="J324" s="32" t="s">
        <v>72</v>
      </c>
      <c r="K324" s="88"/>
      <c r="L324" s="88"/>
      <c r="M324" s="76"/>
      <c r="N324" s="65"/>
      <c r="O324" s="61"/>
      <c r="P324" s="61"/>
      <c r="Q324" s="61"/>
      <c r="R324" s="61"/>
      <c r="S324" s="61"/>
      <c r="T324" s="61"/>
      <c r="U324" s="61"/>
      <c r="V324" s="61"/>
      <c r="W324" s="61"/>
      <c r="X324" s="61"/>
      <c r="Y324" s="61"/>
      <c r="Z324" s="61"/>
      <c r="AA324" s="61"/>
      <c r="AB324" s="61"/>
      <c r="AC324" s="61"/>
      <c r="AD324" s="61"/>
      <c r="AE324" s="61"/>
      <c r="AF324" s="61"/>
      <c r="AG324" s="61"/>
      <c r="AH324" s="61"/>
      <c r="AI324" s="61"/>
      <c r="AJ324" s="61"/>
      <c r="AK324" s="61"/>
      <c r="AL324" s="61"/>
      <c r="AM324" s="61"/>
      <c r="AN324" s="61"/>
      <c r="AO324" s="61"/>
      <c r="AP324" s="61"/>
      <c r="AQ324" s="61"/>
    </row>
    <row r="325" spans="1:43" s="17" customFormat="1" ht="15.6" outlineLevel="2" x14ac:dyDescent="0.25">
      <c r="A325" s="13"/>
      <c r="B325" s="14"/>
      <c r="C325" s="107">
        <v>1</v>
      </c>
      <c r="D325" s="156"/>
      <c r="E325" s="24"/>
      <c r="F325" s="274"/>
      <c r="G325" s="274"/>
      <c r="H325" s="274"/>
      <c r="I325" s="161">
        <v>0</v>
      </c>
      <c r="J325" s="38">
        <f t="shared" ref="J325:J334" si="21">I325</f>
        <v>0</v>
      </c>
      <c r="K325" s="88"/>
      <c r="L325" s="88"/>
      <c r="M325" s="75"/>
      <c r="N325" s="15"/>
      <c r="O325" s="16"/>
      <c r="P325" s="16"/>
      <c r="Q325" s="16"/>
      <c r="R325" s="16"/>
      <c r="S325" s="16"/>
      <c r="T325" s="16"/>
      <c r="U325" s="16"/>
      <c r="V325" s="16"/>
      <c r="W325" s="16"/>
      <c r="X325" s="16"/>
      <c r="Y325" s="16"/>
      <c r="Z325" s="16"/>
      <c r="AA325" s="16"/>
      <c r="AB325" s="16"/>
      <c r="AC325" s="16"/>
      <c r="AD325" s="16"/>
      <c r="AE325" s="16"/>
      <c r="AF325" s="16"/>
      <c r="AG325" s="16"/>
      <c r="AH325" s="16"/>
      <c r="AI325" s="16"/>
      <c r="AJ325" s="16"/>
      <c r="AK325" s="16"/>
      <c r="AL325" s="16"/>
      <c r="AM325" s="16"/>
      <c r="AN325" s="16"/>
      <c r="AO325" s="16"/>
      <c r="AP325" s="16"/>
      <c r="AQ325" s="16"/>
    </row>
    <row r="326" spans="1:43" s="17" customFormat="1" ht="15.6" outlineLevel="2" x14ac:dyDescent="0.25">
      <c r="A326" s="13"/>
      <c r="B326" s="14"/>
      <c r="C326" s="107">
        <v>2</v>
      </c>
      <c r="D326" s="156"/>
      <c r="E326" s="24"/>
      <c r="F326" s="274"/>
      <c r="G326" s="274"/>
      <c r="H326" s="274"/>
      <c r="I326" s="161">
        <v>0</v>
      </c>
      <c r="J326" s="38">
        <f t="shared" si="21"/>
        <v>0</v>
      </c>
      <c r="K326" s="88"/>
      <c r="L326" s="88"/>
      <c r="M326" s="75"/>
      <c r="N326" s="15"/>
      <c r="O326" s="16"/>
      <c r="P326" s="16"/>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c r="AP326" s="16"/>
      <c r="AQ326" s="16"/>
    </row>
    <row r="327" spans="1:43" s="17" customFormat="1" ht="15.6" outlineLevel="2" x14ac:dyDescent="0.25">
      <c r="A327" s="13"/>
      <c r="B327" s="14"/>
      <c r="C327" s="107">
        <v>3</v>
      </c>
      <c r="D327" s="156"/>
      <c r="E327" s="24"/>
      <c r="F327" s="274"/>
      <c r="G327" s="274"/>
      <c r="H327" s="274"/>
      <c r="I327" s="161">
        <v>0</v>
      </c>
      <c r="J327" s="38">
        <f t="shared" si="21"/>
        <v>0</v>
      </c>
      <c r="K327" s="88"/>
      <c r="L327" s="88"/>
      <c r="M327" s="75"/>
      <c r="N327" s="15"/>
      <c r="O327" s="16"/>
      <c r="P327" s="16"/>
      <c r="Q327" s="16"/>
      <c r="R327" s="16"/>
      <c r="S327" s="16"/>
      <c r="T327" s="16"/>
      <c r="U327" s="16"/>
      <c r="V327" s="16"/>
      <c r="W327" s="16"/>
      <c r="X327" s="16"/>
      <c r="Y327" s="16"/>
      <c r="Z327" s="16"/>
      <c r="AA327" s="16"/>
      <c r="AB327" s="16"/>
      <c r="AC327" s="16"/>
      <c r="AD327" s="16"/>
      <c r="AE327" s="16"/>
      <c r="AF327" s="16"/>
      <c r="AG327" s="16"/>
      <c r="AH327" s="16"/>
      <c r="AI327" s="16"/>
      <c r="AJ327" s="16"/>
      <c r="AK327" s="16"/>
      <c r="AL327" s="16"/>
      <c r="AM327" s="16"/>
      <c r="AN327" s="16"/>
      <c r="AO327" s="16"/>
      <c r="AP327" s="16"/>
      <c r="AQ327" s="16"/>
    </row>
    <row r="328" spans="1:43" s="17" customFormat="1" ht="15.6" outlineLevel="2" x14ac:dyDescent="0.25">
      <c r="A328" s="13"/>
      <c r="B328" s="14"/>
      <c r="C328" s="107">
        <v>4</v>
      </c>
      <c r="D328" s="156"/>
      <c r="E328" s="24"/>
      <c r="F328" s="274"/>
      <c r="G328" s="274"/>
      <c r="H328" s="274"/>
      <c r="I328" s="161">
        <v>0</v>
      </c>
      <c r="J328" s="38">
        <f t="shared" si="21"/>
        <v>0</v>
      </c>
      <c r="K328" s="88"/>
      <c r="L328" s="88"/>
      <c r="M328" s="75"/>
      <c r="N328" s="15"/>
      <c r="O328" s="16"/>
      <c r="P328" s="16"/>
      <c r="Q328" s="16"/>
      <c r="R328" s="16"/>
      <c r="S328" s="16"/>
      <c r="T328" s="16"/>
      <c r="U328" s="16"/>
      <c r="V328" s="16"/>
      <c r="W328" s="16"/>
      <c r="X328" s="16"/>
      <c r="Y328" s="16"/>
      <c r="Z328" s="16"/>
      <c r="AA328" s="16"/>
      <c r="AB328" s="16"/>
      <c r="AC328" s="16"/>
      <c r="AD328" s="16"/>
      <c r="AE328" s="16"/>
      <c r="AF328" s="16"/>
      <c r="AG328" s="16"/>
      <c r="AH328" s="16"/>
      <c r="AI328" s="16"/>
      <c r="AJ328" s="16"/>
      <c r="AK328" s="16"/>
      <c r="AL328" s="16"/>
      <c r="AM328" s="16"/>
      <c r="AN328" s="16"/>
      <c r="AO328" s="16"/>
      <c r="AP328" s="16"/>
      <c r="AQ328" s="16"/>
    </row>
    <row r="329" spans="1:43" s="17" customFormat="1" ht="15.6" outlineLevel="2" x14ac:dyDescent="0.25">
      <c r="A329" s="13"/>
      <c r="B329" s="14"/>
      <c r="C329" s="107">
        <v>5</v>
      </c>
      <c r="D329" s="156"/>
      <c r="E329" s="24"/>
      <c r="F329" s="274"/>
      <c r="G329" s="274"/>
      <c r="H329" s="274"/>
      <c r="I329" s="161">
        <v>0</v>
      </c>
      <c r="J329" s="38">
        <f t="shared" si="21"/>
        <v>0</v>
      </c>
      <c r="K329" s="88"/>
      <c r="L329" s="88"/>
      <c r="M329" s="75"/>
      <c r="N329" s="15"/>
      <c r="O329" s="16"/>
      <c r="P329" s="16"/>
      <c r="Q329" s="16"/>
      <c r="R329" s="16"/>
      <c r="S329" s="16"/>
      <c r="T329" s="16"/>
      <c r="U329" s="16"/>
      <c r="V329" s="16"/>
      <c r="W329" s="16"/>
      <c r="X329" s="16"/>
      <c r="Y329" s="16"/>
      <c r="Z329" s="16"/>
      <c r="AA329" s="16"/>
      <c r="AB329" s="16"/>
      <c r="AC329" s="16"/>
      <c r="AD329" s="16"/>
      <c r="AE329" s="16"/>
      <c r="AF329" s="16"/>
      <c r="AG329" s="16"/>
      <c r="AH329" s="16"/>
      <c r="AI329" s="16"/>
      <c r="AJ329" s="16"/>
      <c r="AK329" s="16"/>
      <c r="AL329" s="16"/>
      <c r="AM329" s="16"/>
      <c r="AN329" s="16"/>
      <c r="AO329" s="16"/>
      <c r="AP329" s="16"/>
      <c r="AQ329" s="16"/>
    </row>
    <row r="330" spans="1:43" s="17" customFormat="1" ht="15.6" outlineLevel="2" x14ac:dyDescent="0.25">
      <c r="A330" s="13"/>
      <c r="B330" s="14"/>
      <c r="C330" s="107">
        <v>6</v>
      </c>
      <c r="D330" s="156"/>
      <c r="E330" s="24"/>
      <c r="F330" s="274"/>
      <c r="G330" s="274"/>
      <c r="H330" s="274"/>
      <c r="I330" s="161">
        <v>0</v>
      </c>
      <c r="J330" s="38">
        <f t="shared" si="21"/>
        <v>0</v>
      </c>
      <c r="K330" s="88"/>
      <c r="L330" s="88"/>
      <c r="M330" s="75"/>
      <c r="N330" s="15"/>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row>
    <row r="331" spans="1:43" s="17" customFormat="1" ht="15.6" outlineLevel="2" x14ac:dyDescent="0.25">
      <c r="A331" s="13"/>
      <c r="B331" s="14"/>
      <c r="C331" s="107">
        <v>7</v>
      </c>
      <c r="D331" s="156"/>
      <c r="E331" s="24"/>
      <c r="F331" s="274"/>
      <c r="G331" s="274"/>
      <c r="H331" s="274"/>
      <c r="I331" s="161">
        <v>0</v>
      </c>
      <c r="J331" s="38">
        <f t="shared" si="21"/>
        <v>0</v>
      </c>
      <c r="K331" s="88"/>
      <c r="L331" s="88"/>
      <c r="M331" s="75"/>
      <c r="N331" s="15"/>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row>
    <row r="332" spans="1:43" s="17" customFormat="1" ht="15.6" outlineLevel="2" x14ac:dyDescent="0.25">
      <c r="A332" s="13"/>
      <c r="B332" s="14"/>
      <c r="C332" s="107">
        <v>8</v>
      </c>
      <c r="D332" s="156"/>
      <c r="E332" s="24"/>
      <c r="F332" s="274"/>
      <c r="G332" s="274"/>
      <c r="H332" s="274"/>
      <c r="I332" s="161">
        <v>0</v>
      </c>
      <c r="J332" s="38">
        <f t="shared" si="21"/>
        <v>0</v>
      </c>
      <c r="K332" s="88"/>
      <c r="L332" s="88"/>
      <c r="M332" s="75"/>
      <c r="N332" s="15"/>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row>
    <row r="333" spans="1:43" s="17" customFormat="1" ht="15.6" outlineLevel="2" x14ac:dyDescent="0.25">
      <c r="A333" s="13"/>
      <c r="B333" s="14"/>
      <c r="C333" s="107">
        <v>9</v>
      </c>
      <c r="D333" s="156"/>
      <c r="E333" s="24"/>
      <c r="F333" s="274"/>
      <c r="G333" s="274"/>
      <c r="H333" s="274"/>
      <c r="I333" s="161">
        <v>0</v>
      </c>
      <c r="J333" s="38">
        <f t="shared" si="21"/>
        <v>0</v>
      </c>
      <c r="K333" s="88"/>
      <c r="L333" s="88"/>
      <c r="M333" s="75"/>
      <c r="N333" s="15"/>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row>
    <row r="334" spans="1:43" s="17" customFormat="1" ht="15.6" outlineLevel="2" x14ac:dyDescent="0.25">
      <c r="A334" s="13"/>
      <c r="B334" s="14"/>
      <c r="C334" s="107">
        <v>10</v>
      </c>
      <c r="D334" s="156"/>
      <c r="E334" s="24"/>
      <c r="F334" s="274"/>
      <c r="G334" s="274"/>
      <c r="H334" s="274"/>
      <c r="I334" s="161">
        <v>0</v>
      </c>
      <c r="J334" s="38">
        <f t="shared" si="21"/>
        <v>0</v>
      </c>
      <c r="K334" s="88"/>
      <c r="L334" s="88"/>
      <c r="M334" s="75"/>
      <c r="N334" s="15"/>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row>
    <row r="335" spans="1:43" s="16" customFormat="1" ht="15.6" outlineLevel="2" x14ac:dyDescent="0.25">
      <c r="A335" s="44"/>
      <c r="B335" s="45"/>
      <c r="C335" s="44"/>
      <c r="D335" s="98"/>
      <c r="E335" s="24"/>
      <c r="F335" s="24"/>
      <c r="G335" s="24"/>
      <c r="H335" s="24"/>
      <c r="I335" s="24"/>
      <c r="J335" s="35"/>
      <c r="K335" s="43"/>
      <c r="L335" s="43"/>
      <c r="M335" s="75"/>
      <c r="N335" s="47"/>
    </row>
    <row r="336" spans="1:43" s="61" customFormat="1" ht="15.6" outlineLevel="1" x14ac:dyDescent="0.25">
      <c r="A336" s="55"/>
      <c r="B336" s="56"/>
      <c r="C336" s="55"/>
      <c r="D336" s="57" t="s">
        <v>73</v>
      </c>
      <c r="E336" s="24"/>
      <c r="F336" s="66"/>
      <c r="G336" s="66"/>
      <c r="H336" s="66"/>
      <c r="I336" s="66"/>
      <c r="J336" s="58">
        <f>SUM(J338:J347)</f>
        <v>0</v>
      </c>
      <c r="K336" s="88"/>
      <c r="L336" s="88"/>
      <c r="M336" s="75"/>
      <c r="N336" s="59"/>
    </row>
    <row r="337" spans="1:43" s="64" customFormat="1" ht="24" outlineLevel="2" x14ac:dyDescent="0.25">
      <c r="A337" s="62"/>
      <c r="B337" s="63"/>
      <c r="C337" s="62"/>
      <c r="D337" s="50" t="s">
        <v>74</v>
      </c>
      <c r="E337" s="39"/>
      <c r="F337" s="52"/>
      <c r="G337" s="52"/>
      <c r="H337" s="32" t="s">
        <v>71</v>
      </c>
      <c r="I337" s="32" t="s">
        <v>75</v>
      </c>
      <c r="J337" s="32" t="s">
        <v>76</v>
      </c>
      <c r="K337" s="88"/>
      <c r="L337" s="88"/>
      <c r="M337" s="76"/>
      <c r="N337" s="65"/>
      <c r="O337" s="60"/>
      <c r="P337" s="60"/>
      <c r="Q337" s="60"/>
      <c r="R337" s="60"/>
      <c r="S337" s="60"/>
      <c r="T337" s="60"/>
      <c r="U337" s="60"/>
      <c r="V337" s="60"/>
      <c r="W337" s="60"/>
      <c r="X337" s="60"/>
      <c r="Y337" s="60"/>
      <c r="Z337" s="60"/>
      <c r="AA337" s="60"/>
      <c r="AB337" s="61"/>
      <c r="AC337" s="61"/>
      <c r="AD337" s="61"/>
      <c r="AE337" s="61"/>
      <c r="AF337" s="61"/>
      <c r="AG337" s="61"/>
      <c r="AH337" s="61"/>
      <c r="AI337" s="61"/>
      <c r="AJ337" s="61"/>
      <c r="AK337" s="61"/>
      <c r="AL337" s="61"/>
      <c r="AM337" s="61"/>
      <c r="AN337" s="61"/>
      <c r="AO337" s="61"/>
      <c r="AP337" s="61"/>
      <c r="AQ337" s="61"/>
    </row>
    <row r="338" spans="1:43" s="17" customFormat="1" ht="15.6" outlineLevel="2" x14ac:dyDescent="0.25">
      <c r="A338" s="13"/>
      <c r="B338" s="14"/>
      <c r="C338" s="107">
        <v>1</v>
      </c>
      <c r="D338" s="156"/>
      <c r="E338" s="39"/>
      <c r="F338" s="50"/>
      <c r="G338" s="50"/>
      <c r="H338" s="158">
        <v>0</v>
      </c>
      <c r="I338" s="159">
        <v>0</v>
      </c>
      <c r="J338" s="38">
        <f t="shared" ref="J338:J347" si="22">$H338*I338</f>
        <v>0</v>
      </c>
      <c r="K338" s="88"/>
      <c r="L338" s="88"/>
      <c r="M338" s="76"/>
      <c r="N338" s="15"/>
      <c r="O338" s="3"/>
      <c r="P338" s="3"/>
      <c r="Q338" s="3"/>
      <c r="R338" s="3"/>
      <c r="S338" s="3"/>
      <c r="T338" s="3"/>
      <c r="U338" s="3"/>
      <c r="V338" s="3"/>
      <c r="W338" s="3"/>
      <c r="X338" s="3"/>
      <c r="Y338" s="3"/>
      <c r="Z338" s="3"/>
      <c r="AA338" s="3"/>
      <c r="AB338" s="16"/>
      <c r="AC338" s="16"/>
      <c r="AD338" s="16"/>
      <c r="AE338" s="16"/>
      <c r="AF338" s="16"/>
      <c r="AG338" s="16"/>
      <c r="AH338" s="16"/>
      <c r="AI338" s="16"/>
      <c r="AJ338" s="16"/>
      <c r="AK338" s="16"/>
      <c r="AL338" s="16"/>
      <c r="AM338" s="16"/>
      <c r="AN338" s="16"/>
      <c r="AO338" s="16"/>
      <c r="AP338" s="16"/>
      <c r="AQ338" s="16"/>
    </row>
    <row r="339" spans="1:43" s="17" customFormat="1" ht="15.6" outlineLevel="2" x14ac:dyDescent="0.25">
      <c r="A339" s="13"/>
      <c r="B339" s="14"/>
      <c r="C339" s="107">
        <v>2</v>
      </c>
      <c r="D339" s="156"/>
      <c r="E339" s="39"/>
      <c r="F339" s="50"/>
      <c r="G339" s="50"/>
      <c r="H339" s="158">
        <v>0</v>
      </c>
      <c r="I339" s="159">
        <v>0</v>
      </c>
      <c r="J339" s="38">
        <f t="shared" si="22"/>
        <v>0</v>
      </c>
      <c r="K339" s="88"/>
      <c r="L339" s="88"/>
      <c r="M339" s="76"/>
      <c r="N339" s="15"/>
      <c r="O339" s="3"/>
      <c r="P339" s="3"/>
      <c r="Q339" s="3"/>
      <c r="R339" s="3"/>
      <c r="S339" s="3"/>
      <c r="T339" s="3"/>
      <c r="U339" s="3"/>
      <c r="V339" s="3"/>
      <c r="W339" s="3"/>
      <c r="X339" s="3"/>
      <c r="Y339" s="3"/>
      <c r="Z339" s="3"/>
      <c r="AA339" s="3"/>
      <c r="AB339" s="16"/>
      <c r="AC339" s="16"/>
      <c r="AD339" s="16"/>
      <c r="AE339" s="16"/>
      <c r="AF339" s="16"/>
      <c r="AG339" s="16"/>
      <c r="AH339" s="16"/>
      <c r="AI339" s="16"/>
      <c r="AJ339" s="16"/>
      <c r="AK339" s="16"/>
      <c r="AL339" s="16"/>
      <c r="AM339" s="16"/>
      <c r="AN339" s="16"/>
      <c r="AO339" s="16"/>
      <c r="AP339" s="16"/>
      <c r="AQ339" s="16"/>
    </row>
    <row r="340" spans="1:43" s="17" customFormat="1" ht="15.6" outlineLevel="2" x14ac:dyDescent="0.25">
      <c r="A340" s="13"/>
      <c r="B340" s="14"/>
      <c r="C340" s="107">
        <v>3</v>
      </c>
      <c r="D340" s="156"/>
      <c r="E340" s="39"/>
      <c r="F340" s="50"/>
      <c r="G340" s="50"/>
      <c r="H340" s="158">
        <v>0</v>
      </c>
      <c r="I340" s="159">
        <v>0</v>
      </c>
      <c r="J340" s="38">
        <f t="shared" si="22"/>
        <v>0</v>
      </c>
      <c r="K340" s="88"/>
      <c r="L340" s="88"/>
      <c r="M340" s="76"/>
      <c r="N340" s="15"/>
      <c r="O340" s="3"/>
      <c r="P340" s="3"/>
      <c r="Q340" s="3"/>
      <c r="R340" s="3"/>
      <c r="S340" s="3"/>
      <c r="T340" s="3"/>
      <c r="U340" s="3"/>
      <c r="V340" s="3"/>
      <c r="W340" s="3"/>
      <c r="X340" s="3"/>
      <c r="Y340" s="3"/>
      <c r="Z340" s="3"/>
      <c r="AA340" s="3"/>
      <c r="AB340" s="16"/>
      <c r="AC340" s="16"/>
      <c r="AD340" s="16"/>
      <c r="AE340" s="16"/>
      <c r="AF340" s="16"/>
      <c r="AG340" s="16"/>
      <c r="AH340" s="16"/>
      <c r="AI340" s="16"/>
      <c r="AJ340" s="16"/>
      <c r="AK340" s="16"/>
      <c r="AL340" s="16"/>
      <c r="AM340" s="16"/>
      <c r="AN340" s="16"/>
      <c r="AO340" s="16"/>
      <c r="AP340" s="16"/>
      <c r="AQ340" s="16"/>
    </row>
    <row r="341" spans="1:43" s="17" customFormat="1" ht="15.6" outlineLevel="2" x14ac:dyDescent="0.25">
      <c r="A341" s="13"/>
      <c r="B341" s="14"/>
      <c r="C341" s="107">
        <v>4</v>
      </c>
      <c r="D341" s="156"/>
      <c r="E341" s="39"/>
      <c r="F341" s="50"/>
      <c r="G341" s="50"/>
      <c r="H341" s="158">
        <v>0</v>
      </c>
      <c r="I341" s="159">
        <v>0</v>
      </c>
      <c r="J341" s="38">
        <f t="shared" si="22"/>
        <v>0</v>
      </c>
      <c r="K341" s="88"/>
      <c r="L341" s="88"/>
      <c r="M341" s="76"/>
      <c r="N341" s="15"/>
      <c r="O341" s="3"/>
      <c r="P341" s="3"/>
      <c r="Q341" s="3"/>
      <c r="R341" s="3"/>
      <c r="S341" s="3"/>
      <c r="T341" s="3"/>
      <c r="U341" s="3"/>
      <c r="V341" s="3"/>
      <c r="W341" s="3"/>
      <c r="X341" s="3"/>
      <c r="Y341" s="3"/>
      <c r="Z341" s="3"/>
      <c r="AA341" s="3"/>
      <c r="AB341" s="16"/>
      <c r="AC341" s="16"/>
      <c r="AD341" s="16"/>
      <c r="AE341" s="16"/>
      <c r="AF341" s="16"/>
      <c r="AG341" s="16"/>
      <c r="AH341" s="16"/>
      <c r="AI341" s="16"/>
      <c r="AJ341" s="16"/>
      <c r="AK341" s="16"/>
      <c r="AL341" s="16"/>
      <c r="AM341" s="16"/>
      <c r="AN341" s="16"/>
      <c r="AO341" s="16"/>
      <c r="AP341" s="16"/>
      <c r="AQ341" s="16"/>
    </row>
    <row r="342" spans="1:43" s="17" customFormat="1" ht="15.6" outlineLevel="2" x14ac:dyDescent="0.25">
      <c r="A342" s="13"/>
      <c r="B342" s="14"/>
      <c r="C342" s="107">
        <v>5</v>
      </c>
      <c r="D342" s="156"/>
      <c r="E342" s="39"/>
      <c r="F342" s="50"/>
      <c r="G342" s="50"/>
      <c r="H342" s="158">
        <v>0</v>
      </c>
      <c r="I342" s="159">
        <v>0</v>
      </c>
      <c r="J342" s="38">
        <f t="shared" si="22"/>
        <v>0</v>
      </c>
      <c r="K342" s="88"/>
      <c r="L342" s="88"/>
      <c r="M342" s="76"/>
      <c r="N342" s="15"/>
      <c r="O342" s="3"/>
      <c r="P342" s="3"/>
      <c r="Q342" s="3"/>
      <c r="R342" s="3"/>
      <c r="S342" s="3"/>
      <c r="T342" s="3"/>
      <c r="U342" s="3"/>
      <c r="V342" s="3"/>
      <c r="W342" s="3"/>
      <c r="X342" s="3"/>
      <c r="Y342" s="3"/>
      <c r="Z342" s="3"/>
      <c r="AA342" s="3"/>
      <c r="AB342" s="16"/>
      <c r="AC342" s="16"/>
      <c r="AD342" s="16"/>
      <c r="AE342" s="16"/>
      <c r="AF342" s="16"/>
      <c r="AG342" s="16"/>
      <c r="AH342" s="16"/>
      <c r="AI342" s="16"/>
      <c r="AJ342" s="16"/>
      <c r="AK342" s="16"/>
      <c r="AL342" s="16"/>
      <c r="AM342" s="16"/>
      <c r="AN342" s="16"/>
      <c r="AO342" s="16"/>
      <c r="AP342" s="16"/>
      <c r="AQ342" s="16"/>
    </row>
    <row r="343" spans="1:43" s="17" customFormat="1" ht="15.6" outlineLevel="2" x14ac:dyDescent="0.25">
      <c r="A343" s="13"/>
      <c r="B343" s="14"/>
      <c r="C343" s="107">
        <v>6</v>
      </c>
      <c r="D343" s="156"/>
      <c r="E343" s="39"/>
      <c r="F343" s="50"/>
      <c r="G343" s="50"/>
      <c r="H343" s="158">
        <v>0</v>
      </c>
      <c r="I343" s="159">
        <v>0</v>
      </c>
      <c r="J343" s="38">
        <f t="shared" si="22"/>
        <v>0</v>
      </c>
      <c r="K343" s="88"/>
      <c r="L343" s="88"/>
      <c r="M343" s="76"/>
      <c r="N343" s="15"/>
      <c r="O343" s="3"/>
      <c r="P343" s="3"/>
      <c r="Q343" s="3"/>
      <c r="R343" s="3"/>
      <c r="S343" s="3"/>
      <c r="T343" s="3"/>
      <c r="U343" s="3"/>
      <c r="V343" s="3"/>
      <c r="W343" s="3"/>
      <c r="X343" s="3"/>
      <c r="Y343" s="3"/>
      <c r="Z343" s="3"/>
      <c r="AA343" s="3"/>
      <c r="AB343" s="16"/>
      <c r="AC343" s="16"/>
      <c r="AD343" s="16"/>
      <c r="AE343" s="16"/>
      <c r="AF343" s="16"/>
      <c r="AG343" s="16"/>
      <c r="AH343" s="16"/>
      <c r="AI343" s="16"/>
      <c r="AJ343" s="16"/>
      <c r="AK343" s="16"/>
      <c r="AL343" s="16"/>
      <c r="AM343" s="16"/>
      <c r="AN343" s="16"/>
      <c r="AO343" s="16"/>
      <c r="AP343" s="16"/>
      <c r="AQ343" s="16"/>
    </row>
    <row r="344" spans="1:43" s="17" customFormat="1" ht="15.6" outlineLevel="2" x14ac:dyDescent="0.25">
      <c r="A344" s="13"/>
      <c r="B344" s="14"/>
      <c r="C344" s="107">
        <v>7</v>
      </c>
      <c r="D344" s="156"/>
      <c r="E344" s="39"/>
      <c r="F344" s="50"/>
      <c r="G344" s="50"/>
      <c r="H344" s="158">
        <v>0</v>
      </c>
      <c r="I344" s="159">
        <v>0</v>
      </c>
      <c r="J344" s="38">
        <f t="shared" si="22"/>
        <v>0</v>
      </c>
      <c r="K344" s="88"/>
      <c r="L344" s="88"/>
      <c r="M344" s="76"/>
      <c r="N344" s="15"/>
      <c r="O344" s="3"/>
      <c r="P344" s="3"/>
      <c r="Q344" s="3"/>
      <c r="R344" s="3"/>
      <c r="S344" s="3"/>
      <c r="T344" s="3"/>
      <c r="U344" s="3"/>
      <c r="V344" s="3"/>
      <c r="W344" s="3"/>
      <c r="X344" s="3"/>
      <c r="Y344" s="3"/>
      <c r="Z344" s="3"/>
      <c r="AA344" s="3"/>
      <c r="AB344" s="16"/>
      <c r="AC344" s="16"/>
      <c r="AD344" s="16"/>
      <c r="AE344" s="16"/>
      <c r="AF344" s="16"/>
      <c r="AG344" s="16"/>
      <c r="AH344" s="16"/>
      <c r="AI344" s="16"/>
      <c r="AJ344" s="16"/>
      <c r="AK344" s="16"/>
      <c r="AL344" s="16"/>
      <c r="AM344" s="16"/>
      <c r="AN344" s="16"/>
      <c r="AO344" s="16"/>
      <c r="AP344" s="16"/>
      <c r="AQ344" s="16"/>
    </row>
    <row r="345" spans="1:43" s="17" customFormat="1" ht="15.6" outlineLevel="2" x14ac:dyDescent="0.25">
      <c r="A345" s="13"/>
      <c r="B345" s="14"/>
      <c r="C345" s="107">
        <v>8</v>
      </c>
      <c r="D345" s="156"/>
      <c r="E345" s="39"/>
      <c r="F345" s="50"/>
      <c r="G345" s="50"/>
      <c r="H345" s="158">
        <v>0</v>
      </c>
      <c r="I345" s="159">
        <v>0</v>
      </c>
      <c r="J345" s="38">
        <f t="shared" si="22"/>
        <v>0</v>
      </c>
      <c r="K345" s="88"/>
      <c r="L345" s="88"/>
      <c r="M345" s="76"/>
      <c r="N345" s="15"/>
      <c r="O345" s="3"/>
      <c r="P345" s="3"/>
      <c r="Q345" s="3"/>
      <c r="R345" s="3"/>
      <c r="S345" s="3"/>
      <c r="T345" s="3"/>
      <c r="U345" s="3"/>
      <c r="V345" s="3"/>
      <c r="W345" s="3"/>
      <c r="X345" s="3"/>
      <c r="Y345" s="3"/>
      <c r="Z345" s="3"/>
      <c r="AA345" s="3"/>
      <c r="AB345" s="16"/>
      <c r="AC345" s="16"/>
      <c r="AD345" s="16"/>
      <c r="AE345" s="16"/>
      <c r="AF345" s="16"/>
      <c r="AG345" s="16"/>
      <c r="AH345" s="16"/>
      <c r="AI345" s="16"/>
      <c r="AJ345" s="16"/>
      <c r="AK345" s="16"/>
      <c r="AL345" s="16"/>
      <c r="AM345" s="16"/>
      <c r="AN345" s="16"/>
      <c r="AO345" s="16"/>
      <c r="AP345" s="16"/>
      <c r="AQ345" s="16"/>
    </row>
    <row r="346" spans="1:43" s="17" customFormat="1" ht="15.6" outlineLevel="2" x14ac:dyDescent="0.25">
      <c r="A346" s="13"/>
      <c r="B346" s="14"/>
      <c r="C346" s="107">
        <v>9</v>
      </c>
      <c r="D346" s="156"/>
      <c r="E346" s="39"/>
      <c r="F346" s="50"/>
      <c r="G346" s="50"/>
      <c r="H346" s="158">
        <v>0</v>
      </c>
      <c r="I346" s="159">
        <v>0</v>
      </c>
      <c r="J346" s="38">
        <f t="shared" si="22"/>
        <v>0</v>
      </c>
      <c r="K346" s="88"/>
      <c r="L346" s="88"/>
      <c r="M346" s="76"/>
      <c r="N346" s="15"/>
      <c r="O346" s="3"/>
      <c r="P346" s="3"/>
      <c r="Q346" s="3"/>
      <c r="R346" s="3"/>
      <c r="S346" s="3"/>
      <c r="T346" s="3"/>
      <c r="U346" s="3"/>
      <c r="V346" s="3"/>
      <c r="W346" s="3"/>
      <c r="X346" s="3"/>
      <c r="Y346" s="3"/>
      <c r="Z346" s="3"/>
      <c r="AA346" s="3"/>
      <c r="AB346" s="16"/>
      <c r="AC346" s="16"/>
      <c r="AD346" s="16"/>
      <c r="AE346" s="16"/>
      <c r="AF346" s="16"/>
      <c r="AG346" s="16"/>
      <c r="AH346" s="16"/>
      <c r="AI346" s="16"/>
      <c r="AJ346" s="16"/>
      <c r="AK346" s="16"/>
      <c r="AL346" s="16"/>
      <c r="AM346" s="16"/>
      <c r="AN346" s="16"/>
      <c r="AO346" s="16"/>
      <c r="AP346" s="16"/>
      <c r="AQ346" s="16"/>
    </row>
    <row r="347" spans="1:43" s="17" customFormat="1" ht="15.6" outlineLevel="2" x14ac:dyDescent="0.25">
      <c r="A347" s="13"/>
      <c r="B347" s="14"/>
      <c r="C347" s="107">
        <v>10</v>
      </c>
      <c r="D347" s="156"/>
      <c r="E347" s="39"/>
      <c r="F347" s="50"/>
      <c r="G347" s="50"/>
      <c r="H347" s="158">
        <v>0</v>
      </c>
      <c r="I347" s="159">
        <v>0</v>
      </c>
      <c r="J347" s="38">
        <f t="shared" si="22"/>
        <v>0</v>
      </c>
      <c r="K347" s="88"/>
      <c r="L347" s="88"/>
      <c r="M347" s="76"/>
      <c r="N347" s="15"/>
      <c r="O347" s="3"/>
      <c r="P347" s="3"/>
      <c r="Q347" s="3"/>
      <c r="R347" s="3"/>
      <c r="S347" s="3"/>
      <c r="T347" s="3"/>
      <c r="U347" s="3"/>
      <c r="V347" s="3"/>
      <c r="W347" s="3"/>
      <c r="X347" s="3"/>
      <c r="Y347" s="3"/>
      <c r="Z347" s="3"/>
      <c r="AA347" s="3"/>
      <c r="AB347" s="16"/>
      <c r="AC347" s="16"/>
      <c r="AD347" s="16"/>
      <c r="AE347" s="16"/>
      <c r="AF347" s="16"/>
      <c r="AG347" s="16"/>
      <c r="AH347" s="16"/>
      <c r="AI347" s="16"/>
      <c r="AJ347" s="16"/>
      <c r="AK347" s="16"/>
      <c r="AL347" s="16"/>
      <c r="AM347" s="16"/>
      <c r="AN347" s="16"/>
      <c r="AO347" s="16"/>
      <c r="AP347" s="16"/>
      <c r="AQ347" s="16"/>
    </row>
    <row r="348" spans="1:43" s="16" customFormat="1" ht="15.6" outlineLevel="2" collapsed="1" x14ac:dyDescent="0.25">
      <c r="A348" s="44"/>
      <c r="B348" s="45"/>
      <c r="C348" s="44"/>
      <c r="D348" s="103"/>
      <c r="E348" s="39"/>
      <c r="F348" s="39"/>
      <c r="G348" s="39"/>
      <c r="H348" s="39"/>
      <c r="I348" s="39"/>
      <c r="J348" s="48"/>
      <c r="K348" s="35"/>
      <c r="L348" s="35"/>
      <c r="M348" s="76"/>
      <c r="N348" s="47"/>
      <c r="O348" s="3"/>
      <c r="P348" s="3"/>
      <c r="Q348" s="3"/>
      <c r="R348" s="3"/>
      <c r="S348" s="3"/>
      <c r="T348" s="3"/>
      <c r="U348" s="3"/>
      <c r="V348" s="3"/>
      <c r="W348" s="3"/>
      <c r="X348" s="3"/>
      <c r="Y348" s="3"/>
      <c r="Z348" s="3"/>
      <c r="AA348" s="3"/>
    </row>
    <row r="349" spans="1:43" s="61" customFormat="1" ht="15.6" outlineLevel="1" x14ac:dyDescent="0.25">
      <c r="A349" s="55"/>
      <c r="B349" s="56"/>
      <c r="C349" s="55"/>
      <c r="D349" s="57" t="s">
        <v>77</v>
      </c>
      <c r="E349" s="39"/>
      <c r="F349" s="66"/>
      <c r="G349" s="66"/>
      <c r="H349" s="66"/>
      <c r="I349" s="66"/>
      <c r="J349" s="58">
        <f>SUM(J351:J360)</f>
        <v>0</v>
      </c>
      <c r="K349" s="88"/>
      <c r="L349" s="88"/>
      <c r="M349" s="76"/>
      <c r="N349" s="59"/>
      <c r="O349" s="60"/>
      <c r="P349" s="60"/>
      <c r="Q349" s="60"/>
      <c r="R349" s="60"/>
      <c r="S349" s="60"/>
      <c r="T349" s="60"/>
      <c r="U349" s="60"/>
      <c r="V349" s="60"/>
      <c r="W349" s="60"/>
      <c r="X349" s="60"/>
      <c r="Y349" s="60"/>
      <c r="Z349" s="60"/>
      <c r="AA349" s="60"/>
    </row>
    <row r="350" spans="1:43" s="64" customFormat="1" ht="15.6" outlineLevel="2" x14ac:dyDescent="0.25">
      <c r="A350" s="62"/>
      <c r="B350" s="63"/>
      <c r="C350" s="62"/>
      <c r="D350" s="50" t="s">
        <v>78</v>
      </c>
      <c r="E350" s="39"/>
      <c r="F350" s="281" t="s">
        <v>79</v>
      </c>
      <c r="G350" s="281"/>
      <c r="H350" s="281"/>
      <c r="I350" s="32" t="s">
        <v>71</v>
      </c>
      <c r="J350" s="32" t="s">
        <v>80</v>
      </c>
      <c r="K350" s="88"/>
      <c r="L350" s="88"/>
      <c r="M350" s="76"/>
      <c r="N350" s="65"/>
      <c r="O350" s="60"/>
      <c r="P350" s="60"/>
      <c r="Q350" s="60"/>
      <c r="R350" s="60"/>
      <c r="S350" s="60"/>
      <c r="T350" s="60"/>
      <c r="U350" s="60"/>
      <c r="V350" s="60"/>
      <c r="W350" s="60"/>
      <c r="X350" s="60"/>
      <c r="Y350" s="60"/>
      <c r="Z350" s="60"/>
      <c r="AA350" s="60"/>
      <c r="AB350" s="61"/>
      <c r="AC350" s="61"/>
      <c r="AD350" s="61"/>
      <c r="AE350" s="61"/>
      <c r="AF350" s="61"/>
      <c r="AG350" s="61"/>
      <c r="AH350" s="61"/>
      <c r="AI350" s="61"/>
      <c r="AJ350" s="61"/>
      <c r="AK350" s="61"/>
      <c r="AL350" s="61"/>
      <c r="AM350" s="61"/>
      <c r="AN350" s="61"/>
      <c r="AO350" s="61"/>
      <c r="AP350" s="61"/>
      <c r="AQ350" s="61"/>
    </row>
    <row r="351" spans="1:43" s="17" customFormat="1" ht="15.6" outlineLevel="2" x14ac:dyDescent="0.25">
      <c r="A351" s="13"/>
      <c r="B351" s="14"/>
      <c r="C351" s="107">
        <v>1</v>
      </c>
      <c r="D351" s="156"/>
      <c r="E351" s="39"/>
      <c r="F351" s="277"/>
      <c r="G351" s="278"/>
      <c r="H351" s="279"/>
      <c r="I351" s="161">
        <v>0</v>
      </c>
      <c r="J351" s="38">
        <f t="shared" ref="J351:J360" si="23">I351</f>
        <v>0</v>
      </c>
      <c r="K351" s="88"/>
      <c r="L351" s="88"/>
      <c r="M351" s="76"/>
      <c r="N351" s="15"/>
      <c r="O351" s="3"/>
      <c r="P351" s="3"/>
      <c r="Q351" s="3"/>
      <c r="R351" s="3"/>
      <c r="S351" s="3"/>
      <c r="T351" s="3"/>
      <c r="U351" s="3"/>
      <c r="V351" s="3"/>
      <c r="W351" s="3"/>
      <c r="X351" s="3"/>
      <c r="Y351" s="3"/>
      <c r="Z351" s="3"/>
      <c r="AA351" s="3"/>
      <c r="AB351" s="16"/>
      <c r="AC351" s="16"/>
      <c r="AD351" s="16"/>
      <c r="AE351" s="16"/>
      <c r="AF351" s="16"/>
      <c r="AG351" s="16"/>
      <c r="AH351" s="16"/>
      <c r="AI351" s="16"/>
      <c r="AJ351" s="16"/>
      <c r="AK351" s="16"/>
      <c r="AL351" s="16"/>
      <c r="AM351" s="16"/>
      <c r="AN351" s="16"/>
      <c r="AO351" s="16"/>
      <c r="AP351" s="16"/>
      <c r="AQ351" s="16"/>
    </row>
    <row r="352" spans="1:43" s="17" customFormat="1" ht="15.6" outlineLevel="2" x14ac:dyDescent="0.25">
      <c r="A352" s="13"/>
      <c r="B352" s="14"/>
      <c r="C352" s="107">
        <v>2</v>
      </c>
      <c r="D352" s="156"/>
      <c r="E352" s="39"/>
      <c r="F352" s="277"/>
      <c r="G352" s="278"/>
      <c r="H352" s="279"/>
      <c r="I352" s="161">
        <v>0</v>
      </c>
      <c r="J352" s="38">
        <f t="shared" si="23"/>
        <v>0</v>
      </c>
      <c r="K352" s="88"/>
      <c r="L352" s="88"/>
      <c r="M352" s="76"/>
      <c r="N352" s="15"/>
      <c r="O352" s="3"/>
      <c r="P352" s="3"/>
      <c r="Q352" s="3"/>
      <c r="R352" s="3"/>
      <c r="S352" s="3"/>
      <c r="T352" s="3"/>
      <c r="U352" s="3"/>
      <c r="V352" s="3"/>
      <c r="W352" s="3"/>
      <c r="X352" s="3"/>
      <c r="Y352" s="3"/>
      <c r="Z352" s="3"/>
      <c r="AA352" s="3"/>
      <c r="AB352" s="16"/>
      <c r="AC352" s="16"/>
      <c r="AD352" s="16"/>
      <c r="AE352" s="16"/>
      <c r="AF352" s="16"/>
      <c r="AG352" s="16"/>
      <c r="AH352" s="16"/>
      <c r="AI352" s="16"/>
      <c r="AJ352" s="16"/>
      <c r="AK352" s="16"/>
      <c r="AL352" s="16"/>
      <c r="AM352" s="16"/>
      <c r="AN352" s="16"/>
      <c r="AO352" s="16"/>
      <c r="AP352" s="16"/>
      <c r="AQ352" s="16"/>
    </row>
    <row r="353" spans="1:43" s="17" customFormat="1" ht="15.6" outlineLevel="2" x14ac:dyDescent="0.25">
      <c r="A353" s="13"/>
      <c r="B353" s="14"/>
      <c r="C353" s="107">
        <v>3</v>
      </c>
      <c r="D353" s="156"/>
      <c r="E353" s="39"/>
      <c r="F353" s="277"/>
      <c r="G353" s="278"/>
      <c r="H353" s="279"/>
      <c r="I353" s="161">
        <v>0</v>
      </c>
      <c r="J353" s="38">
        <f t="shared" si="23"/>
        <v>0</v>
      </c>
      <c r="K353" s="88"/>
      <c r="L353" s="88"/>
      <c r="M353" s="76"/>
      <c r="N353" s="15"/>
      <c r="O353" s="3"/>
      <c r="P353" s="3"/>
      <c r="Q353" s="3"/>
      <c r="R353" s="3"/>
      <c r="S353" s="3"/>
      <c r="T353" s="3"/>
      <c r="U353" s="3"/>
      <c r="V353" s="3"/>
      <c r="W353" s="3"/>
      <c r="X353" s="3"/>
      <c r="Y353" s="3"/>
      <c r="Z353" s="3"/>
      <c r="AA353" s="3"/>
      <c r="AB353" s="16"/>
      <c r="AC353" s="16"/>
      <c r="AD353" s="16"/>
      <c r="AE353" s="16"/>
      <c r="AF353" s="16"/>
      <c r="AG353" s="16"/>
      <c r="AH353" s="16"/>
      <c r="AI353" s="16"/>
      <c r="AJ353" s="16"/>
      <c r="AK353" s="16"/>
      <c r="AL353" s="16"/>
      <c r="AM353" s="16"/>
      <c r="AN353" s="16"/>
      <c r="AO353" s="16"/>
      <c r="AP353" s="16"/>
      <c r="AQ353" s="16"/>
    </row>
    <row r="354" spans="1:43" s="17" customFormat="1" ht="15.6" outlineLevel="2" x14ac:dyDescent="0.25">
      <c r="A354" s="13"/>
      <c r="B354" s="14"/>
      <c r="C354" s="107">
        <v>4</v>
      </c>
      <c r="D354" s="156"/>
      <c r="E354" s="39"/>
      <c r="F354" s="277"/>
      <c r="G354" s="278"/>
      <c r="H354" s="279"/>
      <c r="I354" s="161">
        <v>0</v>
      </c>
      <c r="J354" s="38">
        <f t="shared" si="23"/>
        <v>0</v>
      </c>
      <c r="K354" s="88"/>
      <c r="L354" s="88"/>
      <c r="M354" s="76"/>
      <c r="N354" s="15"/>
      <c r="O354" s="3"/>
      <c r="P354" s="3"/>
      <c r="Q354" s="3"/>
      <c r="R354" s="3"/>
      <c r="S354" s="3"/>
      <c r="T354" s="3"/>
      <c r="U354" s="3"/>
      <c r="V354" s="3"/>
      <c r="W354" s="3"/>
      <c r="X354" s="3"/>
      <c r="Y354" s="3"/>
      <c r="Z354" s="3"/>
      <c r="AA354" s="3"/>
      <c r="AB354" s="16"/>
      <c r="AC354" s="16"/>
      <c r="AD354" s="16"/>
      <c r="AE354" s="16"/>
      <c r="AF354" s="16"/>
      <c r="AG354" s="16"/>
      <c r="AH354" s="16"/>
      <c r="AI354" s="16"/>
      <c r="AJ354" s="16"/>
      <c r="AK354" s="16"/>
      <c r="AL354" s="16"/>
      <c r="AM354" s="16"/>
      <c r="AN354" s="16"/>
      <c r="AO354" s="16"/>
      <c r="AP354" s="16"/>
      <c r="AQ354" s="16"/>
    </row>
    <row r="355" spans="1:43" s="17" customFormat="1" ht="15.6" outlineLevel="2" x14ac:dyDescent="0.25">
      <c r="A355" s="13"/>
      <c r="B355" s="14"/>
      <c r="C355" s="107">
        <v>5</v>
      </c>
      <c r="D355" s="156"/>
      <c r="E355" s="39"/>
      <c r="F355" s="277"/>
      <c r="G355" s="278"/>
      <c r="H355" s="279"/>
      <c r="I355" s="161">
        <v>0</v>
      </c>
      <c r="J355" s="38">
        <f t="shared" si="23"/>
        <v>0</v>
      </c>
      <c r="K355" s="88"/>
      <c r="L355" s="88"/>
      <c r="M355" s="76"/>
      <c r="N355" s="15"/>
      <c r="O355" s="3"/>
      <c r="P355" s="3"/>
      <c r="Q355" s="3"/>
      <c r="R355" s="3"/>
      <c r="S355" s="3"/>
      <c r="T355" s="3"/>
      <c r="U355" s="3"/>
      <c r="V355" s="3"/>
      <c r="W355" s="3"/>
      <c r="X355" s="3"/>
      <c r="Y355" s="3"/>
      <c r="Z355" s="3"/>
      <c r="AA355" s="3"/>
      <c r="AB355" s="16"/>
      <c r="AC355" s="16"/>
      <c r="AD355" s="16"/>
      <c r="AE355" s="16"/>
      <c r="AF355" s="16"/>
      <c r="AG355" s="16"/>
      <c r="AH355" s="16"/>
      <c r="AI355" s="16"/>
      <c r="AJ355" s="16"/>
      <c r="AK355" s="16"/>
      <c r="AL355" s="16"/>
      <c r="AM355" s="16"/>
      <c r="AN355" s="16"/>
      <c r="AO355" s="16"/>
      <c r="AP355" s="16"/>
      <c r="AQ355" s="16"/>
    </row>
    <row r="356" spans="1:43" s="17" customFormat="1" ht="15.6" outlineLevel="2" x14ac:dyDescent="0.25">
      <c r="A356" s="13"/>
      <c r="B356" s="14"/>
      <c r="C356" s="107">
        <v>6</v>
      </c>
      <c r="D356" s="156"/>
      <c r="E356" s="39"/>
      <c r="F356" s="277"/>
      <c r="G356" s="278"/>
      <c r="H356" s="279"/>
      <c r="I356" s="161">
        <v>0</v>
      </c>
      <c r="J356" s="38">
        <f t="shared" si="23"/>
        <v>0</v>
      </c>
      <c r="K356" s="88"/>
      <c r="L356" s="88"/>
      <c r="M356" s="76"/>
      <c r="N356" s="15"/>
      <c r="O356" s="3"/>
      <c r="P356" s="3"/>
      <c r="Q356" s="3"/>
      <c r="R356" s="3"/>
      <c r="S356" s="3"/>
      <c r="T356" s="3"/>
      <c r="U356" s="3"/>
      <c r="V356" s="3"/>
      <c r="W356" s="3"/>
      <c r="X356" s="3"/>
      <c r="Y356" s="3"/>
      <c r="Z356" s="3"/>
      <c r="AA356" s="3"/>
      <c r="AB356" s="16"/>
      <c r="AC356" s="16"/>
      <c r="AD356" s="16"/>
      <c r="AE356" s="16"/>
      <c r="AF356" s="16"/>
      <c r="AG356" s="16"/>
      <c r="AH356" s="16"/>
      <c r="AI356" s="16"/>
      <c r="AJ356" s="16"/>
      <c r="AK356" s="16"/>
      <c r="AL356" s="16"/>
      <c r="AM356" s="16"/>
      <c r="AN356" s="16"/>
      <c r="AO356" s="16"/>
      <c r="AP356" s="16"/>
      <c r="AQ356" s="16"/>
    </row>
    <row r="357" spans="1:43" s="17" customFormat="1" ht="15.6" outlineLevel="2" x14ac:dyDescent="0.25">
      <c r="A357" s="13"/>
      <c r="B357" s="14"/>
      <c r="C357" s="107">
        <v>7</v>
      </c>
      <c r="D357" s="156"/>
      <c r="E357" s="39"/>
      <c r="F357" s="277"/>
      <c r="G357" s="278"/>
      <c r="H357" s="279"/>
      <c r="I357" s="161">
        <v>0</v>
      </c>
      <c r="J357" s="38">
        <f t="shared" si="23"/>
        <v>0</v>
      </c>
      <c r="K357" s="88"/>
      <c r="L357" s="88"/>
      <c r="M357" s="76"/>
      <c r="N357" s="15"/>
      <c r="O357" s="3"/>
      <c r="P357" s="3"/>
      <c r="Q357" s="3"/>
      <c r="R357" s="3"/>
      <c r="S357" s="3"/>
      <c r="T357" s="3"/>
      <c r="U357" s="3"/>
      <c r="V357" s="3"/>
      <c r="W357" s="3"/>
      <c r="X357" s="3"/>
      <c r="Y357" s="3"/>
      <c r="Z357" s="3"/>
      <c r="AA357" s="3"/>
      <c r="AB357" s="16"/>
      <c r="AC357" s="16"/>
      <c r="AD357" s="16"/>
      <c r="AE357" s="16"/>
      <c r="AF357" s="16"/>
      <c r="AG357" s="16"/>
      <c r="AH357" s="16"/>
      <c r="AI357" s="16"/>
      <c r="AJ357" s="16"/>
      <c r="AK357" s="16"/>
      <c r="AL357" s="16"/>
      <c r="AM357" s="16"/>
      <c r="AN357" s="16"/>
      <c r="AO357" s="16"/>
      <c r="AP357" s="16"/>
      <c r="AQ357" s="16"/>
    </row>
    <row r="358" spans="1:43" s="17" customFormat="1" ht="15.6" outlineLevel="2" x14ac:dyDescent="0.25">
      <c r="A358" s="13"/>
      <c r="B358" s="14"/>
      <c r="C358" s="107">
        <v>8</v>
      </c>
      <c r="D358" s="156"/>
      <c r="E358" s="39"/>
      <c r="F358" s="277"/>
      <c r="G358" s="278"/>
      <c r="H358" s="279"/>
      <c r="I358" s="161">
        <v>0</v>
      </c>
      <c r="J358" s="38">
        <f t="shared" si="23"/>
        <v>0</v>
      </c>
      <c r="K358" s="88"/>
      <c r="L358" s="88"/>
      <c r="M358" s="76"/>
      <c r="N358" s="15"/>
      <c r="O358" s="3"/>
      <c r="P358" s="3"/>
      <c r="Q358" s="3"/>
      <c r="R358" s="3"/>
      <c r="S358" s="3"/>
      <c r="T358" s="3"/>
      <c r="U358" s="3"/>
      <c r="V358" s="3"/>
      <c r="W358" s="3"/>
      <c r="X358" s="3"/>
      <c r="Y358" s="3"/>
      <c r="Z358" s="3"/>
      <c r="AA358" s="3"/>
      <c r="AB358" s="16"/>
      <c r="AC358" s="16"/>
      <c r="AD358" s="16"/>
      <c r="AE358" s="16"/>
      <c r="AF358" s="16"/>
      <c r="AG358" s="16"/>
      <c r="AH358" s="16"/>
      <c r="AI358" s="16"/>
      <c r="AJ358" s="16"/>
      <c r="AK358" s="16"/>
      <c r="AL358" s="16"/>
      <c r="AM358" s="16"/>
      <c r="AN358" s="16"/>
      <c r="AO358" s="16"/>
      <c r="AP358" s="16"/>
      <c r="AQ358" s="16"/>
    </row>
    <row r="359" spans="1:43" s="17" customFormat="1" ht="15.6" outlineLevel="2" x14ac:dyDescent="0.25">
      <c r="A359" s="13"/>
      <c r="B359" s="14"/>
      <c r="C359" s="107">
        <v>9</v>
      </c>
      <c r="D359" s="156"/>
      <c r="E359" s="39"/>
      <c r="F359" s="277"/>
      <c r="G359" s="278"/>
      <c r="H359" s="279"/>
      <c r="I359" s="161">
        <v>0</v>
      </c>
      <c r="J359" s="38">
        <f t="shared" si="23"/>
        <v>0</v>
      </c>
      <c r="K359" s="88"/>
      <c r="L359" s="88"/>
      <c r="M359" s="76"/>
      <c r="N359" s="15"/>
      <c r="O359" s="3"/>
      <c r="P359" s="3"/>
      <c r="Q359" s="3"/>
      <c r="R359" s="3"/>
      <c r="S359" s="3"/>
      <c r="T359" s="3"/>
      <c r="U359" s="3"/>
      <c r="V359" s="3"/>
      <c r="W359" s="3"/>
      <c r="X359" s="3"/>
      <c r="Y359" s="3"/>
      <c r="Z359" s="3"/>
      <c r="AA359" s="3"/>
      <c r="AB359" s="16"/>
      <c r="AC359" s="16"/>
      <c r="AD359" s="16"/>
      <c r="AE359" s="16"/>
      <c r="AF359" s="16"/>
      <c r="AG359" s="16"/>
      <c r="AH359" s="16"/>
      <c r="AI359" s="16"/>
      <c r="AJ359" s="16"/>
      <c r="AK359" s="16"/>
      <c r="AL359" s="16"/>
      <c r="AM359" s="16"/>
      <c r="AN359" s="16"/>
      <c r="AO359" s="16"/>
      <c r="AP359" s="16"/>
      <c r="AQ359" s="16"/>
    </row>
    <row r="360" spans="1:43" s="17" customFormat="1" ht="15.6" outlineLevel="2" x14ac:dyDescent="0.25">
      <c r="A360" s="13"/>
      <c r="B360" s="14"/>
      <c r="C360" s="107">
        <v>10</v>
      </c>
      <c r="D360" s="156"/>
      <c r="E360" s="39"/>
      <c r="F360" s="277"/>
      <c r="G360" s="278"/>
      <c r="H360" s="279"/>
      <c r="I360" s="161">
        <v>0</v>
      </c>
      <c r="J360" s="38">
        <f t="shared" si="23"/>
        <v>0</v>
      </c>
      <c r="K360" s="88"/>
      <c r="L360" s="88"/>
      <c r="M360" s="76"/>
      <c r="N360" s="15"/>
      <c r="O360" s="3"/>
      <c r="P360" s="3"/>
      <c r="Q360" s="3"/>
      <c r="R360" s="3"/>
      <c r="S360" s="3"/>
      <c r="T360" s="3"/>
      <c r="U360" s="3"/>
      <c r="V360" s="3"/>
      <c r="W360" s="3"/>
      <c r="X360" s="3"/>
      <c r="Y360" s="3"/>
      <c r="Z360" s="3"/>
      <c r="AA360" s="3"/>
      <c r="AB360" s="16"/>
      <c r="AC360" s="16"/>
      <c r="AD360" s="16"/>
      <c r="AE360" s="16"/>
      <c r="AF360" s="16"/>
      <c r="AG360" s="16"/>
      <c r="AH360" s="16"/>
      <c r="AI360" s="16"/>
      <c r="AJ360" s="16"/>
      <c r="AK360" s="16"/>
      <c r="AL360" s="16"/>
      <c r="AM360" s="16"/>
      <c r="AN360" s="16"/>
      <c r="AO360" s="16"/>
      <c r="AP360" s="16"/>
      <c r="AQ360" s="16"/>
    </row>
    <row r="361" spans="1:43" s="16" customFormat="1" ht="16.2" outlineLevel="1" thickBot="1" x14ac:dyDescent="0.3">
      <c r="A361" s="44"/>
      <c r="B361" s="45"/>
      <c r="C361" s="44"/>
      <c r="D361" s="146"/>
      <c r="E361" s="147"/>
      <c r="F361" s="148"/>
      <c r="G361" s="147"/>
      <c r="H361" s="147"/>
      <c r="I361" s="147"/>
      <c r="J361" s="149"/>
      <c r="K361" s="150"/>
      <c r="L361" s="150"/>
      <c r="M361" s="76"/>
      <c r="N361" s="47"/>
      <c r="O361" s="3"/>
      <c r="P361" s="3"/>
      <c r="Q361" s="3"/>
      <c r="R361" s="3"/>
      <c r="S361" s="3"/>
      <c r="T361" s="3"/>
      <c r="U361" s="3"/>
      <c r="V361" s="3"/>
      <c r="W361" s="3"/>
      <c r="X361" s="3"/>
      <c r="Y361" s="3"/>
      <c r="Z361" s="3"/>
      <c r="AA361" s="3"/>
    </row>
    <row r="362" spans="1:43" s="16" customFormat="1" ht="15.6" outlineLevel="1" x14ac:dyDescent="0.25">
      <c r="A362" s="44"/>
      <c r="B362" s="45"/>
      <c r="C362" s="44"/>
      <c r="D362" s="103"/>
      <c r="E362" s="39"/>
      <c r="F362" s="36"/>
      <c r="G362" s="39"/>
      <c r="H362" s="39"/>
      <c r="I362" s="39"/>
      <c r="J362" s="48"/>
      <c r="K362" s="49"/>
      <c r="L362" s="49"/>
      <c r="M362" s="76"/>
      <c r="N362" s="47"/>
      <c r="O362" s="3"/>
      <c r="P362" s="3"/>
      <c r="Q362" s="3"/>
      <c r="R362" s="3"/>
      <c r="S362" s="3"/>
      <c r="T362" s="3"/>
      <c r="U362" s="3"/>
      <c r="V362" s="3"/>
      <c r="W362" s="3"/>
      <c r="X362" s="3"/>
      <c r="Y362" s="3"/>
      <c r="Z362" s="3"/>
      <c r="AA362" s="3"/>
    </row>
    <row r="363" spans="1:43" s="17" customFormat="1" ht="15.6" x14ac:dyDescent="0.25">
      <c r="A363" s="13"/>
      <c r="B363" s="14"/>
      <c r="C363" s="107">
        <v>3</v>
      </c>
      <c r="D363" s="151" t="s">
        <v>112</v>
      </c>
      <c r="E363" s="24"/>
      <c r="F363" s="144"/>
      <c r="G363" s="144"/>
      <c r="H363" s="144"/>
      <c r="I363" s="144"/>
      <c r="J363" s="69">
        <f>SUM(J365,J382,J395,J418,J431,J444,J457)</f>
        <v>0</v>
      </c>
      <c r="K363" s="144"/>
      <c r="L363" s="144"/>
      <c r="M363" s="75"/>
      <c r="N363" s="15"/>
      <c r="O363" s="25"/>
      <c r="P363" s="25"/>
      <c r="Q363" s="25"/>
      <c r="R363" s="25"/>
      <c r="S363" s="25"/>
      <c r="T363" s="25"/>
      <c r="U363" s="25"/>
      <c r="V363" s="25"/>
      <c r="W363" s="25"/>
      <c r="X363" s="25"/>
      <c r="Y363" s="25"/>
      <c r="Z363" s="25"/>
      <c r="AA363" s="25"/>
      <c r="AB363" s="16"/>
      <c r="AC363" s="16"/>
      <c r="AD363" s="16"/>
      <c r="AE363" s="16"/>
      <c r="AF363" s="16"/>
      <c r="AG363" s="16"/>
      <c r="AH363" s="16"/>
      <c r="AI363" s="16"/>
      <c r="AJ363" s="16"/>
      <c r="AK363" s="16"/>
      <c r="AL363" s="26"/>
      <c r="AM363" s="16"/>
      <c r="AN363" s="16"/>
      <c r="AO363" s="16"/>
      <c r="AP363" s="16"/>
      <c r="AQ363" s="16"/>
    </row>
    <row r="364" spans="1:43" s="17" customFormat="1" ht="15.6" outlineLevel="1" x14ac:dyDescent="0.25">
      <c r="A364" s="13"/>
      <c r="B364" s="14"/>
      <c r="C364" s="13"/>
      <c r="D364" s="167"/>
      <c r="E364" s="24"/>
      <c r="F364" s="280" t="s">
        <v>110</v>
      </c>
      <c r="G364" s="280"/>
      <c r="H364" s="280"/>
      <c r="I364" s="280"/>
      <c r="J364" s="96" t="s">
        <v>41</v>
      </c>
      <c r="K364" s="106"/>
      <c r="L364" s="106"/>
      <c r="M364" s="75"/>
      <c r="N364" s="15"/>
      <c r="O364" s="25"/>
      <c r="P364" s="25"/>
      <c r="Q364" s="25"/>
      <c r="R364" s="25"/>
      <c r="S364" s="25"/>
      <c r="T364" s="25"/>
      <c r="U364" s="25"/>
      <c r="V364" s="25"/>
      <c r="W364" s="25"/>
      <c r="X364" s="25"/>
      <c r="Y364" s="25"/>
      <c r="Z364" s="25"/>
      <c r="AA364" s="25"/>
      <c r="AB364" s="16"/>
      <c r="AC364" s="16"/>
      <c r="AD364" s="16"/>
      <c r="AE364" s="16"/>
      <c r="AF364" s="16"/>
      <c r="AG364" s="16"/>
      <c r="AH364" s="16"/>
      <c r="AI364" s="16"/>
      <c r="AJ364" s="16"/>
      <c r="AK364" s="16"/>
      <c r="AL364" s="26"/>
      <c r="AM364" s="16"/>
      <c r="AN364" s="16"/>
      <c r="AO364" s="16"/>
      <c r="AP364" s="16"/>
      <c r="AQ364" s="16"/>
    </row>
    <row r="365" spans="1:43" s="64" customFormat="1" ht="15.6" outlineLevel="1" x14ac:dyDescent="0.25">
      <c r="A365" s="62"/>
      <c r="B365" s="63"/>
      <c r="C365" s="62"/>
      <c r="D365" s="105" t="s">
        <v>42</v>
      </c>
      <c r="E365" s="24"/>
      <c r="F365" s="121"/>
      <c r="G365" s="272"/>
      <c r="H365" s="272"/>
      <c r="I365" s="272"/>
      <c r="J365" s="58">
        <f>SUM(J371:J380)</f>
        <v>0</v>
      </c>
      <c r="K365" s="88"/>
      <c r="L365" s="88"/>
      <c r="M365" s="75"/>
      <c r="N365" s="65"/>
      <c r="O365" s="67"/>
      <c r="P365" s="67"/>
      <c r="Q365" s="67"/>
      <c r="R365" s="67"/>
      <c r="S365" s="67"/>
      <c r="T365" s="67"/>
      <c r="U365" s="67"/>
      <c r="V365" s="67"/>
      <c r="W365" s="67"/>
      <c r="X365" s="67"/>
      <c r="Y365" s="67"/>
      <c r="Z365" s="67"/>
      <c r="AA365" s="67"/>
      <c r="AB365" s="61"/>
      <c r="AC365" s="61"/>
      <c r="AD365" s="61"/>
      <c r="AE365" s="61"/>
      <c r="AF365" s="61"/>
      <c r="AG365" s="61"/>
      <c r="AH365" s="61"/>
      <c r="AI365" s="61"/>
      <c r="AJ365" s="61"/>
      <c r="AK365" s="61"/>
      <c r="AL365" s="68"/>
      <c r="AM365" s="61"/>
      <c r="AN365" s="61"/>
      <c r="AO365" s="61"/>
      <c r="AP365" s="61"/>
      <c r="AQ365" s="61"/>
    </row>
    <row r="366" spans="1:43" s="64" customFormat="1" ht="15.6" outlineLevel="2" x14ac:dyDescent="0.25">
      <c r="A366" s="62"/>
      <c r="B366" s="63"/>
      <c r="C366" s="62"/>
      <c r="D366" s="105"/>
      <c r="E366" s="24"/>
      <c r="F366" s="264" t="s">
        <v>43</v>
      </c>
      <c r="G366" s="265"/>
      <c r="H366" s="265"/>
      <c r="I366" s="266"/>
      <c r="J366" s="58"/>
      <c r="K366" s="88"/>
      <c r="L366" s="88"/>
      <c r="M366" s="75"/>
      <c r="N366" s="65"/>
      <c r="O366" s="67"/>
      <c r="P366" s="67"/>
      <c r="Q366" s="67"/>
      <c r="R366" s="67"/>
      <c r="S366" s="67"/>
      <c r="T366" s="67"/>
      <c r="U366" s="67"/>
      <c r="V366" s="67"/>
      <c r="W366" s="67"/>
      <c r="X366" s="67"/>
      <c r="Y366" s="67"/>
      <c r="Z366" s="67"/>
      <c r="AA366" s="67"/>
      <c r="AB366" s="61"/>
      <c r="AC366" s="61"/>
      <c r="AD366" s="61"/>
      <c r="AE366" s="61"/>
      <c r="AF366" s="61"/>
      <c r="AG366" s="61"/>
      <c r="AH366" s="61"/>
      <c r="AI366" s="61"/>
      <c r="AJ366" s="61"/>
      <c r="AK366" s="61"/>
      <c r="AL366" s="68"/>
      <c r="AM366" s="61"/>
      <c r="AN366" s="61"/>
      <c r="AO366" s="61"/>
      <c r="AP366" s="61"/>
      <c r="AQ366" s="61"/>
    </row>
    <row r="367" spans="1:43" s="64" customFormat="1" ht="15.6" outlineLevel="2" x14ac:dyDescent="0.25">
      <c r="A367" s="62"/>
      <c r="B367" s="63"/>
      <c r="C367" s="62"/>
      <c r="D367" s="105"/>
      <c r="E367" s="24"/>
      <c r="F367" s="125" t="s">
        <v>44</v>
      </c>
      <c r="G367" s="66" t="s">
        <v>45</v>
      </c>
      <c r="H367" s="66" t="s">
        <v>46</v>
      </c>
      <c r="I367" s="126" t="s">
        <v>47</v>
      </c>
      <c r="J367" s="58"/>
      <c r="K367" s="88"/>
      <c r="L367" s="88"/>
      <c r="M367" s="75"/>
      <c r="N367" s="65"/>
      <c r="O367" s="67"/>
      <c r="P367" s="67"/>
      <c r="Q367" s="67"/>
      <c r="R367" s="67"/>
      <c r="S367" s="67"/>
      <c r="T367" s="67"/>
      <c r="U367" s="67"/>
      <c r="V367" s="67"/>
      <c r="W367" s="67"/>
      <c r="X367" s="67"/>
      <c r="Y367" s="67"/>
      <c r="Z367" s="67"/>
      <c r="AA367" s="67"/>
      <c r="AB367" s="61"/>
      <c r="AC367" s="61"/>
      <c r="AD367" s="61"/>
      <c r="AE367" s="61"/>
      <c r="AF367" s="61"/>
      <c r="AG367" s="61"/>
      <c r="AH367" s="61"/>
      <c r="AI367" s="61"/>
      <c r="AJ367" s="61"/>
      <c r="AK367" s="61"/>
      <c r="AL367" s="68"/>
      <c r="AM367" s="61"/>
      <c r="AN367" s="61"/>
      <c r="AO367" s="61"/>
      <c r="AP367" s="61"/>
      <c r="AQ367" s="61"/>
    </row>
    <row r="368" spans="1:43" s="64" customFormat="1" ht="15.6" outlineLevel="2" x14ac:dyDescent="0.2">
      <c r="A368" s="62"/>
      <c r="B368" s="63"/>
      <c r="C368" s="62"/>
      <c r="D368" s="105"/>
      <c r="E368" s="24"/>
      <c r="F368" s="122">
        <f>52*5</f>
        <v>260</v>
      </c>
      <c r="G368" s="123">
        <v>8</v>
      </c>
      <c r="H368" s="157">
        <v>20</v>
      </c>
      <c r="I368" s="124">
        <f>F368-G368-H368</f>
        <v>232</v>
      </c>
      <c r="J368" s="58"/>
      <c r="K368" s="88"/>
      <c r="L368" s="88"/>
      <c r="M368" s="75"/>
      <c r="N368" s="65"/>
      <c r="O368" s="67"/>
      <c r="P368" s="67"/>
      <c r="Q368" s="67"/>
      <c r="R368" s="67"/>
      <c r="S368" s="67"/>
      <c r="T368" s="67"/>
      <c r="U368" s="67"/>
      <c r="V368" s="67"/>
      <c r="W368" s="67"/>
      <c r="X368" s="67"/>
      <c r="Y368" s="67"/>
      <c r="Z368" s="67"/>
      <c r="AA368" s="67"/>
      <c r="AB368" s="61"/>
      <c r="AC368" s="61"/>
      <c r="AD368" s="61"/>
      <c r="AE368" s="61"/>
      <c r="AF368" s="61"/>
      <c r="AG368" s="61"/>
      <c r="AH368" s="61"/>
      <c r="AI368" s="61"/>
      <c r="AJ368" s="61"/>
      <c r="AK368" s="61"/>
      <c r="AL368" s="68"/>
      <c r="AM368" s="61"/>
      <c r="AN368" s="61"/>
      <c r="AO368" s="61"/>
      <c r="AP368" s="61"/>
      <c r="AQ368" s="61"/>
    </row>
    <row r="369" spans="1:43" s="64" customFormat="1" ht="15.6" outlineLevel="2" x14ac:dyDescent="0.25">
      <c r="A369" s="62"/>
      <c r="B369" s="63"/>
      <c r="C369" s="62"/>
      <c r="D369" s="105"/>
      <c r="E369" s="24"/>
      <c r="F369" s="89"/>
      <c r="G369" s="89"/>
      <c r="H369" s="89"/>
      <c r="I369" s="89"/>
      <c r="J369" s="58"/>
      <c r="K369" s="88"/>
      <c r="L369" s="88"/>
      <c r="M369" s="75"/>
      <c r="N369" s="65"/>
      <c r="O369" s="67"/>
      <c r="P369" s="67"/>
      <c r="Q369" s="67"/>
      <c r="R369" s="67"/>
      <c r="S369" s="67"/>
      <c r="T369" s="67"/>
      <c r="U369" s="67"/>
      <c r="V369" s="67"/>
      <c r="W369" s="67"/>
      <c r="X369" s="67"/>
      <c r="Y369" s="67"/>
      <c r="Z369" s="67"/>
      <c r="AA369" s="67"/>
      <c r="AB369" s="61"/>
      <c r="AC369" s="61"/>
      <c r="AD369" s="61"/>
      <c r="AE369" s="61"/>
      <c r="AF369" s="61"/>
      <c r="AG369" s="61"/>
      <c r="AH369" s="61"/>
      <c r="AI369" s="61"/>
      <c r="AJ369" s="61"/>
      <c r="AK369" s="61"/>
      <c r="AL369" s="68"/>
      <c r="AM369" s="61"/>
      <c r="AN369" s="61"/>
      <c r="AO369" s="61"/>
      <c r="AP369" s="61"/>
      <c r="AQ369" s="61"/>
    </row>
    <row r="370" spans="1:43" s="64" customFormat="1" ht="24" outlineLevel="2" x14ac:dyDescent="0.25">
      <c r="A370" s="62"/>
      <c r="B370" s="63"/>
      <c r="C370" s="62"/>
      <c r="D370" s="50" t="s">
        <v>48</v>
      </c>
      <c r="E370" s="24"/>
      <c r="F370" s="89"/>
      <c r="G370" s="32" t="s">
        <v>49</v>
      </c>
      <c r="H370" s="32" t="s">
        <v>50</v>
      </c>
      <c r="I370" s="51" t="s">
        <v>51</v>
      </c>
      <c r="J370" s="51" t="s">
        <v>52</v>
      </c>
      <c r="K370" s="88"/>
      <c r="L370" s="88"/>
      <c r="M370" s="75"/>
      <c r="N370" s="65"/>
      <c r="O370" s="61"/>
      <c r="P370" s="61"/>
      <c r="Q370" s="61"/>
      <c r="R370" s="61"/>
      <c r="S370" s="61"/>
      <c r="T370" s="61"/>
      <c r="U370" s="61"/>
      <c r="V370" s="61"/>
      <c r="W370" s="61"/>
      <c r="X370" s="61"/>
      <c r="Y370" s="61"/>
      <c r="Z370" s="61"/>
      <c r="AA370" s="61"/>
      <c r="AB370" s="61"/>
      <c r="AC370" s="61"/>
      <c r="AD370" s="61"/>
      <c r="AE370" s="61"/>
      <c r="AF370" s="61"/>
      <c r="AG370" s="61"/>
      <c r="AH370" s="61"/>
      <c r="AI370" s="61"/>
      <c r="AJ370" s="61"/>
      <c r="AK370" s="61"/>
      <c r="AL370" s="61"/>
      <c r="AM370" s="61"/>
      <c r="AN370" s="61"/>
      <c r="AO370" s="61"/>
      <c r="AP370" s="61"/>
      <c r="AQ370" s="61"/>
    </row>
    <row r="371" spans="1:43" s="17" customFormat="1" ht="15.6" outlineLevel="2" x14ac:dyDescent="0.25">
      <c r="A371" s="13"/>
      <c r="B371" s="14"/>
      <c r="C371" s="107">
        <v>1</v>
      </c>
      <c r="D371" s="156"/>
      <c r="E371" s="24"/>
      <c r="F371" s="89"/>
      <c r="G371" s="158">
        <v>0</v>
      </c>
      <c r="H371" s="38">
        <f>G371/I368</f>
        <v>0</v>
      </c>
      <c r="I371" s="159">
        <v>0</v>
      </c>
      <c r="J371" s="38">
        <f t="shared" ref="J371:J380" si="24">$H371*I371</f>
        <v>0</v>
      </c>
      <c r="K371" s="88"/>
      <c r="L371" s="88"/>
      <c r="M371" s="75"/>
      <c r="N371" s="15"/>
      <c r="O371" s="16"/>
      <c r="P371" s="16"/>
      <c r="Q371" s="16"/>
      <c r="R371" s="16"/>
      <c r="S371" s="16"/>
      <c r="T371" s="16"/>
      <c r="U371" s="16"/>
      <c r="V371" s="16"/>
      <c r="W371" s="16"/>
      <c r="X371" s="16"/>
      <c r="Y371" s="16"/>
      <c r="Z371" s="16"/>
      <c r="AA371" s="16"/>
      <c r="AB371" s="16"/>
      <c r="AC371" s="16"/>
      <c r="AD371" s="16"/>
      <c r="AE371" s="16"/>
      <c r="AF371" s="16"/>
      <c r="AG371" s="16"/>
      <c r="AH371" s="16"/>
      <c r="AI371" s="16"/>
      <c r="AJ371" s="16"/>
      <c r="AK371" s="16"/>
      <c r="AL371" s="16"/>
      <c r="AM371" s="16"/>
      <c r="AN371" s="16"/>
      <c r="AO371" s="16"/>
      <c r="AP371" s="16"/>
      <c r="AQ371" s="16"/>
    </row>
    <row r="372" spans="1:43" s="17" customFormat="1" ht="15.6" outlineLevel="2" x14ac:dyDescent="0.25">
      <c r="A372" s="13"/>
      <c r="B372" s="14"/>
      <c r="C372" s="107">
        <v>2</v>
      </c>
      <c r="D372" s="156"/>
      <c r="E372" s="24"/>
      <c r="F372" s="89"/>
      <c r="G372" s="158">
        <v>0</v>
      </c>
      <c r="H372" s="38">
        <f>G372/I368</f>
        <v>0</v>
      </c>
      <c r="I372" s="159">
        <v>0</v>
      </c>
      <c r="J372" s="38">
        <f t="shared" si="24"/>
        <v>0</v>
      </c>
      <c r="K372" s="88"/>
      <c r="L372" s="88"/>
      <c r="M372" s="75"/>
      <c r="N372" s="15"/>
      <c r="O372" s="16"/>
      <c r="P372" s="16"/>
      <c r="Q372" s="16"/>
      <c r="R372" s="16"/>
      <c r="S372" s="16"/>
      <c r="T372" s="16"/>
      <c r="U372" s="16"/>
      <c r="V372" s="16"/>
      <c r="W372" s="16"/>
      <c r="X372" s="16"/>
      <c r="Y372" s="16"/>
      <c r="Z372" s="16"/>
      <c r="AA372" s="16"/>
      <c r="AB372" s="16"/>
      <c r="AC372" s="16"/>
      <c r="AD372" s="16"/>
      <c r="AE372" s="16"/>
      <c r="AF372" s="16"/>
      <c r="AG372" s="16"/>
      <c r="AH372" s="16"/>
      <c r="AI372" s="16"/>
      <c r="AJ372" s="16"/>
      <c r="AK372" s="16"/>
      <c r="AL372" s="16"/>
      <c r="AM372" s="16"/>
      <c r="AN372" s="16"/>
      <c r="AO372" s="16"/>
      <c r="AP372" s="16"/>
      <c r="AQ372" s="16"/>
    </row>
    <row r="373" spans="1:43" s="17" customFormat="1" ht="15.6" outlineLevel="2" x14ac:dyDescent="0.25">
      <c r="A373" s="13"/>
      <c r="B373" s="14"/>
      <c r="C373" s="107">
        <v>3</v>
      </c>
      <c r="D373" s="156"/>
      <c r="E373" s="24"/>
      <c r="F373" s="89"/>
      <c r="G373" s="158">
        <v>0</v>
      </c>
      <c r="H373" s="38">
        <f>G373/I368</f>
        <v>0</v>
      </c>
      <c r="I373" s="159">
        <v>0</v>
      </c>
      <c r="J373" s="38">
        <f t="shared" si="24"/>
        <v>0</v>
      </c>
      <c r="K373" s="88"/>
      <c r="L373" s="88"/>
      <c r="M373" s="75"/>
      <c r="N373" s="15"/>
      <c r="O373" s="16"/>
      <c r="P373" s="16"/>
      <c r="Q373" s="16"/>
      <c r="R373" s="16"/>
      <c r="S373" s="16"/>
      <c r="T373" s="16"/>
      <c r="U373" s="16"/>
      <c r="V373" s="16"/>
      <c r="W373" s="16"/>
      <c r="X373" s="16"/>
      <c r="Y373" s="16"/>
      <c r="Z373" s="16"/>
      <c r="AA373" s="16"/>
      <c r="AB373" s="16"/>
      <c r="AC373" s="16"/>
      <c r="AD373" s="16"/>
      <c r="AE373" s="16"/>
      <c r="AF373" s="16"/>
      <c r="AG373" s="16"/>
      <c r="AH373" s="16"/>
      <c r="AI373" s="16"/>
      <c r="AJ373" s="16"/>
      <c r="AK373" s="16"/>
      <c r="AL373" s="16"/>
      <c r="AM373" s="16"/>
      <c r="AN373" s="16"/>
      <c r="AO373" s="16"/>
      <c r="AP373" s="16"/>
      <c r="AQ373" s="16"/>
    </row>
    <row r="374" spans="1:43" s="17" customFormat="1" ht="15.6" outlineLevel="2" x14ac:dyDescent="0.25">
      <c r="A374" s="13"/>
      <c r="B374" s="14"/>
      <c r="C374" s="107">
        <v>4</v>
      </c>
      <c r="D374" s="156"/>
      <c r="E374" s="24"/>
      <c r="F374" s="89"/>
      <c r="G374" s="158">
        <v>0</v>
      </c>
      <c r="H374" s="38">
        <f>G374/I368</f>
        <v>0</v>
      </c>
      <c r="I374" s="159">
        <v>0</v>
      </c>
      <c r="J374" s="38">
        <f t="shared" si="24"/>
        <v>0</v>
      </c>
      <c r="K374" s="88"/>
      <c r="L374" s="88"/>
      <c r="M374" s="75"/>
      <c r="N374" s="15"/>
      <c r="O374" s="16"/>
      <c r="P374" s="16"/>
      <c r="Q374" s="16"/>
      <c r="R374" s="16"/>
      <c r="S374" s="16"/>
      <c r="T374" s="16"/>
      <c r="U374" s="16"/>
      <c r="V374" s="16"/>
      <c r="W374" s="16"/>
      <c r="X374" s="16"/>
      <c r="Y374" s="16"/>
      <c r="Z374" s="16"/>
      <c r="AA374" s="16"/>
      <c r="AB374" s="16"/>
      <c r="AC374" s="16"/>
      <c r="AD374" s="16"/>
      <c r="AE374" s="16"/>
      <c r="AF374" s="16"/>
      <c r="AG374" s="16"/>
      <c r="AH374" s="16"/>
      <c r="AI374" s="16"/>
      <c r="AJ374" s="16"/>
      <c r="AK374" s="16"/>
      <c r="AL374" s="16"/>
      <c r="AM374" s="16"/>
      <c r="AN374" s="16"/>
      <c r="AO374" s="16"/>
      <c r="AP374" s="16"/>
      <c r="AQ374" s="16"/>
    </row>
    <row r="375" spans="1:43" s="17" customFormat="1" ht="15.6" outlineLevel="2" x14ac:dyDescent="0.25">
      <c r="A375" s="13"/>
      <c r="B375" s="14"/>
      <c r="C375" s="107">
        <v>5</v>
      </c>
      <c r="D375" s="156"/>
      <c r="E375" s="24"/>
      <c r="F375" s="89"/>
      <c r="G375" s="158">
        <v>0</v>
      </c>
      <c r="H375" s="38">
        <f>G375/I368</f>
        <v>0</v>
      </c>
      <c r="I375" s="159">
        <v>0</v>
      </c>
      <c r="J375" s="38">
        <f t="shared" si="24"/>
        <v>0</v>
      </c>
      <c r="K375" s="88"/>
      <c r="L375" s="88"/>
      <c r="M375" s="75"/>
      <c r="N375" s="15"/>
      <c r="O375" s="16"/>
      <c r="P375" s="16"/>
      <c r="Q375" s="16"/>
      <c r="R375" s="16"/>
      <c r="S375" s="16"/>
      <c r="T375" s="16"/>
      <c r="U375" s="16"/>
      <c r="V375" s="16"/>
      <c r="W375" s="16"/>
      <c r="X375" s="16"/>
      <c r="Y375" s="16"/>
      <c r="Z375" s="16"/>
      <c r="AA375" s="16"/>
      <c r="AB375" s="16"/>
      <c r="AC375" s="16"/>
      <c r="AD375" s="16"/>
      <c r="AE375" s="16"/>
      <c r="AF375" s="16"/>
      <c r="AG375" s="16"/>
      <c r="AH375" s="16"/>
      <c r="AI375" s="16"/>
      <c r="AJ375" s="16"/>
      <c r="AK375" s="16"/>
      <c r="AL375" s="16"/>
      <c r="AM375" s="16"/>
      <c r="AN375" s="16"/>
      <c r="AO375" s="16"/>
      <c r="AP375" s="16"/>
      <c r="AQ375" s="16"/>
    </row>
    <row r="376" spans="1:43" s="17" customFormat="1" ht="15.6" outlineLevel="2" x14ac:dyDescent="0.25">
      <c r="A376" s="13"/>
      <c r="B376" s="14"/>
      <c r="C376" s="107">
        <v>6</v>
      </c>
      <c r="D376" s="156"/>
      <c r="E376" s="24"/>
      <c r="F376" s="89"/>
      <c r="G376" s="158">
        <v>0</v>
      </c>
      <c r="H376" s="38">
        <f>G376/I368</f>
        <v>0</v>
      </c>
      <c r="I376" s="159">
        <v>0</v>
      </c>
      <c r="J376" s="38">
        <f t="shared" si="24"/>
        <v>0</v>
      </c>
      <c r="K376" s="88"/>
      <c r="L376" s="88"/>
      <c r="M376" s="75"/>
      <c r="N376" s="15"/>
      <c r="O376" s="16"/>
      <c r="P376" s="16"/>
      <c r="Q376" s="16"/>
      <c r="R376" s="16"/>
      <c r="S376" s="16"/>
      <c r="T376" s="16"/>
      <c r="U376" s="16"/>
      <c r="V376" s="16"/>
      <c r="W376" s="16"/>
      <c r="X376" s="16"/>
      <c r="Y376" s="16"/>
      <c r="Z376" s="16"/>
      <c r="AA376" s="16"/>
      <c r="AB376" s="16"/>
      <c r="AC376" s="16"/>
      <c r="AD376" s="16"/>
      <c r="AE376" s="16"/>
      <c r="AF376" s="16"/>
      <c r="AG376" s="16"/>
      <c r="AH376" s="16"/>
      <c r="AI376" s="16"/>
      <c r="AJ376" s="16"/>
      <c r="AK376" s="16"/>
      <c r="AL376" s="16"/>
      <c r="AM376" s="16"/>
      <c r="AN376" s="16"/>
      <c r="AO376" s="16"/>
      <c r="AP376" s="16"/>
      <c r="AQ376" s="16"/>
    </row>
    <row r="377" spans="1:43" s="17" customFormat="1" ht="15.6" outlineLevel="2" x14ac:dyDescent="0.25">
      <c r="A377" s="13"/>
      <c r="B377" s="14"/>
      <c r="C377" s="107">
        <v>7</v>
      </c>
      <c r="D377" s="156"/>
      <c r="E377" s="24"/>
      <c r="F377" s="89"/>
      <c r="G377" s="158">
        <v>0</v>
      </c>
      <c r="H377" s="38">
        <f>G377/I368</f>
        <v>0</v>
      </c>
      <c r="I377" s="159">
        <v>0</v>
      </c>
      <c r="J377" s="38">
        <f t="shared" si="24"/>
        <v>0</v>
      </c>
      <c r="K377" s="88"/>
      <c r="L377" s="88"/>
      <c r="M377" s="75"/>
      <c r="N377" s="15"/>
      <c r="O377" s="16"/>
      <c r="P377" s="16"/>
      <c r="Q377" s="16"/>
      <c r="R377" s="16"/>
      <c r="S377" s="16"/>
      <c r="T377" s="16"/>
      <c r="U377" s="16"/>
      <c r="V377" s="16"/>
      <c r="W377" s="16"/>
      <c r="X377" s="16"/>
      <c r="Y377" s="16"/>
      <c r="Z377" s="16"/>
      <c r="AA377" s="16"/>
      <c r="AB377" s="16"/>
      <c r="AC377" s="16"/>
      <c r="AD377" s="16"/>
      <c r="AE377" s="16"/>
      <c r="AF377" s="16"/>
      <c r="AG377" s="16"/>
      <c r="AH377" s="16"/>
      <c r="AI377" s="16"/>
      <c r="AJ377" s="16"/>
      <c r="AK377" s="16"/>
      <c r="AL377" s="16"/>
      <c r="AM377" s="16"/>
      <c r="AN377" s="16"/>
      <c r="AO377" s="16"/>
      <c r="AP377" s="16"/>
      <c r="AQ377" s="16"/>
    </row>
    <row r="378" spans="1:43" s="17" customFormat="1" ht="15.6" outlineLevel="2" x14ac:dyDescent="0.25">
      <c r="A378" s="13"/>
      <c r="B378" s="14"/>
      <c r="C378" s="107">
        <v>8</v>
      </c>
      <c r="D378" s="156"/>
      <c r="E378" s="24"/>
      <c r="F378" s="89"/>
      <c r="G378" s="158">
        <v>0</v>
      </c>
      <c r="H378" s="38">
        <f>G378/I368</f>
        <v>0</v>
      </c>
      <c r="I378" s="159">
        <v>0</v>
      </c>
      <c r="J378" s="38">
        <f t="shared" si="24"/>
        <v>0</v>
      </c>
      <c r="K378" s="88"/>
      <c r="L378" s="88"/>
      <c r="M378" s="75"/>
      <c r="N378" s="15"/>
      <c r="O378" s="16"/>
      <c r="P378" s="16"/>
      <c r="Q378" s="16"/>
      <c r="R378" s="16"/>
      <c r="S378" s="16"/>
      <c r="T378" s="16"/>
      <c r="U378" s="16"/>
      <c r="V378" s="16"/>
      <c r="W378" s="16"/>
      <c r="X378" s="16"/>
      <c r="Y378" s="16"/>
      <c r="Z378" s="16"/>
      <c r="AA378" s="16"/>
      <c r="AB378" s="16"/>
      <c r="AC378" s="16"/>
      <c r="AD378" s="16"/>
      <c r="AE378" s="16"/>
      <c r="AF378" s="16"/>
      <c r="AG378" s="16"/>
      <c r="AH378" s="16"/>
      <c r="AI378" s="16"/>
      <c r="AJ378" s="16"/>
      <c r="AK378" s="16"/>
      <c r="AL378" s="16"/>
      <c r="AM378" s="16"/>
      <c r="AN378" s="16"/>
      <c r="AO378" s="16"/>
      <c r="AP378" s="16"/>
      <c r="AQ378" s="16"/>
    </row>
    <row r="379" spans="1:43" s="17" customFormat="1" ht="15.6" outlineLevel="2" x14ac:dyDescent="0.25">
      <c r="A379" s="13"/>
      <c r="B379" s="14"/>
      <c r="C379" s="107">
        <v>9</v>
      </c>
      <c r="D379" s="156"/>
      <c r="E379" s="24"/>
      <c r="F379" s="89"/>
      <c r="G379" s="158">
        <v>0</v>
      </c>
      <c r="H379" s="38">
        <f>G379/I368</f>
        <v>0</v>
      </c>
      <c r="I379" s="159">
        <v>0</v>
      </c>
      <c r="J379" s="38">
        <f t="shared" si="24"/>
        <v>0</v>
      </c>
      <c r="K379" s="88"/>
      <c r="L379" s="88"/>
      <c r="M379" s="75"/>
      <c r="N379" s="15"/>
      <c r="O379" s="16"/>
      <c r="P379" s="16"/>
      <c r="Q379" s="16"/>
      <c r="R379" s="16"/>
      <c r="S379" s="16"/>
      <c r="T379" s="16"/>
      <c r="U379" s="16"/>
      <c r="V379" s="16"/>
      <c r="W379" s="16"/>
      <c r="X379" s="16"/>
      <c r="Y379" s="16"/>
      <c r="Z379" s="16"/>
      <c r="AA379" s="16"/>
      <c r="AB379" s="16"/>
      <c r="AC379" s="16"/>
      <c r="AD379" s="16"/>
      <c r="AE379" s="16"/>
      <c r="AF379" s="16"/>
      <c r="AG379" s="16"/>
      <c r="AH379" s="16"/>
      <c r="AI379" s="16"/>
      <c r="AJ379" s="16"/>
      <c r="AK379" s="16"/>
      <c r="AL379" s="16"/>
      <c r="AM379" s="16"/>
      <c r="AN379" s="16"/>
      <c r="AO379" s="16"/>
      <c r="AP379" s="16"/>
      <c r="AQ379" s="16"/>
    </row>
    <row r="380" spans="1:43" s="17" customFormat="1" ht="15.6" outlineLevel="2" x14ac:dyDescent="0.25">
      <c r="A380" s="13"/>
      <c r="B380" s="14"/>
      <c r="C380" s="107">
        <v>10</v>
      </c>
      <c r="D380" s="156"/>
      <c r="E380" s="24"/>
      <c r="F380" s="89"/>
      <c r="G380" s="158">
        <v>0</v>
      </c>
      <c r="H380" s="38">
        <f>G380/I368</f>
        <v>0</v>
      </c>
      <c r="I380" s="159">
        <v>0</v>
      </c>
      <c r="J380" s="38">
        <f t="shared" si="24"/>
        <v>0</v>
      </c>
      <c r="K380" s="88"/>
      <c r="L380" s="88"/>
      <c r="M380" s="75"/>
      <c r="N380" s="15"/>
      <c r="O380" s="16"/>
      <c r="P380" s="16"/>
      <c r="Q380" s="16"/>
      <c r="R380" s="16"/>
      <c r="S380" s="16"/>
      <c r="T380" s="16"/>
      <c r="U380" s="16"/>
      <c r="V380" s="16"/>
      <c r="W380" s="16"/>
      <c r="X380" s="16"/>
      <c r="Y380" s="16"/>
      <c r="Z380" s="16"/>
      <c r="AA380" s="16"/>
      <c r="AB380" s="16"/>
      <c r="AC380" s="16"/>
      <c r="AD380" s="16"/>
      <c r="AE380" s="16"/>
      <c r="AF380" s="16"/>
      <c r="AG380" s="16"/>
      <c r="AH380" s="16"/>
      <c r="AI380" s="16"/>
      <c r="AJ380" s="16"/>
      <c r="AK380" s="16"/>
      <c r="AL380" s="16"/>
      <c r="AM380" s="16"/>
      <c r="AN380" s="16"/>
      <c r="AO380" s="16"/>
      <c r="AP380" s="16"/>
      <c r="AQ380" s="16"/>
    </row>
    <row r="381" spans="1:43" s="17" customFormat="1" ht="15.6" outlineLevel="2" x14ac:dyDescent="0.25">
      <c r="A381" s="13"/>
      <c r="B381" s="14"/>
      <c r="C381" s="13"/>
      <c r="D381" s="98"/>
      <c r="E381" s="24"/>
      <c r="F381" s="24"/>
      <c r="G381" s="24"/>
      <c r="H381" s="24"/>
      <c r="I381" s="24"/>
      <c r="J381" s="35"/>
      <c r="K381" s="43"/>
      <c r="L381" s="43"/>
      <c r="M381" s="75"/>
      <c r="N381" s="15"/>
      <c r="O381" s="16"/>
      <c r="P381" s="16"/>
      <c r="Q381" s="16"/>
      <c r="R381" s="16"/>
      <c r="S381" s="16"/>
      <c r="T381" s="16"/>
      <c r="U381" s="16"/>
      <c r="V381" s="16"/>
      <c r="W381" s="16"/>
      <c r="X381" s="16"/>
      <c r="Y381" s="16"/>
      <c r="Z381" s="16"/>
      <c r="AA381" s="16"/>
      <c r="AB381" s="16"/>
      <c r="AC381" s="16"/>
      <c r="AD381" s="16"/>
      <c r="AE381" s="16"/>
      <c r="AF381" s="16"/>
      <c r="AG381" s="16"/>
      <c r="AH381" s="16"/>
      <c r="AI381" s="16"/>
      <c r="AJ381" s="16"/>
      <c r="AK381" s="16"/>
      <c r="AL381" s="16"/>
      <c r="AM381" s="16"/>
      <c r="AN381" s="16"/>
      <c r="AO381" s="16"/>
      <c r="AP381" s="16"/>
      <c r="AQ381" s="16"/>
    </row>
    <row r="382" spans="1:43" s="64" customFormat="1" ht="15.6" outlineLevel="1" x14ac:dyDescent="0.25">
      <c r="A382" s="62"/>
      <c r="B382" s="63"/>
      <c r="C382" s="62"/>
      <c r="D382" s="105" t="s">
        <v>53</v>
      </c>
      <c r="E382" s="24"/>
      <c r="F382" s="66"/>
      <c r="G382" s="66"/>
      <c r="H382" s="66"/>
      <c r="I382" s="66"/>
      <c r="J382" s="58">
        <f>SUM(J384:J393)</f>
        <v>0</v>
      </c>
      <c r="K382" s="88"/>
      <c r="L382" s="88"/>
      <c r="M382" s="75"/>
      <c r="N382" s="65"/>
      <c r="O382" s="61"/>
      <c r="P382" s="61"/>
      <c r="Q382" s="61"/>
      <c r="R382" s="61"/>
      <c r="S382" s="61"/>
      <c r="T382" s="61"/>
      <c r="U382" s="61"/>
      <c r="V382" s="61"/>
      <c r="W382" s="61"/>
      <c r="X382" s="61"/>
      <c r="Y382" s="61"/>
      <c r="Z382" s="61"/>
      <c r="AA382" s="61"/>
      <c r="AB382" s="61"/>
      <c r="AC382" s="61"/>
      <c r="AD382" s="61"/>
      <c r="AE382" s="61"/>
      <c r="AF382" s="61"/>
      <c r="AG382" s="61"/>
      <c r="AH382" s="61"/>
      <c r="AI382" s="61"/>
      <c r="AJ382" s="61"/>
      <c r="AK382" s="61"/>
      <c r="AL382" s="61"/>
      <c r="AM382" s="61"/>
      <c r="AN382" s="61"/>
      <c r="AO382" s="61"/>
      <c r="AP382" s="61"/>
      <c r="AQ382" s="61"/>
    </row>
    <row r="383" spans="1:43" s="64" customFormat="1" ht="24" outlineLevel="2" x14ac:dyDescent="0.25">
      <c r="A383" s="62"/>
      <c r="B383" s="63"/>
      <c r="C383" s="62"/>
      <c r="D383" s="50" t="s">
        <v>54</v>
      </c>
      <c r="E383" s="39"/>
      <c r="F383" s="66"/>
      <c r="G383" s="66"/>
      <c r="H383" s="66"/>
      <c r="I383" s="32" t="s">
        <v>55</v>
      </c>
      <c r="J383" s="51" t="s">
        <v>56</v>
      </c>
      <c r="K383" s="88"/>
      <c r="L383" s="88"/>
      <c r="M383" s="76"/>
      <c r="N383" s="65"/>
      <c r="O383" s="61"/>
      <c r="P383" s="61"/>
      <c r="Q383" s="61"/>
      <c r="R383" s="61"/>
      <c r="S383" s="61"/>
      <c r="T383" s="61"/>
      <c r="U383" s="61"/>
      <c r="V383" s="61"/>
      <c r="W383" s="61"/>
      <c r="X383" s="61"/>
      <c r="Y383" s="61"/>
      <c r="Z383" s="61"/>
      <c r="AA383" s="61"/>
      <c r="AB383" s="61"/>
      <c r="AC383" s="61"/>
      <c r="AD383" s="61"/>
      <c r="AE383" s="61"/>
      <c r="AF383" s="61"/>
      <c r="AG383" s="61"/>
      <c r="AH383" s="61"/>
      <c r="AI383" s="61"/>
      <c r="AJ383" s="61"/>
      <c r="AK383" s="61"/>
      <c r="AL383" s="61"/>
      <c r="AM383" s="61"/>
      <c r="AN383" s="61"/>
      <c r="AO383" s="61"/>
      <c r="AP383" s="61"/>
      <c r="AQ383" s="61"/>
    </row>
    <row r="384" spans="1:43" s="17" customFormat="1" ht="15.6" outlineLevel="2" x14ac:dyDescent="0.25">
      <c r="A384" s="13"/>
      <c r="B384" s="14"/>
      <c r="C384" s="107">
        <v>1</v>
      </c>
      <c r="D384" s="156"/>
      <c r="E384" s="24"/>
      <c r="F384" s="66"/>
      <c r="G384" s="66"/>
      <c r="H384" s="66"/>
      <c r="I384" s="160">
        <v>0</v>
      </c>
      <c r="J384" s="38">
        <f t="shared" ref="J384:J393" si="25">I384*J371</f>
        <v>0</v>
      </c>
      <c r="K384" s="88"/>
      <c r="L384" s="88"/>
      <c r="M384" s="75"/>
      <c r="N384" s="15"/>
      <c r="O384" s="16"/>
      <c r="P384" s="16"/>
      <c r="Q384" s="16"/>
      <c r="R384" s="16"/>
      <c r="S384" s="16"/>
      <c r="T384" s="16"/>
      <c r="U384" s="16"/>
      <c r="V384" s="16"/>
      <c r="W384" s="16"/>
      <c r="X384" s="16"/>
      <c r="Y384" s="16"/>
      <c r="Z384" s="16"/>
      <c r="AA384" s="16"/>
      <c r="AB384" s="16"/>
      <c r="AC384" s="16"/>
      <c r="AD384" s="16"/>
      <c r="AE384" s="16"/>
      <c r="AF384" s="16"/>
      <c r="AG384" s="16"/>
      <c r="AH384" s="16"/>
      <c r="AI384" s="16"/>
      <c r="AJ384" s="16"/>
      <c r="AK384" s="16"/>
      <c r="AL384" s="16"/>
      <c r="AM384" s="16"/>
      <c r="AN384" s="16"/>
      <c r="AO384" s="16"/>
      <c r="AP384" s="16"/>
      <c r="AQ384" s="16"/>
    </row>
    <row r="385" spans="1:43" s="17" customFormat="1" ht="15.6" outlineLevel="2" x14ac:dyDescent="0.25">
      <c r="A385" s="13"/>
      <c r="B385" s="14"/>
      <c r="C385" s="107">
        <v>2</v>
      </c>
      <c r="D385" s="156"/>
      <c r="E385" s="24"/>
      <c r="F385" s="66"/>
      <c r="G385" s="66"/>
      <c r="H385" s="66"/>
      <c r="I385" s="160">
        <v>0</v>
      </c>
      <c r="J385" s="38">
        <f>I385*J372</f>
        <v>0</v>
      </c>
      <c r="K385" s="88"/>
      <c r="L385" s="88"/>
      <c r="M385" s="75"/>
      <c r="N385" s="15"/>
      <c r="O385" s="16"/>
      <c r="P385" s="16"/>
      <c r="Q385" s="16"/>
      <c r="R385" s="16"/>
      <c r="S385" s="16"/>
      <c r="T385" s="16"/>
      <c r="U385" s="16"/>
      <c r="V385" s="16"/>
      <c r="W385" s="16"/>
      <c r="X385" s="16"/>
      <c r="Y385" s="16"/>
      <c r="Z385" s="16"/>
      <c r="AA385" s="16"/>
      <c r="AB385" s="16"/>
      <c r="AC385" s="16"/>
      <c r="AD385" s="16"/>
      <c r="AE385" s="16"/>
      <c r="AF385" s="16"/>
      <c r="AG385" s="16"/>
      <c r="AH385" s="16"/>
      <c r="AI385" s="16"/>
      <c r="AJ385" s="16"/>
      <c r="AK385" s="16"/>
      <c r="AL385" s="16"/>
      <c r="AM385" s="16"/>
      <c r="AN385" s="16"/>
      <c r="AO385" s="16"/>
      <c r="AP385" s="16"/>
      <c r="AQ385" s="16"/>
    </row>
    <row r="386" spans="1:43" s="17" customFormat="1" ht="15.6" outlineLevel="2" x14ac:dyDescent="0.25">
      <c r="A386" s="13"/>
      <c r="B386" s="14"/>
      <c r="C386" s="107">
        <v>3</v>
      </c>
      <c r="D386" s="156"/>
      <c r="E386" s="24"/>
      <c r="F386" s="66"/>
      <c r="G386" s="66"/>
      <c r="H386" s="66"/>
      <c r="I386" s="160">
        <v>0</v>
      </c>
      <c r="J386" s="38">
        <f t="shared" si="25"/>
        <v>0</v>
      </c>
      <c r="K386" s="88"/>
      <c r="L386" s="88"/>
      <c r="M386" s="75"/>
      <c r="N386" s="15"/>
      <c r="O386" s="16"/>
      <c r="P386" s="16"/>
      <c r="Q386" s="16"/>
      <c r="R386" s="16"/>
      <c r="S386" s="16"/>
      <c r="T386" s="16"/>
      <c r="U386" s="16"/>
      <c r="V386" s="16"/>
      <c r="W386" s="16"/>
      <c r="X386" s="16"/>
      <c r="Y386" s="16"/>
      <c r="Z386" s="16"/>
      <c r="AA386" s="16"/>
      <c r="AB386" s="16"/>
      <c r="AC386" s="16"/>
      <c r="AD386" s="16"/>
      <c r="AE386" s="16"/>
      <c r="AF386" s="16"/>
      <c r="AG386" s="16"/>
      <c r="AH386" s="16"/>
      <c r="AI386" s="16"/>
      <c r="AJ386" s="16"/>
      <c r="AK386" s="16"/>
      <c r="AL386" s="16"/>
      <c r="AM386" s="16"/>
      <c r="AN386" s="16"/>
      <c r="AO386" s="16"/>
      <c r="AP386" s="16"/>
      <c r="AQ386" s="16"/>
    </row>
    <row r="387" spans="1:43" s="17" customFormat="1" ht="15.6" outlineLevel="2" x14ac:dyDescent="0.25">
      <c r="A387" s="13"/>
      <c r="B387" s="14"/>
      <c r="C387" s="107">
        <v>4</v>
      </c>
      <c r="D387" s="156"/>
      <c r="E387" s="24"/>
      <c r="F387" s="66"/>
      <c r="G387" s="66"/>
      <c r="H387" s="66"/>
      <c r="I387" s="160">
        <v>0</v>
      </c>
      <c r="J387" s="38">
        <f t="shared" si="25"/>
        <v>0</v>
      </c>
      <c r="K387" s="88"/>
      <c r="L387" s="88"/>
      <c r="M387" s="75"/>
      <c r="N387" s="15"/>
      <c r="O387" s="16"/>
      <c r="P387" s="16"/>
      <c r="Q387" s="16"/>
      <c r="R387" s="16"/>
      <c r="S387" s="16"/>
      <c r="T387" s="16"/>
      <c r="U387" s="16"/>
      <c r="V387" s="16"/>
      <c r="W387" s="16"/>
      <c r="X387" s="16"/>
      <c r="Y387" s="16"/>
      <c r="Z387" s="16"/>
      <c r="AA387" s="16"/>
      <c r="AB387" s="16"/>
      <c r="AC387" s="16"/>
      <c r="AD387" s="16"/>
      <c r="AE387" s="16"/>
      <c r="AF387" s="16"/>
      <c r="AG387" s="16"/>
      <c r="AH387" s="16"/>
      <c r="AI387" s="16"/>
      <c r="AJ387" s="16"/>
      <c r="AK387" s="16"/>
      <c r="AL387" s="16"/>
      <c r="AM387" s="16"/>
      <c r="AN387" s="16"/>
      <c r="AO387" s="16"/>
      <c r="AP387" s="16"/>
      <c r="AQ387" s="16"/>
    </row>
    <row r="388" spans="1:43" s="17" customFormat="1" ht="15.6" outlineLevel="2" x14ac:dyDescent="0.25">
      <c r="A388" s="13"/>
      <c r="B388" s="14"/>
      <c r="C388" s="107">
        <v>5</v>
      </c>
      <c r="D388" s="156"/>
      <c r="E388" s="24"/>
      <c r="F388" s="66"/>
      <c r="G388" s="66"/>
      <c r="H388" s="66"/>
      <c r="I388" s="160">
        <v>0</v>
      </c>
      <c r="J388" s="38">
        <f t="shared" si="25"/>
        <v>0</v>
      </c>
      <c r="K388" s="88"/>
      <c r="L388" s="88"/>
      <c r="M388" s="75"/>
      <c r="N388" s="15"/>
      <c r="O388" s="16"/>
      <c r="P388" s="16"/>
      <c r="Q388" s="16"/>
      <c r="R388" s="16"/>
      <c r="S388" s="16"/>
      <c r="T388" s="16"/>
      <c r="U388" s="16"/>
      <c r="V388" s="16"/>
      <c r="W388" s="16"/>
      <c r="X388" s="16"/>
      <c r="Y388" s="16"/>
      <c r="Z388" s="16"/>
      <c r="AA388" s="16"/>
      <c r="AB388" s="16"/>
      <c r="AC388" s="16"/>
      <c r="AD388" s="16"/>
      <c r="AE388" s="16"/>
      <c r="AF388" s="16"/>
      <c r="AG388" s="16"/>
      <c r="AH388" s="16"/>
      <c r="AI388" s="16"/>
      <c r="AJ388" s="16"/>
      <c r="AK388" s="16"/>
      <c r="AL388" s="16"/>
      <c r="AM388" s="16"/>
      <c r="AN388" s="16"/>
      <c r="AO388" s="16"/>
      <c r="AP388" s="16"/>
      <c r="AQ388" s="16"/>
    </row>
    <row r="389" spans="1:43" s="17" customFormat="1" ht="15.6" outlineLevel="2" x14ac:dyDescent="0.25">
      <c r="A389" s="13"/>
      <c r="B389" s="14"/>
      <c r="C389" s="107">
        <v>6</v>
      </c>
      <c r="D389" s="156"/>
      <c r="E389" s="24"/>
      <c r="F389" s="66"/>
      <c r="G389" s="66"/>
      <c r="H389" s="66"/>
      <c r="I389" s="160">
        <v>0</v>
      </c>
      <c r="J389" s="38">
        <f t="shared" si="25"/>
        <v>0</v>
      </c>
      <c r="K389" s="88"/>
      <c r="L389" s="88"/>
      <c r="M389" s="75"/>
      <c r="N389" s="15"/>
      <c r="O389" s="16"/>
      <c r="P389" s="16"/>
      <c r="Q389" s="16"/>
      <c r="R389" s="16"/>
      <c r="S389" s="16"/>
      <c r="T389" s="16"/>
      <c r="U389" s="16"/>
      <c r="V389" s="16"/>
      <c r="W389" s="16"/>
      <c r="X389" s="16"/>
      <c r="Y389" s="16"/>
      <c r="Z389" s="16"/>
      <c r="AA389" s="16"/>
      <c r="AB389" s="16"/>
      <c r="AC389" s="16"/>
      <c r="AD389" s="16"/>
      <c r="AE389" s="16"/>
      <c r="AF389" s="16"/>
      <c r="AG389" s="16"/>
      <c r="AH389" s="16"/>
      <c r="AI389" s="16"/>
      <c r="AJ389" s="16"/>
      <c r="AK389" s="16"/>
      <c r="AL389" s="16"/>
      <c r="AM389" s="16"/>
      <c r="AN389" s="16"/>
      <c r="AO389" s="16"/>
      <c r="AP389" s="16"/>
      <c r="AQ389" s="16"/>
    </row>
    <row r="390" spans="1:43" s="17" customFormat="1" ht="15.6" outlineLevel="2" x14ac:dyDescent="0.25">
      <c r="A390" s="13"/>
      <c r="B390" s="14"/>
      <c r="C390" s="107">
        <v>7</v>
      </c>
      <c r="D390" s="156"/>
      <c r="E390" s="24"/>
      <c r="F390" s="66"/>
      <c r="G390" s="66"/>
      <c r="H390" s="66"/>
      <c r="I390" s="160">
        <v>0</v>
      </c>
      <c r="J390" s="38">
        <f t="shared" si="25"/>
        <v>0</v>
      </c>
      <c r="K390" s="88"/>
      <c r="L390" s="88"/>
      <c r="M390" s="75"/>
      <c r="N390" s="15"/>
      <c r="O390" s="16"/>
      <c r="P390" s="16"/>
      <c r="Q390" s="16"/>
      <c r="R390" s="16"/>
      <c r="S390" s="16"/>
      <c r="T390" s="16"/>
      <c r="U390" s="16"/>
      <c r="V390" s="16"/>
      <c r="W390" s="16"/>
      <c r="X390" s="16"/>
      <c r="Y390" s="16"/>
      <c r="Z390" s="16"/>
      <c r="AA390" s="16"/>
      <c r="AB390" s="16"/>
      <c r="AC390" s="16"/>
      <c r="AD390" s="16"/>
      <c r="AE390" s="16"/>
      <c r="AF390" s="16"/>
      <c r="AG390" s="16"/>
      <c r="AH390" s="16"/>
      <c r="AI390" s="16"/>
      <c r="AJ390" s="16"/>
      <c r="AK390" s="16"/>
      <c r="AL390" s="16"/>
      <c r="AM390" s="16"/>
      <c r="AN390" s="16"/>
      <c r="AO390" s="16"/>
      <c r="AP390" s="16"/>
      <c r="AQ390" s="16"/>
    </row>
    <row r="391" spans="1:43" s="17" customFormat="1" ht="15.6" outlineLevel="2" x14ac:dyDescent="0.25">
      <c r="A391" s="13"/>
      <c r="B391" s="14"/>
      <c r="C391" s="107">
        <v>8</v>
      </c>
      <c r="D391" s="156"/>
      <c r="E391" s="24"/>
      <c r="F391" s="66"/>
      <c r="G391" s="66"/>
      <c r="H391" s="66"/>
      <c r="I391" s="160">
        <v>0</v>
      </c>
      <c r="J391" s="38">
        <f t="shared" si="25"/>
        <v>0</v>
      </c>
      <c r="K391" s="88"/>
      <c r="L391" s="88"/>
      <c r="M391" s="75"/>
      <c r="N391" s="15"/>
      <c r="O391" s="16"/>
      <c r="P391" s="16"/>
      <c r="Q391" s="16"/>
      <c r="R391" s="16"/>
      <c r="S391" s="16"/>
      <c r="T391" s="16"/>
      <c r="U391" s="16"/>
      <c r="V391" s="16"/>
      <c r="W391" s="16"/>
      <c r="X391" s="16"/>
      <c r="Y391" s="16"/>
      <c r="Z391" s="16"/>
      <c r="AA391" s="16"/>
      <c r="AB391" s="16"/>
      <c r="AC391" s="16"/>
      <c r="AD391" s="16"/>
      <c r="AE391" s="16"/>
      <c r="AF391" s="16"/>
      <c r="AG391" s="16"/>
      <c r="AH391" s="16"/>
      <c r="AI391" s="16"/>
      <c r="AJ391" s="16"/>
      <c r="AK391" s="16"/>
      <c r="AL391" s="16"/>
      <c r="AM391" s="16"/>
      <c r="AN391" s="16"/>
      <c r="AO391" s="16"/>
      <c r="AP391" s="16"/>
      <c r="AQ391" s="16"/>
    </row>
    <row r="392" spans="1:43" s="17" customFormat="1" ht="15.6" outlineLevel="2" x14ac:dyDescent="0.25">
      <c r="A392" s="13"/>
      <c r="B392" s="14"/>
      <c r="C392" s="107">
        <v>9</v>
      </c>
      <c r="D392" s="156"/>
      <c r="E392" s="24"/>
      <c r="F392" s="66"/>
      <c r="G392" s="66"/>
      <c r="H392" s="66"/>
      <c r="I392" s="160">
        <v>0</v>
      </c>
      <c r="J392" s="38">
        <f t="shared" si="25"/>
        <v>0</v>
      </c>
      <c r="K392" s="88"/>
      <c r="L392" s="88"/>
      <c r="M392" s="75"/>
      <c r="N392" s="15"/>
      <c r="O392" s="16"/>
      <c r="P392" s="16"/>
      <c r="Q392" s="16"/>
      <c r="R392" s="16"/>
      <c r="S392" s="16"/>
      <c r="T392" s="16"/>
      <c r="U392" s="16"/>
      <c r="V392" s="16"/>
      <c r="W392" s="16"/>
      <c r="X392" s="16"/>
      <c r="Y392" s="16"/>
      <c r="Z392" s="16"/>
      <c r="AA392" s="16"/>
      <c r="AB392" s="16"/>
      <c r="AC392" s="16"/>
      <c r="AD392" s="16"/>
      <c r="AE392" s="16"/>
      <c r="AF392" s="16"/>
      <c r="AG392" s="16"/>
      <c r="AH392" s="16"/>
      <c r="AI392" s="16"/>
      <c r="AJ392" s="16"/>
      <c r="AK392" s="16"/>
      <c r="AL392" s="16"/>
      <c r="AM392" s="16"/>
      <c r="AN392" s="16"/>
      <c r="AO392" s="16"/>
      <c r="AP392" s="16"/>
      <c r="AQ392" s="16"/>
    </row>
    <row r="393" spans="1:43" s="17" customFormat="1" ht="15.6" outlineLevel="2" x14ac:dyDescent="0.25">
      <c r="A393" s="13"/>
      <c r="B393" s="14"/>
      <c r="C393" s="107">
        <v>10</v>
      </c>
      <c r="D393" s="156"/>
      <c r="E393" s="24"/>
      <c r="F393" s="66"/>
      <c r="G393" s="66"/>
      <c r="H393" s="66"/>
      <c r="I393" s="160">
        <v>0</v>
      </c>
      <c r="J393" s="38">
        <f t="shared" si="25"/>
        <v>0</v>
      </c>
      <c r="K393" s="88"/>
      <c r="L393" s="88"/>
      <c r="M393" s="75"/>
      <c r="N393" s="15"/>
      <c r="O393" s="16"/>
      <c r="P393" s="16"/>
      <c r="Q393" s="16"/>
      <c r="R393" s="16"/>
      <c r="S393" s="16"/>
      <c r="T393" s="16"/>
      <c r="U393" s="16"/>
      <c r="V393" s="16"/>
      <c r="W393" s="16"/>
      <c r="X393" s="16"/>
      <c r="Y393" s="16"/>
      <c r="Z393" s="16"/>
      <c r="AA393" s="16"/>
      <c r="AB393" s="16"/>
      <c r="AC393" s="16"/>
      <c r="AD393" s="16"/>
      <c r="AE393" s="16"/>
      <c r="AF393" s="16"/>
      <c r="AG393" s="16"/>
      <c r="AH393" s="16"/>
      <c r="AI393" s="16"/>
      <c r="AJ393" s="16"/>
      <c r="AK393" s="16"/>
      <c r="AL393" s="16"/>
      <c r="AM393" s="16"/>
      <c r="AN393" s="16"/>
      <c r="AO393" s="16"/>
      <c r="AP393" s="16"/>
      <c r="AQ393" s="16"/>
    </row>
    <row r="394" spans="1:43" s="16" customFormat="1" ht="15.6" outlineLevel="2" x14ac:dyDescent="0.25">
      <c r="A394" s="44"/>
      <c r="B394" s="45"/>
      <c r="C394" s="44"/>
      <c r="D394" s="98"/>
      <c r="E394" s="24"/>
      <c r="F394" s="36"/>
      <c r="G394" s="46"/>
      <c r="H394" s="24"/>
      <c r="I394" s="24"/>
      <c r="J394" s="35"/>
      <c r="K394" s="43"/>
      <c r="L394" s="43"/>
      <c r="M394" s="75"/>
      <c r="N394" s="47"/>
    </row>
    <row r="395" spans="1:43" s="61" customFormat="1" ht="15.6" outlineLevel="1" x14ac:dyDescent="0.25">
      <c r="A395" s="55"/>
      <c r="B395" s="56"/>
      <c r="C395" s="55"/>
      <c r="D395" s="57" t="s">
        <v>57</v>
      </c>
      <c r="E395" s="24"/>
      <c r="F395" s="66"/>
      <c r="G395" s="66"/>
      <c r="H395" s="66"/>
      <c r="I395" s="66"/>
      <c r="J395" s="58">
        <f>SUM(J397:J416)</f>
        <v>0</v>
      </c>
      <c r="K395" s="88"/>
      <c r="L395" s="88"/>
      <c r="M395" s="75"/>
      <c r="N395" s="59"/>
    </row>
    <row r="396" spans="1:43" s="61" customFormat="1" ht="15.6" outlineLevel="2" x14ac:dyDescent="0.25">
      <c r="A396" s="62"/>
      <c r="B396" s="63"/>
      <c r="C396" s="62"/>
      <c r="D396" s="50" t="s">
        <v>58</v>
      </c>
      <c r="E396" s="39"/>
      <c r="F396" s="52"/>
      <c r="G396" s="52"/>
      <c r="H396" s="51" t="s">
        <v>59</v>
      </c>
      <c r="I396" s="51" t="s">
        <v>60</v>
      </c>
      <c r="J396" s="51" t="s">
        <v>61</v>
      </c>
      <c r="K396" s="88"/>
      <c r="L396" s="88"/>
      <c r="M396" s="76"/>
      <c r="N396" s="65"/>
      <c r="O396" s="60"/>
      <c r="P396" s="60"/>
      <c r="Q396" s="60"/>
      <c r="R396" s="60"/>
      <c r="S396" s="60"/>
      <c r="T396" s="60"/>
      <c r="U396" s="60"/>
      <c r="V396" s="60"/>
      <c r="W396" s="60"/>
      <c r="X396" s="60"/>
      <c r="Y396" s="60"/>
      <c r="Z396" s="60"/>
      <c r="AA396" s="60"/>
    </row>
    <row r="397" spans="1:43" s="16" customFormat="1" ht="15.6" outlineLevel="2" x14ac:dyDescent="0.25">
      <c r="A397" s="13"/>
      <c r="B397" s="14"/>
      <c r="C397" s="107">
        <v>1</v>
      </c>
      <c r="D397" s="156"/>
      <c r="E397" s="24"/>
      <c r="F397" s="50"/>
      <c r="G397" s="50"/>
      <c r="H397" s="158">
        <v>0</v>
      </c>
      <c r="I397" s="159">
        <v>0</v>
      </c>
      <c r="J397" s="38">
        <f t="shared" ref="J397:J416" si="26">$H397*I397</f>
        <v>0</v>
      </c>
      <c r="K397" s="88"/>
      <c r="L397" s="88"/>
      <c r="M397" s="75"/>
      <c r="N397" s="15"/>
      <c r="O397" s="3"/>
      <c r="P397" s="3"/>
      <c r="Q397" s="3"/>
      <c r="R397" s="3"/>
      <c r="S397" s="3"/>
      <c r="T397" s="3"/>
      <c r="U397" s="3"/>
      <c r="V397" s="3"/>
      <c r="W397" s="3"/>
      <c r="X397" s="3"/>
      <c r="Y397" s="3"/>
      <c r="Z397" s="3"/>
      <c r="AA397" s="3"/>
    </row>
    <row r="398" spans="1:43" s="16" customFormat="1" ht="15.6" outlineLevel="2" x14ac:dyDescent="0.25">
      <c r="A398" s="13"/>
      <c r="B398" s="14"/>
      <c r="C398" s="107">
        <v>2</v>
      </c>
      <c r="D398" s="156"/>
      <c r="E398" s="24"/>
      <c r="F398" s="50"/>
      <c r="G398" s="50"/>
      <c r="H398" s="158">
        <v>0</v>
      </c>
      <c r="I398" s="159">
        <v>0</v>
      </c>
      <c r="J398" s="38">
        <f t="shared" si="26"/>
        <v>0</v>
      </c>
      <c r="K398" s="88"/>
      <c r="L398" s="88"/>
      <c r="M398" s="75"/>
      <c r="N398" s="15"/>
      <c r="O398" s="3"/>
      <c r="P398" s="3"/>
      <c r="Q398" s="3"/>
      <c r="R398" s="3"/>
      <c r="S398" s="3"/>
      <c r="T398" s="3"/>
      <c r="U398" s="3"/>
      <c r="V398" s="3"/>
      <c r="W398" s="3"/>
      <c r="X398" s="3"/>
      <c r="Y398" s="3"/>
      <c r="Z398" s="3"/>
      <c r="AA398" s="3"/>
    </row>
    <row r="399" spans="1:43" s="16" customFormat="1" ht="15.6" outlineLevel="2" x14ac:dyDescent="0.25">
      <c r="A399" s="13"/>
      <c r="B399" s="14"/>
      <c r="C399" s="107">
        <v>3</v>
      </c>
      <c r="D399" s="156"/>
      <c r="E399" s="24"/>
      <c r="F399" s="50"/>
      <c r="G399" s="50"/>
      <c r="H399" s="158">
        <v>0</v>
      </c>
      <c r="I399" s="159">
        <v>0</v>
      </c>
      <c r="J399" s="38">
        <f t="shared" si="26"/>
        <v>0</v>
      </c>
      <c r="K399" s="88"/>
      <c r="L399" s="88"/>
      <c r="M399" s="75"/>
      <c r="N399" s="15"/>
      <c r="O399" s="3"/>
      <c r="P399" s="3"/>
      <c r="Q399" s="3"/>
      <c r="R399" s="3"/>
      <c r="S399" s="3"/>
      <c r="T399" s="3"/>
      <c r="U399" s="3"/>
      <c r="V399" s="3"/>
      <c r="W399" s="3"/>
      <c r="X399" s="3"/>
      <c r="Y399" s="3"/>
      <c r="Z399" s="3"/>
      <c r="AA399" s="3"/>
    </row>
    <row r="400" spans="1:43" s="16" customFormat="1" ht="15.6" outlineLevel="2" x14ac:dyDescent="0.25">
      <c r="A400" s="13"/>
      <c r="B400" s="14"/>
      <c r="C400" s="107">
        <v>4</v>
      </c>
      <c r="D400" s="156"/>
      <c r="E400" s="24"/>
      <c r="F400" s="50"/>
      <c r="G400" s="50"/>
      <c r="H400" s="158">
        <v>0</v>
      </c>
      <c r="I400" s="159">
        <v>0</v>
      </c>
      <c r="J400" s="38">
        <f t="shared" si="26"/>
        <v>0</v>
      </c>
      <c r="K400" s="88"/>
      <c r="L400" s="88"/>
      <c r="M400" s="75"/>
      <c r="N400" s="15"/>
      <c r="O400" s="3"/>
      <c r="P400" s="3"/>
      <c r="Q400" s="3"/>
      <c r="R400" s="3"/>
      <c r="S400" s="3"/>
      <c r="T400" s="3"/>
      <c r="U400" s="3"/>
      <c r="V400" s="3"/>
      <c r="W400" s="3"/>
      <c r="X400" s="3"/>
      <c r="Y400" s="3"/>
      <c r="Z400" s="3"/>
      <c r="AA400" s="3"/>
    </row>
    <row r="401" spans="1:27" s="16" customFormat="1" ht="15.6" outlineLevel="2" x14ac:dyDescent="0.25">
      <c r="A401" s="13"/>
      <c r="B401" s="14"/>
      <c r="C401" s="107">
        <v>5</v>
      </c>
      <c r="D401" s="156"/>
      <c r="E401" s="24"/>
      <c r="F401" s="50"/>
      <c r="G401" s="50"/>
      <c r="H401" s="158">
        <v>0</v>
      </c>
      <c r="I401" s="159">
        <v>0</v>
      </c>
      <c r="J401" s="38">
        <f t="shared" si="26"/>
        <v>0</v>
      </c>
      <c r="K401" s="88"/>
      <c r="L401" s="88"/>
      <c r="M401" s="75"/>
      <c r="N401" s="15"/>
      <c r="O401" s="3"/>
      <c r="P401" s="3"/>
      <c r="Q401" s="3"/>
      <c r="R401" s="3"/>
      <c r="S401" s="3"/>
      <c r="T401" s="3"/>
      <c r="U401" s="3"/>
      <c r="V401" s="3"/>
      <c r="W401" s="3"/>
      <c r="X401" s="3"/>
      <c r="Y401" s="3"/>
      <c r="Z401" s="3"/>
      <c r="AA401" s="3"/>
    </row>
    <row r="402" spans="1:27" s="16" customFormat="1" ht="15.6" outlineLevel="2" x14ac:dyDescent="0.25">
      <c r="A402" s="13"/>
      <c r="B402" s="14"/>
      <c r="C402" s="107">
        <v>6</v>
      </c>
      <c r="D402" s="156"/>
      <c r="E402" s="24"/>
      <c r="F402" s="50"/>
      <c r="G402" s="50"/>
      <c r="H402" s="158">
        <v>0</v>
      </c>
      <c r="I402" s="159">
        <v>0</v>
      </c>
      <c r="J402" s="38">
        <f t="shared" si="26"/>
        <v>0</v>
      </c>
      <c r="K402" s="88"/>
      <c r="L402" s="88"/>
      <c r="M402" s="75"/>
      <c r="N402" s="15"/>
      <c r="O402" s="3"/>
      <c r="P402" s="3"/>
      <c r="Q402" s="3"/>
      <c r="R402" s="3"/>
      <c r="S402" s="3"/>
      <c r="T402" s="3"/>
      <c r="U402" s="3"/>
      <c r="V402" s="3"/>
      <c r="W402" s="3"/>
      <c r="X402" s="3"/>
      <c r="Y402" s="3"/>
      <c r="Z402" s="3"/>
      <c r="AA402" s="3"/>
    </row>
    <row r="403" spans="1:27" s="16" customFormat="1" ht="15.6" outlineLevel="2" x14ac:dyDescent="0.25">
      <c r="A403" s="13"/>
      <c r="B403" s="14"/>
      <c r="C403" s="107">
        <v>7</v>
      </c>
      <c r="D403" s="156"/>
      <c r="E403" s="24"/>
      <c r="F403" s="50"/>
      <c r="G403" s="50"/>
      <c r="H403" s="158">
        <v>0</v>
      </c>
      <c r="I403" s="159">
        <v>0</v>
      </c>
      <c r="J403" s="38">
        <f t="shared" si="26"/>
        <v>0</v>
      </c>
      <c r="K403" s="88"/>
      <c r="L403" s="88"/>
      <c r="M403" s="75"/>
      <c r="N403" s="15"/>
      <c r="O403" s="3"/>
      <c r="P403" s="3"/>
      <c r="Q403" s="3"/>
      <c r="R403" s="3"/>
      <c r="S403" s="3"/>
      <c r="T403" s="3"/>
      <c r="U403" s="3"/>
      <c r="V403" s="3"/>
      <c r="W403" s="3"/>
      <c r="X403" s="3"/>
      <c r="Y403" s="3"/>
      <c r="Z403" s="3"/>
      <c r="AA403" s="3"/>
    </row>
    <row r="404" spans="1:27" s="16" customFormat="1" ht="15.6" outlineLevel="2" x14ac:dyDescent="0.25">
      <c r="A404" s="13"/>
      <c r="B404" s="14"/>
      <c r="C404" s="107">
        <v>8</v>
      </c>
      <c r="D404" s="156"/>
      <c r="E404" s="24"/>
      <c r="F404" s="50"/>
      <c r="G404" s="50"/>
      <c r="H404" s="158">
        <v>0</v>
      </c>
      <c r="I404" s="159">
        <v>0</v>
      </c>
      <c r="J404" s="38">
        <f t="shared" si="26"/>
        <v>0</v>
      </c>
      <c r="K404" s="88"/>
      <c r="L404" s="88"/>
      <c r="M404" s="75"/>
      <c r="N404" s="15"/>
      <c r="O404" s="3"/>
      <c r="P404" s="3"/>
      <c r="Q404" s="3"/>
      <c r="R404" s="3"/>
      <c r="S404" s="3"/>
      <c r="T404" s="3"/>
      <c r="U404" s="3"/>
      <c r="V404" s="3"/>
      <c r="W404" s="3"/>
      <c r="X404" s="3"/>
      <c r="Y404" s="3"/>
      <c r="Z404" s="3"/>
      <c r="AA404" s="3"/>
    </row>
    <row r="405" spans="1:27" s="16" customFormat="1" ht="15.6" outlineLevel="2" x14ac:dyDescent="0.25">
      <c r="A405" s="13"/>
      <c r="B405" s="14"/>
      <c r="C405" s="107">
        <v>9</v>
      </c>
      <c r="D405" s="156"/>
      <c r="E405" s="24"/>
      <c r="F405" s="50"/>
      <c r="G405" s="50"/>
      <c r="H405" s="158">
        <v>0</v>
      </c>
      <c r="I405" s="159">
        <v>0</v>
      </c>
      <c r="J405" s="38">
        <f t="shared" si="26"/>
        <v>0</v>
      </c>
      <c r="K405" s="88"/>
      <c r="L405" s="88"/>
      <c r="M405" s="75"/>
      <c r="N405" s="15"/>
      <c r="O405" s="3"/>
      <c r="P405" s="3"/>
      <c r="Q405" s="3"/>
      <c r="R405" s="3"/>
      <c r="S405" s="3"/>
      <c r="T405" s="3"/>
      <c r="U405" s="3"/>
      <c r="V405" s="3"/>
      <c r="W405" s="3"/>
      <c r="X405" s="3"/>
      <c r="Y405" s="3"/>
      <c r="Z405" s="3"/>
      <c r="AA405" s="3"/>
    </row>
    <row r="406" spans="1:27" s="16" customFormat="1" ht="15.6" outlineLevel="2" x14ac:dyDescent="0.25">
      <c r="A406" s="13"/>
      <c r="B406" s="14"/>
      <c r="C406" s="107">
        <v>10</v>
      </c>
      <c r="D406" s="156"/>
      <c r="E406" s="24"/>
      <c r="F406" s="50"/>
      <c r="G406" s="50"/>
      <c r="H406" s="158">
        <v>0</v>
      </c>
      <c r="I406" s="159">
        <v>0</v>
      </c>
      <c r="J406" s="38">
        <f t="shared" si="26"/>
        <v>0</v>
      </c>
      <c r="K406" s="88"/>
      <c r="L406" s="88"/>
      <c r="M406" s="75"/>
      <c r="N406" s="15"/>
      <c r="O406" s="3"/>
      <c r="P406" s="3"/>
      <c r="Q406" s="3"/>
      <c r="R406" s="3"/>
      <c r="S406" s="3"/>
      <c r="T406" s="3"/>
      <c r="U406" s="3"/>
      <c r="V406" s="3"/>
      <c r="W406" s="3"/>
      <c r="X406" s="3"/>
      <c r="Y406" s="3"/>
      <c r="Z406" s="3"/>
      <c r="AA406" s="3"/>
    </row>
    <row r="407" spans="1:27" s="16" customFormat="1" ht="15.6" outlineLevel="2" x14ac:dyDescent="0.25">
      <c r="A407" s="13"/>
      <c r="B407" s="14"/>
      <c r="C407" s="107">
        <v>11</v>
      </c>
      <c r="D407" s="156"/>
      <c r="E407" s="24"/>
      <c r="F407" s="50"/>
      <c r="G407" s="50"/>
      <c r="H407" s="158">
        <v>0</v>
      </c>
      <c r="I407" s="159">
        <v>0</v>
      </c>
      <c r="J407" s="38">
        <f t="shared" si="26"/>
        <v>0</v>
      </c>
      <c r="K407" s="88"/>
      <c r="L407" s="88"/>
      <c r="M407" s="75"/>
      <c r="N407" s="15"/>
      <c r="O407" s="3"/>
      <c r="P407" s="3"/>
      <c r="Q407" s="3"/>
      <c r="R407" s="3"/>
      <c r="S407" s="3"/>
      <c r="T407" s="3"/>
      <c r="U407" s="3"/>
      <c r="V407" s="3"/>
      <c r="W407" s="3"/>
      <c r="X407" s="3"/>
      <c r="Y407" s="3"/>
      <c r="Z407" s="3"/>
      <c r="AA407" s="3"/>
    </row>
    <row r="408" spans="1:27" s="16" customFormat="1" ht="15.6" outlineLevel="2" x14ac:dyDescent="0.25">
      <c r="A408" s="13"/>
      <c r="B408" s="14"/>
      <c r="C408" s="107">
        <v>12</v>
      </c>
      <c r="D408" s="156"/>
      <c r="E408" s="24"/>
      <c r="F408" s="50"/>
      <c r="G408" s="50"/>
      <c r="H408" s="158">
        <v>0</v>
      </c>
      <c r="I408" s="159">
        <v>0</v>
      </c>
      <c r="J408" s="38">
        <f t="shared" si="26"/>
        <v>0</v>
      </c>
      <c r="K408" s="88"/>
      <c r="L408" s="88"/>
      <c r="M408" s="75"/>
      <c r="N408" s="15"/>
      <c r="O408" s="3"/>
      <c r="P408" s="3"/>
      <c r="Q408" s="3"/>
      <c r="R408" s="3"/>
      <c r="S408" s="3"/>
      <c r="T408" s="3"/>
      <c r="U408" s="3"/>
      <c r="V408" s="3"/>
      <c r="W408" s="3"/>
      <c r="X408" s="3"/>
      <c r="Y408" s="3"/>
      <c r="Z408" s="3"/>
      <c r="AA408" s="3"/>
    </row>
    <row r="409" spans="1:27" s="16" customFormat="1" ht="15.6" outlineLevel="2" x14ac:dyDescent="0.25">
      <c r="A409" s="13"/>
      <c r="B409" s="14"/>
      <c r="C409" s="107">
        <v>13</v>
      </c>
      <c r="D409" s="156"/>
      <c r="E409" s="24"/>
      <c r="F409" s="50"/>
      <c r="G409" s="50"/>
      <c r="H409" s="158">
        <v>0</v>
      </c>
      <c r="I409" s="159">
        <v>0</v>
      </c>
      <c r="J409" s="38">
        <f t="shared" si="26"/>
        <v>0</v>
      </c>
      <c r="K409" s="88"/>
      <c r="L409" s="88"/>
      <c r="M409" s="75"/>
      <c r="N409" s="15"/>
      <c r="O409" s="3"/>
      <c r="P409" s="3"/>
      <c r="Q409" s="3"/>
      <c r="R409" s="3"/>
      <c r="S409" s="3"/>
      <c r="T409" s="3"/>
      <c r="U409" s="3"/>
      <c r="V409" s="3"/>
      <c r="W409" s="3"/>
      <c r="X409" s="3"/>
      <c r="Y409" s="3"/>
      <c r="Z409" s="3"/>
      <c r="AA409" s="3"/>
    </row>
    <row r="410" spans="1:27" s="16" customFormat="1" ht="15.6" outlineLevel="2" x14ac:dyDescent="0.25">
      <c r="A410" s="13"/>
      <c r="B410" s="14"/>
      <c r="C410" s="107">
        <v>14</v>
      </c>
      <c r="D410" s="156"/>
      <c r="E410" s="24"/>
      <c r="F410" s="50"/>
      <c r="G410" s="50"/>
      <c r="H410" s="158">
        <v>0</v>
      </c>
      <c r="I410" s="159">
        <v>0</v>
      </c>
      <c r="J410" s="38">
        <f t="shared" si="26"/>
        <v>0</v>
      </c>
      <c r="K410" s="88"/>
      <c r="L410" s="88"/>
      <c r="M410" s="75"/>
      <c r="N410" s="15"/>
      <c r="O410" s="3"/>
      <c r="P410" s="3"/>
      <c r="Q410" s="3"/>
      <c r="R410" s="3"/>
      <c r="S410" s="3"/>
      <c r="T410" s="3"/>
      <c r="U410" s="3"/>
      <c r="V410" s="3"/>
      <c r="W410" s="3"/>
      <c r="X410" s="3"/>
      <c r="Y410" s="3"/>
      <c r="Z410" s="3"/>
      <c r="AA410" s="3"/>
    </row>
    <row r="411" spans="1:27" s="16" customFormat="1" ht="15.6" outlineLevel="2" x14ac:dyDescent="0.25">
      <c r="A411" s="13"/>
      <c r="B411" s="14"/>
      <c r="C411" s="107">
        <v>15</v>
      </c>
      <c r="D411" s="156"/>
      <c r="E411" s="24"/>
      <c r="F411" s="50"/>
      <c r="G411" s="50"/>
      <c r="H411" s="158">
        <v>0</v>
      </c>
      <c r="I411" s="159">
        <v>0</v>
      </c>
      <c r="J411" s="38">
        <f t="shared" si="26"/>
        <v>0</v>
      </c>
      <c r="K411" s="88"/>
      <c r="L411" s="88"/>
      <c r="M411" s="75"/>
      <c r="N411" s="15"/>
      <c r="O411" s="3"/>
      <c r="P411" s="3"/>
      <c r="Q411" s="3"/>
      <c r="R411" s="3"/>
      <c r="S411" s="3"/>
      <c r="T411" s="3"/>
      <c r="U411" s="3"/>
      <c r="V411" s="3"/>
      <c r="W411" s="3"/>
      <c r="X411" s="3"/>
      <c r="Y411" s="3"/>
      <c r="Z411" s="3"/>
      <c r="AA411" s="3"/>
    </row>
    <row r="412" spans="1:27" s="16" customFormat="1" ht="15.6" outlineLevel="2" x14ac:dyDescent="0.25">
      <c r="A412" s="13"/>
      <c r="B412" s="14"/>
      <c r="C412" s="107">
        <v>16</v>
      </c>
      <c r="D412" s="156"/>
      <c r="E412" s="24"/>
      <c r="F412" s="50"/>
      <c r="G412" s="50"/>
      <c r="H412" s="158">
        <v>0</v>
      </c>
      <c r="I412" s="159">
        <v>0</v>
      </c>
      <c r="J412" s="38">
        <f t="shared" si="26"/>
        <v>0</v>
      </c>
      <c r="K412" s="88"/>
      <c r="L412" s="88"/>
      <c r="M412" s="75"/>
      <c r="N412" s="15"/>
      <c r="O412" s="3"/>
      <c r="P412" s="3"/>
      <c r="Q412" s="3"/>
      <c r="R412" s="3"/>
      <c r="S412" s="3"/>
      <c r="T412" s="3"/>
      <c r="U412" s="3"/>
      <c r="V412" s="3"/>
      <c r="W412" s="3"/>
      <c r="X412" s="3"/>
      <c r="Y412" s="3"/>
      <c r="Z412" s="3"/>
      <c r="AA412" s="3"/>
    </row>
    <row r="413" spans="1:27" s="16" customFormat="1" ht="15.6" outlineLevel="2" x14ac:dyDescent="0.25">
      <c r="A413" s="13"/>
      <c r="B413" s="14"/>
      <c r="C413" s="107">
        <v>17</v>
      </c>
      <c r="D413" s="156"/>
      <c r="E413" s="24"/>
      <c r="F413" s="50"/>
      <c r="G413" s="50"/>
      <c r="H413" s="158">
        <v>0</v>
      </c>
      <c r="I413" s="159">
        <v>0</v>
      </c>
      <c r="J413" s="38">
        <f t="shared" si="26"/>
        <v>0</v>
      </c>
      <c r="K413" s="88"/>
      <c r="L413" s="88"/>
      <c r="M413" s="75"/>
      <c r="N413" s="15"/>
      <c r="O413" s="3"/>
      <c r="P413" s="3"/>
      <c r="Q413" s="3"/>
      <c r="R413" s="3"/>
      <c r="S413" s="3"/>
      <c r="T413" s="3"/>
      <c r="U413" s="3"/>
      <c r="V413" s="3"/>
      <c r="W413" s="3"/>
      <c r="X413" s="3"/>
      <c r="Y413" s="3"/>
      <c r="Z413" s="3"/>
      <c r="AA413" s="3"/>
    </row>
    <row r="414" spans="1:27" s="16" customFormat="1" ht="15.6" outlineLevel="2" x14ac:dyDescent="0.25">
      <c r="A414" s="13"/>
      <c r="B414" s="14"/>
      <c r="C414" s="107">
        <v>18</v>
      </c>
      <c r="D414" s="156"/>
      <c r="E414" s="24"/>
      <c r="F414" s="50"/>
      <c r="G414" s="50"/>
      <c r="H414" s="158">
        <v>0</v>
      </c>
      <c r="I414" s="159">
        <v>0</v>
      </c>
      <c r="J414" s="38">
        <f t="shared" si="26"/>
        <v>0</v>
      </c>
      <c r="K414" s="88"/>
      <c r="L414" s="88"/>
      <c r="M414" s="75"/>
      <c r="N414" s="15"/>
      <c r="O414" s="3"/>
      <c r="P414" s="3"/>
      <c r="Q414" s="3"/>
      <c r="R414" s="3"/>
      <c r="S414" s="3"/>
      <c r="T414" s="3"/>
      <c r="U414" s="3"/>
      <c r="V414" s="3"/>
      <c r="W414" s="3"/>
      <c r="X414" s="3"/>
      <c r="Y414" s="3"/>
      <c r="Z414" s="3"/>
      <c r="AA414" s="3"/>
    </row>
    <row r="415" spans="1:27" s="16" customFormat="1" ht="15.6" outlineLevel="2" x14ac:dyDescent="0.25">
      <c r="A415" s="13"/>
      <c r="B415" s="14"/>
      <c r="C415" s="107">
        <v>19</v>
      </c>
      <c r="D415" s="156"/>
      <c r="E415" s="24"/>
      <c r="F415" s="50"/>
      <c r="G415" s="50"/>
      <c r="H415" s="158">
        <v>0</v>
      </c>
      <c r="I415" s="159">
        <v>0</v>
      </c>
      <c r="J415" s="38">
        <f t="shared" si="26"/>
        <v>0</v>
      </c>
      <c r="K415" s="88"/>
      <c r="L415" s="88"/>
      <c r="M415" s="75"/>
      <c r="N415" s="15"/>
      <c r="O415" s="3"/>
      <c r="P415" s="3"/>
      <c r="Q415" s="3"/>
      <c r="R415" s="3"/>
      <c r="S415" s="3"/>
      <c r="T415" s="3"/>
      <c r="U415" s="3"/>
      <c r="V415" s="3"/>
      <c r="W415" s="3"/>
      <c r="X415" s="3"/>
      <c r="Y415" s="3"/>
      <c r="Z415" s="3"/>
      <c r="AA415" s="3"/>
    </row>
    <row r="416" spans="1:27" s="16" customFormat="1" ht="15.6" outlineLevel="2" x14ac:dyDescent="0.25">
      <c r="A416" s="13"/>
      <c r="B416" s="14"/>
      <c r="C416" s="107">
        <v>20</v>
      </c>
      <c r="D416" s="156"/>
      <c r="E416" s="24"/>
      <c r="F416" s="50"/>
      <c r="G416" s="50"/>
      <c r="H416" s="158">
        <v>0</v>
      </c>
      <c r="I416" s="159">
        <v>0</v>
      </c>
      <c r="J416" s="38">
        <f t="shared" si="26"/>
        <v>0</v>
      </c>
      <c r="K416" s="88"/>
      <c r="L416" s="88"/>
      <c r="M416" s="75"/>
      <c r="N416" s="15"/>
      <c r="O416" s="3"/>
      <c r="P416" s="3"/>
      <c r="Q416" s="3"/>
      <c r="R416" s="3"/>
      <c r="S416" s="3"/>
      <c r="T416" s="3"/>
      <c r="U416" s="3"/>
      <c r="V416" s="3"/>
      <c r="W416" s="3"/>
      <c r="X416" s="3"/>
      <c r="Y416" s="3"/>
      <c r="Z416" s="3"/>
      <c r="AA416" s="3"/>
    </row>
    <row r="417" spans="1:43" s="16" customFormat="1" ht="15.6" outlineLevel="2" x14ac:dyDescent="0.25">
      <c r="A417" s="44"/>
      <c r="B417" s="45"/>
      <c r="C417" s="44"/>
      <c r="D417" s="98"/>
      <c r="E417" s="24"/>
      <c r="F417" s="36"/>
      <c r="G417" s="46"/>
      <c r="H417" s="24"/>
      <c r="I417" s="24"/>
      <c r="J417" s="35"/>
      <c r="K417" s="43"/>
      <c r="L417" s="43"/>
      <c r="M417" s="75"/>
      <c r="N417" s="47"/>
    </row>
    <row r="418" spans="1:43" s="61" customFormat="1" ht="15.6" outlineLevel="1" x14ac:dyDescent="0.25">
      <c r="A418" s="55"/>
      <c r="B418" s="56"/>
      <c r="C418" s="55"/>
      <c r="D418" s="105" t="s">
        <v>62</v>
      </c>
      <c r="E418" s="24"/>
      <c r="F418" s="66"/>
      <c r="G418" s="66"/>
      <c r="H418" s="66"/>
      <c r="I418" s="66"/>
      <c r="J418" s="58">
        <f>SUM(J420:J429)</f>
        <v>0</v>
      </c>
      <c r="K418" s="88"/>
      <c r="L418" s="88"/>
      <c r="M418" s="75"/>
      <c r="N418" s="59"/>
    </row>
    <row r="419" spans="1:43" s="64" customFormat="1" ht="24" outlineLevel="2" x14ac:dyDescent="0.25">
      <c r="A419" s="62"/>
      <c r="B419" s="63"/>
      <c r="C419" s="62"/>
      <c r="D419" s="50" t="s">
        <v>63</v>
      </c>
      <c r="E419" s="39"/>
      <c r="F419" s="131"/>
      <c r="G419" s="32" t="s">
        <v>64</v>
      </c>
      <c r="H419" s="32" t="s">
        <v>65</v>
      </c>
      <c r="I419" s="32" t="s">
        <v>66</v>
      </c>
      <c r="J419" s="32" t="s">
        <v>67</v>
      </c>
      <c r="K419" s="88"/>
      <c r="L419" s="88"/>
      <c r="M419" s="76"/>
      <c r="N419" s="65"/>
      <c r="O419" s="60"/>
      <c r="P419" s="60"/>
      <c r="Q419" s="60"/>
      <c r="R419" s="60"/>
      <c r="S419" s="60"/>
      <c r="T419" s="60"/>
      <c r="U419" s="60"/>
      <c r="V419" s="60"/>
      <c r="W419" s="60"/>
      <c r="X419" s="60"/>
      <c r="Y419" s="60"/>
      <c r="Z419" s="60"/>
      <c r="AA419" s="60"/>
      <c r="AB419" s="61"/>
      <c r="AC419" s="61"/>
      <c r="AD419" s="61"/>
      <c r="AE419" s="61"/>
      <c r="AF419" s="61"/>
      <c r="AG419" s="61"/>
      <c r="AH419" s="61"/>
      <c r="AI419" s="61"/>
      <c r="AJ419" s="61"/>
      <c r="AK419" s="61"/>
      <c r="AL419" s="61"/>
      <c r="AM419" s="61"/>
      <c r="AN419" s="61"/>
      <c r="AO419" s="61"/>
      <c r="AP419" s="61"/>
      <c r="AQ419" s="61"/>
    </row>
    <row r="420" spans="1:43" s="17" customFormat="1" ht="15.6" outlineLevel="2" x14ac:dyDescent="0.25">
      <c r="A420" s="13"/>
      <c r="B420" s="14"/>
      <c r="C420" s="107">
        <v>1</v>
      </c>
      <c r="D420" s="156"/>
      <c r="E420" s="24"/>
      <c r="F420" s="131"/>
      <c r="G420" s="158">
        <v>0</v>
      </c>
      <c r="H420" s="158">
        <v>0</v>
      </c>
      <c r="I420" s="160">
        <v>0</v>
      </c>
      <c r="J420" s="38">
        <f t="shared" ref="J420:J429" si="27">(G420-H420)*I420</f>
        <v>0</v>
      </c>
      <c r="K420" s="88"/>
      <c r="L420" s="88"/>
      <c r="M420" s="75"/>
      <c r="N420" s="15"/>
      <c r="O420" s="3"/>
      <c r="P420" s="3"/>
      <c r="Q420" s="3"/>
      <c r="R420" s="3"/>
      <c r="S420" s="3"/>
      <c r="T420" s="3"/>
      <c r="U420" s="3"/>
      <c r="V420" s="3"/>
      <c r="W420" s="3"/>
      <c r="X420" s="3"/>
      <c r="Y420" s="3"/>
      <c r="Z420" s="3"/>
      <c r="AA420" s="3"/>
      <c r="AB420" s="16"/>
      <c r="AC420" s="16"/>
      <c r="AD420" s="16"/>
      <c r="AE420" s="16"/>
      <c r="AF420" s="16"/>
      <c r="AG420" s="16"/>
      <c r="AH420" s="16"/>
      <c r="AI420" s="16"/>
      <c r="AJ420" s="16"/>
      <c r="AK420" s="16"/>
      <c r="AL420" s="16"/>
      <c r="AM420" s="16"/>
      <c r="AN420" s="16"/>
      <c r="AO420" s="16"/>
      <c r="AP420" s="16"/>
      <c r="AQ420" s="16"/>
    </row>
    <row r="421" spans="1:43" s="17" customFormat="1" ht="15.6" outlineLevel="2" x14ac:dyDescent="0.25">
      <c r="A421" s="13"/>
      <c r="B421" s="14"/>
      <c r="C421" s="107">
        <v>2</v>
      </c>
      <c r="D421" s="156"/>
      <c r="E421" s="24"/>
      <c r="F421" s="131"/>
      <c r="G421" s="158">
        <v>0</v>
      </c>
      <c r="H421" s="158">
        <v>0</v>
      </c>
      <c r="I421" s="160">
        <v>0</v>
      </c>
      <c r="J421" s="38">
        <f t="shared" si="27"/>
        <v>0</v>
      </c>
      <c r="K421" s="88"/>
      <c r="L421" s="88"/>
      <c r="M421" s="75"/>
      <c r="N421" s="15"/>
      <c r="O421" s="3"/>
      <c r="P421" s="3"/>
      <c r="Q421" s="3"/>
      <c r="R421" s="3"/>
      <c r="S421" s="3"/>
      <c r="T421" s="3"/>
      <c r="U421" s="3"/>
      <c r="V421" s="3"/>
      <c r="W421" s="3"/>
      <c r="X421" s="3"/>
      <c r="Y421" s="3"/>
      <c r="Z421" s="3"/>
      <c r="AA421" s="3"/>
      <c r="AB421" s="16"/>
      <c r="AC421" s="16"/>
      <c r="AD421" s="16"/>
      <c r="AE421" s="16"/>
      <c r="AF421" s="16"/>
      <c r="AG421" s="16"/>
      <c r="AH421" s="16"/>
      <c r="AI421" s="16"/>
      <c r="AJ421" s="16"/>
      <c r="AK421" s="16"/>
      <c r="AL421" s="16"/>
      <c r="AM421" s="16"/>
      <c r="AN421" s="16"/>
      <c r="AO421" s="16"/>
      <c r="AP421" s="16"/>
      <c r="AQ421" s="16"/>
    </row>
    <row r="422" spans="1:43" s="17" customFormat="1" ht="15.6" outlineLevel="2" x14ac:dyDescent="0.25">
      <c r="A422" s="13"/>
      <c r="B422" s="14"/>
      <c r="C422" s="107">
        <v>3</v>
      </c>
      <c r="D422" s="156"/>
      <c r="E422" s="24"/>
      <c r="F422" s="131"/>
      <c r="G422" s="158">
        <v>0</v>
      </c>
      <c r="H422" s="158">
        <v>0</v>
      </c>
      <c r="I422" s="160">
        <v>0</v>
      </c>
      <c r="J422" s="38">
        <f t="shared" si="27"/>
        <v>0</v>
      </c>
      <c r="K422" s="88"/>
      <c r="L422" s="88"/>
      <c r="M422" s="75"/>
      <c r="N422" s="15"/>
      <c r="O422" s="3"/>
      <c r="P422" s="3"/>
      <c r="Q422" s="3"/>
      <c r="R422" s="3"/>
      <c r="S422" s="3"/>
      <c r="T422" s="3"/>
      <c r="U422" s="3"/>
      <c r="V422" s="3"/>
      <c r="W422" s="3"/>
      <c r="X422" s="3"/>
      <c r="Y422" s="3"/>
      <c r="Z422" s="3"/>
      <c r="AA422" s="3"/>
      <c r="AB422" s="16"/>
      <c r="AC422" s="16"/>
      <c r="AD422" s="16"/>
      <c r="AE422" s="16"/>
      <c r="AF422" s="16"/>
      <c r="AG422" s="16"/>
      <c r="AH422" s="16"/>
      <c r="AI422" s="16"/>
      <c r="AJ422" s="16"/>
      <c r="AK422" s="16"/>
      <c r="AL422" s="16"/>
      <c r="AM422" s="16"/>
      <c r="AN422" s="16"/>
      <c r="AO422" s="16"/>
      <c r="AP422" s="16"/>
      <c r="AQ422" s="16"/>
    </row>
    <row r="423" spans="1:43" s="17" customFormat="1" ht="15.6" outlineLevel="2" x14ac:dyDescent="0.25">
      <c r="A423" s="13"/>
      <c r="B423" s="14"/>
      <c r="C423" s="107">
        <v>4</v>
      </c>
      <c r="D423" s="156"/>
      <c r="E423" s="24"/>
      <c r="F423" s="131"/>
      <c r="G423" s="158">
        <v>0</v>
      </c>
      <c r="H423" s="158">
        <v>0</v>
      </c>
      <c r="I423" s="160">
        <v>0</v>
      </c>
      <c r="J423" s="38">
        <f t="shared" si="27"/>
        <v>0</v>
      </c>
      <c r="K423" s="88"/>
      <c r="L423" s="88"/>
      <c r="M423" s="75"/>
      <c r="N423" s="15"/>
      <c r="O423" s="3"/>
      <c r="P423" s="3"/>
      <c r="Q423" s="3"/>
      <c r="R423" s="3"/>
      <c r="S423" s="3"/>
      <c r="T423" s="3"/>
      <c r="U423" s="3"/>
      <c r="V423" s="3"/>
      <c r="W423" s="3"/>
      <c r="X423" s="3"/>
      <c r="Y423" s="3"/>
      <c r="Z423" s="3"/>
      <c r="AA423" s="3"/>
      <c r="AB423" s="16"/>
      <c r="AC423" s="16"/>
      <c r="AD423" s="16"/>
      <c r="AE423" s="16"/>
      <c r="AF423" s="16"/>
      <c r="AG423" s="16"/>
      <c r="AH423" s="16"/>
      <c r="AI423" s="16"/>
      <c r="AJ423" s="16"/>
      <c r="AK423" s="16"/>
      <c r="AL423" s="16"/>
      <c r="AM423" s="16"/>
      <c r="AN423" s="16"/>
      <c r="AO423" s="16"/>
      <c r="AP423" s="16"/>
      <c r="AQ423" s="16"/>
    </row>
    <row r="424" spans="1:43" s="17" customFormat="1" ht="15.6" outlineLevel="2" x14ac:dyDescent="0.25">
      <c r="A424" s="13"/>
      <c r="B424" s="14"/>
      <c r="C424" s="107">
        <v>5</v>
      </c>
      <c r="D424" s="156"/>
      <c r="E424" s="24"/>
      <c r="F424" s="131"/>
      <c r="G424" s="158">
        <v>0</v>
      </c>
      <c r="H424" s="158">
        <v>0</v>
      </c>
      <c r="I424" s="160">
        <v>0</v>
      </c>
      <c r="J424" s="38">
        <f t="shared" si="27"/>
        <v>0</v>
      </c>
      <c r="K424" s="88"/>
      <c r="L424" s="88"/>
      <c r="M424" s="75"/>
      <c r="N424" s="15"/>
      <c r="O424" s="3"/>
      <c r="P424" s="3"/>
      <c r="Q424" s="3"/>
      <c r="R424" s="3"/>
      <c r="S424" s="3"/>
      <c r="T424" s="3"/>
      <c r="U424" s="3"/>
      <c r="V424" s="3"/>
      <c r="W424" s="3"/>
      <c r="X424" s="3"/>
      <c r="Y424" s="3"/>
      <c r="Z424" s="3"/>
      <c r="AA424" s="3"/>
      <c r="AB424" s="16"/>
      <c r="AC424" s="16"/>
      <c r="AD424" s="16"/>
      <c r="AE424" s="16"/>
      <c r="AF424" s="16"/>
      <c r="AG424" s="16"/>
      <c r="AH424" s="16"/>
      <c r="AI424" s="16"/>
      <c r="AJ424" s="16"/>
      <c r="AK424" s="16"/>
      <c r="AL424" s="16"/>
      <c r="AM424" s="16"/>
      <c r="AN424" s="16"/>
      <c r="AO424" s="16"/>
      <c r="AP424" s="16"/>
      <c r="AQ424" s="16"/>
    </row>
    <row r="425" spans="1:43" s="17" customFormat="1" ht="15.6" outlineLevel="2" x14ac:dyDescent="0.25">
      <c r="A425" s="13"/>
      <c r="B425" s="14"/>
      <c r="C425" s="107">
        <v>6</v>
      </c>
      <c r="D425" s="156"/>
      <c r="E425" s="24"/>
      <c r="F425" s="131"/>
      <c r="G425" s="158">
        <v>0</v>
      </c>
      <c r="H425" s="158">
        <v>0</v>
      </c>
      <c r="I425" s="160">
        <v>0</v>
      </c>
      <c r="J425" s="38">
        <f t="shared" si="27"/>
        <v>0</v>
      </c>
      <c r="K425" s="88"/>
      <c r="L425" s="88"/>
      <c r="M425" s="75"/>
      <c r="N425" s="15"/>
      <c r="O425" s="3"/>
      <c r="P425" s="3"/>
      <c r="Q425" s="3"/>
      <c r="R425" s="3"/>
      <c r="S425" s="3"/>
      <c r="T425" s="3"/>
      <c r="U425" s="3"/>
      <c r="V425" s="3"/>
      <c r="W425" s="3"/>
      <c r="X425" s="3"/>
      <c r="Y425" s="3"/>
      <c r="Z425" s="3"/>
      <c r="AA425" s="3"/>
      <c r="AB425" s="16"/>
      <c r="AC425" s="16"/>
      <c r="AD425" s="16"/>
      <c r="AE425" s="16"/>
      <c r="AF425" s="16"/>
      <c r="AG425" s="16"/>
      <c r="AH425" s="16"/>
      <c r="AI425" s="16"/>
      <c r="AJ425" s="16"/>
      <c r="AK425" s="16"/>
      <c r="AL425" s="16"/>
      <c r="AM425" s="16"/>
      <c r="AN425" s="16"/>
      <c r="AO425" s="16"/>
      <c r="AP425" s="16"/>
      <c r="AQ425" s="16"/>
    </row>
    <row r="426" spans="1:43" s="17" customFormat="1" ht="15.6" outlineLevel="2" x14ac:dyDescent="0.25">
      <c r="A426" s="13"/>
      <c r="B426" s="14"/>
      <c r="C426" s="107">
        <v>7</v>
      </c>
      <c r="D426" s="156"/>
      <c r="E426" s="24"/>
      <c r="F426" s="131"/>
      <c r="G426" s="158">
        <v>0</v>
      </c>
      <c r="H426" s="158">
        <v>0</v>
      </c>
      <c r="I426" s="160">
        <v>0</v>
      </c>
      <c r="J426" s="38">
        <f t="shared" si="27"/>
        <v>0</v>
      </c>
      <c r="K426" s="88"/>
      <c r="L426" s="88"/>
      <c r="M426" s="75"/>
      <c r="N426" s="15"/>
      <c r="O426" s="3"/>
      <c r="P426" s="3"/>
      <c r="Q426" s="3"/>
      <c r="R426" s="3"/>
      <c r="S426" s="3"/>
      <c r="T426" s="3"/>
      <c r="U426" s="3"/>
      <c r="V426" s="3"/>
      <c r="W426" s="3"/>
      <c r="X426" s="3"/>
      <c r="Y426" s="3"/>
      <c r="Z426" s="3"/>
      <c r="AA426" s="3"/>
      <c r="AB426" s="16"/>
      <c r="AC426" s="16"/>
      <c r="AD426" s="16"/>
      <c r="AE426" s="16"/>
      <c r="AF426" s="16"/>
      <c r="AG426" s="16"/>
      <c r="AH426" s="16"/>
      <c r="AI426" s="16"/>
      <c r="AJ426" s="16"/>
      <c r="AK426" s="16"/>
      <c r="AL426" s="16"/>
      <c r="AM426" s="16"/>
      <c r="AN426" s="16"/>
      <c r="AO426" s="16"/>
      <c r="AP426" s="16"/>
      <c r="AQ426" s="16"/>
    </row>
    <row r="427" spans="1:43" s="17" customFormat="1" ht="15.6" outlineLevel="2" x14ac:dyDescent="0.25">
      <c r="A427" s="13"/>
      <c r="B427" s="14"/>
      <c r="C427" s="107">
        <v>8</v>
      </c>
      <c r="D427" s="156"/>
      <c r="E427" s="24"/>
      <c r="F427" s="131"/>
      <c r="G427" s="158">
        <v>0</v>
      </c>
      <c r="H427" s="158">
        <v>0</v>
      </c>
      <c r="I427" s="160">
        <v>0</v>
      </c>
      <c r="J427" s="38">
        <f t="shared" si="27"/>
        <v>0</v>
      </c>
      <c r="K427" s="88"/>
      <c r="L427" s="88"/>
      <c r="M427" s="75"/>
      <c r="N427" s="15"/>
      <c r="O427" s="3"/>
      <c r="P427" s="3"/>
      <c r="Q427" s="3"/>
      <c r="R427" s="3"/>
      <c r="S427" s="3"/>
      <c r="T427" s="3"/>
      <c r="U427" s="3"/>
      <c r="V427" s="3"/>
      <c r="W427" s="3"/>
      <c r="X427" s="3"/>
      <c r="Y427" s="3"/>
      <c r="Z427" s="3"/>
      <c r="AA427" s="3"/>
      <c r="AB427" s="16"/>
      <c r="AC427" s="16"/>
      <c r="AD427" s="16"/>
      <c r="AE427" s="16"/>
      <c r="AF427" s="16"/>
      <c r="AG427" s="16"/>
      <c r="AH427" s="16"/>
      <c r="AI427" s="16"/>
      <c r="AJ427" s="16"/>
      <c r="AK427" s="16"/>
      <c r="AL427" s="16"/>
      <c r="AM427" s="16"/>
      <c r="AN427" s="16"/>
      <c r="AO427" s="16"/>
      <c r="AP427" s="16"/>
      <c r="AQ427" s="16"/>
    </row>
    <row r="428" spans="1:43" s="17" customFormat="1" ht="15.6" outlineLevel="2" x14ac:dyDescent="0.25">
      <c r="A428" s="13"/>
      <c r="B428" s="14"/>
      <c r="C428" s="107">
        <v>9</v>
      </c>
      <c r="D428" s="156"/>
      <c r="E428" s="24"/>
      <c r="F428" s="131"/>
      <c r="G428" s="158">
        <v>0</v>
      </c>
      <c r="H428" s="158">
        <v>0</v>
      </c>
      <c r="I428" s="160">
        <v>0</v>
      </c>
      <c r="J428" s="38">
        <f t="shared" si="27"/>
        <v>0</v>
      </c>
      <c r="K428" s="88"/>
      <c r="L428" s="88"/>
      <c r="M428" s="75"/>
      <c r="N428" s="15"/>
      <c r="O428" s="3"/>
      <c r="P428" s="3"/>
      <c r="Q428" s="3"/>
      <c r="R428" s="3"/>
      <c r="S428" s="3"/>
      <c r="T428" s="3"/>
      <c r="U428" s="3"/>
      <c r="V428" s="3"/>
      <c r="W428" s="3"/>
      <c r="X428" s="3"/>
      <c r="Y428" s="3"/>
      <c r="Z428" s="3"/>
      <c r="AA428" s="3"/>
      <c r="AB428" s="16"/>
      <c r="AC428" s="16"/>
      <c r="AD428" s="16"/>
      <c r="AE428" s="16"/>
      <c r="AF428" s="16"/>
      <c r="AG428" s="16"/>
      <c r="AH428" s="16"/>
      <c r="AI428" s="16"/>
      <c r="AJ428" s="16"/>
      <c r="AK428" s="16"/>
      <c r="AL428" s="16"/>
      <c r="AM428" s="16"/>
      <c r="AN428" s="16"/>
      <c r="AO428" s="16"/>
      <c r="AP428" s="16"/>
      <c r="AQ428" s="16"/>
    </row>
    <row r="429" spans="1:43" s="17" customFormat="1" ht="15.6" outlineLevel="2" x14ac:dyDescent="0.25">
      <c r="A429" s="13"/>
      <c r="B429" s="14"/>
      <c r="C429" s="107">
        <v>10</v>
      </c>
      <c r="D429" s="156"/>
      <c r="E429" s="24"/>
      <c r="F429" s="131"/>
      <c r="G429" s="158">
        <v>0</v>
      </c>
      <c r="H429" s="158">
        <v>0</v>
      </c>
      <c r="I429" s="160">
        <v>0</v>
      </c>
      <c r="J429" s="38">
        <f t="shared" si="27"/>
        <v>0</v>
      </c>
      <c r="K429" s="88"/>
      <c r="L429" s="88"/>
      <c r="M429" s="75"/>
      <c r="N429" s="15"/>
      <c r="O429" s="3"/>
      <c r="P429" s="3"/>
      <c r="Q429" s="3"/>
      <c r="R429" s="3"/>
      <c r="S429" s="3"/>
      <c r="T429" s="3"/>
      <c r="U429" s="3"/>
      <c r="V429" s="3"/>
      <c r="W429" s="3"/>
      <c r="X429" s="3"/>
      <c r="Y429" s="3"/>
      <c r="Z429" s="3"/>
      <c r="AA429" s="3"/>
      <c r="AB429" s="16"/>
      <c r="AC429" s="16"/>
      <c r="AD429" s="16"/>
      <c r="AE429" s="16"/>
      <c r="AF429" s="16"/>
      <c r="AG429" s="16"/>
      <c r="AH429" s="16"/>
      <c r="AI429" s="16"/>
      <c r="AJ429" s="16"/>
      <c r="AK429" s="16"/>
      <c r="AL429" s="16"/>
      <c r="AM429" s="16"/>
      <c r="AN429" s="16"/>
      <c r="AO429" s="16"/>
      <c r="AP429" s="16"/>
      <c r="AQ429" s="16"/>
    </row>
    <row r="430" spans="1:43" s="16" customFormat="1" ht="15.6" outlineLevel="2" x14ac:dyDescent="0.25">
      <c r="A430" s="44"/>
      <c r="B430" s="45"/>
      <c r="C430" s="44"/>
      <c r="D430" s="98"/>
      <c r="E430" s="24"/>
      <c r="F430" s="24"/>
      <c r="G430" s="24"/>
      <c r="H430" s="24"/>
      <c r="I430" s="24"/>
      <c r="J430" s="35"/>
      <c r="K430" s="43"/>
      <c r="L430" s="43"/>
      <c r="M430" s="75"/>
      <c r="N430" s="47"/>
      <c r="O430" s="3"/>
      <c r="P430" s="3"/>
      <c r="Q430" s="3"/>
      <c r="R430" s="3"/>
      <c r="S430" s="3"/>
      <c r="T430" s="3"/>
      <c r="U430" s="3"/>
      <c r="V430" s="3"/>
      <c r="W430" s="3"/>
      <c r="X430" s="3"/>
      <c r="Y430" s="3"/>
      <c r="Z430" s="3"/>
      <c r="AA430" s="3"/>
    </row>
    <row r="431" spans="1:43" s="61" customFormat="1" ht="15.6" outlineLevel="1" x14ac:dyDescent="0.25">
      <c r="A431" s="55"/>
      <c r="B431" s="56"/>
      <c r="C431" s="55"/>
      <c r="D431" s="57" t="s">
        <v>68</v>
      </c>
      <c r="E431" s="24"/>
      <c r="F431" s="66"/>
      <c r="G431" s="66"/>
      <c r="H431" s="66"/>
      <c r="I431" s="66"/>
      <c r="J431" s="58">
        <f>SUM(J433:J442)</f>
        <v>0</v>
      </c>
      <c r="K431" s="88"/>
      <c r="L431" s="88"/>
      <c r="M431" s="75"/>
      <c r="N431" s="59"/>
      <c r="O431" s="60"/>
      <c r="P431" s="60"/>
      <c r="Q431" s="60"/>
      <c r="R431" s="60"/>
      <c r="S431" s="60"/>
      <c r="T431" s="60"/>
      <c r="U431" s="60"/>
      <c r="V431" s="60"/>
      <c r="W431" s="60"/>
      <c r="X431" s="60"/>
      <c r="Y431" s="60"/>
      <c r="Z431" s="60"/>
      <c r="AA431" s="60"/>
    </row>
    <row r="432" spans="1:43" s="64" customFormat="1" ht="24" outlineLevel="2" x14ac:dyDescent="0.25">
      <c r="A432" s="62"/>
      <c r="B432" s="63"/>
      <c r="C432" s="62"/>
      <c r="D432" s="50" t="s">
        <v>69</v>
      </c>
      <c r="E432" s="39"/>
      <c r="F432" s="273" t="s">
        <v>70</v>
      </c>
      <c r="G432" s="273"/>
      <c r="H432" s="273"/>
      <c r="I432" s="32" t="s">
        <v>71</v>
      </c>
      <c r="J432" s="32" t="s">
        <v>72</v>
      </c>
      <c r="K432" s="88"/>
      <c r="L432" s="88"/>
      <c r="M432" s="76"/>
      <c r="N432" s="65"/>
      <c r="O432" s="61"/>
      <c r="P432" s="61"/>
      <c r="Q432" s="61"/>
      <c r="R432" s="61"/>
      <c r="S432" s="61"/>
      <c r="T432" s="61"/>
      <c r="U432" s="61"/>
      <c r="V432" s="61"/>
      <c r="W432" s="61"/>
      <c r="X432" s="61"/>
      <c r="Y432" s="61"/>
      <c r="Z432" s="61"/>
      <c r="AA432" s="61"/>
      <c r="AB432" s="61"/>
      <c r="AC432" s="61"/>
      <c r="AD432" s="61"/>
      <c r="AE432" s="61"/>
      <c r="AF432" s="61"/>
      <c r="AG432" s="61"/>
      <c r="AH432" s="61"/>
      <c r="AI432" s="61"/>
      <c r="AJ432" s="61"/>
      <c r="AK432" s="61"/>
      <c r="AL432" s="61"/>
      <c r="AM432" s="61"/>
      <c r="AN432" s="61"/>
      <c r="AO432" s="61"/>
      <c r="AP432" s="61"/>
      <c r="AQ432" s="61"/>
    </row>
    <row r="433" spans="1:43" s="17" customFormat="1" ht="15.6" outlineLevel="2" x14ac:dyDescent="0.25">
      <c r="A433" s="13"/>
      <c r="B433" s="14"/>
      <c r="C433" s="107">
        <v>1</v>
      </c>
      <c r="D433" s="156"/>
      <c r="E433" s="24"/>
      <c r="F433" s="274"/>
      <c r="G433" s="274"/>
      <c r="H433" s="274"/>
      <c r="I433" s="161">
        <v>0</v>
      </c>
      <c r="J433" s="38">
        <f t="shared" ref="J433:J442" si="28">I433</f>
        <v>0</v>
      </c>
      <c r="K433" s="88"/>
      <c r="L433" s="88"/>
      <c r="M433" s="75"/>
      <c r="N433" s="15"/>
      <c r="O433" s="16"/>
      <c r="P433" s="16"/>
      <c r="Q433" s="16"/>
      <c r="R433" s="16"/>
      <c r="S433" s="16"/>
      <c r="T433" s="16"/>
      <c r="U433" s="16"/>
      <c r="V433" s="16"/>
      <c r="W433" s="16"/>
      <c r="X433" s="16"/>
      <c r="Y433" s="16"/>
      <c r="Z433" s="16"/>
      <c r="AA433" s="16"/>
      <c r="AB433" s="16"/>
      <c r="AC433" s="16"/>
      <c r="AD433" s="16"/>
      <c r="AE433" s="16"/>
      <c r="AF433" s="16"/>
      <c r="AG433" s="16"/>
      <c r="AH433" s="16"/>
      <c r="AI433" s="16"/>
      <c r="AJ433" s="16"/>
      <c r="AK433" s="16"/>
      <c r="AL433" s="16"/>
      <c r="AM433" s="16"/>
      <c r="AN433" s="16"/>
      <c r="AO433" s="16"/>
      <c r="AP433" s="16"/>
      <c r="AQ433" s="16"/>
    </row>
    <row r="434" spans="1:43" s="17" customFormat="1" ht="15.6" outlineLevel="2" x14ac:dyDescent="0.25">
      <c r="A434" s="13"/>
      <c r="B434" s="14"/>
      <c r="C434" s="107">
        <v>2</v>
      </c>
      <c r="D434" s="156"/>
      <c r="E434" s="24"/>
      <c r="F434" s="274"/>
      <c r="G434" s="274"/>
      <c r="H434" s="274"/>
      <c r="I434" s="161">
        <v>0</v>
      </c>
      <c r="J434" s="38">
        <f t="shared" si="28"/>
        <v>0</v>
      </c>
      <c r="K434" s="88"/>
      <c r="L434" s="88"/>
      <c r="M434" s="75"/>
      <c r="N434" s="15"/>
      <c r="O434" s="16"/>
      <c r="P434" s="16"/>
      <c r="Q434" s="16"/>
      <c r="R434" s="16"/>
      <c r="S434" s="16"/>
      <c r="T434" s="16"/>
      <c r="U434" s="16"/>
      <c r="V434" s="16"/>
      <c r="W434" s="16"/>
      <c r="X434" s="16"/>
      <c r="Y434" s="16"/>
      <c r="Z434" s="16"/>
      <c r="AA434" s="16"/>
      <c r="AB434" s="16"/>
      <c r="AC434" s="16"/>
      <c r="AD434" s="16"/>
      <c r="AE434" s="16"/>
      <c r="AF434" s="16"/>
      <c r="AG434" s="16"/>
      <c r="AH434" s="16"/>
      <c r="AI434" s="16"/>
      <c r="AJ434" s="16"/>
      <c r="AK434" s="16"/>
      <c r="AL434" s="16"/>
      <c r="AM434" s="16"/>
      <c r="AN434" s="16"/>
      <c r="AO434" s="16"/>
      <c r="AP434" s="16"/>
      <c r="AQ434" s="16"/>
    </row>
    <row r="435" spans="1:43" s="17" customFormat="1" ht="15.6" outlineLevel="2" x14ac:dyDescent="0.25">
      <c r="A435" s="13"/>
      <c r="B435" s="14"/>
      <c r="C435" s="107">
        <v>3</v>
      </c>
      <c r="D435" s="156"/>
      <c r="E435" s="24"/>
      <c r="F435" s="274"/>
      <c r="G435" s="274"/>
      <c r="H435" s="274"/>
      <c r="I435" s="161">
        <v>0</v>
      </c>
      <c r="J435" s="38">
        <f t="shared" si="28"/>
        <v>0</v>
      </c>
      <c r="K435" s="88"/>
      <c r="L435" s="88"/>
      <c r="M435" s="75"/>
      <c r="N435" s="15"/>
      <c r="O435" s="16"/>
      <c r="P435" s="16"/>
      <c r="Q435" s="16"/>
      <c r="R435" s="16"/>
      <c r="S435" s="16"/>
      <c r="T435" s="16"/>
      <c r="U435" s="16"/>
      <c r="V435" s="16"/>
      <c r="W435" s="16"/>
      <c r="X435" s="16"/>
      <c r="Y435" s="16"/>
      <c r="Z435" s="16"/>
      <c r="AA435" s="16"/>
      <c r="AB435" s="16"/>
      <c r="AC435" s="16"/>
      <c r="AD435" s="16"/>
      <c r="AE435" s="16"/>
      <c r="AF435" s="16"/>
      <c r="AG435" s="16"/>
      <c r="AH435" s="16"/>
      <c r="AI435" s="16"/>
      <c r="AJ435" s="16"/>
      <c r="AK435" s="16"/>
      <c r="AL435" s="16"/>
      <c r="AM435" s="16"/>
      <c r="AN435" s="16"/>
      <c r="AO435" s="16"/>
      <c r="AP435" s="16"/>
      <c r="AQ435" s="16"/>
    </row>
    <row r="436" spans="1:43" s="17" customFormat="1" ht="15.6" outlineLevel="2" x14ac:dyDescent="0.25">
      <c r="A436" s="13"/>
      <c r="B436" s="14"/>
      <c r="C436" s="107">
        <v>4</v>
      </c>
      <c r="D436" s="156"/>
      <c r="E436" s="24"/>
      <c r="F436" s="274"/>
      <c r="G436" s="274"/>
      <c r="H436" s="274"/>
      <c r="I436" s="161">
        <v>0</v>
      </c>
      <c r="J436" s="38">
        <f t="shared" si="28"/>
        <v>0</v>
      </c>
      <c r="K436" s="88"/>
      <c r="L436" s="88"/>
      <c r="M436" s="75"/>
      <c r="N436" s="15"/>
      <c r="O436" s="16"/>
      <c r="P436" s="16"/>
      <c r="Q436" s="16"/>
      <c r="R436" s="16"/>
      <c r="S436" s="16"/>
      <c r="T436" s="16"/>
      <c r="U436" s="16"/>
      <c r="V436" s="16"/>
      <c r="W436" s="16"/>
      <c r="X436" s="16"/>
      <c r="Y436" s="16"/>
      <c r="Z436" s="16"/>
      <c r="AA436" s="16"/>
      <c r="AB436" s="16"/>
      <c r="AC436" s="16"/>
      <c r="AD436" s="16"/>
      <c r="AE436" s="16"/>
      <c r="AF436" s="16"/>
      <c r="AG436" s="16"/>
      <c r="AH436" s="16"/>
      <c r="AI436" s="16"/>
      <c r="AJ436" s="16"/>
      <c r="AK436" s="16"/>
      <c r="AL436" s="16"/>
      <c r="AM436" s="16"/>
      <c r="AN436" s="16"/>
      <c r="AO436" s="16"/>
      <c r="AP436" s="16"/>
      <c r="AQ436" s="16"/>
    </row>
    <row r="437" spans="1:43" s="17" customFormat="1" ht="15.6" outlineLevel="2" x14ac:dyDescent="0.25">
      <c r="A437" s="13"/>
      <c r="B437" s="14"/>
      <c r="C437" s="107">
        <v>5</v>
      </c>
      <c r="D437" s="156"/>
      <c r="E437" s="24"/>
      <c r="F437" s="274"/>
      <c r="G437" s="274"/>
      <c r="H437" s="274"/>
      <c r="I437" s="161">
        <v>0</v>
      </c>
      <c r="J437" s="38">
        <f t="shared" si="28"/>
        <v>0</v>
      </c>
      <c r="K437" s="88"/>
      <c r="L437" s="88"/>
      <c r="M437" s="75"/>
      <c r="N437" s="15"/>
      <c r="O437" s="16"/>
      <c r="P437" s="16"/>
      <c r="Q437" s="16"/>
      <c r="R437" s="16"/>
      <c r="S437" s="16"/>
      <c r="T437" s="16"/>
      <c r="U437" s="16"/>
      <c r="V437" s="16"/>
      <c r="W437" s="16"/>
      <c r="X437" s="16"/>
      <c r="Y437" s="16"/>
      <c r="Z437" s="16"/>
      <c r="AA437" s="16"/>
      <c r="AB437" s="16"/>
      <c r="AC437" s="16"/>
      <c r="AD437" s="16"/>
      <c r="AE437" s="16"/>
      <c r="AF437" s="16"/>
      <c r="AG437" s="16"/>
      <c r="AH437" s="16"/>
      <c r="AI437" s="16"/>
      <c r="AJ437" s="16"/>
      <c r="AK437" s="16"/>
      <c r="AL437" s="16"/>
      <c r="AM437" s="16"/>
      <c r="AN437" s="16"/>
      <c r="AO437" s="16"/>
      <c r="AP437" s="16"/>
      <c r="AQ437" s="16"/>
    </row>
    <row r="438" spans="1:43" s="17" customFormat="1" ht="15.6" outlineLevel="2" x14ac:dyDescent="0.25">
      <c r="A438" s="13"/>
      <c r="B438" s="14"/>
      <c r="C438" s="107">
        <v>6</v>
      </c>
      <c r="D438" s="156"/>
      <c r="E438" s="24"/>
      <c r="F438" s="274"/>
      <c r="G438" s="274"/>
      <c r="H438" s="274"/>
      <c r="I438" s="161">
        <v>0</v>
      </c>
      <c r="J438" s="38">
        <f t="shared" si="28"/>
        <v>0</v>
      </c>
      <c r="K438" s="88"/>
      <c r="L438" s="88"/>
      <c r="M438" s="75"/>
      <c r="N438" s="15"/>
      <c r="O438" s="16"/>
      <c r="P438" s="16"/>
      <c r="Q438" s="16"/>
      <c r="R438" s="16"/>
      <c r="S438" s="16"/>
      <c r="T438" s="16"/>
      <c r="U438" s="16"/>
      <c r="V438" s="16"/>
      <c r="W438" s="16"/>
      <c r="X438" s="16"/>
      <c r="Y438" s="16"/>
      <c r="Z438" s="16"/>
      <c r="AA438" s="16"/>
      <c r="AB438" s="16"/>
      <c r="AC438" s="16"/>
      <c r="AD438" s="16"/>
      <c r="AE438" s="16"/>
      <c r="AF438" s="16"/>
      <c r="AG438" s="16"/>
      <c r="AH438" s="16"/>
      <c r="AI438" s="16"/>
      <c r="AJ438" s="16"/>
      <c r="AK438" s="16"/>
      <c r="AL438" s="16"/>
      <c r="AM438" s="16"/>
      <c r="AN438" s="16"/>
      <c r="AO438" s="16"/>
      <c r="AP438" s="16"/>
      <c r="AQ438" s="16"/>
    </row>
    <row r="439" spans="1:43" s="17" customFormat="1" ht="15.6" outlineLevel="2" x14ac:dyDescent="0.25">
      <c r="A439" s="13"/>
      <c r="B439" s="14"/>
      <c r="C439" s="107">
        <v>7</v>
      </c>
      <c r="D439" s="156"/>
      <c r="E439" s="24"/>
      <c r="F439" s="274"/>
      <c r="G439" s="274"/>
      <c r="H439" s="274"/>
      <c r="I439" s="161">
        <v>0</v>
      </c>
      <c r="J439" s="38">
        <f t="shared" si="28"/>
        <v>0</v>
      </c>
      <c r="K439" s="88"/>
      <c r="L439" s="88"/>
      <c r="M439" s="75"/>
      <c r="N439" s="15"/>
      <c r="O439" s="16"/>
      <c r="P439" s="16"/>
      <c r="Q439" s="16"/>
      <c r="R439" s="16"/>
      <c r="S439" s="16"/>
      <c r="T439" s="16"/>
      <c r="U439" s="16"/>
      <c r="V439" s="16"/>
      <c r="W439" s="16"/>
      <c r="X439" s="16"/>
      <c r="Y439" s="16"/>
      <c r="Z439" s="16"/>
      <c r="AA439" s="16"/>
      <c r="AB439" s="16"/>
      <c r="AC439" s="16"/>
      <c r="AD439" s="16"/>
      <c r="AE439" s="16"/>
      <c r="AF439" s="16"/>
      <c r="AG439" s="16"/>
      <c r="AH439" s="16"/>
      <c r="AI439" s="16"/>
      <c r="AJ439" s="16"/>
      <c r="AK439" s="16"/>
      <c r="AL439" s="16"/>
      <c r="AM439" s="16"/>
      <c r="AN439" s="16"/>
      <c r="AO439" s="16"/>
      <c r="AP439" s="16"/>
      <c r="AQ439" s="16"/>
    </row>
    <row r="440" spans="1:43" s="17" customFormat="1" ht="15.6" outlineLevel="2" x14ac:dyDescent="0.25">
      <c r="A440" s="13"/>
      <c r="B440" s="14"/>
      <c r="C440" s="107">
        <v>8</v>
      </c>
      <c r="D440" s="156"/>
      <c r="E440" s="24"/>
      <c r="F440" s="274"/>
      <c r="G440" s="274"/>
      <c r="H440" s="274"/>
      <c r="I440" s="161">
        <v>0</v>
      </c>
      <c r="J440" s="38">
        <f t="shared" si="28"/>
        <v>0</v>
      </c>
      <c r="K440" s="88"/>
      <c r="L440" s="88"/>
      <c r="M440" s="75"/>
      <c r="N440" s="15"/>
      <c r="O440" s="16"/>
      <c r="P440" s="16"/>
      <c r="Q440" s="16"/>
      <c r="R440" s="16"/>
      <c r="S440" s="16"/>
      <c r="T440" s="16"/>
      <c r="U440" s="16"/>
      <c r="V440" s="16"/>
      <c r="W440" s="16"/>
      <c r="X440" s="16"/>
      <c r="Y440" s="16"/>
      <c r="Z440" s="16"/>
      <c r="AA440" s="16"/>
      <c r="AB440" s="16"/>
      <c r="AC440" s="16"/>
      <c r="AD440" s="16"/>
      <c r="AE440" s="16"/>
      <c r="AF440" s="16"/>
      <c r="AG440" s="16"/>
      <c r="AH440" s="16"/>
      <c r="AI440" s="16"/>
      <c r="AJ440" s="16"/>
      <c r="AK440" s="16"/>
      <c r="AL440" s="16"/>
      <c r="AM440" s="16"/>
      <c r="AN440" s="16"/>
      <c r="AO440" s="16"/>
      <c r="AP440" s="16"/>
      <c r="AQ440" s="16"/>
    </row>
    <row r="441" spans="1:43" s="17" customFormat="1" ht="15.6" outlineLevel="2" x14ac:dyDescent="0.25">
      <c r="A441" s="13"/>
      <c r="B441" s="14"/>
      <c r="C441" s="107">
        <v>9</v>
      </c>
      <c r="D441" s="156"/>
      <c r="E441" s="24"/>
      <c r="F441" s="274"/>
      <c r="G441" s="274"/>
      <c r="H441" s="274"/>
      <c r="I441" s="161">
        <v>0</v>
      </c>
      <c r="J441" s="38">
        <f t="shared" si="28"/>
        <v>0</v>
      </c>
      <c r="K441" s="88"/>
      <c r="L441" s="88"/>
      <c r="M441" s="75"/>
      <c r="N441" s="15"/>
      <c r="O441" s="16"/>
      <c r="P441" s="16"/>
      <c r="Q441" s="16"/>
      <c r="R441" s="16"/>
      <c r="S441" s="16"/>
      <c r="T441" s="16"/>
      <c r="U441" s="16"/>
      <c r="V441" s="16"/>
      <c r="W441" s="16"/>
      <c r="X441" s="16"/>
      <c r="Y441" s="16"/>
      <c r="Z441" s="16"/>
      <c r="AA441" s="16"/>
      <c r="AB441" s="16"/>
      <c r="AC441" s="16"/>
      <c r="AD441" s="16"/>
      <c r="AE441" s="16"/>
      <c r="AF441" s="16"/>
      <c r="AG441" s="16"/>
      <c r="AH441" s="16"/>
      <c r="AI441" s="16"/>
      <c r="AJ441" s="16"/>
      <c r="AK441" s="16"/>
      <c r="AL441" s="16"/>
      <c r="AM441" s="16"/>
      <c r="AN441" s="16"/>
      <c r="AO441" s="16"/>
      <c r="AP441" s="16"/>
      <c r="AQ441" s="16"/>
    </row>
    <row r="442" spans="1:43" s="17" customFormat="1" ht="15.6" outlineLevel="2" x14ac:dyDescent="0.25">
      <c r="A442" s="13"/>
      <c r="B442" s="14"/>
      <c r="C442" s="107">
        <v>10</v>
      </c>
      <c r="D442" s="156"/>
      <c r="E442" s="24"/>
      <c r="F442" s="274"/>
      <c r="G442" s="274"/>
      <c r="H442" s="274"/>
      <c r="I442" s="161">
        <v>0</v>
      </c>
      <c r="J442" s="38">
        <f t="shared" si="28"/>
        <v>0</v>
      </c>
      <c r="K442" s="88"/>
      <c r="L442" s="88"/>
      <c r="M442" s="75"/>
      <c r="N442" s="15"/>
      <c r="O442" s="16"/>
      <c r="P442" s="16"/>
      <c r="Q442" s="16"/>
      <c r="R442" s="16"/>
      <c r="S442" s="16"/>
      <c r="T442" s="16"/>
      <c r="U442" s="16"/>
      <c r="V442" s="16"/>
      <c r="W442" s="16"/>
      <c r="X442" s="16"/>
      <c r="Y442" s="16"/>
      <c r="Z442" s="16"/>
      <c r="AA442" s="16"/>
      <c r="AB442" s="16"/>
      <c r="AC442" s="16"/>
      <c r="AD442" s="16"/>
      <c r="AE442" s="16"/>
      <c r="AF442" s="16"/>
      <c r="AG442" s="16"/>
      <c r="AH442" s="16"/>
      <c r="AI442" s="16"/>
      <c r="AJ442" s="16"/>
      <c r="AK442" s="16"/>
      <c r="AL442" s="16"/>
      <c r="AM442" s="16"/>
      <c r="AN442" s="16"/>
      <c r="AO442" s="16"/>
      <c r="AP442" s="16"/>
      <c r="AQ442" s="16"/>
    </row>
    <row r="443" spans="1:43" s="16" customFormat="1" ht="15.6" outlineLevel="2" x14ac:dyDescent="0.25">
      <c r="A443" s="44"/>
      <c r="B443" s="45"/>
      <c r="C443" s="44"/>
      <c r="D443" s="98"/>
      <c r="E443" s="24"/>
      <c r="F443" s="24"/>
      <c r="G443" s="24"/>
      <c r="H443" s="24"/>
      <c r="I443" s="24"/>
      <c r="J443" s="35"/>
      <c r="K443" s="43"/>
      <c r="L443" s="43"/>
      <c r="M443" s="75"/>
      <c r="N443" s="47"/>
    </row>
    <row r="444" spans="1:43" s="61" customFormat="1" ht="15.6" outlineLevel="1" x14ac:dyDescent="0.25">
      <c r="A444" s="55"/>
      <c r="B444" s="56"/>
      <c r="C444" s="55"/>
      <c r="D444" s="57" t="s">
        <v>73</v>
      </c>
      <c r="E444" s="24"/>
      <c r="F444" s="66"/>
      <c r="G444" s="66"/>
      <c r="H444" s="66"/>
      <c r="I444" s="66"/>
      <c r="J444" s="58">
        <f>SUM(J446:J455)</f>
        <v>0</v>
      </c>
      <c r="K444" s="88"/>
      <c r="L444" s="88"/>
      <c r="M444" s="75"/>
      <c r="N444" s="59"/>
    </row>
    <row r="445" spans="1:43" s="64" customFormat="1" ht="24" outlineLevel="2" x14ac:dyDescent="0.25">
      <c r="A445" s="62"/>
      <c r="B445" s="63"/>
      <c r="C445" s="62"/>
      <c r="D445" s="50" t="s">
        <v>74</v>
      </c>
      <c r="E445" s="39"/>
      <c r="F445" s="52"/>
      <c r="G445" s="52"/>
      <c r="H445" s="32" t="s">
        <v>71</v>
      </c>
      <c r="I445" s="32" t="s">
        <v>75</v>
      </c>
      <c r="J445" s="32" t="s">
        <v>76</v>
      </c>
      <c r="K445" s="88"/>
      <c r="L445" s="88"/>
      <c r="M445" s="76"/>
      <c r="N445" s="65"/>
      <c r="O445" s="60"/>
      <c r="P445" s="60"/>
      <c r="Q445" s="60"/>
      <c r="R445" s="60"/>
      <c r="S445" s="60"/>
      <c r="T445" s="60"/>
      <c r="U445" s="60"/>
      <c r="V445" s="60"/>
      <c r="W445" s="60"/>
      <c r="X445" s="60"/>
      <c r="Y445" s="60"/>
      <c r="Z445" s="60"/>
      <c r="AA445" s="60"/>
      <c r="AB445" s="61"/>
      <c r="AC445" s="61"/>
      <c r="AD445" s="61"/>
      <c r="AE445" s="61"/>
      <c r="AF445" s="61"/>
      <c r="AG445" s="61"/>
      <c r="AH445" s="61"/>
      <c r="AI445" s="61"/>
      <c r="AJ445" s="61"/>
      <c r="AK445" s="61"/>
      <c r="AL445" s="61"/>
      <c r="AM445" s="61"/>
      <c r="AN445" s="61"/>
      <c r="AO445" s="61"/>
      <c r="AP445" s="61"/>
      <c r="AQ445" s="61"/>
    </row>
    <row r="446" spans="1:43" s="17" customFormat="1" ht="15.6" outlineLevel="2" x14ac:dyDescent="0.25">
      <c r="A446" s="13"/>
      <c r="B446" s="14"/>
      <c r="C446" s="107">
        <v>1</v>
      </c>
      <c r="D446" s="156"/>
      <c r="E446" s="39"/>
      <c r="F446" s="50"/>
      <c r="G446" s="50"/>
      <c r="H446" s="158">
        <v>0</v>
      </c>
      <c r="I446" s="159">
        <v>0</v>
      </c>
      <c r="J446" s="38">
        <f t="shared" ref="J446:J455" si="29">$H446*I446</f>
        <v>0</v>
      </c>
      <c r="K446" s="88"/>
      <c r="L446" s="88"/>
      <c r="M446" s="76"/>
      <c r="N446" s="15"/>
      <c r="O446" s="3"/>
      <c r="P446" s="3"/>
      <c r="Q446" s="3"/>
      <c r="R446" s="3"/>
      <c r="S446" s="3"/>
      <c r="T446" s="3"/>
      <c r="U446" s="3"/>
      <c r="V446" s="3"/>
      <c r="W446" s="3"/>
      <c r="X446" s="3"/>
      <c r="Y446" s="3"/>
      <c r="Z446" s="3"/>
      <c r="AA446" s="3"/>
      <c r="AB446" s="16"/>
      <c r="AC446" s="16"/>
      <c r="AD446" s="16"/>
      <c r="AE446" s="16"/>
      <c r="AF446" s="16"/>
      <c r="AG446" s="16"/>
      <c r="AH446" s="16"/>
      <c r="AI446" s="16"/>
      <c r="AJ446" s="16"/>
      <c r="AK446" s="16"/>
      <c r="AL446" s="16"/>
      <c r="AM446" s="16"/>
      <c r="AN446" s="16"/>
      <c r="AO446" s="16"/>
      <c r="AP446" s="16"/>
      <c r="AQ446" s="16"/>
    </row>
    <row r="447" spans="1:43" s="17" customFormat="1" ht="15.6" outlineLevel="2" x14ac:dyDescent="0.25">
      <c r="A447" s="13"/>
      <c r="B447" s="14"/>
      <c r="C447" s="107">
        <v>2</v>
      </c>
      <c r="D447" s="156"/>
      <c r="E447" s="39"/>
      <c r="F447" s="50"/>
      <c r="G447" s="50"/>
      <c r="H447" s="158">
        <v>0</v>
      </c>
      <c r="I447" s="159">
        <v>0</v>
      </c>
      <c r="J447" s="38">
        <f t="shared" si="29"/>
        <v>0</v>
      </c>
      <c r="K447" s="88"/>
      <c r="L447" s="88"/>
      <c r="M447" s="76"/>
      <c r="N447" s="15"/>
      <c r="O447" s="3"/>
      <c r="P447" s="3"/>
      <c r="Q447" s="3"/>
      <c r="R447" s="3"/>
      <c r="S447" s="3"/>
      <c r="T447" s="3"/>
      <c r="U447" s="3"/>
      <c r="V447" s="3"/>
      <c r="W447" s="3"/>
      <c r="X447" s="3"/>
      <c r="Y447" s="3"/>
      <c r="Z447" s="3"/>
      <c r="AA447" s="3"/>
      <c r="AB447" s="16"/>
      <c r="AC447" s="16"/>
      <c r="AD447" s="16"/>
      <c r="AE447" s="16"/>
      <c r="AF447" s="16"/>
      <c r="AG447" s="16"/>
      <c r="AH447" s="16"/>
      <c r="AI447" s="16"/>
      <c r="AJ447" s="16"/>
      <c r="AK447" s="16"/>
      <c r="AL447" s="16"/>
      <c r="AM447" s="16"/>
      <c r="AN447" s="16"/>
      <c r="AO447" s="16"/>
      <c r="AP447" s="16"/>
      <c r="AQ447" s="16"/>
    </row>
    <row r="448" spans="1:43" s="17" customFormat="1" ht="15.6" outlineLevel="2" x14ac:dyDescent="0.25">
      <c r="A448" s="13"/>
      <c r="B448" s="14"/>
      <c r="C448" s="107">
        <v>3</v>
      </c>
      <c r="D448" s="156"/>
      <c r="E448" s="39"/>
      <c r="F448" s="50"/>
      <c r="G448" s="50"/>
      <c r="H448" s="158">
        <v>0</v>
      </c>
      <c r="I448" s="159">
        <v>0</v>
      </c>
      <c r="J448" s="38">
        <f t="shared" si="29"/>
        <v>0</v>
      </c>
      <c r="K448" s="88"/>
      <c r="L448" s="88"/>
      <c r="M448" s="76"/>
      <c r="N448" s="15"/>
      <c r="O448" s="3"/>
      <c r="P448" s="3"/>
      <c r="Q448" s="3"/>
      <c r="R448" s="3"/>
      <c r="S448" s="3"/>
      <c r="T448" s="3"/>
      <c r="U448" s="3"/>
      <c r="V448" s="3"/>
      <c r="W448" s="3"/>
      <c r="X448" s="3"/>
      <c r="Y448" s="3"/>
      <c r="Z448" s="3"/>
      <c r="AA448" s="3"/>
      <c r="AB448" s="16"/>
      <c r="AC448" s="16"/>
      <c r="AD448" s="16"/>
      <c r="AE448" s="16"/>
      <c r="AF448" s="16"/>
      <c r="AG448" s="16"/>
      <c r="AH448" s="16"/>
      <c r="AI448" s="16"/>
      <c r="AJ448" s="16"/>
      <c r="AK448" s="16"/>
      <c r="AL448" s="16"/>
      <c r="AM448" s="16"/>
      <c r="AN448" s="16"/>
      <c r="AO448" s="16"/>
      <c r="AP448" s="16"/>
      <c r="AQ448" s="16"/>
    </row>
    <row r="449" spans="1:43" s="17" customFormat="1" ht="15.6" outlineLevel="2" x14ac:dyDescent="0.25">
      <c r="A449" s="13"/>
      <c r="B449" s="14"/>
      <c r="C449" s="107">
        <v>4</v>
      </c>
      <c r="D449" s="156"/>
      <c r="E449" s="39"/>
      <c r="F449" s="50"/>
      <c r="G449" s="50"/>
      <c r="H449" s="158">
        <v>0</v>
      </c>
      <c r="I449" s="159">
        <v>0</v>
      </c>
      <c r="J449" s="38">
        <f t="shared" si="29"/>
        <v>0</v>
      </c>
      <c r="K449" s="88"/>
      <c r="L449" s="88"/>
      <c r="M449" s="76"/>
      <c r="N449" s="15"/>
      <c r="O449" s="3"/>
      <c r="P449" s="3"/>
      <c r="Q449" s="3"/>
      <c r="R449" s="3"/>
      <c r="S449" s="3"/>
      <c r="T449" s="3"/>
      <c r="U449" s="3"/>
      <c r="V449" s="3"/>
      <c r="W449" s="3"/>
      <c r="X449" s="3"/>
      <c r="Y449" s="3"/>
      <c r="Z449" s="3"/>
      <c r="AA449" s="3"/>
      <c r="AB449" s="16"/>
      <c r="AC449" s="16"/>
      <c r="AD449" s="16"/>
      <c r="AE449" s="16"/>
      <c r="AF449" s="16"/>
      <c r="AG449" s="16"/>
      <c r="AH449" s="16"/>
      <c r="AI449" s="16"/>
      <c r="AJ449" s="16"/>
      <c r="AK449" s="16"/>
      <c r="AL449" s="16"/>
      <c r="AM449" s="16"/>
      <c r="AN449" s="16"/>
      <c r="AO449" s="16"/>
      <c r="AP449" s="16"/>
      <c r="AQ449" s="16"/>
    </row>
    <row r="450" spans="1:43" s="17" customFormat="1" ht="15.6" outlineLevel="2" x14ac:dyDescent="0.25">
      <c r="A450" s="13"/>
      <c r="B450" s="14"/>
      <c r="C450" s="107">
        <v>5</v>
      </c>
      <c r="D450" s="156"/>
      <c r="E450" s="39"/>
      <c r="F450" s="50"/>
      <c r="G450" s="50"/>
      <c r="H450" s="158">
        <v>0</v>
      </c>
      <c r="I450" s="159">
        <v>0</v>
      </c>
      <c r="J450" s="38">
        <f t="shared" si="29"/>
        <v>0</v>
      </c>
      <c r="K450" s="88"/>
      <c r="L450" s="88"/>
      <c r="M450" s="76"/>
      <c r="N450" s="15"/>
      <c r="O450" s="3"/>
      <c r="P450" s="3"/>
      <c r="Q450" s="3"/>
      <c r="R450" s="3"/>
      <c r="S450" s="3"/>
      <c r="T450" s="3"/>
      <c r="U450" s="3"/>
      <c r="V450" s="3"/>
      <c r="W450" s="3"/>
      <c r="X450" s="3"/>
      <c r="Y450" s="3"/>
      <c r="Z450" s="3"/>
      <c r="AA450" s="3"/>
      <c r="AB450" s="16"/>
      <c r="AC450" s="16"/>
      <c r="AD450" s="16"/>
      <c r="AE450" s="16"/>
      <c r="AF450" s="16"/>
      <c r="AG450" s="16"/>
      <c r="AH450" s="16"/>
      <c r="AI450" s="16"/>
      <c r="AJ450" s="16"/>
      <c r="AK450" s="16"/>
      <c r="AL450" s="16"/>
      <c r="AM450" s="16"/>
      <c r="AN450" s="16"/>
      <c r="AO450" s="16"/>
      <c r="AP450" s="16"/>
      <c r="AQ450" s="16"/>
    </row>
    <row r="451" spans="1:43" s="17" customFormat="1" ht="15.6" outlineLevel="2" x14ac:dyDescent="0.25">
      <c r="A451" s="13"/>
      <c r="B451" s="14"/>
      <c r="C451" s="107">
        <v>6</v>
      </c>
      <c r="D451" s="156"/>
      <c r="E451" s="39"/>
      <c r="F451" s="50"/>
      <c r="G451" s="50"/>
      <c r="H451" s="158">
        <v>0</v>
      </c>
      <c r="I451" s="159">
        <v>0</v>
      </c>
      <c r="J451" s="38">
        <f t="shared" si="29"/>
        <v>0</v>
      </c>
      <c r="K451" s="88"/>
      <c r="L451" s="88"/>
      <c r="M451" s="76"/>
      <c r="N451" s="15"/>
      <c r="O451" s="3"/>
      <c r="P451" s="3"/>
      <c r="Q451" s="3"/>
      <c r="R451" s="3"/>
      <c r="S451" s="3"/>
      <c r="T451" s="3"/>
      <c r="U451" s="3"/>
      <c r="V451" s="3"/>
      <c r="W451" s="3"/>
      <c r="X451" s="3"/>
      <c r="Y451" s="3"/>
      <c r="Z451" s="3"/>
      <c r="AA451" s="3"/>
      <c r="AB451" s="16"/>
      <c r="AC451" s="16"/>
      <c r="AD451" s="16"/>
      <c r="AE451" s="16"/>
      <c r="AF451" s="16"/>
      <c r="AG451" s="16"/>
      <c r="AH451" s="16"/>
      <c r="AI451" s="16"/>
      <c r="AJ451" s="16"/>
      <c r="AK451" s="16"/>
      <c r="AL451" s="16"/>
      <c r="AM451" s="16"/>
      <c r="AN451" s="16"/>
      <c r="AO451" s="16"/>
      <c r="AP451" s="16"/>
      <c r="AQ451" s="16"/>
    </row>
    <row r="452" spans="1:43" s="17" customFormat="1" ht="15.6" outlineLevel="2" x14ac:dyDescent="0.25">
      <c r="A452" s="13"/>
      <c r="B452" s="14"/>
      <c r="C452" s="107">
        <v>7</v>
      </c>
      <c r="D452" s="156"/>
      <c r="E452" s="39"/>
      <c r="F452" s="50"/>
      <c r="G452" s="50"/>
      <c r="H452" s="158">
        <v>0</v>
      </c>
      <c r="I452" s="159">
        <v>0</v>
      </c>
      <c r="J452" s="38">
        <f t="shared" si="29"/>
        <v>0</v>
      </c>
      <c r="K452" s="88"/>
      <c r="L452" s="88"/>
      <c r="M452" s="76"/>
      <c r="N452" s="15"/>
      <c r="O452" s="3"/>
      <c r="P452" s="3"/>
      <c r="Q452" s="3"/>
      <c r="R452" s="3"/>
      <c r="S452" s="3"/>
      <c r="T452" s="3"/>
      <c r="U452" s="3"/>
      <c r="V452" s="3"/>
      <c r="W452" s="3"/>
      <c r="X452" s="3"/>
      <c r="Y452" s="3"/>
      <c r="Z452" s="3"/>
      <c r="AA452" s="3"/>
      <c r="AB452" s="16"/>
      <c r="AC452" s="16"/>
      <c r="AD452" s="16"/>
      <c r="AE452" s="16"/>
      <c r="AF452" s="16"/>
      <c r="AG452" s="16"/>
      <c r="AH452" s="16"/>
      <c r="AI452" s="16"/>
      <c r="AJ452" s="16"/>
      <c r="AK452" s="16"/>
      <c r="AL452" s="16"/>
      <c r="AM452" s="16"/>
      <c r="AN452" s="16"/>
      <c r="AO452" s="16"/>
      <c r="AP452" s="16"/>
      <c r="AQ452" s="16"/>
    </row>
    <row r="453" spans="1:43" s="17" customFormat="1" ht="15.6" outlineLevel="2" x14ac:dyDescent="0.25">
      <c r="A453" s="13"/>
      <c r="B453" s="14"/>
      <c r="C453" s="107">
        <v>8</v>
      </c>
      <c r="D453" s="156"/>
      <c r="E453" s="39"/>
      <c r="F453" s="50"/>
      <c r="G453" s="50"/>
      <c r="H453" s="158">
        <v>0</v>
      </c>
      <c r="I453" s="159">
        <v>0</v>
      </c>
      <c r="J453" s="38">
        <f t="shared" si="29"/>
        <v>0</v>
      </c>
      <c r="K453" s="88"/>
      <c r="L453" s="88"/>
      <c r="M453" s="76"/>
      <c r="N453" s="15"/>
      <c r="O453" s="3"/>
      <c r="P453" s="3"/>
      <c r="Q453" s="3"/>
      <c r="R453" s="3"/>
      <c r="S453" s="3"/>
      <c r="T453" s="3"/>
      <c r="U453" s="3"/>
      <c r="V453" s="3"/>
      <c r="W453" s="3"/>
      <c r="X453" s="3"/>
      <c r="Y453" s="3"/>
      <c r="Z453" s="3"/>
      <c r="AA453" s="3"/>
      <c r="AB453" s="16"/>
      <c r="AC453" s="16"/>
      <c r="AD453" s="16"/>
      <c r="AE453" s="16"/>
      <c r="AF453" s="16"/>
      <c r="AG453" s="16"/>
      <c r="AH453" s="16"/>
      <c r="AI453" s="16"/>
      <c r="AJ453" s="16"/>
      <c r="AK453" s="16"/>
      <c r="AL453" s="16"/>
      <c r="AM453" s="16"/>
      <c r="AN453" s="16"/>
      <c r="AO453" s="16"/>
      <c r="AP453" s="16"/>
      <c r="AQ453" s="16"/>
    </row>
    <row r="454" spans="1:43" s="17" customFormat="1" ht="15.6" outlineLevel="2" x14ac:dyDescent="0.25">
      <c r="A454" s="13"/>
      <c r="B454" s="14"/>
      <c r="C454" s="107">
        <v>9</v>
      </c>
      <c r="D454" s="156"/>
      <c r="E454" s="39"/>
      <c r="F454" s="50"/>
      <c r="G454" s="50"/>
      <c r="H454" s="158">
        <v>0</v>
      </c>
      <c r="I454" s="159">
        <v>0</v>
      </c>
      <c r="J454" s="38">
        <f t="shared" si="29"/>
        <v>0</v>
      </c>
      <c r="K454" s="88"/>
      <c r="L454" s="88"/>
      <c r="M454" s="76"/>
      <c r="N454" s="15"/>
      <c r="O454" s="3"/>
      <c r="P454" s="3"/>
      <c r="Q454" s="3"/>
      <c r="R454" s="3"/>
      <c r="S454" s="3"/>
      <c r="T454" s="3"/>
      <c r="U454" s="3"/>
      <c r="V454" s="3"/>
      <c r="W454" s="3"/>
      <c r="X454" s="3"/>
      <c r="Y454" s="3"/>
      <c r="Z454" s="3"/>
      <c r="AA454" s="3"/>
      <c r="AB454" s="16"/>
      <c r="AC454" s="16"/>
      <c r="AD454" s="16"/>
      <c r="AE454" s="16"/>
      <c r="AF454" s="16"/>
      <c r="AG454" s="16"/>
      <c r="AH454" s="16"/>
      <c r="AI454" s="16"/>
      <c r="AJ454" s="16"/>
      <c r="AK454" s="16"/>
      <c r="AL454" s="16"/>
      <c r="AM454" s="16"/>
      <c r="AN454" s="16"/>
      <c r="AO454" s="16"/>
      <c r="AP454" s="16"/>
      <c r="AQ454" s="16"/>
    </row>
    <row r="455" spans="1:43" s="17" customFormat="1" ht="15.6" outlineLevel="2" x14ac:dyDescent="0.25">
      <c r="A455" s="13"/>
      <c r="B455" s="14"/>
      <c r="C455" s="107">
        <v>10</v>
      </c>
      <c r="D455" s="156"/>
      <c r="E455" s="39"/>
      <c r="F455" s="50"/>
      <c r="G455" s="50"/>
      <c r="H455" s="158">
        <v>0</v>
      </c>
      <c r="I455" s="159">
        <v>0</v>
      </c>
      <c r="J455" s="38">
        <f t="shared" si="29"/>
        <v>0</v>
      </c>
      <c r="K455" s="88"/>
      <c r="L455" s="88"/>
      <c r="M455" s="76"/>
      <c r="N455" s="15"/>
      <c r="O455" s="3"/>
      <c r="P455" s="3"/>
      <c r="Q455" s="3"/>
      <c r="R455" s="3"/>
      <c r="S455" s="3"/>
      <c r="T455" s="3"/>
      <c r="U455" s="3"/>
      <c r="V455" s="3"/>
      <c r="W455" s="3"/>
      <c r="X455" s="3"/>
      <c r="Y455" s="3"/>
      <c r="Z455" s="3"/>
      <c r="AA455" s="3"/>
      <c r="AB455" s="16"/>
      <c r="AC455" s="16"/>
      <c r="AD455" s="16"/>
      <c r="AE455" s="16"/>
      <c r="AF455" s="16"/>
      <c r="AG455" s="16"/>
      <c r="AH455" s="16"/>
      <c r="AI455" s="16"/>
      <c r="AJ455" s="16"/>
      <c r="AK455" s="16"/>
      <c r="AL455" s="16"/>
      <c r="AM455" s="16"/>
      <c r="AN455" s="16"/>
      <c r="AO455" s="16"/>
      <c r="AP455" s="16"/>
      <c r="AQ455" s="16"/>
    </row>
    <row r="456" spans="1:43" s="16" customFormat="1" ht="15.6" outlineLevel="2" collapsed="1" x14ac:dyDescent="0.25">
      <c r="A456" s="44"/>
      <c r="B456" s="45"/>
      <c r="C456" s="44"/>
      <c r="D456" s="103"/>
      <c r="E456" s="39"/>
      <c r="F456" s="39"/>
      <c r="G456" s="39"/>
      <c r="H456" s="39"/>
      <c r="I456" s="39"/>
      <c r="J456" s="48"/>
      <c r="K456" s="35"/>
      <c r="L456" s="35"/>
      <c r="M456" s="76"/>
      <c r="N456" s="47"/>
      <c r="O456" s="3"/>
      <c r="P456" s="3"/>
      <c r="Q456" s="3"/>
      <c r="R456" s="3"/>
      <c r="S456" s="3"/>
      <c r="T456" s="3"/>
      <c r="U456" s="3"/>
      <c r="V456" s="3"/>
      <c r="W456" s="3"/>
      <c r="X456" s="3"/>
      <c r="Y456" s="3"/>
      <c r="Z456" s="3"/>
      <c r="AA456" s="3"/>
    </row>
    <row r="457" spans="1:43" s="61" customFormat="1" ht="15.6" outlineLevel="1" x14ac:dyDescent="0.25">
      <c r="A457" s="55"/>
      <c r="B457" s="56"/>
      <c r="C457" s="55"/>
      <c r="D457" s="57" t="s">
        <v>77</v>
      </c>
      <c r="E457" s="39"/>
      <c r="F457" s="66"/>
      <c r="G457" s="66"/>
      <c r="H457" s="66"/>
      <c r="I457" s="66"/>
      <c r="J457" s="58">
        <f>SUM(J459:J468)</f>
        <v>0</v>
      </c>
      <c r="K457" s="88"/>
      <c r="L457" s="88"/>
      <c r="M457" s="76"/>
      <c r="N457" s="59"/>
      <c r="O457" s="60"/>
      <c r="P457" s="60"/>
      <c r="Q457" s="60"/>
      <c r="R457" s="60"/>
      <c r="S457" s="60"/>
      <c r="T457" s="60"/>
      <c r="U457" s="60"/>
      <c r="V457" s="60"/>
      <c r="W457" s="60"/>
      <c r="X457" s="60"/>
      <c r="Y457" s="60"/>
      <c r="Z457" s="60"/>
      <c r="AA457" s="60"/>
    </row>
    <row r="458" spans="1:43" s="64" customFormat="1" ht="15.6" outlineLevel="2" x14ac:dyDescent="0.25">
      <c r="A458" s="62"/>
      <c r="B458" s="63"/>
      <c r="C458" s="62"/>
      <c r="D458" s="50" t="s">
        <v>78</v>
      </c>
      <c r="E458" s="39"/>
      <c r="F458" s="281" t="s">
        <v>79</v>
      </c>
      <c r="G458" s="281"/>
      <c r="H458" s="281"/>
      <c r="I458" s="32" t="s">
        <v>71</v>
      </c>
      <c r="J458" s="32" t="s">
        <v>80</v>
      </c>
      <c r="K458" s="88"/>
      <c r="L458" s="88"/>
      <c r="M458" s="76"/>
      <c r="N458" s="65"/>
      <c r="O458" s="60"/>
      <c r="P458" s="60"/>
      <c r="Q458" s="60"/>
      <c r="R458" s="60"/>
      <c r="S458" s="60"/>
      <c r="T458" s="60"/>
      <c r="U458" s="60"/>
      <c r="V458" s="60"/>
      <c r="W458" s="60"/>
      <c r="X458" s="60"/>
      <c r="Y458" s="60"/>
      <c r="Z458" s="60"/>
      <c r="AA458" s="60"/>
      <c r="AB458" s="61"/>
      <c r="AC458" s="61"/>
      <c r="AD458" s="61"/>
      <c r="AE458" s="61"/>
      <c r="AF458" s="61"/>
      <c r="AG458" s="61"/>
      <c r="AH458" s="61"/>
      <c r="AI458" s="61"/>
      <c r="AJ458" s="61"/>
      <c r="AK458" s="61"/>
      <c r="AL458" s="61"/>
      <c r="AM458" s="61"/>
      <c r="AN458" s="61"/>
      <c r="AO458" s="61"/>
      <c r="AP458" s="61"/>
      <c r="AQ458" s="61"/>
    </row>
    <row r="459" spans="1:43" s="17" customFormat="1" ht="15.6" outlineLevel="2" x14ac:dyDescent="0.25">
      <c r="A459" s="13"/>
      <c r="B459" s="14"/>
      <c r="C459" s="107">
        <v>1</v>
      </c>
      <c r="D459" s="156"/>
      <c r="E459" s="39"/>
      <c r="F459" s="277"/>
      <c r="G459" s="278"/>
      <c r="H459" s="279"/>
      <c r="I459" s="161">
        <v>0</v>
      </c>
      <c r="J459" s="38">
        <f t="shared" ref="J459:J468" si="30">I459</f>
        <v>0</v>
      </c>
      <c r="K459" s="88"/>
      <c r="L459" s="88"/>
      <c r="M459" s="76"/>
      <c r="N459" s="15"/>
      <c r="O459" s="3"/>
      <c r="P459" s="3"/>
      <c r="Q459" s="3"/>
      <c r="R459" s="3"/>
      <c r="S459" s="3"/>
      <c r="T459" s="3"/>
      <c r="U459" s="3"/>
      <c r="V459" s="3"/>
      <c r="W459" s="3"/>
      <c r="X459" s="3"/>
      <c r="Y459" s="3"/>
      <c r="Z459" s="3"/>
      <c r="AA459" s="3"/>
      <c r="AB459" s="16"/>
      <c r="AC459" s="16"/>
      <c r="AD459" s="16"/>
      <c r="AE459" s="16"/>
      <c r="AF459" s="16"/>
      <c r="AG459" s="16"/>
      <c r="AH459" s="16"/>
      <c r="AI459" s="16"/>
      <c r="AJ459" s="16"/>
      <c r="AK459" s="16"/>
      <c r="AL459" s="16"/>
      <c r="AM459" s="16"/>
      <c r="AN459" s="16"/>
      <c r="AO459" s="16"/>
      <c r="AP459" s="16"/>
      <c r="AQ459" s="16"/>
    </row>
    <row r="460" spans="1:43" s="17" customFormat="1" ht="15.6" outlineLevel="2" x14ac:dyDescent="0.25">
      <c r="A460" s="13"/>
      <c r="B460" s="14"/>
      <c r="C460" s="107">
        <v>2</v>
      </c>
      <c r="D460" s="156"/>
      <c r="E460" s="39"/>
      <c r="F460" s="277"/>
      <c r="G460" s="278"/>
      <c r="H460" s="279"/>
      <c r="I460" s="161">
        <v>0</v>
      </c>
      <c r="J460" s="38">
        <f t="shared" si="30"/>
        <v>0</v>
      </c>
      <c r="K460" s="88"/>
      <c r="L460" s="88"/>
      <c r="M460" s="76"/>
      <c r="N460" s="15"/>
      <c r="O460" s="3"/>
      <c r="P460" s="3"/>
      <c r="Q460" s="3"/>
      <c r="R460" s="3"/>
      <c r="S460" s="3"/>
      <c r="T460" s="3"/>
      <c r="U460" s="3"/>
      <c r="V460" s="3"/>
      <c r="W460" s="3"/>
      <c r="X460" s="3"/>
      <c r="Y460" s="3"/>
      <c r="Z460" s="3"/>
      <c r="AA460" s="3"/>
      <c r="AB460" s="16"/>
      <c r="AC460" s="16"/>
      <c r="AD460" s="16"/>
      <c r="AE460" s="16"/>
      <c r="AF460" s="16"/>
      <c r="AG460" s="16"/>
      <c r="AH460" s="16"/>
      <c r="AI460" s="16"/>
      <c r="AJ460" s="16"/>
      <c r="AK460" s="16"/>
      <c r="AL460" s="16"/>
      <c r="AM460" s="16"/>
      <c r="AN460" s="16"/>
      <c r="AO460" s="16"/>
      <c r="AP460" s="16"/>
      <c r="AQ460" s="16"/>
    </row>
    <row r="461" spans="1:43" s="17" customFormat="1" ht="15.6" outlineLevel="2" x14ac:dyDescent="0.25">
      <c r="A461" s="13"/>
      <c r="B461" s="14"/>
      <c r="C461" s="107">
        <v>3</v>
      </c>
      <c r="D461" s="156"/>
      <c r="E461" s="39"/>
      <c r="F461" s="277"/>
      <c r="G461" s="278"/>
      <c r="H461" s="279"/>
      <c r="I461" s="161">
        <v>0</v>
      </c>
      <c r="J461" s="38">
        <f t="shared" si="30"/>
        <v>0</v>
      </c>
      <c r="K461" s="88"/>
      <c r="L461" s="88"/>
      <c r="M461" s="76"/>
      <c r="N461" s="15"/>
      <c r="O461" s="3"/>
      <c r="P461" s="3"/>
      <c r="Q461" s="3"/>
      <c r="R461" s="3"/>
      <c r="S461" s="3"/>
      <c r="T461" s="3"/>
      <c r="U461" s="3"/>
      <c r="V461" s="3"/>
      <c r="W461" s="3"/>
      <c r="X461" s="3"/>
      <c r="Y461" s="3"/>
      <c r="Z461" s="3"/>
      <c r="AA461" s="3"/>
      <c r="AB461" s="16"/>
      <c r="AC461" s="16"/>
      <c r="AD461" s="16"/>
      <c r="AE461" s="16"/>
      <c r="AF461" s="16"/>
      <c r="AG461" s="16"/>
      <c r="AH461" s="16"/>
      <c r="AI461" s="16"/>
      <c r="AJ461" s="16"/>
      <c r="AK461" s="16"/>
      <c r="AL461" s="16"/>
      <c r="AM461" s="16"/>
      <c r="AN461" s="16"/>
      <c r="AO461" s="16"/>
      <c r="AP461" s="16"/>
      <c r="AQ461" s="16"/>
    </row>
    <row r="462" spans="1:43" s="17" customFormat="1" ht="15.6" outlineLevel="2" x14ac:dyDescent="0.25">
      <c r="A462" s="13"/>
      <c r="B462" s="14"/>
      <c r="C462" s="107">
        <v>4</v>
      </c>
      <c r="D462" s="156"/>
      <c r="E462" s="39"/>
      <c r="F462" s="277"/>
      <c r="G462" s="278"/>
      <c r="H462" s="279"/>
      <c r="I462" s="161">
        <v>0</v>
      </c>
      <c r="J462" s="38">
        <f t="shared" si="30"/>
        <v>0</v>
      </c>
      <c r="K462" s="88"/>
      <c r="L462" s="88"/>
      <c r="M462" s="76"/>
      <c r="N462" s="15"/>
      <c r="O462" s="3"/>
      <c r="P462" s="3"/>
      <c r="Q462" s="3"/>
      <c r="R462" s="3"/>
      <c r="S462" s="3"/>
      <c r="T462" s="3"/>
      <c r="U462" s="3"/>
      <c r="V462" s="3"/>
      <c r="W462" s="3"/>
      <c r="X462" s="3"/>
      <c r="Y462" s="3"/>
      <c r="Z462" s="3"/>
      <c r="AA462" s="3"/>
      <c r="AB462" s="16"/>
      <c r="AC462" s="16"/>
      <c r="AD462" s="16"/>
      <c r="AE462" s="16"/>
      <c r="AF462" s="16"/>
      <c r="AG462" s="16"/>
      <c r="AH462" s="16"/>
      <c r="AI462" s="16"/>
      <c r="AJ462" s="16"/>
      <c r="AK462" s="16"/>
      <c r="AL462" s="16"/>
      <c r="AM462" s="16"/>
      <c r="AN462" s="16"/>
      <c r="AO462" s="16"/>
      <c r="AP462" s="16"/>
      <c r="AQ462" s="16"/>
    </row>
    <row r="463" spans="1:43" s="17" customFormat="1" ht="15.6" outlineLevel="2" x14ac:dyDescent="0.25">
      <c r="A463" s="13"/>
      <c r="B463" s="14"/>
      <c r="C463" s="107">
        <v>5</v>
      </c>
      <c r="D463" s="156"/>
      <c r="E463" s="39"/>
      <c r="F463" s="277"/>
      <c r="G463" s="278"/>
      <c r="H463" s="279"/>
      <c r="I463" s="161">
        <v>0</v>
      </c>
      <c r="J463" s="38">
        <f t="shared" si="30"/>
        <v>0</v>
      </c>
      <c r="K463" s="88"/>
      <c r="L463" s="88"/>
      <c r="M463" s="76"/>
      <c r="N463" s="15"/>
      <c r="O463" s="3"/>
      <c r="P463" s="3"/>
      <c r="Q463" s="3"/>
      <c r="R463" s="3"/>
      <c r="S463" s="3"/>
      <c r="T463" s="3"/>
      <c r="U463" s="3"/>
      <c r="V463" s="3"/>
      <c r="W463" s="3"/>
      <c r="X463" s="3"/>
      <c r="Y463" s="3"/>
      <c r="Z463" s="3"/>
      <c r="AA463" s="3"/>
      <c r="AB463" s="16"/>
      <c r="AC463" s="16"/>
      <c r="AD463" s="16"/>
      <c r="AE463" s="16"/>
      <c r="AF463" s="16"/>
      <c r="AG463" s="16"/>
      <c r="AH463" s="16"/>
      <c r="AI463" s="16"/>
      <c r="AJ463" s="16"/>
      <c r="AK463" s="16"/>
      <c r="AL463" s="16"/>
      <c r="AM463" s="16"/>
      <c r="AN463" s="16"/>
      <c r="AO463" s="16"/>
      <c r="AP463" s="16"/>
      <c r="AQ463" s="16"/>
    </row>
    <row r="464" spans="1:43" s="17" customFormat="1" ht="15.6" outlineLevel="2" x14ac:dyDescent="0.25">
      <c r="A464" s="13"/>
      <c r="B464" s="14"/>
      <c r="C464" s="107">
        <v>6</v>
      </c>
      <c r="D464" s="156"/>
      <c r="E464" s="39"/>
      <c r="F464" s="277"/>
      <c r="G464" s="278"/>
      <c r="H464" s="279"/>
      <c r="I464" s="161">
        <v>0</v>
      </c>
      <c r="J464" s="38">
        <f t="shared" si="30"/>
        <v>0</v>
      </c>
      <c r="K464" s="88"/>
      <c r="L464" s="88"/>
      <c r="M464" s="76"/>
      <c r="N464" s="15"/>
      <c r="O464" s="3"/>
      <c r="P464" s="3"/>
      <c r="Q464" s="3"/>
      <c r="R464" s="3"/>
      <c r="S464" s="3"/>
      <c r="T464" s="3"/>
      <c r="U464" s="3"/>
      <c r="V464" s="3"/>
      <c r="W464" s="3"/>
      <c r="X464" s="3"/>
      <c r="Y464" s="3"/>
      <c r="Z464" s="3"/>
      <c r="AA464" s="3"/>
      <c r="AB464" s="16"/>
      <c r="AC464" s="16"/>
      <c r="AD464" s="16"/>
      <c r="AE464" s="16"/>
      <c r="AF464" s="16"/>
      <c r="AG464" s="16"/>
      <c r="AH464" s="16"/>
      <c r="AI464" s="16"/>
      <c r="AJ464" s="16"/>
      <c r="AK464" s="16"/>
      <c r="AL464" s="16"/>
      <c r="AM464" s="16"/>
      <c r="AN464" s="16"/>
      <c r="AO464" s="16"/>
      <c r="AP464" s="16"/>
      <c r="AQ464" s="16"/>
    </row>
    <row r="465" spans="1:43" s="17" customFormat="1" ht="15.6" outlineLevel="2" x14ac:dyDescent="0.25">
      <c r="A465" s="13"/>
      <c r="B465" s="14"/>
      <c r="C465" s="107">
        <v>7</v>
      </c>
      <c r="D465" s="156"/>
      <c r="E465" s="39"/>
      <c r="F465" s="277"/>
      <c r="G465" s="278"/>
      <c r="H465" s="279"/>
      <c r="I465" s="161">
        <v>0</v>
      </c>
      <c r="J465" s="38">
        <f t="shared" si="30"/>
        <v>0</v>
      </c>
      <c r="K465" s="88"/>
      <c r="L465" s="88"/>
      <c r="M465" s="76"/>
      <c r="N465" s="15"/>
      <c r="O465" s="3"/>
      <c r="P465" s="3"/>
      <c r="Q465" s="3"/>
      <c r="R465" s="3"/>
      <c r="S465" s="3"/>
      <c r="T465" s="3"/>
      <c r="U465" s="3"/>
      <c r="V465" s="3"/>
      <c r="W465" s="3"/>
      <c r="X465" s="3"/>
      <c r="Y465" s="3"/>
      <c r="Z465" s="3"/>
      <c r="AA465" s="3"/>
      <c r="AB465" s="16"/>
      <c r="AC465" s="16"/>
      <c r="AD465" s="16"/>
      <c r="AE465" s="16"/>
      <c r="AF465" s="16"/>
      <c r="AG465" s="16"/>
      <c r="AH465" s="16"/>
      <c r="AI465" s="16"/>
      <c r="AJ465" s="16"/>
      <c r="AK465" s="16"/>
      <c r="AL465" s="16"/>
      <c r="AM465" s="16"/>
      <c r="AN465" s="16"/>
      <c r="AO465" s="16"/>
      <c r="AP465" s="16"/>
      <c r="AQ465" s="16"/>
    </row>
    <row r="466" spans="1:43" s="17" customFormat="1" ht="15.6" outlineLevel="2" x14ac:dyDescent="0.25">
      <c r="A466" s="13"/>
      <c r="B466" s="14"/>
      <c r="C466" s="107">
        <v>8</v>
      </c>
      <c r="D466" s="156"/>
      <c r="E466" s="39"/>
      <c r="F466" s="277"/>
      <c r="G466" s="278"/>
      <c r="H466" s="279"/>
      <c r="I466" s="161">
        <v>0</v>
      </c>
      <c r="J466" s="38">
        <f t="shared" si="30"/>
        <v>0</v>
      </c>
      <c r="K466" s="88"/>
      <c r="L466" s="88"/>
      <c r="M466" s="76"/>
      <c r="N466" s="15"/>
      <c r="O466" s="3"/>
      <c r="P466" s="3"/>
      <c r="Q466" s="3"/>
      <c r="R466" s="3"/>
      <c r="S466" s="3"/>
      <c r="T466" s="3"/>
      <c r="U466" s="3"/>
      <c r="V466" s="3"/>
      <c r="W466" s="3"/>
      <c r="X466" s="3"/>
      <c r="Y466" s="3"/>
      <c r="Z466" s="3"/>
      <c r="AA466" s="3"/>
      <c r="AB466" s="16"/>
      <c r="AC466" s="16"/>
      <c r="AD466" s="16"/>
      <c r="AE466" s="16"/>
      <c r="AF466" s="16"/>
      <c r="AG466" s="16"/>
      <c r="AH466" s="16"/>
      <c r="AI466" s="16"/>
      <c r="AJ466" s="16"/>
      <c r="AK466" s="16"/>
      <c r="AL466" s="16"/>
      <c r="AM466" s="16"/>
      <c r="AN466" s="16"/>
      <c r="AO466" s="16"/>
      <c r="AP466" s="16"/>
      <c r="AQ466" s="16"/>
    </row>
    <row r="467" spans="1:43" s="17" customFormat="1" ht="15.6" outlineLevel="2" x14ac:dyDescent="0.25">
      <c r="A467" s="13"/>
      <c r="B467" s="14"/>
      <c r="C467" s="107">
        <v>9</v>
      </c>
      <c r="D467" s="156"/>
      <c r="E467" s="39"/>
      <c r="F467" s="277"/>
      <c r="G467" s="278"/>
      <c r="H467" s="279"/>
      <c r="I467" s="161">
        <v>0</v>
      </c>
      <c r="J467" s="38">
        <f t="shared" si="30"/>
        <v>0</v>
      </c>
      <c r="K467" s="88"/>
      <c r="L467" s="88"/>
      <c r="M467" s="76"/>
      <c r="N467" s="15"/>
      <c r="O467" s="3"/>
      <c r="P467" s="3"/>
      <c r="Q467" s="3"/>
      <c r="R467" s="3"/>
      <c r="S467" s="3"/>
      <c r="T467" s="3"/>
      <c r="U467" s="3"/>
      <c r="V467" s="3"/>
      <c r="W467" s="3"/>
      <c r="X467" s="3"/>
      <c r="Y467" s="3"/>
      <c r="Z467" s="3"/>
      <c r="AA467" s="3"/>
      <c r="AB467" s="16"/>
      <c r="AC467" s="16"/>
      <c r="AD467" s="16"/>
      <c r="AE467" s="16"/>
      <c r="AF467" s="16"/>
      <c r="AG467" s="16"/>
      <c r="AH467" s="16"/>
      <c r="AI467" s="16"/>
      <c r="AJ467" s="16"/>
      <c r="AK467" s="16"/>
      <c r="AL467" s="16"/>
      <c r="AM467" s="16"/>
      <c r="AN467" s="16"/>
      <c r="AO467" s="16"/>
      <c r="AP467" s="16"/>
      <c r="AQ467" s="16"/>
    </row>
    <row r="468" spans="1:43" s="17" customFormat="1" ht="15.6" outlineLevel="2" x14ac:dyDescent="0.25">
      <c r="A468" s="13"/>
      <c r="B468" s="14"/>
      <c r="C468" s="107">
        <v>10</v>
      </c>
      <c r="D468" s="156"/>
      <c r="E468" s="39"/>
      <c r="F468" s="277"/>
      <c r="G468" s="278"/>
      <c r="H468" s="279"/>
      <c r="I468" s="161">
        <v>0</v>
      </c>
      <c r="J468" s="38">
        <f t="shared" si="30"/>
        <v>0</v>
      </c>
      <c r="K468" s="88"/>
      <c r="L468" s="88"/>
      <c r="M468" s="76"/>
      <c r="N468" s="15"/>
      <c r="O468" s="3"/>
      <c r="P468" s="3"/>
      <c r="Q468" s="3"/>
      <c r="R468" s="3"/>
      <c r="S468" s="3"/>
      <c r="T468" s="3"/>
      <c r="U468" s="3"/>
      <c r="V468" s="3"/>
      <c r="W468" s="3"/>
      <c r="X468" s="3"/>
      <c r="Y468" s="3"/>
      <c r="Z468" s="3"/>
      <c r="AA468" s="3"/>
      <c r="AB468" s="16"/>
      <c r="AC468" s="16"/>
      <c r="AD468" s="16"/>
      <c r="AE468" s="16"/>
      <c r="AF468" s="16"/>
      <c r="AG468" s="16"/>
      <c r="AH468" s="16"/>
      <c r="AI468" s="16"/>
      <c r="AJ468" s="16"/>
      <c r="AK468" s="16"/>
      <c r="AL468" s="16"/>
      <c r="AM468" s="16"/>
      <c r="AN468" s="16"/>
      <c r="AO468" s="16"/>
      <c r="AP468" s="16"/>
      <c r="AQ468" s="16"/>
    </row>
    <row r="469" spans="1:43" s="16" customFormat="1" ht="16.2" outlineLevel="1" thickBot="1" x14ac:dyDescent="0.3">
      <c r="A469" s="44"/>
      <c r="B469" s="45"/>
      <c r="C469" s="44"/>
      <c r="D469" s="146"/>
      <c r="E469" s="147"/>
      <c r="F469" s="148"/>
      <c r="G469" s="147"/>
      <c r="H469" s="147"/>
      <c r="I469" s="147"/>
      <c r="J469" s="149"/>
      <c r="K469" s="150"/>
      <c r="L469" s="150"/>
      <c r="M469" s="76"/>
      <c r="N469" s="47"/>
      <c r="O469" s="3"/>
      <c r="P469" s="3"/>
      <c r="Q469" s="3"/>
      <c r="R469" s="3"/>
      <c r="S469" s="3"/>
      <c r="T469" s="3"/>
      <c r="U469" s="3"/>
      <c r="V469" s="3"/>
      <c r="W469" s="3"/>
      <c r="X469" s="3"/>
      <c r="Y469" s="3"/>
      <c r="Z469" s="3"/>
      <c r="AA469" s="3"/>
    </row>
    <row r="470" spans="1:43" s="16" customFormat="1" ht="15.6" outlineLevel="2" x14ac:dyDescent="0.25">
      <c r="A470" s="44"/>
      <c r="B470" s="45"/>
      <c r="C470" s="44"/>
      <c r="D470" s="103"/>
      <c r="E470" s="39"/>
      <c r="F470" s="36"/>
      <c r="G470" s="39"/>
      <c r="H470" s="39"/>
      <c r="I470" s="39"/>
      <c r="J470" s="48"/>
      <c r="K470" s="49"/>
      <c r="L470" s="49"/>
      <c r="M470" s="76"/>
      <c r="N470" s="47"/>
      <c r="O470" s="3"/>
      <c r="P470" s="3"/>
      <c r="Q470" s="3"/>
      <c r="R470" s="3"/>
      <c r="S470" s="3"/>
      <c r="T470" s="3"/>
      <c r="U470" s="3"/>
      <c r="V470" s="3"/>
      <c r="W470" s="3"/>
      <c r="X470" s="3"/>
      <c r="Y470" s="3"/>
      <c r="Z470" s="3"/>
      <c r="AA470" s="3"/>
    </row>
    <row r="471" spans="1:43" s="17" customFormat="1" ht="15.6" x14ac:dyDescent="0.25">
      <c r="A471" s="13"/>
      <c r="B471" s="14"/>
      <c r="C471" s="107">
        <v>4</v>
      </c>
      <c r="D471" s="151" t="s">
        <v>113</v>
      </c>
      <c r="E471" s="24"/>
      <c r="F471" s="144"/>
      <c r="G471" s="144"/>
      <c r="H471" s="144"/>
      <c r="I471" s="144"/>
      <c r="J471" s="69">
        <f>SUM(J473,J490,J503,J526,J539,J552,J565)</f>
        <v>0</v>
      </c>
      <c r="K471" s="144"/>
      <c r="L471" s="144"/>
      <c r="M471" s="75"/>
      <c r="N471" s="15"/>
      <c r="O471" s="25"/>
      <c r="P471" s="25"/>
      <c r="Q471" s="25"/>
      <c r="R471" s="25"/>
      <c r="S471" s="25"/>
      <c r="T471" s="25"/>
      <c r="U471" s="25"/>
      <c r="V471" s="25"/>
      <c r="W471" s="25"/>
      <c r="X471" s="25"/>
      <c r="Y471" s="25"/>
      <c r="Z471" s="25"/>
      <c r="AA471" s="25"/>
      <c r="AB471" s="16"/>
      <c r="AC471" s="16"/>
      <c r="AD471" s="16"/>
      <c r="AE471" s="16"/>
      <c r="AF471" s="16"/>
      <c r="AG471" s="16"/>
      <c r="AH471" s="16"/>
      <c r="AI471" s="16"/>
      <c r="AJ471" s="16"/>
      <c r="AK471" s="16"/>
      <c r="AL471" s="26"/>
      <c r="AM471" s="16"/>
      <c r="AN471" s="16"/>
      <c r="AO471" s="16"/>
      <c r="AP471" s="16"/>
      <c r="AQ471" s="16"/>
    </row>
    <row r="472" spans="1:43" s="17" customFormat="1" ht="15.6" outlineLevel="1" x14ac:dyDescent="0.25">
      <c r="A472" s="13"/>
      <c r="B472" s="14"/>
      <c r="C472" s="13"/>
      <c r="D472" s="167"/>
      <c r="E472" s="24"/>
      <c r="F472" s="280" t="s">
        <v>110</v>
      </c>
      <c r="G472" s="280"/>
      <c r="H472" s="280"/>
      <c r="I472" s="280"/>
      <c r="J472" s="96" t="s">
        <v>41</v>
      </c>
      <c r="K472" s="106"/>
      <c r="L472" s="106"/>
      <c r="M472" s="75"/>
      <c r="N472" s="15"/>
      <c r="O472" s="25"/>
      <c r="P472" s="25"/>
      <c r="Q472" s="25"/>
      <c r="R472" s="25"/>
      <c r="S472" s="25"/>
      <c r="T472" s="25"/>
      <c r="U472" s="25"/>
      <c r="V472" s="25"/>
      <c r="W472" s="25"/>
      <c r="X472" s="25"/>
      <c r="Y472" s="25"/>
      <c r="Z472" s="25"/>
      <c r="AA472" s="25"/>
      <c r="AB472" s="16"/>
      <c r="AC472" s="16"/>
      <c r="AD472" s="16"/>
      <c r="AE472" s="16"/>
      <c r="AF472" s="16"/>
      <c r="AG472" s="16"/>
      <c r="AH472" s="16"/>
      <c r="AI472" s="16"/>
      <c r="AJ472" s="16"/>
      <c r="AK472" s="16"/>
      <c r="AL472" s="26"/>
      <c r="AM472" s="16"/>
      <c r="AN472" s="16"/>
      <c r="AO472" s="16"/>
      <c r="AP472" s="16"/>
      <c r="AQ472" s="16"/>
    </row>
    <row r="473" spans="1:43" s="64" customFormat="1" ht="15.6" outlineLevel="1" x14ac:dyDescent="0.25">
      <c r="A473" s="62"/>
      <c r="B473" s="63"/>
      <c r="C473" s="62"/>
      <c r="D473" s="105" t="s">
        <v>42</v>
      </c>
      <c r="E473" s="24"/>
      <c r="F473" s="121"/>
      <c r="G473" s="272"/>
      <c r="H473" s="272"/>
      <c r="I473" s="272"/>
      <c r="J473" s="58">
        <f>SUM(J479:J488)</f>
        <v>0</v>
      </c>
      <c r="K473" s="88"/>
      <c r="L473" s="88"/>
      <c r="M473" s="75"/>
      <c r="N473" s="65"/>
      <c r="O473" s="67"/>
      <c r="P473" s="67"/>
      <c r="Q473" s="67"/>
      <c r="R473" s="67"/>
      <c r="S473" s="67"/>
      <c r="T473" s="67"/>
      <c r="U473" s="67"/>
      <c r="V473" s="67"/>
      <c r="W473" s="67"/>
      <c r="X473" s="67"/>
      <c r="Y473" s="67"/>
      <c r="Z473" s="67"/>
      <c r="AA473" s="67"/>
      <c r="AB473" s="61"/>
      <c r="AC473" s="61"/>
      <c r="AD473" s="61"/>
      <c r="AE473" s="61"/>
      <c r="AF473" s="61"/>
      <c r="AG473" s="61"/>
      <c r="AH473" s="61"/>
      <c r="AI473" s="61"/>
      <c r="AJ473" s="61"/>
      <c r="AK473" s="61"/>
      <c r="AL473" s="68"/>
      <c r="AM473" s="61"/>
      <c r="AN473" s="61"/>
      <c r="AO473" s="61"/>
      <c r="AP473" s="61"/>
      <c r="AQ473" s="61"/>
    </row>
    <row r="474" spans="1:43" s="64" customFormat="1" ht="15.6" outlineLevel="2" x14ac:dyDescent="0.25">
      <c r="A474" s="62"/>
      <c r="B474" s="63"/>
      <c r="C474" s="62"/>
      <c r="D474" s="105"/>
      <c r="E474" s="24"/>
      <c r="F474" s="264" t="s">
        <v>43</v>
      </c>
      <c r="G474" s="265"/>
      <c r="H474" s="265"/>
      <c r="I474" s="266"/>
      <c r="J474" s="58"/>
      <c r="K474" s="88"/>
      <c r="L474" s="88"/>
      <c r="M474" s="75"/>
      <c r="N474" s="65"/>
      <c r="O474" s="67"/>
      <c r="P474" s="67"/>
      <c r="Q474" s="67"/>
      <c r="R474" s="67"/>
      <c r="S474" s="67"/>
      <c r="T474" s="67"/>
      <c r="U474" s="67"/>
      <c r="V474" s="67"/>
      <c r="W474" s="67"/>
      <c r="X474" s="67"/>
      <c r="Y474" s="67"/>
      <c r="Z474" s="67"/>
      <c r="AA474" s="67"/>
      <c r="AB474" s="61"/>
      <c r="AC474" s="61"/>
      <c r="AD474" s="61"/>
      <c r="AE474" s="61"/>
      <c r="AF474" s="61"/>
      <c r="AG474" s="61"/>
      <c r="AH474" s="61"/>
      <c r="AI474" s="61"/>
      <c r="AJ474" s="61"/>
      <c r="AK474" s="61"/>
      <c r="AL474" s="68"/>
      <c r="AM474" s="61"/>
      <c r="AN474" s="61"/>
      <c r="AO474" s="61"/>
      <c r="AP474" s="61"/>
      <c r="AQ474" s="61"/>
    </row>
    <row r="475" spans="1:43" s="64" customFormat="1" ht="15.6" outlineLevel="2" x14ac:dyDescent="0.25">
      <c r="A475" s="62"/>
      <c r="B475" s="63"/>
      <c r="C475" s="62"/>
      <c r="D475" s="105"/>
      <c r="E475" s="24"/>
      <c r="F475" s="125" t="s">
        <v>44</v>
      </c>
      <c r="G475" s="66" t="s">
        <v>45</v>
      </c>
      <c r="H475" s="66" t="s">
        <v>46</v>
      </c>
      <c r="I475" s="126" t="s">
        <v>47</v>
      </c>
      <c r="J475" s="58"/>
      <c r="K475" s="88"/>
      <c r="L475" s="88"/>
      <c r="M475" s="75"/>
      <c r="N475" s="65"/>
      <c r="O475" s="67"/>
      <c r="P475" s="67"/>
      <c r="Q475" s="67"/>
      <c r="R475" s="67"/>
      <c r="S475" s="67"/>
      <c r="T475" s="67"/>
      <c r="U475" s="67"/>
      <c r="V475" s="67"/>
      <c r="W475" s="67"/>
      <c r="X475" s="67"/>
      <c r="Y475" s="67"/>
      <c r="Z475" s="67"/>
      <c r="AA475" s="67"/>
      <c r="AB475" s="61"/>
      <c r="AC475" s="61"/>
      <c r="AD475" s="61"/>
      <c r="AE475" s="61"/>
      <c r="AF475" s="61"/>
      <c r="AG475" s="61"/>
      <c r="AH475" s="61"/>
      <c r="AI475" s="61"/>
      <c r="AJ475" s="61"/>
      <c r="AK475" s="61"/>
      <c r="AL475" s="68"/>
      <c r="AM475" s="61"/>
      <c r="AN475" s="61"/>
      <c r="AO475" s="61"/>
      <c r="AP475" s="61"/>
      <c r="AQ475" s="61"/>
    </row>
    <row r="476" spans="1:43" s="64" customFormat="1" ht="15.6" outlineLevel="2" x14ac:dyDescent="0.2">
      <c r="A476" s="62"/>
      <c r="B476" s="63"/>
      <c r="C476" s="62"/>
      <c r="D476" s="105"/>
      <c r="E476" s="24"/>
      <c r="F476" s="122">
        <f>52*5</f>
        <v>260</v>
      </c>
      <c r="G476" s="123">
        <v>8</v>
      </c>
      <c r="H476" s="157">
        <v>20</v>
      </c>
      <c r="I476" s="124">
        <f>F476-G476-H476</f>
        <v>232</v>
      </c>
      <c r="J476" s="58"/>
      <c r="K476" s="88"/>
      <c r="L476" s="88"/>
      <c r="M476" s="75"/>
      <c r="N476" s="65"/>
      <c r="O476" s="67"/>
      <c r="P476" s="67"/>
      <c r="Q476" s="67"/>
      <c r="R476" s="67"/>
      <c r="S476" s="67"/>
      <c r="T476" s="67"/>
      <c r="U476" s="67"/>
      <c r="V476" s="67"/>
      <c r="W476" s="67"/>
      <c r="X476" s="67"/>
      <c r="Y476" s="67"/>
      <c r="Z476" s="67"/>
      <c r="AA476" s="67"/>
      <c r="AB476" s="61"/>
      <c r="AC476" s="61"/>
      <c r="AD476" s="61"/>
      <c r="AE476" s="61"/>
      <c r="AF476" s="61"/>
      <c r="AG476" s="61"/>
      <c r="AH476" s="61"/>
      <c r="AI476" s="61"/>
      <c r="AJ476" s="61"/>
      <c r="AK476" s="61"/>
      <c r="AL476" s="68"/>
      <c r="AM476" s="61"/>
      <c r="AN476" s="61"/>
      <c r="AO476" s="61"/>
      <c r="AP476" s="61"/>
      <c r="AQ476" s="61"/>
    </row>
    <row r="477" spans="1:43" s="64" customFormat="1" ht="15.6" outlineLevel="2" x14ac:dyDescent="0.25">
      <c r="A477" s="62"/>
      <c r="B477" s="63"/>
      <c r="C477" s="62"/>
      <c r="D477" s="105"/>
      <c r="E477" s="24"/>
      <c r="F477" s="89"/>
      <c r="G477" s="89"/>
      <c r="H477" s="89"/>
      <c r="I477" s="89"/>
      <c r="J477" s="58"/>
      <c r="K477" s="88"/>
      <c r="L477" s="88"/>
      <c r="M477" s="75"/>
      <c r="N477" s="65"/>
      <c r="O477" s="67"/>
      <c r="P477" s="67"/>
      <c r="Q477" s="67"/>
      <c r="R477" s="67"/>
      <c r="S477" s="67"/>
      <c r="T477" s="67"/>
      <c r="U477" s="67"/>
      <c r="V477" s="67"/>
      <c r="W477" s="67"/>
      <c r="X477" s="67"/>
      <c r="Y477" s="67"/>
      <c r="Z477" s="67"/>
      <c r="AA477" s="67"/>
      <c r="AB477" s="61"/>
      <c r="AC477" s="61"/>
      <c r="AD477" s="61"/>
      <c r="AE477" s="61"/>
      <c r="AF477" s="61"/>
      <c r="AG477" s="61"/>
      <c r="AH477" s="61"/>
      <c r="AI477" s="61"/>
      <c r="AJ477" s="61"/>
      <c r="AK477" s="61"/>
      <c r="AL477" s="68"/>
      <c r="AM477" s="61"/>
      <c r="AN477" s="61"/>
      <c r="AO477" s="61"/>
      <c r="AP477" s="61"/>
      <c r="AQ477" s="61"/>
    </row>
    <row r="478" spans="1:43" s="64" customFormat="1" ht="24" outlineLevel="2" x14ac:dyDescent="0.25">
      <c r="A478" s="62"/>
      <c r="B478" s="63"/>
      <c r="C478" s="62"/>
      <c r="D478" s="50" t="s">
        <v>48</v>
      </c>
      <c r="E478" s="24"/>
      <c r="F478" s="89"/>
      <c r="G478" s="32" t="s">
        <v>49</v>
      </c>
      <c r="H478" s="32" t="s">
        <v>50</v>
      </c>
      <c r="I478" s="51" t="s">
        <v>51</v>
      </c>
      <c r="J478" s="51" t="s">
        <v>52</v>
      </c>
      <c r="K478" s="88"/>
      <c r="L478" s="88"/>
      <c r="M478" s="75"/>
      <c r="N478" s="65"/>
      <c r="O478" s="61"/>
      <c r="P478" s="61"/>
      <c r="Q478" s="61"/>
      <c r="R478" s="61"/>
      <c r="S478" s="61"/>
      <c r="T478" s="61"/>
      <c r="U478" s="61"/>
      <c r="V478" s="61"/>
      <c r="W478" s="61"/>
      <c r="X478" s="61"/>
      <c r="Y478" s="61"/>
      <c r="Z478" s="61"/>
      <c r="AA478" s="61"/>
      <c r="AB478" s="61"/>
      <c r="AC478" s="61"/>
      <c r="AD478" s="61"/>
      <c r="AE478" s="61"/>
      <c r="AF478" s="61"/>
      <c r="AG478" s="61"/>
      <c r="AH478" s="61"/>
      <c r="AI478" s="61"/>
      <c r="AJ478" s="61"/>
      <c r="AK478" s="61"/>
      <c r="AL478" s="61"/>
      <c r="AM478" s="61"/>
      <c r="AN478" s="61"/>
      <c r="AO478" s="61"/>
      <c r="AP478" s="61"/>
      <c r="AQ478" s="61"/>
    </row>
    <row r="479" spans="1:43" s="17" customFormat="1" ht="15.6" outlineLevel="2" x14ac:dyDescent="0.25">
      <c r="A479" s="13"/>
      <c r="B479" s="14"/>
      <c r="C479" s="107">
        <v>1</v>
      </c>
      <c r="D479" s="156"/>
      <c r="E479" s="24"/>
      <c r="F479" s="89"/>
      <c r="G479" s="158">
        <v>0</v>
      </c>
      <c r="H479" s="38">
        <f>G479/I476</f>
        <v>0</v>
      </c>
      <c r="I479" s="159">
        <v>0</v>
      </c>
      <c r="J479" s="38">
        <f t="shared" ref="J479:J488" si="31">$H479*I479</f>
        <v>0</v>
      </c>
      <c r="K479" s="88"/>
      <c r="L479" s="88"/>
      <c r="M479" s="75"/>
      <c r="N479" s="15"/>
      <c r="O479" s="16"/>
      <c r="P479" s="16"/>
      <c r="Q479" s="16"/>
      <c r="R479" s="16"/>
      <c r="S479" s="16"/>
      <c r="T479" s="16"/>
      <c r="U479" s="16"/>
      <c r="V479" s="16"/>
      <c r="W479" s="16"/>
      <c r="X479" s="16"/>
      <c r="Y479" s="16"/>
      <c r="Z479" s="16"/>
      <c r="AA479" s="16"/>
      <c r="AB479" s="16"/>
      <c r="AC479" s="16"/>
      <c r="AD479" s="16"/>
      <c r="AE479" s="16"/>
      <c r="AF479" s="16"/>
      <c r="AG479" s="16"/>
      <c r="AH479" s="16"/>
      <c r="AI479" s="16"/>
      <c r="AJ479" s="16"/>
      <c r="AK479" s="16"/>
      <c r="AL479" s="16"/>
      <c r="AM479" s="16"/>
      <c r="AN479" s="16"/>
      <c r="AO479" s="16"/>
      <c r="AP479" s="16"/>
      <c r="AQ479" s="16"/>
    </row>
    <row r="480" spans="1:43" s="17" customFormat="1" ht="15.6" outlineLevel="2" x14ac:dyDescent="0.25">
      <c r="A480" s="13"/>
      <c r="B480" s="14"/>
      <c r="C480" s="107">
        <v>2</v>
      </c>
      <c r="D480" s="156"/>
      <c r="E480" s="24"/>
      <c r="F480" s="89"/>
      <c r="G480" s="158">
        <v>0</v>
      </c>
      <c r="H480" s="38">
        <f>G480/I476</f>
        <v>0</v>
      </c>
      <c r="I480" s="159">
        <v>0</v>
      </c>
      <c r="J480" s="38">
        <f t="shared" si="31"/>
        <v>0</v>
      </c>
      <c r="K480" s="88"/>
      <c r="L480" s="88"/>
      <c r="M480" s="75"/>
      <c r="N480" s="15"/>
      <c r="O480" s="16"/>
      <c r="P480" s="16"/>
      <c r="Q480" s="16"/>
      <c r="R480" s="16"/>
      <c r="S480" s="16"/>
      <c r="T480" s="16"/>
      <c r="U480" s="16"/>
      <c r="V480" s="16"/>
      <c r="W480" s="16"/>
      <c r="X480" s="16"/>
      <c r="Y480" s="16"/>
      <c r="Z480" s="16"/>
      <c r="AA480" s="16"/>
      <c r="AB480" s="16"/>
      <c r="AC480" s="16"/>
      <c r="AD480" s="16"/>
      <c r="AE480" s="16"/>
      <c r="AF480" s="16"/>
      <c r="AG480" s="16"/>
      <c r="AH480" s="16"/>
      <c r="AI480" s="16"/>
      <c r="AJ480" s="16"/>
      <c r="AK480" s="16"/>
      <c r="AL480" s="16"/>
      <c r="AM480" s="16"/>
      <c r="AN480" s="16"/>
      <c r="AO480" s="16"/>
      <c r="AP480" s="16"/>
      <c r="AQ480" s="16"/>
    </row>
    <row r="481" spans="1:43" s="17" customFormat="1" ht="15.6" outlineLevel="2" x14ac:dyDescent="0.25">
      <c r="A481" s="13"/>
      <c r="B481" s="14"/>
      <c r="C481" s="107">
        <v>3</v>
      </c>
      <c r="D481" s="156"/>
      <c r="E481" s="24"/>
      <c r="F481" s="89"/>
      <c r="G481" s="158">
        <v>0</v>
      </c>
      <c r="H481" s="38">
        <f>G481/I476</f>
        <v>0</v>
      </c>
      <c r="I481" s="159">
        <v>0</v>
      </c>
      <c r="J481" s="38">
        <f t="shared" si="31"/>
        <v>0</v>
      </c>
      <c r="K481" s="88"/>
      <c r="L481" s="88"/>
      <c r="M481" s="75"/>
      <c r="N481" s="15"/>
      <c r="O481" s="16"/>
      <c r="P481" s="16"/>
      <c r="Q481" s="16"/>
      <c r="R481" s="16"/>
      <c r="S481" s="16"/>
      <c r="T481" s="16"/>
      <c r="U481" s="16"/>
      <c r="V481" s="16"/>
      <c r="W481" s="16"/>
      <c r="X481" s="16"/>
      <c r="Y481" s="16"/>
      <c r="Z481" s="16"/>
      <c r="AA481" s="16"/>
      <c r="AB481" s="16"/>
      <c r="AC481" s="16"/>
      <c r="AD481" s="16"/>
      <c r="AE481" s="16"/>
      <c r="AF481" s="16"/>
      <c r="AG481" s="16"/>
      <c r="AH481" s="16"/>
      <c r="AI481" s="16"/>
      <c r="AJ481" s="16"/>
      <c r="AK481" s="16"/>
      <c r="AL481" s="16"/>
      <c r="AM481" s="16"/>
      <c r="AN481" s="16"/>
      <c r="AO481" s="16"/>
      <c r="AP481" s="16"/>
      <c r="AQ481" s="16"/>
    </row>
    <row r="482" spans="1:43" s="17" customFormat="1" ht="15.6" outlineLevel="2" x14ac:dyDescent="0.25">
      <c r="A482" s="13"/>
      <c r="B482" s="14"/>
      <c r="C482" s="107">
        <v>4</v>
      </c>
      <c r="D482" s="156"/>
      <c r="E482" s="24"/>
      <c r="F482" s="89"/>
      <c r="G482" s="158">
        <v>0</v>
      </c>
      <c r="H482" s="38">
        <f>G482/I476</f>
        <v>0</v>
      </c>
      <c r="I482" s="159">
        <v>0</v>
      </c>
      <c r="J482" s="38">
        <f t="shared" si="31"/>
        <v>0</v>
      </c>
      <c r="K482" s="88"/>
      <c r="L482" s="88"/>
      <c r="M482" s="75"/>
      <c r="N482" s="15"/>
      <c r="O482" s="16"/>
      <c r="P482" s="16"/>
      <c r="Q482" s="16"/>
      <c r="R482" s="16"/>
      <c r="S482" s="16"/>
      <c r="T482" s="16"/>
      <c r="U482" s="16"/>
      <c r="V482" s="16"/>
      <c r="W482" s="16"/>
      <c r="X482" s="16"/>
      <c r="Y482" s="16"/>
      <c r="Z482" s="16"/>
      <c r="AA482" s="16"/>
      <c r="AB482" s="16"/>
      <c r="AC482" s="16"/>
      <c r="AD482" s="16"/>
      <c r="AE482" s="16"/>
      <c r="AF482" s="16"/>
      <c r="AG482" s="16"/>
      <c r="AH482" s="16"/>
      <c r="AI482" s="16"/>
      <c r="AJ482" s="16"/>
      <c r="AK482" s="16"/>
      <c r="AL482" s="16"/>
      <c r="AM482" s="16"/>
      <c r="AN482" s="16"/>
      <c r="AO482" s="16"/>
      <c r="AP482" s="16"/>
      <c r="AQ482" s="16"/>
    </row>
    <row r="483" spans="1:43" s="17" customFormat="1" ht="15.6" outlineLevel="2" x14ac:dyDescent="0.25">
      <c r="A483" s="13"/>
      <c r="B483" s="14"/>
      <c r="C483" s="107">
        <v>5</v>
      </c>
      <c r="D483" s="156"/>
      <c r="E483" s="24"/>
      <c r="F483" s="89"/>
      <c r="G483" s="158">
        <v>0</v>
      </c>
      <c r="H483" s="38">
        <f>G483/I476</f>
        <v>0</v>
      </c>
      <c r="I483" s="159">
        <v>0</v>
      </c>
      <c r="J483" s="38">
        <f t="shared" si="31"/>
        <v>0</v>
      </c>
      <c r="K483" s="88"/>
      <c r="L483" s="88"/>
      <c r="M483" s="75"/>
      <c r="N483" s="15"/>
      <c r="O483" s="16"/>
      <c r="P483" s="16"/>
      <c r="Q483" s="16"/>
      <c r="R483" s="16"/>
      <c r="S483" s="16"/>
      <c r="T483" s="16"/>
      <c r="U483" s="16"/>
      <c r="V483" s="16"/>
      <c r="W483" s="16"/>
      <c r="X483" s="16"/>
      <c r="Y483" s="16"/>
      <c r="Z483" s="16"/>
      <c r="AA483" s="16"/>
      <c r="AB483" s="16"/>
      <c r="AC483" s="16"/>
      <c r="AD483" s="16"/>
      <c r="AE483" s="16"/>
      <c r="AF483" s="16"/>
      <c r="AG483" s="16"/>
      <c r="AH483" s="16"/>
      <c r="AI483" s="16"/>
      <c r="AJ483" s="16"/>
      <c r="AK483" s="16"/>
      <c r="AL483" s="16"/>
      <c r="AM483" s="16"/>
      <c r="AN483" s="16"/>
      <c r="AO483" s="16"/>
      <c r="AP483" s="16"/>
      <c r="AQ483" s="16"/>
    </row>
    <row r="484" spans="1:43" s="17" customFormat="1" ht="15.6" outlineLevel="2" x14ac:dyDescent="0.25">
      <c r="A484" s="13"/>
      <c r="B484" s="14"/>
      <c r="C484" s="107">
        <v>6</v>
      </c>
      <c r="D484" s="156"/>
      <c r="E484" s="24"/>
      <c r="F484" s="89"/>
      <c r="G484" s="158">
        <v>0</v>
      </c>
      <c r="H484" s="38">
        <f>G484/I476</f>
        <v>0</v>
      </c>
      <c r="I484" s="159">
        <v>0</v>
      </c>
      <c r="J484" s="38">
        <f t="shared" si="31"/>
        <v>0</v>
      </c>
      <c r="K484" s="88"/>
      <c r="L484" s="88"/>
      <c r="M484" s="75"/>
      <c r="N484" s="15"/>
      <c r="O484" s="16"/>
      <c r="P484" s="16"/>
      <c r="Q484" s="16"/>
      <c r="R484" s="16"/>
      <c r="S484" s="16"/>
      <c r="T484" s="16"/>
      <c r="U484" s="16"/>
      <c r="V484" s="16"/>
      <c r="W484" s="16"/>
      <c r="X484" s="16"/>
      <c r="Y484" s="16"/>
      <c r="Z484" s="16"/>
      <c r="AA484" s="16"/>
      <c r="AB484" s="16"/>
      <c r="AC484" s="16"/>
      <c r="AD484" s="16"/>
      <c r="AE484" s="16"/>
      <c r="AF484" s="16"/>
      <c r="AG484" s="16"/>
      <c r="AH484" s="16"/>
      <c r="AI484" s="16"/>
      <c r="AJ484" s="16"/>
      <c r="AK484" s="16"/>
      <c r="AL484" s="16"/>
      <c r="AM484" s="16"/>
      <c r="AN484" s="16"/>
      <c r="AO484" s="16"/>
      <c r="AP484" s="16"/>
      <c r="AQ484" s="16"/>
    </row>
    <row r="485" spans="1:43" s="17" customFormat="1" ht="15.6" outlineLevel="2" x14ac:dyDescent="0.25">
      <c r="A485" s="13"/>
      <c r="B485" s="14"/>
      <c r="C485" s="107">
        <v>7</v>
      </c>
      <c r="D485" s="156"/>
      <c r="E485" s="24"/>
      <c r="F485" s="89"/>
      <c r="G485" s="158">
        <v>0</v>
      </c>
      <c r="H485" s="38">
        <f>G485/I476</f>
        <v>0</v>
      </c>
      <c r="I485" s="159">
        <v>0</v>
      </c>
      <c r="J485" s="38">
        <f t="shared" si="31"/>
        <v>0</v>
      </c>
      <c r="K485" s="88"/>
      <c r="L485" s="88"/>
      <c r="M485" s="75"/>
      <c r="N485" s="15"/>
      <c r="O485" s="16"/>
      <c r="P485" s="16"/>
      <c r="Q485" s="16"/>
      <c r="R485" s="16"/>
      <c r="S485" s="16"/>
      <c r="T485" s="16"/>
      <c r="U485" s="16"/>
      <c r="V485" s="16"/>
      <c r="W485" s="16"/>
      <c r="X485" s="16"/>
      <c r="Y485" s="16"/>
      <c r="Z485" s="16"/>
      <c r="AA485" s="16"/>
      <c r="AB485" s="16"/>
      <c r="AC485" s="16"/>
      <c r="AD485" s="16"/>
      <c r="AE485" s="16"/>
      <c r="AF485" s="16"/>
      <c r="AG485" s="16"/>
      <c r="AH485" s="16"/>
      <c r="AI485" s="16"/>
      <c r="AJ485" s="16"/>
      <c r="AK485" s="16"/>
      <c r="AL485" s="16"/>
      <c r="AM485" s="16"/>
      <c r="AN485" s="16"/>
      <c r="AO485" s="16"/>
      <c r="AP485" s="16"/>
      <c r="AQ485" s="16"/>
    </row>
    <row r="486" spans="1:43" s="17" customFormat="1" ht="15.6" outlineLevel="2" x14ac:dyDescent="0.25">
      <c r="A486" s="13"/>
      <c r="B486" s="14"/>
      <c r="C486" s="107">
        <v>8</v>
      </c>
      <c r="D486" s="156"/>
      <c r="E486" s="24"/>
      <c r="F486" s="89"/>
      <c r="G486" s="158">
        <v>0</v>
      </c>
      <c r="H486" s="38">
        <f>G486/I476</f>
        <v>0</v>
      </c>
      <c r="I486" s="159">
        <v>0</v>
      </c>
      <c r="J486" s="38">
        <f t="shared" si="31"/>
        <v>0</v>
      </c>
      <c r="K486" s="88"/>
      <c r="L486" s="88"/>
      <c r="M486" s="75"/>
      <c r="N486" s="15"/>
      <c r="O486" s="16"/>
      <c r="P486" s="16"/>
      <c r="Q486" s="16"/>
      <c r="R486" s="16"/>
      <c r="S486" s="16"/>
      <c r="T486" s="16"/>
      <c r="U486" s="16"/>
      <c r="V486" s="16"/>
      <c r="W486" s="16"/>
      <c r="X486" s="16"/>
      <c r="Y486" s="16"/>
      <c r="Z486" s="16"/>
      <c r="AA486" s="16"/>
      <c r="AB486" s="16"/>
      <c r="AC486" s="16"/>
      <c r="AD486" s="16"/>
      <c r="AE486" s="16"/>
      <c r="AF486" s="16"/>
      <c r="AG486" s="16"/>
      <c r="AH486" s="16"/>
      <c r="AI486" s="16"/>
      <c r="AJ486" s="16"/>
      <c r="AK486" s="16"/>
      <c r="AL486" s="16"/>
      <c r="AM486" s="16"/>
      <c r="AN486" s="16"/>
      <c r="AO486" s="16"/>
      <c r="AP486" s="16"/>
      <c r="AQ486" s="16"/>
    </row>
    <row r="487" spans="1:43" s="17" customFormat="1" ht="15.6" outlineLevel="2" x14ac:dyDescent="0.25">
      <c r="A487" s="13"/>
      <c r="B487" s="14"/>
      <c r="C487" s="107">
        <v>9</v>
      </c>
      <c r="D487" s="156"/>
      <c r="E487" s="24"/>
      <c r="F487" s="89"/>
      <c r="G487" s="158">
        <v>0</v>
      </c>
      <c r="H487" s="38">
        <f>G487/I476</f>
        <v>0</v>
      </c>
      <c r="I487" s="159">
        <v>0</v>
      </c>
      <c r="J487" s="38">
        <f t="shared" si="31"/>
        <v>0</v>
      </c>
      <c r="K487" s="88"/>
      <c r="L487" s="88"/>
      <c r="M487" s="75"/>
      <c r="N487" s="15"/>
      <c r="O487" s="16"/>
      <c r="P487" s="16"/>
      <c r="Q487" s="16"/>
      <c r="R487" s="16"/>
      <c r="S487" s="16"/>
      <c r="T487" s="16"/>
      <c r="U487" s="16"/>
      <c r="V487" s="16"/>
      <c r="W487" s="16"/>
      <c r="X487" s="16"/>
      <c r="Y487" s="16"/>
      <c r="Z487" s="16"/>
      <c r="AA487" s="16"/>
      <c r="AB487" s="16"/>
      <c r="AC487" s="16"/>
      <c r="AD487" s="16"/>
      <c r="AE487" s="16"/>
      <c r="AF487" s="16"/>
      <c r="AG487" s="16"/>
      <c r="AH487" s="16"/>
      <c r="AI487" s="16"/>
      <c r="AJ487" s="16"/>
      <c r="AK487" s="16"/>
      <c r="AL487" s="16"/>
      <c r="AM487" s="16"/>
      <c r="AN487" s="16"/>
      <c r="AO487" s="16"/>
      <c r="AP487" s="16"/>
      <c r="AQ487" s="16"/>
    </row>
    <row r="488" spans="1:43" s="17" customFormat="1" ht="15.6" outlineLevel="2" x14ac:dyDescent="0.25">
      <c r="A488" s="13"/>
      <c r="B488" s="14"/>
      <c r="C488" s="107">
        <v>10</v>
      </c>
      <c r="D488" s="156"/>
      <c r="E488" s="24"/>
      <c r="F488" s="89"/>
      <c r="G488" s="158">
        <v>0</v>
      </c>
      <c r="H488" s="38">
        <f>G488/I476</f>
        <v>0</v>
      </c>
      <c r="I488" s="159">
        <v>0</v>
      </c>
      <c r="J488" s="38">
        <f t="shared" si="31"/>
        <v>0</v>
      </c>
      <c r="K488" s="88"/>
      <c r="L488" s="88"/>
      <c r="M488" s="75"/>
      <c r="N488" s="15"/>
      <c r="O488" s="16"/>
      <c r="P488" s="16"/>
      <c r="Q488" s="16"/>
      <c r="R488" s="16"/>
      <c r="S488" s="16"/>
      <c r="T488" s="16"/>
      <c r="U488" s="16"/>
      <c r="V488" s="16"/>
      <c r="W488" s="16"/>
      <c r="X488" s="16"/>
      <c r="Y488" s="16"/>
      <c r="Z488" s="16"/>
      <c r="AA488" s="16"/>
      <c r="AB488" s="16"/>
      <c r="AC488" s="16"/>
      <c r="AD488" s="16"/>
      <c r="AE488" s="16"/>
      <c r="AF488" s="16"/>
      <c r="AG488" s="16"/>
      <c r="AH488" s="16"/>
      <c r="AI488" s="16"/>
      <c r="AJ488" s="16"/>
      <c r="AK488" s="16"/>
      <c r="AL488" s="16"/>
      <c r="AM488" s="16"/>
      <c r="AN488" s="16"/>
      <c r="AO488" s="16"/>
      <c r="AP488" s="16"/>
      <c r="AQ488" s="16"/>
    </row>
    <row r="489" spans="1:43" s="17" customFormat="1" ht="15.6" outlineLevel="2" x14ac:dyDescent="0.25">
      <c r="A489" s="13"/>
      <c r="B489" s="14"/>
      <c r="C489" s="13"/>
      <c r="D489" s="98"/>
      <c r="E489" s="24"/>
      <c r="F489" s="24"/>
      <c r="G489" s="24"/>
      <c r="H489" s="24"/>
      <c r="I489" s="24"/>
      <c r="J489" s="35"/>
      <c r="K489" s="43"/>
      <c r="L489" s="43"/>
      <c r="M489" s="75"/>
      <c r="N489" s="15"/>
      <c r="O489" s="16"/>
      <c r="P489" s="16"/>
      <c r="Q489" s="16"/>
      <c r="R489" s="16"/>
      <c r="S489" s="16"/>
      <c r="T489" s="16"/>
      <c r="U489" s="16"/>
      <c r="V489" s="16"/>
      <c r="W489" s="16"/>
      <c r="X489" s="16"/>
      <c r="Y489" s="16"/>
      <c r="Z489" s="16"/>
      <c r="AA489" s="16"/>
      <c r="AB489" s="16"/>
      <c r="AC489" s="16"/>
      <c r="AD489" s="16"/>
      <c r="AE489" s="16"/>
      <c r="AF489" s="16"/>
      <c r="AG489" s="16"/>
      <c r="AH489" s="16"/>
      <c r="AI489" s="16"/>
      <c r="AJ489" s="16"/>
      <c r="AK489" s="16"/>
      <c r="AL489" s="16"/>
      <c r="AM489" s="16"/>
      <c r="AN489" s="16"/>
      <c r="AO489" s="16"/>
      <c r="AP489" s="16"/>
      <c r="AQ489" s="16"/>
    </row>
    <row r="490" spans="1:43" s="64" customFormat="1" ht="15.6" outlineLevel="1" x14ac:dyDescent="0.25">
      <c r="A490" s="62"/>
      <c r="B490" s="63"/>
      <c r="C490" s="62"/>
      <c r="D490" s="105" t="s">
        <v>53</v>
      </c>
      <c r="E490" s="24"/>
      <c r="F490" s="66"/>
      <c r="G490" s="66"/>
      <c r="H490" s="66"/>
      <c r="I490" s="66"/>
      <c r="J490" s="58">
        <f>SUM(J492:J501)</f>
        <v>0</v>
      </c>
      <c r="K490" s="88"/>
      <c r="L490" s="88"/>
      <c r="M490" s="75"/>
      <c r="N490" s="65"/>
      <c r="O490" s="61"/>
      <c r="P490" s="61"/>
      <c r="Q490" s="61"/>
      <c r="R490" s="61"/>
      <c r="S490" s="61"/>
      <c r="T490" s="61"/>
      <c r="U490" s="61"/>
      <c r="V490" s="61"/>
      <c r="W490" s="61"/>
      <c r="X490" s="61"/>
      <c r="Y490" s="61"/>
      <c r="Z490" s="61"/>
      <c r="AA490" s="61"/>
      <c r="AB490" s="61"/>
      <c r="AC490" s="61"/>
      <c r="AD490" s="61"/>
      <c r="AE490" s="61"/>
      <c r="AF490" s="61"/>
      <c r="AG490" s="61"/>
      <c r="AH490" s="61"/>
      <c r="AI490" s="61"/>
      <c r="AJ490" s="61"/>
      <c r="AK490" s="61"/>
      <c r="AL490" s="61"/>
      <c r="AM490" s="61"/>
      <c r="AN490" s="61"/>
      <c r="AO490" s="61"/>
      <c r="AP490" s="61"/>
      <c r="AQ490" s="61"/>
    </row>
    <row r="491" spans="1:43" s="64" customFormat="1" ht="24" outlineLevel="2" x14ac:dyDescent="0.25">
      <c r="A491" s="62"/>
      <c r="B491" s="63"/>
      <c r="C491" s="62"/>
      <c r="D491" s="50" t="s">
        <v>54</v>
      </c>
      <c r="E491" s="39"/>
      <c r="F491" s="66"/>
      <c r="G491" s="66"/>
      <c r="H491" s="66"/>
      <c r="I491" s="32" t="s">
        <v>55</v>
      </c>
      <c r="J491" s="51" t="s">
        <v>56</v>
      </c>
      <c r="K491" s="88"/>
      <c r="L491" s="88"/>
      <c r="M491" s="76"/>
      <c r="N491" s="65"/>
      <c r="O491" s="61"/>
      <c r="P491" s="61"/>
      <c r="Q491" s="61"/>
      <c r="R491" s="61"/>
      <c r="S491" s="61"/>
      <c r="T491" s="61"/>
      <c r="U491" s="61"/>
      <c r="V491" s="61"/>
      <c r="W491" s="61"/>
      <c r="X491" s="61"/>
      <c r="Y491" s="61"/>
      <c r="Z491" s="61"/>
      <c r="AA491" s="61"/>
      <c r="AB491" s="61"/>
      <c r="AC491" s="61"/>
      <c r="AD491" s="61"/>
      <c r="AE491" s="61"/>
      <c r="AF491" s="61"/>
      <c r="AG491" s="61"/>
      <c r="AH491" s="61"/>
      <c r="AI491" s="61"/>
      <c r="AJ491" s="61"/>
      <c r="AK491" s="61"/>
      <c r="AL491" s="61"/>
      <c r="AM491" s="61"/>
      <c r="AN491" s="61"/>
      <c r="AO491" s="61"/>
      <c r="AP491" s="61"/>
      <c r="AQ491" s="61"/>
    </row>
    <row r="492" spans="1:43" s="17" customFormat="1" ht="15.6" outlineLevel="2" x14ac:dyDescent="0.25">
      <c r="A492" s="13"/>
      <c r="B492" s="14"/>
      <c r="C492" s="107">
        <v>1</v>
      </c>
      <c r="D492" s="156"/>
      <c r="E492" s="24"/>
      <c r="F492" s="66"/>
      <c r="G492" s="66"/>
      <c r="H492" s="66"/>
      <c r="I492" s="160">
        <v>0</v>
      </c>
      <c r="J492" s="38">
        <f t="shared" ref="J492:J501" si="32">I492*J479</f>
        <v>0</v>
      </c>
      <c r="K492" s="88"/>
      <c r="L492" s="88"/>
      <c r="M492" s="75"/>
      <c r="N492" s="15"/>
      <c r="O492" s="16"/>
      <c r="P492" s="16"/>
      <c r="Q492" s="16"/>
      <c r="R492" s="16"/>
      <c r="S492" s="16"/>
      <c r="T492" s="16"/>
      <c r="U492" s="16"/>
      <c r="V492" s="16"/>
      <c r="W492" s="16"/>
      <c r="X492" s="16"/>
      <c r="Y492" s="16"/>
      <c r="Z492" s="16"/>
      <c r="AA492" s="16"/>
      <c r="AB492" s="16"/>
      <c r="AC492" s="16"/>
      <c r="AD492" s="16"/>
      <c r="AE492" s="16"/>
      <c r="AF492" s="16"/>
      <c r="AG492" s="16"/>
      <c r="AH492" s="16"/>
      <c r="AI492" s="16"/>
      <c r="AJ492" s="16"/>
      <c r="AK492" s="16"/>
      <c r="AL492" s="16"/>
      <c r="AM492" s="16"/>
      <c r="AN492" s="16"/>
      <c r="AO492" s="16"/>
      <c r="AP492" s="16"/>
      <c r="AQ492" s="16"/>
    </row>
    <row r="493" spans="1:43" s="17" customFormat="1" ht="15.6" outlineLevel="2" x14ac:dyDescent="0.25">
      <c r="A493" s="13"/>
      <c r="B493" s="14"/>
      <c r="C493" s="107">
        <v>2</v>
      </c>
      <c r="D493" s="156"/>
      <c r="E493" s="24"/>
      <c r="F493" s="66"/>
      <c r="G493" s="66"/>
      <c r="H493" s="66"/>
      <c r="I493" s="160">
        <v>0</v>
      </c>
      <c r="J493" s="38">
        <f t="shared" si="32"/>
        <v>0</v>
      </c>
      <c r="K493" s="88"/>
      <c r="L493" s="88"/>
      <c r="M493" s="75"/>
      <c r="N493" s="15"/>
      <c r="O493" s="16"/>
      <c r="P493" s="16"/>
      <c r="Q493" s="16"/>
      <c r="R493" s="16"/>
      <c r="S493" s="16"/>
      <c r="T493" s="16"/>
      <c r="U493" s="16"/>
      <c r="V493" s="16"/>
      <c r="W493" s="16"/>
      <c r="X493" s="16"/>
      <c r="Y493" s="16"/>
      <c r="Z493" s="16"/>
      <c r="AA493" s="16"/>
      <c r="AB493" s="16"/>
      <c r="AC493" s="16"/>
      <c r="AD493" s="16"/>
      <c r="AE493" s="16"/>
      <c r="AF493" s="16"/>
      <c r="AG493" s="16"/>
      <c r="AH493" s="16"/>
      <c r="AI493" s="16"/>
      <c r="AJ493" s="16"/>
      <c r="AK493" s="16"/>
      <c r="AL493" s="16"/>
      <c r="AM493" s="16"/>
      <c r="AN493" s="16"/>
      <c r="AO493" s="16"/>
      <c r="AP493" s="16"/>
      <c r="AQ493" s="16"/>
    </row>
    <row r="494" spans="1:43" s="17" customFormat="1" ht="15.6" outlineLevel="2" x14ac:dyDescent="0.25">
      <c r="A494" s="13"/>
      <c r="B494" s="14"/>
      <c r="C494" s="107">
        <v>3</v>
      </c>
      <c r="D494" s="156"/>
      <c r="E494" s="24"/>
      <c r="F494" s="66"/>
      <c r="G494" s="66"/>
      <c r="H494" s="66"/>
      <c r="I494" s="160">
        <v>0</v>
      </c>
      <c r="J494" s="38">
        <f t="shared" si="32"/>
        <v>0</v>
      </c>
      <c r="K494" s="88"/>
      <c r="L494" s="88"/>
      <c r="M494" s="75"/>
      <c r="N494" s="15"/>
      <c r="O494" s="16"/>
      <c r="P494" s="16"/>
      <c r="Q494" s="16"/>
      <c r="R494" s="16"/>
      <c r="S494" s="16"/>
      <c r="T494" s="16"/>
      <c r="U494" s="16"/>
      <c r="V494" s="16"/>
      <c r="W494" s="16"/>
      <c r="X494" s="16"/>
      <c r="Y494" s="16"/>
      <c r="Z494" s="16"/>
      <c r="AA494" s="16"/>
      <c r="AB494" s="16"/>
      <c r="AC494" s="16"/>
      <c r="AD494" s="16"/>
      <c r="AE494" s="16"/>
      <c r="AF494" s="16"/>
      <c r="AG494" s="16"/>
      <c r="AH494" s="16"/>
      <c r="AI494" s="16"/>
      <c r="AJ494" s="16"/>
      <c r="AK494" s="16"/>
      <c r="AL494" s="16"/>
      <c r="AM494" s="16"/>
      <c r="AN494" s="16"/>
      <c r="AO494" s="16"/>
      <c r="AP494" s="16"/>
      <c r="AQ494" s="16"/>
    </row>
    <row r="495" spans="1:43" s="17" customFormat="1" ht="15.6" outlineLevel="2" x14ac:dyDescent="0.25">
      <c r="A495" s="13"/>
      <c r="B495" s="14"/>
      <c r="C495" s="107">
        <v>4</v>
      </c>
      <c r="D495" s="156"/>
      <c r="E495" s="24"/>
      <c r="F495" s="66"/>
      <c r="G495" s="66"/>
      <c r="H495" s="66"/>
      <c r="I495" s="160">
        <v>0</v>
      </c>
      <c r="J495" s="38">
        <f t="shared" si="32"/>
        <v>0</v>
      </c>
      <c r="K495" s="88"/>
      <c r="L495" s="88"/>
      <c r="M495" s="75"/>
      <c r="N495" s="15"/>
      <c r="O495" s="16"/>
      <c r="P495" s="16"/>
      <c r="Q495" s="16"/>
      <c r="R495" s="16"/>
      <c r="S495" s="16"/>
      <c r="T495" s="16"/>
      <c r="U495" s="16"/>
      <c r="V495" s="16"/>
      <c r="W495" s="16"/>
      <c r="X495" s="16"/>
      <c r="Y495" s="16"/>
      <c r="Z495" s="16"/>
      <c r="AA495" s="16"/>
      <c r="AB495" s="16"/>
      <c r="AC495" s="16"/>
      <c r="AD495" s="16"/>
      <c r="AE495" s="16"/>
      <c r="AF495" s="16"/>
      <c r="AG495" s="16"/>
      <c r="AH495" s="16"/>
      <c r="AI495" s="16"/>
      <c r="AJ495" s="16"/>
      <c r="AK495" s="16"/>
      <c r="AL495" s="16"/>
      <c r="AM495" s="16"/>
      <c r="AN495" s="16"/>
      <c r="AO495" s="16"/>
      <c r="AP495" s="16"/>
      <c r="AQ495" s="16"/>
    </row>
    <row r="496" spans="1:43" s="17" customFormat="1" ht="15.6" outlineLevel="2" x14ac:dyDescent="0.25">
      <c r="A496" s="13"/>
      <c r="B496" s="14"/>
      <c r="C496" s="107">
        <v>5</v>
      </c>
      <c r="D496" s="156"/>
      <c r="E496" s="24"/>
      <c r="F496" s="66"/>
      <c r="G496" s="66"/>
      <c r="H496" s="66"/>
      <c r="I496" s="160">
        <v>0</v>
      </c>
      <c r="J496" s="38">
        <f t="shared" si="32"/>
        <v>0</v>
      </c>
      <c r="K496" s="88"/>
      <c r="L496" s="88"/>
      <c r="M496" s="75"/>
      <c r="N496" s="15"/>
      <c r="O496" s="16"/>
      <c r="P496" s="16"/>
      <c r="Q496" s="16"/>
      <c r="R496" s="16"/>
      <c r="S496" s="16"/>
      <c r="T496" s="16"/>
      <c r="U496" s="16"/>
      <c r="V496" s="16"/>
      <c r="W496" s="16"/>
      <c r="X496" s="16"/>
      <c r="Y496" s="16"/>
      <c r="Z496" s="16"/>
      <c r="AA496" s="16"/>
      <c r="AB496" s="16"/>
      <c r="AC496" s="16"/>
      <c r="AD496" s="16"/>
      <c r="AE496" s="16"/>
      <c r="AF496" s="16"/>
      <c r="AG496" s="16"/>
      <c r="AH496" s="16"/>
      <c r="AI496" s="16"/>
      <c r="AJ496" s="16"/>
      <c r="AK496" s="16"/>
      <c r="AL496" s="16"/>
      <c r="AM496" s="16"/>
      <c r="AN496" s="16"/>
      <c r="AO496" s="16"/>
      <c r="AP496" s="16"/>
      <c r="AQ496" s="16"/>
    </row>
    <row r="497" spans="1:43" s="17" customFormat="1" ht="15.6" outlineLevel="2" x14ac:dyDescent="0.25">
      <c r="A497" s="13"/>
      <c r="B497" s="14"/>
      <c r="C497" s="107">
        <v>6</v>
      </c>
      <c r="D497" s="156"/>
      <c r="E497" s="24"/>
      <c r="F497" s="66"/>
      <c r="G497" s="66"/>
      <c r="H497" s="66"/>
      <c r="I497" s="160">
        <v>0</v>
      </c>
      <c r="J497" s="38">
        <f t="shared" si="32"/>
        <v>0</v>
      </c>
      <c r="K497" s="88"/>
      <c r="L497" s="88"/>
      <c r="M497" s="75"/>
      <c r="N497" s="15"/>
      <c r="O497" s="16"/>
      <c r="P497" s="16"/>
      <c r="Q497" s="16"/>
      <c r="R497" s="16"/>
      <c r="S497" s="16"/>
      <c r="T497" s="16"/>
      <c r="U497" s="16"/>
      <c r="V497" s="16"/>
      <c r="W497" s="16"/>
      <c r="X497" s="16"/>
      <c r="Y497" s="16"/>
      <c r="Z497" s="16"/>
      <c r="AA497" s="16"/>
      <c r="AB497" s="16"/>
      <c r="AC497" s="16"/>
      <c r="AD497" s="16"/>
      <c r="AE497" s="16"/>
      <c r="AF497" s="16"/>
      <c r="AG497" s="16"/>
      <c r="AH497" s="16"/>
      <c r="AI497" s="16"/>
      <c r="AJ497" s="16"/>
      <c r="AK497" s="16"/>
      <c r="AL497" s="16"/>
      <c r="AM497" s="16"/>
      <c r="AN497" s="16"/>
      <c r="AO497" s="16"/>
      <c r="AP497" s="16"/>
      <c r="AQ497" s="16"/>
    </row>
    <row r="498" spans="1:43" s="17" customFormat="1" ht="15.6" outlineLevel="2" x14ac:dyDescent="0.25">
      <c r="A498" s="13"/>
      <c r="B498" s="14"/>
      <c r="C498" s="107">
        <v>7</v>
      </c>
      <c r="D498" s="156"/>
      <c r="E498" s="24"/>
      <c r="F498" s="66"/>
      <c r="G498" s="66"/>
      <c r="H498" s="66"/>
      <c r="I498" s="160">
        <v>0</v>
      </c>
      <c r="J498" s="38">
        <f t="shared" si="32"/>
        <v>0</v>
      </c>
      <c r="K498" s="88"/>
      <c r="L498" s="88"/>
      <c r="M498" s="75"/>
      <c r="N498" s="15"/>
      <c r="O498" s="16"/>
      <c r="P498" s="16"/>
      <c r="Q498" s="16"/>
      <c r="R498" s="16"/>
      <c r="S498" s="16"/>
      <c r="T498" s="16"/>
      <c r="U498" s="16"/>
      <c r="V498" s="16"/>
      <c r="W498" s="16"/>
      <c r="X498" s="16"/>
      <c r="Y498" s="16"/>
      <c r="Z498" s="16"/>
      <c r="AA498" s="16"/>
      <c r="AB498" s="16"/>
      <c r="AC498" s="16"/>
      <c r="AD498" s="16"/>
      <c r="AE498" s="16"/>
      <c r="AF498" s="16"/>
      <c r="AG498" s="16"/>
      <c r="AH498" s="16"/>
      <c r="AI498" s="16"/>
      <c r="AJ498" s="16"/>
      <c r="AK498" s="16"/>
      <c r="AL498" s="16"/>
      <c r="AM498" s="16"/>
      <c r="AN498" s="16"/>
      <c r="AO498" s="16"/>
      <c r="AP498" s="16"/>
      <c r="AQ498" s="16"/>
    </row>
    <row r="499" spans="1:43" s="17" customFormat="1" ht="15.6" outlineLevel="2" x14ac:dyDescent="0.25">
      <c r="A499" s="13"/>
      <c r="B499" s="14"/>
      <c r="C499" s="107">
        <v>8</v>
      </c>
      <c r="D499" s="156"/>
      <c r="E499" s="24"/>
      <c r="F499" s="66"/>
      <c r="G499" s="66"/>
      <c r="H499" s="66"/>
      <c r="I499" s="160">
        <v>0</v>
      </c>
      <c r="J499" s="38">
        <f t="shared" si="32"/>
        <v>0</v>
      </c>
      <c r="K499" s="88"/>
      <c r="L499" s="88"/>
      <c r="M499" s="75"/>
      <c r="N499" s="15"/>
      <c r="O499" s="16"/>
      <c r="P499" s="16"/>
      <c r="Q499" s="16"/>
      <c r="R499" s="16"/>
      <c r="S499" s="16"/>
      <c r="T499" s="16"/>
      <c r="U499" s="16"/>
      <c r="V499" s="16"/>
      <c r="W499" s="16"/>
      <c r="X499" s="16"/>
      <c r="Y499" s="16"/>
      <c r="Z499" s="16"/>
      <c r="AA499" s="16"/>
      <c r="AB499" s="16"/>
      <c r="AC499" s="16"/>
      <c r="AD499" s="16"/>
      <c r="AE499" s="16"/>
      <c r="AF499" s="16"/>
      <c r="AG499" s="16"/>
      <c r="AH499" s="16"/>
      <c r="AI499" s="16"/>
      <c r="AJ499" s="16"/>
      <c r="AK499" s="16"/>
      <c r="AL499" s="16"/>
      <c r="AM499" s="16"/>
      <c r="AN499" s="16"/>
      <c r="AO499" s="16"/>
      <c r="AP499" s="16"/>
      <c r="AQ499" s="16"/>
    </row>
    <row r="500" spans="1:43" s="17" customFormat="1" ht="15.6" outlineLevel="2" x14ac:dyDescent="0.25">
      <c r="A500" s="13"/>
      <c r="B500" s="14"/>
      <c r="C500" s="107">
        <v>9</v>
      </c>
      <c r="D500" s="156"/>
      <c r="E500" s="24"/>
      <c r="F500" s="66"/>
      <c r="G500" s="66"/>
      <c r="H500" s="66"/>
      <c r="I500" s="160">
        <v>0</v>
      </c>
      <c r="J500" s="38">
        <f t="shared" si="32"/>
        <v>0</v>
      </c>
      <c r="K500" s="88"/>
      <c r="L500" s="88"/>
      <c r="M500" s="75"/>
      <c r="N500" s="15"/>
      <c r="O500" s="16"/>
      <c r="P500" s="16"/>
      <c r="Q500" s="16"/>
      <c r="R500" s="16"/>
      <c r="S500" s="16"/>
      <c r="T500" s="16"/>
      <c r="U500" s="16"/>
      <c r="V500" s="16"/>
      <c r="W500" s="16"/>
      <c r="X500" s="16"/>
      <c r="Y500" s="16"/>
      <c r="Z500" s="16"/>
      <c r="AA500" s="16"/>
      <c r="AB500" s="16"/>
      <c r="AC500" s="16"/>
      <c r="AD500" s="16"/>
      <c r="AE500" s="16"/>
      <c r="AF500" s="16"/>
      <c r="AG500" s="16"/>
      <c r="AH500" s="16"/>
      <c r="AI500" s="16"/>
      <c r="AJ500" s="16"/>
      <c r="AK500" s="16"/>
      <c r="AL500" s="16"/>
      <c r="AM500" s="16"/>
      <c r="AN500" s="16"/>
      <c r="AO500" s="16"/>
      <c r="AP500" s="16"/>
      <c r="AQ500" s="16"/>
    </row>
    <row r="501" spans="1:43" s="17" customFormat="1" ht="15.6" outlineLevel="2" x14ac:dyDescent="0.25">
      <c r="A501" s="13"/>
      <c r="B501" s="14"/>
      <c r="C501" s="107">
        <v>10</v>
      </c>
      <c r="D501" s="156"/>
      <c r="E501" s="24"/>
      <c r="F501" s="66"/>
      <c r="G501" s="66"/>
      <c r="H501" s="66"/>
      <c r="I501" s="160">
        <v>0</v>
      </c>
      <c r="J501" s="38">
        <f t="shared" si="32"/>
        <v>0</v>
      </c>
      <c r="K501" s="88"/>
      <c r="L501" s="88"/>
      <c r="M501" s="75"/>
      <c r="N501" s="15"/>
      <c r="O501" s="16"/>
      <c r="P501" s="16"/>
      <c r="Q501" s="16"/>
      <c r="R501" s="16"/>
      <c r="S501" s="16"/>
      <c r="T501" s="16"/>
      <c r="U501" s="16"/>
      <c r="V501" s="16"/>
      <c r="W501" s="16"/>
      <c r="X501" s="16"/>
      <c r="Y501" s="16"/>
      <c r="Z501" s="16"/>
      <c r="AA501" s="16"/>
      <c r="AB501" s="16"/>
      <c r="AC501" s="16"/>
      <c r="AD501" s="16"/>
      <c r="AE501" s="16"/>
      <c r="AF501" s="16"/>
      <c r="AG501" s="16"/>
      <c r="AH501" s="16"/>
      <c r="AI501" s="16"/>
      <c r="AJ501" s="16"/>
      <c r="AK501" s="16"/>
      <c r="AL501" s="16"/>
      <c r="AM501" s="16"/>
      <c r="AN501" s="16"/>
      <c r="AO501" s="16"/>
      <c r="AP501" s="16"/>
      <c r="AQ501" s="16"/>
    </row>
    <row r="502" spans="1:43" s="16" customFormat="1" ht="15.6" outlineLevel="2" x14ac:dyDescent="0.25">
      <c r="A502" s="44"/>
      <c r="B502" s="45"/>
      <c r="C502" s="44"/>
      <c r="D502" s="98"/>
      <c r="E502" s="24"/>
      <c r="F502" s="36"/>
      <c r="G502" s="46"/>
      <c r="H502" s="24"/>
      <c r="I502" s="24"/>
      <c r="J502" s="35"/>
      <c r="K502" s="43"/>
      <c r="L502" s="43"/>
      <c r="M502" s="75"/>
      <c r="N502" s="47"/>
    </row>
    <row r="503" spans="1:43" s="61" customFormat="1" ht="15.6" outlineLevel="1" x14ac:dyDescent="0.25">
      <c r="A503" s="55"/>
      <c r="B503" s="56"/>
      <c r="C503" s="55"/>
      <c r="D503" s="57" t="s">
        <v>57</v>
      </c>
      <c r="E503" s="24"/>
      <c r="F503" s="66"/>
      <c r="G503" s="66"/>
      <c r="H503" s="66"/>
      <c r="I503" s="66"/>
      <c r="J503" s="58">
        <f>SUM(J505:J524)</f>
        <v>0</v>
      </c>
      <c r="K503" s="88"/>
      <c r="L503" s="88"/>
      <c r="M503" s="75"/>
      <c r="N503" s="59"/>
    </row>
    <row r="504" spans="1:43" s="61" customFormat="1" ht="15.6" outlineLevel="2" x14ac:dyDescent="0.25">
      <c r="A504" s="62"/>
      <c r="B504" s="63"/>
      <c r="C504" s="62"/>
      <c r="D504" s="50" t="s">
        <v>58</v>
      </c>
      <c r="E504" s="39"/>
      <c r="F504" s="52"/>
      <c r="G504" s="52"/>
      <c r="H504" s="51" t="s">
        <v>59</v>
      </c>
      <c r="I504" s="51" t="s">
        <v>60</v>
      </c>
      <c r="J504" s="51" t="s">
        <v>61</v>
      </c>
      <c r="K504" s="88"/>
      <c r="L504" s="88"/>
      <c r="M504" s="76"/>
      <c r="N504" s="65"/>
      <c r="O504" s="60"/>
      <c r="P504" s="60"/>
      <c r="Q504" s="60"/>
      <c r="R504" s="60"/>
      <c r="S504" s="60"/>
      <c r="T504" s="60"/>
      <c r="U504" s="60"/>
      <c r="V504" s="60"/>
      <c r="W504" s="60"/>
      <c r="X504" s="60"/>
      <c r="Y504" s="60"/>
      <c r="Z504" s="60"/>
      <c r="AA504" s="60"/>
    </row>
    <row r="505" spans="1:43" s="16" customFormat="1" ht="15.6" outlineLevel="2" x14ac:dyDescent="0.25">
      <c r="A505" s="13"/>
      <c r="B505" s="14"/>
      <c r="C505" s="107">
        <v>1</v>
      </c>
      <c r="D505" s="156"/>
      <c r="E505" s="24"/>
      <c r="F505" s="50"/>
      <c r="G505" s="50"/>
      <c r="H505" s="158">
        <v>0</v>
      </c>
      <c r="I505" s="159">
        <v>0</v>
      </c>
      <c r="J505" s="38">
        <f t="shared" ref="J505:J524" si="33">$H505*I505</f>
        <v>0</v>
      </c>
      <c r="K505" s="88"/>
      <c r="L505" s="88"/>
      <c r="M505" s="75"/>
      <c r="N505" s="15"/>
      <c r="O505" s="3"/>
      <c r="P505" s="3"/>
      <c r="Q505" s="3"/>
      <c r="R505" s="3"/>
      <c r="S505" s="3"/>
      <c r="T505" s="3"/>
      <c r="U505" s="3"/>
      <c r="V505" s="3"/>
      <c r="W505" s="3"/>
      <c r="X505" s="3"/>
      <c r="Y505" s="3"/>
      <c r="Z505" s="3"/>
      <c r="AA505" s="3"/>
    </row>
    <row r="506" spans="1:43" s="16" customFormat="1" ht="15.6" outlineLevel="2" x14ac:dyDescent="0.25">
      <c r="A506" s="13"/>
      <c r="B506" s="14"/>
      <c r="C506" s="107">
        <v>2</v>
      </c>
      <c r="D506" s="156"/>
      <c r="E506" s="24"/>
      <c r="F506" s="50"/>
      <c r="G506" s="50"/>
      <c r="H506" s="158">
        <v>0</v>
      </c>
      <c r="I506" s="159">
        <v>0</v>
      </c>
      <c r="J506" s="38">
        <f t="shared" si="33"/>
        <v>0</v>
      </c>
      <c r="K506" s="88"/>
      <c r="L506" s="88"/>
      <c r="M506" s="75"/>
      <c r="N506" s="15"/>
      <c r="O506" s="3"/>
      <c r="P506" s="3"/>
      <c r="Q506" s="3"/>
      <c r="R506" s="3"/>
      <c r="S506" s="3"/>
      <c r="T506" s="3"/>
      <c r="U506" s="3"/>
      <c r="V506" s="3"/>
      <c r="W506" s="3"/>
      <c r="X506" s="3"/>
      <c r="Y506" s="3"/>
      <c r="Z506" s="3"/>
      <c r="AA506" s="3"/>
    </row>
    <row r="507" spans="1:43" s="16" customFormat="1" ht="15.6" outlineLevel="2" x14ac:dyDescent="0.25">
      <c r="A507" s="13"/>
      <c r="B507" s="14"/>
      <c r="C507" s="107">
        <v>3</v>
      </c>
      <c r="D507" s="156"/>
      <c r="E507" s="24"/>
      <c r="F507" s="50"/>
      <c r="G507" s="50"/>
      <c r="H507" s="158">
        <v>0</v>
      </c>
      <c r="I507" s="159">
        <v>0</v>
      </c>
      <c r="J507" s="38">
        <f t="shared" si="33"/>
        <v>0</v>
      </c>
      <c r="K507" s="88"/>
      <c r="L507" s="88"/>
      <c r="M507" s="75"/>
      <c r="N507" s="15"/>
      <c r="O507" s="3"/>
      <c r="P507" s="3"/>
      <c r="Q507" s="3"/>
      <c r="R507" s="3"/>
      <c r="S507" s="3"/>
      <c r="T507" s="3"/>
      <c r="U507" s="3"/>
      <c r="V507" s="3"/>
      <c r="W507" s="3"/>
      <c r="X507" s="3"/>
      <c r="Y507" s="3"/>
      <c r="Z507" s="3"/>
      <c r="AA507" s="3"/>
    </row>
    <row r="508" spans="1:43" s="16" customFormat="1" ht="15.6" outlineLevel="2" x14ac:dyDescent="0.25">
      <c r="A508" s="13"/>
      <c r="B508" s="14"/>
      <c r="C508" s="107">
        <v>4</v>
      </c>
      <c r="D508" s="156"/>
      <c r="E508" s="24"/>
      <c r="F508" s="50"/>
      <c r="G508" s="50"/>
      <c r="H508" s="158">
        <v>0</v>
      </c>
      <c r="I508" s="159">
        <v>0</v>
      </c>
      <c r="J508" s="38">
        <f t="shared" si="33"/>
        <v>0</v>
      </c>
      <c r="K508" s="88"/>
      <c r="L508" s="88"/>
      <c r="M508" s="75"/>
      <c r="N508" s="15"/>
      <c r="O508" s="3"/>
      <c r="P508" s="3"/>
      <c r="Q508" s="3"/>
      <c r="R508" s="3"/>
      <c r="S508" s="3"/>
      <c r="T508" s="3"/>
      <c r="U508" s="3"/>
      <c r="V508" s="3"/>
      <c r="W508" s="3"/>
      <c r="X508" s="3"/>
      <c r="Y508" s="3"/>
      <c r="Z508" s="3"/>
      <c r="AA508" s="3"/>
    </row>
    <row r="509" spans="1:43" s="16" customFormat="1" ht="15.6" outlineLevel="2" x14ac:dyDescent="0.25">
      <c r="A509" s="13"/>
      <c r="B509" s="14"/>
      <c r="C509" s="107">
        <v>5</v>
      </c>
      <c r="D509" s="156"/>
      <c r="E509" s="24"/>
      <c r="F509" s="50"/>
      <c r="G509" s="50"/>
      <c r="H509" s="158">
        <v>0</v>
      </c>
      <c r="I509" s="159">
        <v>0</v>
      </c>
      <c r="J509" s="38">
        <f t="shared" si="33"/>
        <v>0</v>
      </c>
      <c r="K509" s="88"/>
      <c r="L509" s="88"/>
      <c r="M509" s="75"/>
      <c r="N509" s="15"/>
      <c r="O509" s="3"/>
      <c r="P509" s="3"/>
      <c r="Q509" s="3"/>
      <c r="R509" s="3"/>
      <c r="S509" s="3"/>
      <c r="T509" s="3"/>
      <c r="U509" s="3"/>
      <c r="V509" s="3"/>
      <c r="W509" s="3"/>
      <c r="X509" s="3"/>
      <c r="Y509" s="3"/>
      <c r="Z509" s="3"/>
      <c r="AA509" s="3"/>
    </row>
    <row r="510" spans="1:43" s="16" customFormat="1" ht="15.6" outlineLevel="2" x14ac:dyDescent="0.25">
      <c r="A510" s="13"/>
      <c r="B510" s="14"/>
      <c r="C510" s="107">
        <v>6</v>
      </c>
      <c r="D510" s="156"/>
      <c r="E510" s="24"/>
      <c r="F510" s="50"/>
      <c r="G510" s="50"/>
      <c r="H510" s="158">
        <v>0</v>
      </c>
      <c r="I510" s="159">
        <v>0</v>
      </c>
      <c r="J510" s="38">
        <f t="shared" si="33"/>
        <v>0</v>
      </c>
      <c r="K510" s="88"/>
      <c r="L510" s="88"/>
      <c r="M510" s="75"/>
      <c r="N510" s="15"/>
      <c r="O510" s="3"/>
      <c r="P510" s="3"/>
      <c r="Q510" s="3"/>
      <c r="R510" s="3"/>
      <c r="S510" s="3"/>
      <c r="T510" s="3"/>
      <c r="U510" s="3"/>
      <c r="V510" s="3"/>
      <c r="W510" s="3"/>
      <c r="X510" s="3"/>
      <c r="Y510" s="3"/>
      <c r="Z510" s="3"/>
      <c r="AA510" s="3"/>
    </row>
    <row r="511" spans="1:43" s="16" customFormat="1" ht="15.6" outlineLevel="2" x14ac:dyDescent="0.25">
      <c r="A511" s="13"/>
      <c r="B511" s="14"/>
      <c r="C511" s="107">
        <v>7</v>
      </c>
      <c r="D511" s="156"/>
      <c r="E511" s="24"/>
      <c r="F511" s="50"/>
      <c r="G511" s="50"/>
      <c r="H511" s="158">
        <v>0</v>
      </c>
      <c r="I511" s="159">
        <v>0</v>
      </c>
      <c r="J511" s="38">
        <f t="shared" si="33"/>
        <v>0</v>
      </c>
      <c r="K511" s="88"/>
      <c r="L511" s="88"/>
      <c r="M511" s="75"/>
      <c r="N511" s="15"/>
      <c r="O511" s="3"/>
      <c r="P511" s="3"/>
      <c r="Q511" s="3"/>
      <c r="R511" s="3"/>
      <c r="S511" s="3"/>
      <c r="T511" s="3"/>
      <c r="U511" s="3"/>
      <c r="V511" s="3"/>
      <c r="W511" s="3"/>
      <c r="X511" s="3"/>
      <c r="Y511" s="3"/>
      <c r="Z511" s="3"/>
      <c r="AA511" s="3"/>
    </row>
    <row r="512" spans="1:43" s="16" customFormat="1" ht="15.6" outlineLevel="2" x14ac:dyDescent="0.25">
      <c r="A512" s="13"/>
      <c r="B512" s="14"/>
      <c r="C512" s="107">
        <v>8</v>
      </c>
      <c r="D512" s="156"/>
      <c r="E512" s="24"/>
      <c r="F512" s="50"/>
      <c r="G512" s="50"/>
      <c r="H512" s="158">
        <v>0</v>
      </c>
      <c r="I512" s="159">
        <v>0</v>
      </c>
      <c r="J512" s="38">
        <f t="shared" si="33"/>
        <v>0</v>
      </c>
      <c r="K512" s="88"/>
      <c r="L512" s="88"/>
      <c r="M512" s="75"/>
      <c r="N512" s="15"/>
      <c r="O512" s="3"/>
      <c r="P512" s="3"/>
      <c r="Q512" s="3"/>
      <c r="R512" s="3"/>
      <c r="S512" s="3"/>
      <c r="T512" s="3"/>
      <c r="U512" s="3"/>
      <c r="V512" s="3"/>
      <c r="W512" s="3"/>
      <c r="X512" s="3"/>
      <c r="Y512" s="3"/>
      <c r="Z512" s="3"/>
      <c r="AA512" s="3"/>
    </row>
    <row r="513" spans="1:43" s="16" customFormat="1" ht="15.6" outlineLevel="2" x14ac:dyDescent="0.25">
      <c r="A513" s="13"/>
      <c r="B513" s="14"/>
      <c r="C513" s="107">
        <v>9</v>
      </c>
      <c r="D513" s="156"/>
      <c r="E513" s="24"/>
      <c r="F513" s="50"/>
      <c r="G513" s="50"/>
      <c r="H513" s="158">
        <v>0</v>
      </c>
      <c r="I513" s="159">
        <v>0</v>
      </c>
      <c r="J513" s="38">
        <f t="shared" si="33"/>
        <v>0</v>
      </c>
      <c r="K513" s="88"/>
      <c r="L513" s="88"/>
      <c r="M513" s="75"/>
      <c r="N513" s="15"/>
      <c r="O513" s="3"/>
      <c r="P513" s="3"/>
      <c r="Q513" s="3"/>
      <c r="R513" s="3"/>
      <c r="S513" s="3"/>
      <c r="T513" s="3"/>
      <c r="U513" s="3"/>
      <c r="V513" s="3"/>
      <c r="W513" s="3"/>
      <c r="X513" s="3"/>
      <c r="Y513" s="3"/>
      <c r="Z513" s="3"/>
      <c r="AA513" s="3"/>
    </row>
    <row r="514" spans="1:43" s="16" customFormat="1" ht="15.6" outlineLevel="2" x14ac:dyDescent="0.25">
      <c r="A514" s="13"/>
      <c r="B514" s="14"/>
      <c r="C514" s="107">
        <v>10</v>
      </c>
      <c r="D514" s="156"/>
      <c r="E514" s="24"/>
      <c r="F514" s="50"/>
      <c r="G514" s="50"/>
      <c r="H514" s="158">
        <v>0</v>
      </c>
      <c r="I514" s="159">
        <v>0</v>
      </c>
      <c r="J514" s="38">
        <f t="shared" si="33"/>
        <v>0</v>
      </c>
      <c r="K514" s="88"/>
      <c r="L514" s="88"/>
      <c r="M514" s="75"/>
      <c r="N514" s="15"/>
      <c r="O514" s="3"/>
      <c r="P514" s="3"/>
      <c r="Q514" s="3"/>
      <c r="R514" s="3"/>
      <c r="S514" s="3"/>
      <c r="T514" s="3"/>
      <c r="U514" s="3"/>
      <c r="V514" s="3"/>
      <c r="W514" s="3"/>
      <c r="X514" s="3"/>
      <c r="Y514" s="3"/>
      <c r="Z514" s="3"/>
      <c r="AA514" s="3"/>
    </row>
    <row r="515" spans="1:43" s="16" customFormat="1" ht="15.6" outlineLevel="2" x14ac:dyDescent="0.25">
      <c r="A515" s="13"/>
      <c r="B515" s="14"/>
      <c r="C515" s="107">
        <v>11</v>
      </c>
      <c r="D515" s="156"/>
      <c r="E515" s="24"/>
      <c r="F515" s="50"/>
      <c r="G515" s="50"/>
      <c r="H515" s="158">
        <v>0</v>
      </c>
      <c r="I515" s="159">
        <v>0</v>
      </c>
      <c r="J515" s="38">
        <f t="shared" si="33"/>
        <v>0</v>
      </c>
      <c r="K515" s="88"/>
      <c r="L515" s="88"/>
      <c r="M515" s="75"/>
      <c r="N515" s="15"/>
      <c r="O515" s="3"/>
      <c r="P515" s="3"/>
      <c r="Q515" s="3"/>
      <c r="R515" s="3"/>
      <c r="S515" s="3"/>
      <c r="T515" s="3"/>
      <c r="U515" s="3"/>
      <c r="V515" s="3"/>
      <c r="W515" s="3"/>
      <c r="X515" s="3"/>
      <c r="Y515" s="3"/>
      <c r="Z515" s="3"/>
      <c r="AA515" s="3"/>
    </row>
    <row r="516" spans="1:43" s="16" customFormat="1" ht="15.6" outlineLevel="2" x14ac:dyDescent="0.25">
      <c r="A516" s="13"/>
      <c r="B516" s="14"/>
      <c r="C516" s="107">
        <v>12</v>
      </c>
      <c r="D516" s="156"/>
      <c r="E516" s="24"/>
      <c r="F516" s="50"/>
      <c r="G516" s="50"/>
      <c r="H516" s="158">
        <v>0</v>
      </c>
      <c r="I516" s="159">
        <v>0</v>
      </c>
      <c r="J516" s="38">
        <f t="shared" si="33"/>
        <v>0</v>
      </c>
      <c r="K516" s="88"/>
      <c r="L516" s="88"/>
      <c r="M516" s="75"/>
      <c r="N516" s="15"/>
      <c r="O516" s="3"/>
      <c r="P516" s="3"/>
      <c r="Q516" s="3"/>
      <c r="R516" s="3"/>
      <c r="S516" s="3"/>
      <c r="T516" s="3"/>
      <c r="U516" s="3"/>
      <c r="V516" s="3"/>
      <c r="W516" s="3"/>
      <c r="X516" s="3"/>
      <c r="Y516" s="3"/>
      <c r="Z516" s="3"/>
      <c r="AA516" s="3"/>
    </row>
    <row r="517" spans="1:43" s="16" customFormat="1" ht="15.6" outlineLevel="2" x14ac:dyDescent="0.25">
      <c r="A517" s="13"/>
      <c r="B517" s="14"/>
      <c r="C517" s="107">
        <v>13</v>
      </c>
      <c r="D517" s="156"/>
      <c r="E517" s="24"/>
      <c r="F517" s="50"/>
      <c r="G517" s="50"/>
      <c r="H517" s="158">
        <v>0</v>
      </c>
      <c r="I517" s="159">
        <v>0</v>
      </c>
      <c r="J517" s="38">
        <f t="shared" si="33"/>
        <v>0</v>
      </c>
      <c r="K517" s="88"/>
      <c r="L517" s="88"/>
      <c r="M517" s="75"/>
      <c r="N517" s="15"/>
      <c r="O517" s="3"/>
      <c r="P517" s="3"/>
      <c r="Q517" s="3"/>
      <c r="R517" s="3"/>
      <c r="S517" s="3"/>
      <c r="T517" s="3"/>
      <c r="U517" s="3"/>
      <c r="V517" s="3"/>
      <c r="W517" s="3"/>
      <c r="X517" s="3"/>
      <c r="Y517" s="3"/>
      <c r="Z517" s="3"/>
      <c r="AA517" s="3"/>
    </row>
    <row r="518" spans="1:43" s="16" customFormat="1" ht="15.6" outlineLevel="2" x14ac:dyDescent="0.25">
      <c r="A518" s="13"/>
      <c r="B518" s="14"/>
      <c r="C518" s="107">
        <v>14</v>
      </c>
      <c r="D518" s="156"/>
      <c r="E518" s="24"/>
      <c r="F518" s="50"/>
      <c r="G518" s="50"/>
      <c r="H518" s="158">
        <v>0</v>
      </c>
      <c r="I518" s="159">
        <v>0</v>
      </c>
      <c r="J518" s="38">
        <f t="shared" si="33"/>
        <v>0</v>
      </c>
      <c r="K518" s="88"/>
      <c r="L518" s="88"/>
      <c r="M518" s="75"/>
      <c r="N518" s="15"/>
      <c r="O518" s="3"/>
      <c r="P518" s="3"/>
      <c r="Q518" s="3"/>
      <c r="R518" s="3"/>
      <c r="S518" s="3"/>
      <c r="T518" s="3"/>
      <c r="U518" s="3"/>
      <c r="V518" s="3"/>
      <c r="W518" s="3"/>
      <c r="X518" s="3"/>
      <c r="Y518" s="3"/>
      <c r="Z518" s="3"/>
      <c r="AA518" s="3"/>
    </row>
    <row r="519" spans="1:43" s="16" customFormat="1" ht="15.6" outlineLevel="2" x14ac:dyDescent="0.25">
      <c r="A519" s="13"/>
      <c r="B519" s="14"/>
      <c r="C519" s="107">
        <v>15</v>
      </c>
      <c r="D519" s="156"/>
      <c r="E519" s="24"/>
      <c r="F519" s="50"/>
      <c r="G519" s="50"/>
      <c r="H519" s="158">
        <v>0</v>
      </c>
      <c r="I519" s="159">
        <v>0</v>
      </c>
      <c r="J519" s="38">
        <f t="shared" si="33"/>
        <v>0</v>
      </c>
      <c r="K519" s="88"/>
      <c r="L519" s="88"/>
      <c r="M519" s="75"/>
      <c r="N519" s="15"/>
      <c r="O519" s="3"/>
      <c r="P519" s="3"/>
      <c r="Q519" s="3"/>
      <c r="R519" s="3"/>
      <c r="S519" s="3"/>
      <c r="T519" s="3"/>
      <c r="U519" s="3"/>
      <c r="V519" s="3"/>
      <c r="W519" s="3"/>
      <c r="X519" s="3"/>
      <c r="Y519" s="3"/>
      <c r="Z519" s="3"/>
      <c r="AA519" s="3"/>
    </row>
    <row r="520" spans="1:43" s="16" customFormat="1" ht="15.6" outlineLevel="2" x14ac:dyDescent="0.25">
      <c r="A520" s="13"/>
      <c r="B520" s="14"/>
      <c r="C520" s="107">
        <v>16</v>
      </c>
      <c r="D520" s="156"/>
      <c r="E520" s="24"/>
      <c r="F520" s="50"/>
      <c r="G520" s="50"/>
      <c r="H520" s="158">
        <v>0</v>
      </c>
      <c r="I520" s="159">
        <v>0</v>
      </c>
      <c r="J520" s="38">
        <f t="shared" si="33"/>
        <v>0</v>
      </c>
      <c r="K520" s="88"/>
      <c r="L520" s="88"/>
      <c r="M520" s="75"/>
      <c r="N520" s="15"/>
      <c r="O520" s="3"/>
      <c r="P520" s="3"/>
      <c r="Q520" s="3"/>
      <c r="R520" s="3"/>
      <c r="S520" s="3"/>
      <c r="T520" s="3"/>
      <c r="U520" s="3"/>
      <c r="V520" s="3"/>
      <c r="W520" s="3"/>
      <c r="X520" s="3"/>
      <c r="Y520" s="3"/>
      <c r="Z520" s="3"/>
      <c r="AA520" s="3"/>
    </row>
    <row r="521" spans="1:43" s="16" customFormat="1" ht="15.6" outlineLevel="2" x14ac:dyDescent="0.25">
      <c r="A521" s="13"/>
      <c r="B521" s="14"/>
      <c r="C521" s="107">
        <v>17</v>
      </c>
      <c r="D521" s="156"/>
      <c r="E521" s="24"/>
      <c r="F521" s="50"/>
      <c r="G521" s="50"/>
      <c r="H521" s="158">
        <v>0</v>
      </c>
      <c r="I521" s="159">
        <v>0</v>
      </c>
      <c r="J521" s="38">
        <f t="shared" si="33"/>
        <v>0</v>
      </c>
      <c r="K521" s="88"/>
      <c r="L521" s="88"/>
      <c r="M521" s="75"/>
      <c r="N521" s="15"/>
      <c r="O521" s="3"/>
      <c r="P521" s="3"/>
      <c r="Q521" s="3"/>
      <c r="R521" s="3"/>
      <c r="S521" s="3"/>
      <c r="T521" s="3"/>
      <c r="U521" s="3"/>
      <c r="V521" s="3"/>
      <c r="W521" s="3"/>
      <c r="X521" s="3"/>
      <c r="Y521" s="3"/>
      <c r="Z521" s="3"/>
      <c r="AA521" s="3"/>
    </row>
    <row r="522" spans="1:43" s="16" customFormat="1" ht="15.6" outlineLevel="2" x14ac:dyDescent="0.25">
      <c r="A522" s="13"/>
      <c r="B522" s="14"/>
      <c r="C522" s="107">
        <v>18</v>
      </c>
      <c r="D522" s="156"/>
      <c r="E522" s="24"/>
      <c r="F522" s="50"/>
      <c r="G522" s="50"/>
      <c r="H522" s="158">
        <v>0</v>
      </c>
      <c r="I522" s="159">
        <v>0</v>
      </c>
      <c r="J522" s="38">
        <f t="shared" si="33"/>
        <v>0</v>
      </c>
      <c r="K522" s="88"/>
      <c r="L522" s="88"/>
      <c r="M522" s="75"/>
      <c r="N522" s="15"/>
      <c r="O522" s="3"/>
      <c r="P522" s="3"/>
      <c r="Q522" s="3"/>
      <c r="R522" s="3"/>
      <c r="S522" s="3"/>
      <c r="T522" s="3"/>
      <c r="U522" s="3"/>
      <c r="V522" s="3"/>
      <c r="W522" s="3"/>
      <c r="X522" s="3"/>
      <c r="Y522" s="3"/>
      <c r="Z522" s="3"/>
      <c r="AA522" s="3"/>
    </row>
    <row r="523" spans="1:43" s="16" customFormat="1" ht="15.6" outlineLevel="2" x14ac:dyDescent="0.25">
      <c r="A523" s="13"/>
      <c r="B523" s="14"/>
      <c r="C523" s="107">
        <v>19</v>
      </c>
      <c r="D523" s="156"/>
      <c r="E523" s="24"/>
      <c r="F523" s="50"/>
      <c r="G523" s="50"/>
      <c r="H523" s="158">
        <v>0</v>
      </c>
      <c r="I523" s="159">
        <v>0</v>
      </c>
      <c r="J523" s="38">
        <f t="shared" si="33"/>
        <v>0</v>
      </c>
      <c r="K523" s="88"/>
      <c r="L523" s="88"/>
      <c r="M523" s="75"/>
      <c r="N523" s="15"/>
      <c r="O523" s="3"/>
      <c r="P523" s="3"/>
      <c r="Q523" s="3"/>
      <c r="R523" s="3"/>
      <c r="S523" s="3"/>
      <c r="T523" s="3"/>
      <c r="U523" s="3"/>
      <c r="V523" s="3"/>
      <c r="W523" s="3"/>
      <c r="X523" s="3"/>
      <c r="Y523" s="3"/>
      <c r="Z523" s="3"/>
      <c r="AA523" s="3"/>
    </row>
    <row r="524" spans="1:43" s="16" customFormat="1" ht="15.6" outlineLevel="2" x14ac:dyDescent="0.25">
      <c r="A524" s="13"/>
      <c r="B524" s="14"/>
      <c r="C524" s="107">
        <v>20</v>
      </c>
      <c r="D524" s="156"/>
      <c r="E524" s="24"/>
      <c r="F524" s="50"/>
      <c r="G524" s="50"/>
      <c r="H524" s="158">
        <v>0</v>
      </c>
      <c r="I524" s="159">
        <v>0</v>
      </c>
      <c r="J524" s="38">
        <f t="shared" si="33"/>
        <v>0</v>
      </c>
      <c r="K524" s="88"/>
      <c r="L524" s="88"/>
      <c r="M524" s="75"/>
      <c r="N524" s="15"/>
      <c r="O524" s="3"/>
      <c r="P524" s="3"/>
      <c r="Q524" s="3"/>
      <c r="R524" s="3"/>
      <c r="S524" s="3"/>
      <c r="T524" s="3"/>
      <c r="U524" s="3"/>
      <c r="V524" s="3"/>
      <c r="W524" s="3"/>
      <c r="X524" s="3"/>
      <c r="Y524" s="3"/>
      <c r="Z524" s="3"/>
      <c r="AA524" s="3"/>
    </row>
    <row r="525" spans="1:43" s="16" customFormat="1" ht="15.6" outlineLevel="2" x14ac:dyDescent="0.25">
      <c r="A525" s="44"/>
      <c r="B525" s="45"/>
      <c r="C525" s="44"/>
      <c r="D525" s="98"/>
      <c r="E525" s="24"/>
      <c r="F525" s="36"/>
      <c r="G525" s="46"/>
      <c r="H525" s="24"/>
      <c r="I525" s="24"/>
      <c r="J525" s="35"/>
      <c r="K525" s="43"/>
      <c r="L525" s="43"/>
      <c r="M525" s="75"/>
      <c r="N525" s="47"/>
    </row>
    <row r="526" spans="1:43" s="61" customFormat="1" ht="15.6" outlineLevel="1" x14ac:dyDescent="0.25">
      <c r="A526" s="55"/>
      <c r="B526" s="56"/>
      <c r="C526" s="55"/>
      <c r="D526" s="105" t="s">
        <v>62</v>
      </c>
      <c r="E526" s="24"/>
      <c r="F526" s="66"/>
      <c r="G526" s="66"/>
      <c r="H526" s="66"/>
      <c r="I526" s="66"/>
      <c r="J526" s="58">
        <f>SUM(J528:J537)</f>
        <v>0</v>
      </c>
      <c r="K526" s="88"/>
      <c r="L526" s="88"/>
      <c r="M526" s="75"/>
      <c r="N526" s="59"/>
    </row>
    <row r="527" spans="1:43" s="64" customFormat="1" ht="24" outlineLevel="2" x14ac:dyDescent="0.25">
      <c r="A527" s="62"/>
      <c r="B527" s="63"/>
      <c r="C527" s="62"/>
      <c r="D527" s="50" t="s">
        <v>63</v>
      </c>
      <c r="E527" s="39"/>
      <c r="F527" s="131"/>
      <c r="G527" s="32" t="s">
        <v>64</v>
      </c>
      <c r="H527" s="32" t="s">
        <v>65</v>
      </c>
      <c r="I527" s="32" t="s">
        <v>66</v>
      </c>
      <c r="J527" s="32" t="s">
        <v>67</v>
      </c>
      <c r="K527" s="88"/>
      <c r="L527" s="88"/>
      <c r="M527" s="76"/>
      <c r="N527" s="65"/>
      <c r="O527" s="60"/>
      <c r="P527" s="60"/>
      <c r="Q527" s="60"/>
      <c r="R527" s="60"/>
      <c r="S527" s="60"/>
      <c r="T527" s="60"/>
      <c r="U527" s="60"/>
      <c r="V527" s="60"/>
      <c r="W527" s="60"/>
      <c r="X527" s="60"/>
      <c r="Y527" s="60"/>
      <c r="Z527" s="60"/>
      <c r="AA527" s="60"/>
      <c r="AB527" s="61"/>
      <c r="AC527" s="61"/>
      <c r="AD527" s="61"/>
      <c r="AE527" s="61"/>
      <c r="AF527" s="61"/>
      <c r="AG527" s="61"/>
      <c r="AH527" s="61"/>
      <c r="AI527" s="61"/>
      <c r="AJ527" s="61"/>
      <c r="AK527" s="61"/>
      <c r="AL527" s="61"/>
      <c r="AM527" s="61"/>
      <c r="AN527" s="61"/>
      <c r="AO527" s="61"/>
      <c r="AP527" s="61"/>
      <c r="AQ527" s="61"/>
    </row>
    <row r="528" spans="1:43" s="17" customFormat="1" ht="15.6" outlineLevel="2" x14ac:dyDescent="0.25">
      <c r="A528" s="13"/>
      <c r="B528" s="14"/>
      <c r="C528" s="107">
        <v>1</v>
      </c>
      <c r="D528" s="156"/>
      <c r="E528" s="24"/>
      <c r="F528" s="131"/>
      <c r="G528" s="158">
        <v>0</v>
      </c>
      <c r="H528" s="158">
        <v>0</v>
      </c>
      <c r="I528" s="160">
        <v>0</v>
      </c>
      <c r="J528" s="38">
        <f t="shared" ref="J528:J537" si="34">(G528-H528)*I528</f>
        <v>0</v>
      </c>
      <c r="K528" s="88"/>
      <c r="L528" s="88"/>
      <c r="M528" s="75"/>
      <c r="N528" s="15"/>
      <c r="O528" s="3"/>
      <c r="P528" s="3"/>
      <c r="Q528" s="3"/>
      <c r="R528" s="3"/>
      <c r="S528" s="3"/>
      <c r="T528" s="3"/>
      <c r="U528" s="3"/>
      <c r="V528" s="3"/>
      <c r="W528" s="3"/>
      <c r="X528" s="3"/>
      <c r="Y528" s="3"/>
      <c r="Z528" s="3"/>
      <c r="AA528" s="3"/>
      <c r="AB528" s="16"/>
      <c r="AC528" s="16"/>
      <c r="AD528" s="16"/>
      <c r="AE528" s="16"/>
      <c r="AF528" s="16"/>
      <c r="AG528" s="16"/>
      <c r="AH528" s="16"/>
      <c r="AI528" s="16"/>
      <c r="AJ528" s="16"/>
      <c r="AK528" s="16"/>
      <c r="AL528" s="16"/>
      <c r="AM528" s="16"/>
      <c r="AN528" s="16"/>
      <c r="AO528" s="16"/>
      <c r="AP528" s="16"/>
      <c r="AQ528" s="16"/>
    </row>
    <row r="529" spans="1:43" s="17" customFormat="1" ht="15.6" outlineLevel="2" x14ac:dyDescent="0.25">
      <c r="A529" s="13"/>
      <c r="B529" s="14"/>
      <c r="C529" s="107">
        <v>2</v>
      </c>
      <c r="D529" s="156"/>
      <c r="E529" s="24"/>
      <c r="F529" s="131"/>
      <c r="G529" s="158">
        <v>0</v>
      </c>
      <c r="H529" s="158">
        <v>0</v>
      </c>
      <c r="I529" s="160">
        <v>0</v>
      </c>
      <c r="J529" s="38">
        <f t="shared" si="34"/>
        <v>0</v>
      </c>
      <c r="K529" s="88"/>
      <c r="L529" s="88"/>
      <c r="M529" s="75"/>
      <c r="N529" s="15"/>
      <c r="O529" s="3"/>
      <c r="P529" s="3"/>
      <c r="Q529" s="3"/>
      <c r="R529" s="3"/>
      <c r="S529" s="3"/>
      <c r="T529" s="3"/>
      <c r="U529" s="3"/>
      <c r="V529" s="3"/>
      <c r="W529" s="3"/>
      <c r="X529" s="3"/>
      <c r="Y529" s="3"/>
      <c r="Z529" s="3"/>
      <c r="AA529" s="3"/>
      <c r="AB529" s="16"/>
      <c r="AC529" s="16"/>
      <c r="AD529" s="16"/>
      <c r="AE529" s="16"/>
      <c r="AF529" s="16"/>
      <c r="AG529" s="16"/>
      <c r="AH529" s="16"/>
      <c r="AI529" s="16"/>
      <c r="AJ529" s="16"/>
      <c r="AK529" s="16"/>
      <c r="AL529" s="16"/>
      <c r="AM529" s="16"/>
      <c r="AN529" s="16"/>
      <c r="AO529" s="16"/>
      <c r="AP529" s="16"/>
      <c r="AQ529" s="16"/>
    </row>
    <row r="530" spans="1:43" s="17" customFormat="1" ht="15.6" outlineLevel="2" x14ac:dyDescent="0.25">
      <c r="A530" s="13"/>
      <c r="B530" s="14"/>
      <c r="C530" s="107">
        <v>3</v>
      </c>
      <c r="D530" s="156"/>
      <c r="E530" s="24"/>
      <c r="F530" s="131"/>
      <c r="G530" s="158">
        <v>0</v>
      </c>
      <c r="H530" s="158">
        <v>0</v>
      </c>
      <c r="I530" s="160">
        <v>0</v>
      </c>
      <c r="J530" s="38">
        <f t="shared" si="34"/>
        <v>0</v>
      </c>
      <c r="K530" s="88"/>
      <c r="L530" s="88"/>
      <c r="M530" s="75"/>
      <c r="N530" s="15"/>
      <c r="O530" s="3"/>
      <c r="P530" s="3"/>
      <c r="Q530" s="3"/>
      <c r="R530" s="3"/>
      <c r="S530" s="3"/>
      <c r="T530" s="3"/>
      <c r="U530" s="3"/>
      <c r="V530" s="3"/>
      <c r="W530" s="3"/>
      <c r="X530" s="3"/>
      <c r="Y530" s="3"/>
      <c r="Z530" s="3"/>
      <c r="AA530" s="3"/>
      <c r="AB530" s="16"/>
      <c r="AC530" s="16"/>
      <c r="AD530" s="16"/>
      <c r="AE530" s="16"/>
      <c r="AF530" s="16"/>
      <c r="AG530" s="16"/>
      <c r="AH530" s="16"/>
      <c r="AI530" s="16"/>
      <c r="AJ530" s="16"/>
      <c r="AK530" s="16"/>
      <c r="AL530" s="16"/>
      <c r="AM530" s="16"/>
      <c r="AN530" s="16"/>
      <c r="AO530" s="16"/>
      <c r="AP530" s="16"/>
      <c r="AQ530" s="16"/>
    </row>
    <row r="531" spans="1:43" s="17" customFormat="1" ht="15.6" outlineLevel="2" x14ac:dyDescent="0.25">
      <c r="A531" s="13"/>
      <c r="B531" s="14"/>
      <c r="C531" s="107">
        <v>4</v>
      </c>
      <c r="D531" s="156"/>
      <c r="E531" s="24"/>
      <c r="F531" s="131"/>
      <c r="G531" s="158">
        <v>0</v>
      </c>
      <c r="H531" s="158">
        <v>0</v>
      </c>
      <c r="I531" s="160">
        <v>0</v>
      </c>
      <c r="J531" s="38">
        <f t="shared" si="34"/>
        <v>0</v>
      </c>
      <c r="K531" s="88"/>
      <c r="L531" s="88"/>
      <c r="M531" s="75"/>
      <c r="N531" s="15"/>
      <c r="O531" s="3"/>
      <c r="P531" s="3"/>
      <c r="Q531" s="3"/>
      <c r="R531" s="3"/>
      <c r="S531" s="3"/>
      <c r="T531" s="3"/>
      <c r="U531" s="3"/>
      <c r="V531" s="3"/>
      <c r="W531" s="3"/>
      <c r="X531" s="3"/>
      <c r="Y531" s="3"/>
      <c r="Z531" s="3"/>
      <c r="AA531" s="3"/>
      <c r="AB531" s="16"/>
      <c r="AC531" s="16"/>
      <c r="AD531" s="16"/>
      <c r="AE531" s="16"/>
      <c r="AF531" s="16"/>
      <c r="AG531" s="16"/>
      <c r="AH531" s="16"/>
      <c r="AI531" s="16"/>
      <c r="AJ531" s="16"/>
      <c r="AK531" s="16"/>
      <c r="AL531" s="16"/>
      <c r="AM531" s="16"/>
      <c r="AN531" s="16"/>
      <c r="AO531" s="16"/>
      <c r="AP531" s="16"/>
      <c r="AQ531" s="16"/>
    </row>
    <row r="532" spans="1:43" s="17" customFormat="1" ht="15.6" outlineLevel="2" x14ac:dyDescent="0.25">
      <c r="A532" s="13"/>
      <c r="B532" s="14"/>
      <c r="C532" s="107">
        <v>5</v>
      </c>
      <c r="D532" s="156"/>
      <c r="E532" s="24"/>
      <c r="F532" s="131"/>
      <c r="G532" s="158">
        <v>0</v>
      </c>
      <c r="H532" s="158">
        <v>0</v>
      </c>
      <c r="I532" s="160">
        <v>0</v>
      </c>
      <c r="J532" s="38">
        <f t="shared" si="34"/>
        <v>0</v>
      </c>
      <c r="K532" s="88"/>
      <c r="L532" s="88"/>
      <c r="M532" s="75"/>
      <c r="N532" s="15"/>
      <c r="O532" s="3"/>
      <c r="P532" s="3"/>
      <c r="Q532" s="3"/>
      <c r="R532" s="3"/>
      <c r="S532" s="3"/>
      <c r="T532" s="3"/>
      <c r="U532" s="3"/>
      <c r="V532" s="3"/>
      <c r="W532" s="3"/>
      <c r="X532" s="3"/>
      <c r="Y532" s="3"/>
      <c r="Z532" s="3"/>
      <c r="AA532" s="3"/>
      <c r="AB532" s="16"/>
      <c r="AC532" s="16"/>
      <c r="AD532" s="16"/>
      <c r="AE532" s="16"/>
      <c r="AF532" s="16"/>
      <c r="AG532" s="16"/>
      <c r="AH532" s="16"/>
      <c r="AI532" s="16"/>
      <c r="AJ532" s="16"/>
      <c r="AK532" s="16"/>
      <c r="AL532" s="16"/>
      <c r="AM532" s="16"/>
      <c r="AN532" s="16"/>
      <c r="AO532" s="16"/>
      <c r="AP532" s="16"/>
      <c r="AQ532" s="16"/>
    </row>
    <row r="533" spans="1:43" s="17" customFormat="1" ht="15.6" outlineLevel="2" x14ac:dyDescent="0.25">
      <c r="A533" s="13"/>
      <c r="B533" s="14"/>
      <c r="C533" s="107">
        <v>6</v>
      </c>
      <c r="D533" s="156"/>
      <c r="E533" s="24"/>
      <c r="F533" s="131"/>
      <c r="G533" s="158">
        <v>0</v>
      </c>
      <c r="H533" s="158">
        <v>0</v>
      </c>
      <c r="I533" s="160">
        <v>0</v>
      </c>
      <c r="J533" s="38">
        <f t="shared" si="34"/>
        <v>0</v>
      </c>
      <c r="K533" s="88"/>
      <c r="L533" s="88"/>
      <c r="M533" s="75"/>
      <c r="N533" s="15"/>
      <c r="O533" s="3"/>
      <c r="P533" s="3"/>
      <c r="Q533" s="3"/>
      <c r="R533" s="3"/>
      <c r="S533" s="3"/>
      <c r="T533" s="3"/>
      <c r="U533" s="3"/>
      <c r="V533" s="3"/>
      <c r="W533" s="3"/>
      <c r="X533" s="3"/>
      <c r="Y533" s="3"/>
      <c r="Z533" s="3"/>
      <c r="AA533" s="3"/>
      <c r="AB533" s="16"/>
      <c r="AC533" s="16"/>
      <c r="AD533" s="16"/>
      <c r="AE533" s="16"/>
      <c r="AF533" s="16"/>
      <c r="AG533" s="16"/>
      <c r="AH533" s="16"/>
      <c r="AI533" s="16"/>
      <c r="AJ533" s="16"/>
      <c r="AK533" s="16"/>
      <c r="AL533" s="16"/>
      <c r="AM533" s="16"/>
      <c r="AN533" s="16"/>
      <c r="AO533" s="16"/>
      <c r="AP533" s="16"/>
      <c r="AQ533" s="16"/>
    </row>
    <row r="534" spans="1:43" s="17" customFormat="1" ht="15.6" outlineLevel="2" x14ac:dyDescent="0.25">
      <c r="A534" s="13"/>
      <c r="B534" s="14"/>
      <c r="C534" s="107">
        <v>7</v>
      </c>
      <c r="D534" s="156"/>
      <c r="E534" s="24"/>
      <c r="F534" s="131"/>
      <c r="G534" s="158">
        <v>0</v>
      </c>
      <c r="H534" s="158">
        <v>0</v>
      </c>
      <c r="I534" s="160">
        <v>0</v>
      </c>
      <c r="J534" s="38">
        <f t="shared" si="34"/>
        <v>0</v>
      </c>
      <c r="K534" s="88"/>
      <c r="L534" s="88"/>
      <c r="M534" s="75"/>
      <c r="N534" s="15"/>
      <c r="O534" s="3"/>
      <c r="P534" s="3"/>
      <c r="Q534" s="3"/>
      <c r="R534" s="3"/>
      <c r="S534" s="3"/>
      <c r="T534" s="3"/>
      <c r="U534" s="3"/>
      <c r="V534" s="3"/>
      <c r="W534" s="3"/>
      <c r="X534" s="3"/>
      <c r="Y534" s="3"/>
      <c r="Z534" s="3"/>
      <c r="AA534" s="3"/>
      <c r="AB534" s="16"/>
      <c r="AC534" s="16"/>
      <c r="AD534" s="16"/>
      <c r="AE534" s="16"/>
      <c r="AF534" s="16"/>
      <c r="AG534" s="16"/>
      <c r="AH534" s="16"/>
      <c r="AI534" s="16"/>
      <c r="AJ534" s="16"/>
      <c r="AK534" s="16"/>
      <c r="AL534" s="16"/>
      <c r="AM534" s="16"/>
      <c r="AN534" s="16"/>
      <c r="AO534" s="16"/>
      <c r="AP534" s="16"/>
      <c r="AQ534" s="16"/>
    </row>
    <row r="535" spans="1:43" s="17" customFormat="1" ht="15.6" outlineLevel="2" x14ac:dyDescent="0.25">
      <c r="A535" s="13"/>
      <c r="B535" s="14"/>
      <c r="C535" s="107">
        <v>8</v>
      </c>
      <c r="D535" s="156"/>
      <c r="E535" s="24"/>
      <c r="F535" s="131"/>
      <c r="G535" s="158">
        <v>0</v>
      </c>
      <c r="H535" s="158">
        <v>0</v>
      </c>
      <c r="I535" s="160">
        <v>0</v>
      </c>
      <c r="J535" s="38">
        <f t="shared" si="34"/>
        <v>0</v>
      </c>
      <c r="K535" s="88"/>
      <c r="L535" s="88"/>
      <c r="M535" s="75"/>
      <c r="N535" s="15"/>
      <c r="O535" s="3"/>
      <c r="P535" s="3"/>
      <c r="Q535" s="3"/>
      <c r="R535" s="3"/>
      <c r="S535" s="3"/>
      <c r="T535" s="3"/>
      <c r="U535" s="3"/>
      <c r="V535" s="3"/>
      <c r="W535" s="3"/>
      <c r="X535" s="3"/>
      <c r="Y535" s="3"/>
      <c r="Z535" s="3"/>
      <c r="AA535" s="3"/>
      <c r="AB535" s="16"/>
      <c r="AC535" s="16"/>
      <c r="AD535" s="16"/>
      <c r="AE535" s="16"/>
      <c r="AF535" s="16"/>
      <c r="AG535" s="16"/>
      <c r="AH535" s="16"/>
      <c r="AI535" s="16"/>
      <c r="AJ535" s="16"/>
      <c r="AK535" s="16"/>
      <c r="AL535" s="16"/>
      <c r="AM535" s="16"/>
      <c r="AN535" s="16"/>
      <c r="AO535" s="16"/>
      <c r="AP535" s="16"/>
      <c r="AQ535" s="16"/>
    </row>
    <row r="536" spans="1:43" s="17" customFormat="1" ht="15.6" outlineLevel="2" x14ac:dyDescent="0.25">
      <c r="A536" s="13"/>
      <c r="B536" s="14"/>
      <c r="C536" s="107">
        <v>9</v>
      </c>
      <c r="D536" s="156"/>
      <c r="E536" s="24"/>
      <c r="F536" s="131"/>
      <c r="G536" s="158">
        <v>0</v>
      </c>
      <c r="H536" s="158">
        <v>0</v>
      </c>
      <c r="I536" s="160">
        <v>0</v>
      </c>
      <c r="J536" s="38">
        <f t="shared" si="34"/>
        <v>0</v>
      </c>
      <c r="K536" s="88"/>
      <c r="L536" s="88"/>
      <c r="M536" s="75"/>
      <c r="N536" s="15"/>
      <c r="O536" s="3"/>
      <c r="P536" s="3"/>
      <c r="Q536" s="3"/>
      <c r="R536" s="3"/>
      <c r="S536" s="3"/>
      <c r="T536" s="3"/>
      <c r="U536" s="3"/>
      <c r="V536" s="3"/>
      <c r="W536" s="3"/>
      <c r="X536" s="3"/>
      <c r="Y536" s="3"/>
      <c r="Z536" s="3"/>
      <c r="AA536" s="3"/>
      <c r="AB536" s="16"/>
      <c r="AC536" s="16"/>
      <c r="AD536" s="16"/>
      <c r="AE536" s="16"/>
      <c r="AF536" s="16"/>
      <c r="AG536" s="16"/>
      <c r="AH536" s="16"/>
      <c r="AI536" s="16"/>
      <c r="AJ536" s="16"/>
      <c r="AK536" s="16"/>
      <c r="AL536" s="16"/>
      <c r="AM536" s="16"/>
      <c r="AN536" s="16"/>
      <c r="AO536" s="16"/>
      <c r="AP536" s="16"/>
      <c r="AQ536" s="16"/>
    </row>
    <row r="537" spans="1:43" s="17" customFormat="1" ht="15.6" outlineLevel="2" x14ac:dyDescent="0.25">
      <c r="A537" s="13"/>
      <c r="B537" s="14"/>
      <c r="C537" s="107">
        <v>10</v>
      </c>
      <c r="D537" s="156"/>
      <c r="E537" s="24"/>
      <c r="F537" s="131"/>
      <c r="G537" s="158">
        <v>0</v>
      </c>
      <c r="H537" s="158">
        <v>0</v>
      </c>
      <c r="I537" s="160">
        <v>0</v>
      </c>
      <c r="J537" s="38">
        <f t="shared" si="34"/>
        <v>0</v>
      </c>
      <c r="K537" s="88"/>
      <c r="L537" s="88"/>
      <c r="M537" s="75"/>
      <c r="N537" s="15"/>
      <c r="O537" s="3"/>
      <c r="P537" s="3"/>
      <c r="Q537" s="3"/>
      <c r="R537" s="3"/>
      <c r="S537" s="3"/>
      <c r="T537" s="3"/>
      <c r="U537" s="3"/>
      <c r="V537" s="3"/>
      <c r="W537" s="3"/>
      <c r="X537" s="3"/>
      <c r="Y537" s="3"/>
      <c r="Z537" s="3"/>
      <c r="AA537" s="3"/>
      <c r="AB537" s="16"/>
      <c r="AC537" s="16"/>
      <c r="AD537" s="16"/>
      <c r="AE537" s="16"/>
      <c r="AF537" s="16"/>
      <c r="AG537" s="16"/>
      <c r="AH537" s="16"/>
      <c r="AI537" s="16"/>
      <c r="AJ537" s="16"/>
      <c r="AK537" s="16"/>
      <c r="AL537" s="16"/>
      <c r="AM537" s="16"/>
      <c r="AN537" s="16"/>
      <c r="AO537" s="16"/>
      <c r="AP537" s="16"/>
      <c r="AQ537" s="16"/>
    </row>
    <row r="538" spans="1:43" s="16" customFormat="1" ht="15.6" outlineLevel="2" x14ac:dyDescent="0.25">
      <c r="A538" s="44"/>
      <c r="B538" s="45"/>
      <c r="C538" s="44"/>
      <c r="D538" s="98"/>
      <c r="E538" s="24"/>
      <c r="F538" s="24"/>
      <c r="G538" s="24"/>
      <c r="H538" s="24"/>
      <c r="I538" s="24"/>
      <c r="J538" s="35"/>
      <c r="K538" s="43"/>
      <c r="L538" s="43"/>
      <c r="M538" s="75"/>
      <c r="N538" s="47"/>
      <c r="O538" s="3"/>
      <c r="P538" s="3"/>
      <c r="Q538" s="3"/>
      <c r="R538" s="3"/>
      <c r="S538" s="3"/>
      <c r="T538" s="3"/>
      <c r="U538" s="3"/>
      <c r="V538" s="3"/>
      <c r="W538" s="3"/>
      <c r="X538" s="3"/>
      <c r="Y538" s="3"/>
      <c r="Z538" s="3"/>
      <c r="AA538" s="3"/>
    </row>
    <row r="539" spans="1:43" s="61" customFormat="1" ht="15.6" outlineLevel="1" x14ac:dyDescent="0.25">
      <c r="A539" s="55"/>
      <c r="B539" s="56"/>
      <c r="C539" s="55"/>
      <c r="D539" s="57" t="s">
        <v>68</v>
      </c>
      <c r="E539" s="24"/>
      <c r="F539" s="66"/>
      <c r="G539" s="66"/>
      <c r="H539" s="66"/>
      <c r="I539" s="66"/>
      <c r="J539" s="58">
        <f>SUM(J541:J550)</f>
        <v>0</v>
      </c>
      <c r="K539" s="88"/>
      <c r="L539" s="88"/>
      <c r="M539" s="75"/>
      <c r="N539" s="59"/>
      <c r="O539" s="60"/>
      <c r="P539" s="60"/>
      <c r="Q539" s="60"/>
      <c r="R539" s="60"/>
      <c r="S539" s="60"/>
      <c r="T539" s="60"/>
      <c r="U539" s="60"/>
      <c r="V539" s="60"/>
      <c r="W539" s="60"/>
      <c r="X539" s="60"/>
      <c r="Y539" s="60"/>
      <c r="Z539" s="60"/>
      <c r="AA539" s="60"/>
    </row>
    <row r="540" spans="1:43" s="64" customFormat="1" ht="24" outlineLevel="2" x14ac:dyDescent="0.25">
      <c r="A540" s="62"/>
      <c r="B540" s="63"/>
      <c r="C540" s="62"/>
      <c r="D540" s="50" t="s">
        <v>69</v>
      </c>
      <c r="E540" s="39"/>
      <c r="F540" s="273" t="s">
        <v>70</v>
      </c>
      <c r="G540" s="273"/>
      <c r="H540" s="273"/>
      <c r="I540" s="32" t="s">
        <v>71</v>
      </c>
      <c r="J540" s="32" t="s">
        <v>72</v>
      </c>
      <c r="K540" s="88"/>
      <c r="L540" s="88"/>
      <c r="M540" s="76"/>
      <c r="N540" s="65"/>
      <c r="O540" s="61"/>
      <c r="P540" s="61"/>
      <c r="Q540" s="61"/>
      <c r="R540" s="61"/>
      <c r="S540" s="61"/>
      <c r="T540" s="61"/>
      <c r="U540" s="61"/>
      <c r="V540" s="61"/>
      <c r="W540" s="61"/>
      <c r="X540" s="61"/>
      <c r="Y540" s="61"/>
      <c r="Z540" s="61"/>
      <c r="AA540" s="61"/>
      <c r="AB540" s="61"/>
      <c r="AC540" s="61"/>
      <c r="AD540" s="61"/>
      <c r="AE540" s="61"/>
      <c r="AF540" s="61"/>
      <c r="AG540" s="61"/>
      <c r="AH540" s="61"/>
      <c r="AI540" s="61"/>
      <c r="AJ540" s="61"/>
      <c r="AK540" s="61"/>
      <c r="AL540" s="61"/>
      <c r="AM540" s="61"/>
      <c r="AN540" s="61"/>
      <c r="AO540" s="61"/>
      <c r="AP540" s="61"/>
      <c r="AQ540" s="61"/>
    </row>
    <row r="541" spans="1:43" s="17" customFormat="1" ht="15.6" outlineLevel="2" x14ac:dyDescent="0.25">
      <c r="A541" s="13"/>
      <c r="B541" s="14"/>
      <c r="C541" s="107">
        <v>1</v>
      </c>
      <c r="D541" s="156"/>
      <c r="E541" s="24"/>
      <c r="F541" s="274"/>
      <c r="G541" s="274"/>
      <c r="H541" s="274"/>
      <c r="I541" s="161">
        <v>0</v>
      </c>
      <c r="J541" s="38">
        <f t="shared" ref="J541:J550" si="35">I541</f>
        <v>0</v>
      </c>
      <c r="K541" s="88"/>
      <c r="L541" s="88"/>
      <c r="M541" s="75"/>
      <c r="N541" s="15"/>
      <c r="O541" s="16"/>
      <c r="P541" s="16"/>
      <c r="Q541" s="16"/>
      <c r="R541" s="16"/>
      <c r="S541" s="16"/>
      <c r="T541" s="16"/>
      <c r="U541" s="16"/>
      <c r="V541" s="16"/>
      <c r="W541" s="16"/>
      <c r="X541" s="16"/>
      <c r="Y541" s="16"/>
      <c r="Z541" s="16"/>
      <c r="AA541" s="16"/>
      <c r="AB541" s="16"/>
      <c r="AC541" s="16"/>
      <c r="AD541" s="16"/>
      <c r="AE541" s="16"/>
      <c r="AF541" s="16"/>
      <c r="AG541" s="16"/>
      <c r="AH541" s="16"/>
      <c r="AI541" s="16"/>
      <c r="AJ541" s="16"/>
      <c r="AK541" s="16"/>
      <c r="AL541" s="16"/>
      <c r="AM541" s="16"/>
      <c r="AN541" s="16"/>
      <c r="AO541" s="16"/>
      <c r="AP541" s="16"/>
      <c r="AQ541" s="16"/>
    </row>
    <row r="542" spans="1:43" s="17" customFormat="1" ht="15.6" outlineLevel="2" x14ac:dyDescent="0.25">
      <c r="A542" s="13"/>
      <c r="B542" s="14"/>
      <c r="C542" s="107">
        <v>2</v>
      </c>
      <c r="D542" s="156"/>
      <c r="E542" s="24"/>
      <c r="F542" s="274"/>
      <c r="G542" s="274"/>
      <c r="H542" s="274"/>
      <c r="I542" s="161">
        <v>0</v>
      </c>
      <c r="J542" s="38">
        <f t="shared" si="35"/>
        <v>0</v>
      </c>
      <c r="K542" s="88"/>
      <c r="L542" s="88"/>
      <c r="M542" s="75"/>
      <c r="N542" s="15"/>
      <c r="O542" s="16"/>
      <c r="P542" s="16"/>
      <c r="Q542" s="16"/>
      <c r="R542" s="16"/>
      <c r="S542" s="16"/>
      <c r="T542" s="16"/>
      <c r="U542" s="16"/>
      <c r="V542" s="16"/>
      <c r="W542" s="16"/>
      <c r="X542" s="16"/>
      <c r="Y542" s="16"/>
      <c r="Z542" s="16"/>
      <c r="AA542" s="16"/>
      <c r="AB542" s="16"/>
      <c r="AC542" s="16"/>
      <c r="AD542" s="16"/>
      <c r="AE542" s="16"/>
      <c r="AF542" s="16"/>
      <c r="AG542" s="16"/>
      <c r="AH542" s="16"/>
      <c r="AI542" s="16"/>
      <c r="AJ542" s="16"/>
      <c r="AK542" s="16"/>
      <c r="AL542" s="16"/>
      <c r="AM542" s="16"/>
      <c r="AN542" s="16"/>
      <c r="AO542" s="16"/>
      <c r="AP542" s="16"/>
      <c r="AQ542" s="16"/>
    </row>
    <row r="543" spans="1:43" s="17" customFormat="1" ht="15.6" outlineLevel="2" x14ac:dyDescent="0.25">
      <c r="A543" s="13"/>
      <c r="B543" s="14"/>
      <c r="C543" s="107">
        <v>3</v>
      </c>
      <c r="D543" s="156"/>
      <c r="E543" s="24"/>
      <c r="F543" s="274"/>
      <c r="G543" s="274"/>
      <c r="H543" s="274"/>
      <c r="I543" s="161">
        <v>0</v>
      </c>
      <c r="J543" s="38">
        <f t="shared" si="35"/>
        <v>0</v>
      </c>
      <c r="K543" s="88"/>
      <c r="L543" s="88"/>
      <c r="M543" s="75"/>
      <c r="N543" s="15"/>
      <c r="O543" s="16"/>
      <c r="P543" s="16"/>
      <c r="Q543" s="16"/>
      <c r="R543" s="16"/>
      <c r="S543" s="16"/>
      <c r="T543" s="16"/>
      <c r="U543" s="16"/>
      <c r="V543" s="16"/>
      <c r="W543" s="16"/>
      <c r="X543" s="16"/>
      <c r="Y543" s="16"/>
      <c r="Z543" s="16"/>
      <c r="AA543" s="16"/>
      <c r="AB543" s="16"/>
      <c r="AC543" s="16"/>
      <c r="AD543" s="16"/>
      <c r="AE543" s="16"/>
      <c r="AF543" s="16"/>
      <c r="AG543" s="16"/>
      <c r="AH543" s="16"/>
      <c r="AI543" s="16"/>
      <c r="AJ543" s="16"/>
      <c r="AK543" s="16"/>
      <c r="AL543" s="16"/>
      <c r="AM543" s="16"/>
      <c r="AN543" s="16"/>
      <c r="AO543" s="16"/>
      <c r="AP543" s="16"/>
      <c r="AQ543" s="16"/>
    </row>
    <row r="544" spans="1:43" s="17" customFormat="1" ht="15.6" outlineLevel="2" x14ac:dyDescent="0.25">
      <c r="A544" s="13"/>
      <c r="B544" s="14"/>
      <c r="C544" s="107">
        <v>4</v>
      </c>
      <c r="D544" s="156"/>
      <c r="E544" s="24"/>
      <c r="F544" s="274"/>
      <c r="G544" s="274"/>
      <c r="H544" s="274"/>
      <c r="I544" s="161">
        <v>0</v>
      </c>
      <c r="J544" s="38">
        <f t="shared" si="35"/>
        <v>0</v>
      </c>
      <c r="K544" s="88"/>
      <c r="L544" s="88"/>
      <c r="M544" s="75"/>
      <c r="N544" s="15"/>
      <c r="O544" s="16"/>
      <c r="P544" s="16"/>
      <c r="Q544" s="16"/>
      <c r="R544" s="16"/>
      <c r="S544" s="16"/>
      <c r="T544" s="16"/>
      <c r="U544" s="16"/>
      <c r="V544" s="16"/>
      <c r="W544" s="16"/>
      <c r="X544" s="16"/>
      <c r="Y544" s="16"/>
      <c r="Z544" s="16"/>
      <c r="AA544" s="16"/>
      <c r="AB544" s="16"/>
      <c r="AC544" s="16"/>
      <c r="AD544" s="16"/>
      <c r="AE544" s="16"/>
      <c r="AF544" s="16"/>
      <c r="AG544" s="16"/>
      <c r="AH544" s="16"/>
      <c r="AI544" s="16"/>
      <c r="AJ544" s="16"/>
      <c r="AK544" s="16"/>
      <c r="AL544" s="16"/>
      <c r="AM544" s="16"/>
      <c r="AN544" s="16"/>
      <c r="AO544" s="16"/>
      <c r="AP544" s="16"/>
      <c r="AQ544" s="16"/>
    </row>
    <row r="545" spans="1:43" s="17" customFormat="1" ht="15.6" outlineLevel="2" x14ac:dyDescent="0.25">
      <c r="A545" s="13"/>
      <c r="B545" s="14"/>
      <c r="C545" s="107">
        <v>5</v>
      </c>
      <c r="D545" s="156"/>
      <c r="E545" s="24"/>
      <c r="F545" s="274"/>
      <c r="G545" s="274"/>
      <c r="H545" s="274"/>
      <c r="I545" s="161">
        <v>0</v>
      </c>
      <c r="J545" s="38">
        <f t="shared" si="35"/>
        <v>0</v>
      </c>
      <c r="K545" s="88"/>
      <c r="L545" s="88"/>
      <c r="M545" s="75"/>
      <c r="N545" s="15"/>
      <c r="O545" s="16"/>
      <c r="P545" s="16"/>
      <c r="Q545" s="16"/>
      <c r="R545" s="16"/>
      <c r="S545" s="16"/>
      <c r="T545" s="16"/>
      <c r="U545" s="16"/>
      <c r="V545" s="16"/>
      <c r="W545" s="16"/>
      <c r="X545" s="16"/>
      <c r="Y545" s="16"/>
      <c r="Z545" s="16"/>
      <c r="AA545" s="16"/>
      <c r="AB545" s="16"/>
      <c r="AC545" s="16"/>
      <c r="AD545" s="16"/>
      <c r="AE545" s="16"/>
      <c r="AF545" s="16"/>
      <c r="AG545" s="16"/>
      <c r="AH545" s="16"/>
      <c r="AI545" s="16"/>
      <c r="AJ545" s="16"/>
      <c r="AK545" s="16"/>
      <c r="AL545" s="16"/>
      <c r="AM545" s="16"/>
      <c r="AN545" s="16"/>
      <c r="AO545" s="16"/>
      <c r="AP545" s="16"/>
      <c r="AQ545" s="16"/>
    </row>
    <row r="546" spans="1:43" s="17" customFormat="1" ht="15.6" outlineLevel="2" x14ac:dyDescent="0.25">
      <c r="A546" s="13"/>
      <c r="B546" s="14"/>
      <c r="C546" s="107">
        <v>6</v>
      </c>
      <c r="D546" s="156"/>
      <c r="E546" s="24"/>
      <c r="F546" s="274"/>
      <c r="G546" s="274"/>
      <c r="H546" s="274"/>
      <c r="I546" s="161">
        <v>0</v>
      </c>
      <c r="J546" s="38">
        <f t="shared" si="35"/>
        <v>0</v>
      </c>
      <c r="K546" s="88"/>
      <c r="L546" s="88"/>
      <c r="M546" s="75"/>
      <c r="N546" s="15"/>
      <c r="O546" s="16"/>
      <c r="P546" s="16"/>
      <c r="Q546" s="16"/>
      <c r="R546" s="16"/>
      <c r="S546" s="16"/>
      <c r="T546" s="16"/>
      <c r="U546" s="16"/>
      <c r="V546" s="16"/>
      <c r="W546" s="16"/>
      <c r="X546" s="16"/>
      <c r="Y546" s="16"/>
      <c r="Z546" s="16"/>
      <c r="AA546" s="16"/>
      <c r="AB546" s="16"/>
      <c r="AC546" s="16"/>
      <c r="AD546" s="16"/>
      <c r="AE546" s="16"/>
      <c r="AF546" s="16"/>
      <c r="AG546" s="16"/>
      <c r="AH546" s="16"/>
      <c r="AI546" s="16"/>
      <c r="AJ546" s="16"/>
      <c r="AK546" s="16"/>
      <c r="AL546" s="16"/>
      <c r="AM546" s="16"/>
      <c r="AN546" s="16"/>
      <c r="AO546" s="16"/>
      <c r="AP546" s="16"/>
      <c r="AQ546" s="16"/>
    </row>
    <row r="547" spans="1:43" s="17" customFormat="1" ht="15.6" outlineLevel="2" x14ac:dyDescent="0.25">
      <c r="A547" s="13"/>
      <c r="B547" s="14"/>
      <c r="C547" s="107">
        <v>7</v>
      </c>
      <c r="D547" s="156"/>
      <c r="E547" s="24"/>
      <c r="F547" s="274"/>
      <c r="G547" s="274"/>
      <c r="H547" s="274"/>
      <c r="I547" s="161">
        <v>0</v>
      </c>
      <c r="J547" s="38">
        <f t="shared" si="35"/>
        <v>0</v>
      </c>
      <c r="K547" s="88"/>
      <c r="L547" s="88"/>
      <c r="M547" s="75"/>
      <c r="N547" s="15"/>
      <c r="O547" s="16"/>
      <c r="P547" s="16"/>
      <c r="Q547" s="16"/>
      <c r="R547" s="16"/>
      <c r="S547" s="16"/>
      <c r="T547" s="16"/>
      <c r="U547" s="16"/>
      <c r="V547" s="16"/>
      <c r="W547" s="16"/>
      <c r="X547" s="16"/>
      <c r="Y547" s="16"/>
      <c r="Z547" s="16"/>
      <c r="AA547" s="16"/>
      <c r="AB547" s="16"/>
      <c r="AC547" s="16"/>
      <c r="AD547" s="16"/>
      <c r="AE547" s="16"/>
      <c r="AF547" s="16"/>
      <c r="AG547" s="16"/>
      <c r="AH547" s="16"/>
      <c r="AI547" s="16"/>
      <c r="AJ547" s="16"/>
      <c r="AK547" s="16"/>
      <c r="AL547" s="16"/>
      <c r="AM547" s="16"/>
      <c r="AN547" s="16"/>
      <c r="AO547" s="16"/>
      <c r="AP547" s="16"/>
      <c r="AQ547" s="16"/>
    </row>
    <row r="548" spans="1:43" s="17" customFormat="1" ht="15.6" outlineLevel="2" x14ac:dyDescent="0.25">
      <c r="A548" s="13"/>
      <c r="B548" s="14"/>
      <c r="C548" s="107">
        <v>8</v>
      </c>
      <c r="D548" s="156"/>
      <c r="E548" s="24"/>
      <c r="F548" s="274"/>
      <c r="G548" s="274"/>
      <c r="H548" s="274"/>
      <c r="I548" s="161">
        <v>0</v>
      </c>
      <c r="J548" s="38">
        <f t="shared" si="35"/>
        <v>0</v>
      </c>
      <c r="K548" s="88"/>
      <c r="L548" s="88"/>
      <c r="M548" s="75"/>
      <c r="N548" s="15"/>
      <c r="O548" s="16"/>
      <c r="P548" s="16"/>
      <c r="Q548" s="16"/>
      <c r="R548" s="16"/>
      <c r="S548" s="16"/>
      <c r="T548" s="16"/>
      <c r="U548" s="16"/>
      <c r="V548" s="16"/>
      <c r="W548" s="16"/>
      <c r="X548" s="16"/>
      <c r="Y548" s="16"/>
      <c r="Z548" s="16"/>
      <c r="AA548" s="16"/>
      <c r="AB548" s="16"/>
      <c r="AC548" s="16"/>
      <c r="AD548" s="16"/>
      <c r="AE548" s="16"/>
      <c r="AF548" s="16"/>
      <c r="AG548" s="16"/>
      <c r="AH548" s="16"/>
      <c r="AI548" s="16"/>
      <c r="AJ548" s="16"/>
      <c r="AK548" s="16"/>
      <c r="AL548" s="16"/>
      <c r="AM548" s="16"/>
      <c r="AN548" s="16"/>
      <c r="AO548" s="16"/>
      <c r="AP548" s="16"/>
      <c r="AQ548" s="16"/>
    </row>
    <row r="549" spans="1:43" s="17" customFormat="1" ht="15.6" outlineLevel="2" x14ac:dyDescent="0.25">
      <c r="A549" s="13"/>
      <c r="B549" s="14"/>
      <c r="C549" s="107">
        <v>9</v>
      </c>
      <c r="D549" s="156"/>
      <c r="E549" s="24"/>
      <c r="F549" s="274"/>
      <c r="G549" s="274"/>
      <c r="H549" s="274"/>
      <c r="I549" s="161">
        <v>0</v>
      </c>
      <c r="J549" s="38">
        <f t="shared" si="35"/>
        <v>0</v>
      </c>
      <c r="K549" s="88"/>
      <c r="L549" s="88"/>
      <c r="M549" s="75"/>
      <c r="N549" s="15"/>
      <c r="O549" s="16"/>
      <c r="P549" s="16"/>
      <c r="Q549" s="16"/>
      <c r="R549" s="16"/>
      <c r="S549" s="16"/>
      <c r="T549" s="16"/>
      <c r="U549" s="16"/>
      <c r="V549" s="16"/>
      <c r="W549" s="16"/>
      <c r="X549" s="16"/>
      <c r="Y549" s="16"/>
      <c r="Z549" s="16"/>
      <c r="AA549" s="16"/>
      <c r="AB549" s="16"/>
      <c r="AC549" s="16"/>
      <c r="AD549" s="16"/>
      <c r="AE549" s="16"/>
      <c r="AF549" s="16"/>
      <c r="AG549" s="16"/>
      <c r="AH549" s="16"/>
      <c r="AI549" s="16"/>
      <c r="AJ549" s="16"/>
      <c r="AK549" s="16"/>
      <c r="AL549" s="16"/>
      <c r="AM549" s="16"/>
      <c r="AN549" s="16"/>
      <c r="AO549" s="16"/>
      <c r="AP549" s="16"/>
      <c r="AQ549" s="16"/>
    </row>
    <row r="550" spans="1:43" s="17" customFormat="1" ht="15.6" outlineLevel="2" x14ac:dyDescent="0.25">
      <c r="A550" s="13"/>
      <c r="B550" s="14"/>
      <c r="C550" s="107">
        <v>10</v>
      </c>
      <c r="D550" s="156"/>
      <c r="E550" s="24"/>
      <c r="F550" s="274"/>
      <c r="G550" s="274"/>
      <c r="H550" s="274"/>
      <c r="I550" s="161">
        <v>0</v>
      </c>
      <c r="J550" s="38">
        <f t="shared" si="35"/>
        <v>0</v>
      </c>
      <c r="K550" s="88"/>
      <c r="L550" s="88"/>
      <c r="M550" s="75"/>
      <c r="N550" s="15"/>
      <c r="O550" s="16"/>
      <c r="P550" s="16"/>
      <c r="Q550" s="16"/>
      <c r="R550" s="16"/>
      <c r="S550" s="16"/>
      <c r="T550" s="16"/>
      <c r="U550" s="16"/>
      <c r="V550" s="16"/>
      <c r="W550" s="16"/>
      <c r="X550" s="16"/>
      <c r="Y550" s="16"/>
      <c r="Z550" s="16"/>
      <c r="AA550" s="16"/>
      <c r="AB550" s="16"/>
      <c r="AC550" s="16"/>
      <c r="AD550" s="16"/>
      <c r="AE550" s="16"/>
      <c r="AF550" s="16"/>
      <c r="AG550" s="16"/>
      <c r="AH550" s="16"/>
      <c r="AI550" s="16"/>
      <c r="AJ550" s="16"/>
      <c r="AK550" s="16"/>
      <c r="AL550" s="16"/>
      <c r="AM550" s="16"/>
      <c r="AN550" s="16"/>
      <c r="AO550" s="16"/>
      <c r="AP550" s="16"/>
      <c r="AQ550" s="16"/>
    </row>
    <row r="551" spans="1:43" s="16" customFormat="1" ht="15.6" outlineLevel="2" x14ac:dyDescent="0.25">
      <c r="A551" s="44"/>
      <c r="B551" s="45"/>
      <c r="C551" s="44"/>
      <c r="D551" s="98"/>
      <c r="E551" s="24"/>
      <c r="F551" s="24"/>
      <c r="G551" s="24"/>
      <c r="H551" s="24"/>
      <c r="I551" s="24"/>
      <c r="J551" s="35"/>
      <c r="K551" s="43"/>
      <c r="L551" s="43"/>
      <c r="M551" s="75"/>
      <c r="N551" s="47"/>
    </row>
    <row r="552" spans="1:43" s="61" customFormat="1" ht="15.6" outlineLevel="1" x14ac:dyDescent="0.25">
      <c r="A552" s="55"/>
      <c r="B552" s="56"/>
      <c r="C552" s="55"/>
      <c r="D552" s="57" t="s">
        <v>73</v>
      </c>
      <c r="E552" s="24"/>
      <c r="F552" s="66"/>
      <c r="G552" s="66"/>
      <c r="H552" s="66"/>
      <c r="I552" s="66"/>
      <c r="J552" s="58">
        <f>SUM(J554:J563)</f>
        <v>0</v>
      </c>
      <c r="K552" s="88"/>
      <c r="L552" s="88"/>
      <c r="M552" s="75"/>
      <c r="N552" s="59"/>
    </row>
    <row r="553" spans="1:43" s="64" customFormat="1" ht="24" outlineLevel="2" x14ac:dyDescent="0.25">
      <c r="A553" s="62"/>
      <c r="B553" s="63"/>
      <c r="C553" s="62"/>
      <c r="D553" s="50" t="s">
        <v>74</v>
      </c>
      <c r="E553" s="39"/>
      <c r="F553" s="52"/>
      <c r="G553" s="52"/>
      <c r="H553" s="32" t="s">
        <v>71</v>
      </c>
      <c r="I553" s="32" t="s">
        <v>75</v>
      </c>
      <c r="J553" s="32" t="s">
        <v>76</v>
      </c>
      <c r="K553" s="88"/>
      <c r="L553" s="88"/>
      <c r="M553" s="76"/>
      <c r="N553" s="65"/>
      <c r="O553" s="60"/>
      <c r="P553" s="60"/>
      <c r="Q553" s="60"/>
      <c r="R553" s="60"/>
      <c r="S553" s="60"/>
      <c r="T553" s="60"/>
      <c r="U553" s="60"/>
      <c r="V553" s="60"/>
      <c r="W553" s="60"/>
      <c r="X553" s="60"/>
      <c r="Y553" s="60"/>
      <c r="Z553" s="60"/>
      <c r="AA553" s="60"/>
      <c r="AB553" s="61"/>
      <c r="AC553" s="61"/>
      <c r="AD553" s="61"/>
      <c r="AE553" s="61"/>
      <c r="AF553" s="61"/>
      <c r="AG553" s="61"/>
      <c r="AH553" s="61"/>
      <c r="AI553" s="61"/>
      <c r="AJ553" s="61"/>
      <c r="AK553" s="61"/>
      <c r="AL553" s="61"/>
      <c r="AM553" s="61"/>
      <c r="AN553" s="61"/>
      <c r="AO553" s="61"/>
      <c r="AP553" s="61"/>
      <c r="AQ553" s="61"/>
    </row>
    <row r="554" spans="1:43" s="17" customFormat="1" ht="15.6" outlineLevel="2" x14ac:dyDescent="0.25">
      <c r="A554" s="13"/>
      <c r="B554" s="14"/>
      <c r="C554" s="107">
        <v>1</v>
      </c>
      <c r="D554" s="156"/>
      <c r="E554" s="39"/>
      <c r="F554" s="50"/>
      <c r="G554" s="50"/>
      <c r="H554" s="158">
        <v>0</v>
      </c>
      <c r="I554" s="159">
        <v>0</v>
      </c>
      <c r="J554" s="38">
        <f t="shared" ref="J554:J563" si="36">$H554*I554</f>
        <v>0</v>
      </c>
      <c r="K554" s="88"/>
      <c r="L554" s="88"/>
      <c r="M554" s="76"/>
      <c r="N554" s="15"/>
      <c r="O554" s="3"/>
      <c r="P554" s="3"/>
      <c r="Q554" s="3"/>
      <c r="R554" s="3"/>
      <c r="S554" s="3"/>
      <c r="T554" s="3"/>
      <c r="U554" s="3"/>
      <c r="V554" s="3"/>
      <c r="W554" s="3"/>
      <c r="X554" s="3"/>
      <c r="Y554" s="3"/>
      <c r="Z554" s="3"/>
      <c r="AA554" s="3"/>
      <c r="AB554" s="16"/>
      <c r="AC554" s="16"/>
      <c r="AD554" s="16"/>
      <c r="AE554" s="16"/>
      <c r="AF554" s="16"/>
      <c r="AG554" s="16"/>
      <c r="AH554" s="16"/>
      <c r="AI554" s="16"/>
      <c r="AJ554" s="16"/>
      <c r="AK554" s="16"/>
      <c r="AL554" s="16"/>
      <c r="AM554" s="16"/>
      <c r="AN554" s="16"/>
      <c r="AO554" s="16"/>
      <c r="AP554" s="16"/>
      <c r="AQ554" s="16"/>
    </row>
    <row r="555" spans="1:43" s="17" customFormat="1" ht="15.6" outlineLevel="2" x14ac:dyDescent="0.25">
      <c r="A555" s="13"/>
      <c r="B555" s="14"/>
      <c r="C555" s="107">
        <v>2</v>
      </c>
      <c r="D555" s="156"/>
      <c r="E555" s="39"/>
      <c r="F555" s="50"/>
      <c r="G555" s="50"/>
      <c r="H555" s="158">
        <v>0</v>
      </c>
      <c r="I555" s="159">
        <v>0</v>
      </c>
      <c r="J555" s="38">
        <f t="shared" si="36"/>
        <v>0</v>
      </c>
      <c r="K555" s="88"/>
      <c r="L555" s="88"/>
      <c r="M555" s="76"/>
      <c r="N555" s="15"/>
      <c r="O555" s="3"/>
      <c r="P555" s="3"/>
      <c r="Q555" s="3"/>
      <c r="R555" s="3"/>
      <c r="S555" s="3"/>
      <c r="T555" s="3"/>
      <c r="U555" s="3"/>
      <c r="V555" s="3"/>
      <c r="W555" s="3"/>
      <c r="X555" s="3"/>
      <c r="Y555" s="3"/>
      <c r="Z555" s="3"/>
      <c r="AA555" s="3"/>
      <c r="AB555" s="16"/>
      <c r="AC555" s="16"/>
      <c r="AD555" s="16"/>
      <c r="AE555" s="16"/>
      <c r="AF555" s="16"/>
      <c r="AG555" s="16"/>
      <c r="AH555" s="16"/>
      <c r="AI555" s="16"/>
      <c r="AJ555" s="16"/>
      <c r="AK555" s="16"/>
      <c r="AL555" s="16"/>
      <c r="AM555" s="16"/>
      <c r="AN555" s="16"/>
      <c r="AO555" s="16"/>
      <c r="AP555" s="16"/>
      <c r="AQ555" s="16"/>
    </row>
    <row r="556" spans="1:43" s="17" customFormat="1" ht="15.6" outlineLevel="2" x14ac:dyDescent="0.25">
      <c r="A556" s="13"/>
      <c r="B556" s="14"/>
      <c r="C556" s="107">
        <v>3</v>
      </c>
      <c r="D556" s="156"/>
      <c r="E556" s="39"/>
      <c r="F556" s="50"/>
      <c r="G556" s="50"/>
      <c r="H556" s="158">
        <v>0</v>
      </c>
      <c r="I556" s="159">
        <v>0</v>
      </c>
      <c r="J556" s="38">
        <f t="shared" si="36"/>
        <v>0</v>
      </c>
      <c r="K556" s="88"/>
      <c r="L556" s="88"/>
      <c r="M556" s="76"/>
      <c r="N556" s="15"/>
      <c r="O556" s="3"/>
      <c r="P556" s="3"/>
      <c r="Q556" s="3"/>
      <c r="R556" s="3"/>
      <c r="S556" s="3"/>
      <c r="T556" s="3"/>
      <c r="U556" s="3"/>
      <c r="V556" s="3"/>
      <c r="W556" s="3"/>
      <c r="X556" s="3"/>
      <c r="Y556" s="3"/>
      <c r="Z556" s="3"/>
      <c r="AA556" s="3"/>
      <c r="AB556" s="16"/>
      <c r="AC556" s="16"/>
      <c r="AD556" s="16"/>
      <c r="AE556" s="16"/>
      <c r="AF556" s="16"/>
      <c r="AG556" s="16"/>
      <c r="AH556" s="16"/>
      <c r="AI556" s="16"/>
      <c r="AJ556" s="16"/>
      <c r="AK556" s="16"/>
      <c r="AL556" s="16"/>
      <c r="AM556" s="16"/>
      <c r="AN556" s="16"/>
      <c r="AO556" s="16"/>
      <c r="AP556" s="16"/>
      <c r="AQ556" s="16"/>
    </row>
    <row r="557" spans="1:43" s="17" customFormat="1" ht="15.6" outlineLevel="2" x14ac:dyDescent="0.25">
      <c r="A557" s="13"/>
      <c r="B557" s="14"/>
      <c r="C557" s="107">
        <v>4</v>
      </c>
      <c r="D557" s="156"/>
      <c r="E557" s="39"/>
      <c r="F557" s="50"/>
      <c r="G557" s="50"/>
      <c r="H557" s="158">
        <v>0</v>
      </c>
      <c r="I557" s="159">
        <v>0</v>
      </c>
      <c r="J557" s="38">
        <f t="shared" si="36"/>
        <v>0</v>
      </c>
      <c r="K557" s="88"/>
      <c r="L557" s="88"/>
      <c r="M557" s="76"/>
      <c r="N557" s="15"/>
      <c r="O557" s="3"/>
      <c r="P557" s="3"/>
      <c r="Q557" s="3"/>
      <c r="R557" s="3"/>
      <c r="S557" s="3"/>
      <c r="T557" s="3"/>
      <c r="U557" s="3"/>
      <c r="V557" s="3"/>
      <c r="W557" s="3"/>
      <c r="X557" s="3"/>
      <c r="Y557" s="3"/>
      <c r="Z557" s="3"/>
      <c r="AA557" s="3"/>
      <c r="AB557" s="16"/>
      <c r="AC557" s="16"/>
      <c r="AD557" s="16"/>
      <c r="AE557" s="16"/>
      <c r="AF557" s="16"/>
      <c r="AG557" s="16"/>
      <c r="AH557" s="16"/>
      <c r="AI557" s="16"/>
      <c r="AJ557" s="16"/>
      <c r="AK557" s="16"/>
      <c r="AL557" s="16"/>
      <c r="AM557" s="16"/>
      <c r="AN557" s="16"/>
      <c r="AO557" s="16"/>
      <c r="AP557" s="16"/>
      <c r="AQ557" s="16"/>
    </row>
    <row r="558" spans="1:43" s="17" customFormat="1" ht="15.6" outlineLevel="2" x14ac:dyDescent="0.25">
      <c r="A558" s="13"/>
      <c r="B558" s="14"/>
      <c r="C558" s="107">
        <v>5</v>
      </c>
      <c r="D558" s="156"/>
      <c r="E558" s="39"/>
      <c r="F558" s="50"/>
      <c r="G558" s="50"/>
      <c r="H558" s="158">
        <v>0</v>
      </c>
      <c r="I558" s="159">
        <v>0</v>
      </c>
      <c r="J558" s="38">
        <f t="shared" si="36"/>
        <v>0</v>
      </c>
      <c r="K558" s="88"/>
      <c r="L558" s="88"/>
      <c r="M558" s="76"/>
      <c r="N558" s="15"/>
      <c r="O558" s="3"/>
      <c r="P558" s="3"/>
      <c r="Q558" s="3"/>
      <c r="R558" s="3"/>
      <c r="S558" s="3"/>
      <c r="T558" s="3"/>
      <c r="U558" s="3"/>
      <c r="V558" s="3"/>
      <c r="W558" s="3"/>
      <c r="X558" s="3"/>
      <c r="Y558" s="3"/>
      <c r="Z558" s="3"/>
      <c r="AA558" s="3"/>
      <c r="AB558" s="16"/>
      <c r="AC558" s="16"/>
      <c r="AD558" s="16"/>
      <c r="AE558" s="16"/>
      <c r="AF558" s="16"/>
      <c r="AG558" s="16"/>
      <c r="AH558" s="16"/>
      <c r="AI558" s="16"/>
      <c r="AJ558" s="16"/>
      <c r="AK558" s="16"/>
      <c r="AL558" s="16"/>
      <c r="AM558" s="16"/>
      <c r="AN558" s="16"/>
      <c r="AO558" s="16"/>
      <c r="AP558" s="16"/>
      <c r="AQ558" s="16"/>
    </row>
    <row r="559" spans="1:43" s="17" customFormat="1" ht="15.6" outlineLevel="2" x14ac:dyDescent="0.25">
      <c r="A559" s="13"/>
      <c r="B559" s="14"/>
      <c r="C559" s="107">
        <v>6</v>
      </c>
      <c r="D559" s="156"/>
      <c r="E559" s="39"/>
      <c r="F559" s="50"/>
      <c r="G559" s="50"/>
      <c r="H559" s="158">
        <v>0</v>
      </c>
      <c r="I559" s="159">
        <v>0</v>
      </c>
      <c r="J559" s="38">
        <f t="shared" si="36"/>
        <v>0</v>
      </c>
      <c r="K559" s="88"/>
      <c r="L559" s="88"/>
      <c r="M559" s="76"/>
      <c r="N559" s="15"/>
      <c r="O559" s="3"/>
      <c r="P559" s="3"/>
      <c r="Q559" s="3"/>
      <c r="R559" s="3"/>
      <c r="S559" s="3"/>
      <c r="T559" s="3"/>
      <c r="U559" s="3"/>
      <c r="V559" s="3"/>
      <c r="W559" s="3"/>
      <c r="X559" s="3"/>
      <c r="Y559" s="3"/>
      <c r="Z559" s="3"/>
      <c r="AA559" s="3"/>
      <c r="AB559" s="16"/>
      <c r="AC559" s="16"/>
      <c r="AD559" s="16"/>
      <c r="AE559" s="16"/>
      <c r="AF559" s="16"/>
      <c r="AG559" s="16"/>
      <c r="AH559" s="16"/>
      <c r="AI559" s="16"/>
      <c r="AJ559" s="16"/>
      <c r="AK559" s="16"/>
      <c r="AL559" s="16"/>
      <c r="AM559" s="16"/>
      <c r="AN559" s="16"/>
      <c r="AO559" s="16"/>
      <c r="AP559" s="16"/>
      <c r="AQ559" s="16"/>
    </row>
    <row r="560" spans="1:43" s="17" customFormat="1" ht="15.6" outlineLevel="2" x14ac:dyDescent="0.25">
      <c r="A560" s="13"/>
      <c r="B560" s="14"/>
      <c r="C560" s="107">
        <v>7</v>
      </c>
      <c r="D560" s="156"/>
      <c r="E560" s="39"/>
      <c r="F560" s="50"/>
      <c r="G560" s="50"/>
      <c r="H560" s="158">
        <v>0</v>
      </c>
      <c r="I560" s="159">
        <v>0</v>
      </c>
      <c r="J560" s="38">
        <f t="shared" si="36"/>
        <v>0</v>
      </c>
      <c r="K560" s="88"/>
      <c r="L560" s="88"/>
      <c r="M560" s="76"/>
      <c r="N560" s="15"/>
      <c r="O560" s="3"/>
      <c r="P560" s="3"/>
      <c r="Q560" s="3"/>
      <c r="R560" s="3"/>
      <c r="S560" s="3"/>
      <c r="T560" s="3"/>
      <c r="U560" s="3"/>
      <c r="V560" s="3"/>
      <c r="W560" s="3"/>
      <c r="X560" s="3"/>
      <c r="Y560" s="3"/>
      <c r="Z560" s="3"/>
      <c r="AA560" s="3"/>
      <c r="AB560" s="16"/>
      <c r="AC560" s="16"/>
      <c r="AD560" s="16"/>
      <c r="AE560" s="16"/>
      <c r="AF560" s="16"/>
      <c r="AG560" s="16"/>
      <c r="AH560" s="16"/>
      <c r="AI560" s="16"/>
      <c r="AJ560" s="16"/>
      <c r="AK560" s="16"/>
      <c r="AL560" s="16"/>
      <c r="AM560" s="16"/>
      <c r="AN560" s="16"/>
      <c r="AO560" s="16"/>
      <c r="AP560" s="16"/>
      <c r="AQ560" s="16"/>
    </row>
    <row r="561" spans="1:43" s="17" customFormat="1" ht="15.6" outlineLevel="2" x14ac:dyDescent="0.25">
      <c r="A561" s="13"/>
      <c r="B561" s="14"/>
      <c r="C561" s="107">
        <v>8</v>
      </c>
      <c r="D561" s="156"/>
      <c r="E561" s="39"/>
      <c r="F561" s="50"/>
      <c r="G561" s="50"/>
      <c r="H561" s="158">
        <v>0</v>
      </c>
      <c r="I561" s="159">
        <v>0</v>
      </c>
      <c r="J561" s="38">
        <f t="shared" si="36"/>
        <v>0</v>
      </c>
      <c r="K561" s="88"/>
      <c r="L561" s="88"/>
      <c r="M561" s="76"/>
      <c r="N561" s="15"/>
      <c r="O561" s="3"/>
      <c r="P561" s="3"/>
      <c r="Q561" s="3"/>
      <c r="R561" s="3"/>
      <c r="S561" s="3"/>
      <c r="T561" s="3"/>
      <c r="U561" s="3"/>
      <c r="V561" s="3"/>
      <c r="W561" s="3"/>
      <c r="X561" s="3"/>
      <c r="Y561" s="3"/>
      <c r="Z561" s="3"/>
      <c r="AA561" s="3"/>
      <c r="AB561" s="16"/>
      <c r="AC561" s="16"/>
      <c r="AD561" s="16"/>
      <c r="AE561" s="16"/>
      <c r="AF561" s="16"/>
      <c r="AG561" s="16"/>
      <c r="AH561" s="16"/>
      <c r="AI561" s="16"/>
      <c r="AJ561" s="16"/>
      <c r="AK561" s="16"/>
      <c r="AL561" s="16"/>
      <c r="AM561" s="16"/>
      <c r="AN561" s="16"/>
      <c r="AO561" s="16"/>
      <c r="AP561" s="16"/>
      <c r="AQ561" s="16"/>
    </row>
    <row r="562" spans="1:43" s="17" customFormat="1" ht="15.6" outlineLevel="2" x14ac:dyDescent="0.25">
      <c r="A562" s="13"/>
      <c r="B562" s="14"/>
      <c r="C562" s="107">
        <v>9</v>
      </c>
      <c r="D562" s="156"/>
      <c r="E562" s="39"/>
      <c r="F562" s="50"/>
      <c r="G562" s="50"/>
      <c r="H562" s="158">
        <v>0</v>
      </c>
      <c r="I562" s="159">
        <v>0</v>
      </c>
      <c r="J562" s="38">
        <f t="shared" si="36"/>
        <v>0</v>
      </c>
      <c r="K562" s="88"/>
      <c r="L562" s="88"/>
      <c r="M562" s="76"/>
      <c r="N562" s="15"/>
      <c r="O562" s="3"/>
      <c r="P562" s="3"/>
      <c r="Q562" s="3"/>
      <c r="R562" s="3"/>
      <c r="S562" s="3"/>
      <c r="T562" s="3"/>
      <c r="U562" s="3"/>
      <c r="V562" s="3"/>
      <c r="W562" s="3"/>
      <c r="X562" s="3"/>
      <c r="Y562" s="3"/>
      <c r="Z562" s="3"/>
      <c r="AA562" s="3"/>
      <c r="AB562" s="16"/>
      <c r="AC562" s="16"/>
      <c r="AD562" s="16"/>
      <c r="AE562" s="16"/>
      <c r="AF562" s="16"/>
      <c r="AG562" s="16"/>
      <c r="AH562" s="16"/>
      <c r="AI562" s="16"/>
      <c r="AJ562" s="16"/>
      <c r="AK562" s="16"/>
      <c r="AL562" s="16"/>
      <c r="AM562" s="16"/>
      <c r="AN562" s="16"/>
      <c r="AO562" s="16"/>
      <c r="AP562" s="16"/>
      <c r="AQ562" s="16"/>
    </row>
    <row r="563" spans="1:43" s="17" customFormat="1" ht="15.6" outlineLevel="2" x14ac:dyDescent="0.25">
      <c r="A563" s="13"/>
      <c r="B563" s="14"/>
      <c r="C563" s="107">
        <v>10</v>
      </c>
      <c r="D563" s="156"/>
      <c r="E563" s="39"/>
      <c r="F563" s="50"/>
      <c r="G563" s="50"/>
      <c r="H563" s="158">
        <v>0</v>
      </c>
      <c r="I563" s="159">
        <v>0</v>
      </c>
      <c r="J563" s="38">
        <f t="shared" si="36"/>
        <v>0</v>
      </c>
      <c r="K563" s="88"/>
      <c r="L563" s="88"/>
      <c r="M563" s="76"/>
      <c r="N563" s="15"/>
      <c r="O563" s="3"/>
      <c r="P563" s="3"/>
      <c r="Q563" s="3"/>
      <c r="R563" s="3"/>
      <c r="S563" s="3"/>
      <c r="T563" s="3"/>
      <c r="U563" s="3"/>
      <c r="V563" s="3"/>
      <c r="W563" s="3"/>
      <c r="X563" s="3"/>
      <c r="Y563" s="3"/>
      <c r="Z563" s="3"/>
      <c r="AA563" s="3"/>
      <c r="AB563" s="16"/>
      <c r="AC563" s="16"/>
      <c r="AD563" s="16"/>
      <c r="AE563" s="16"/>
      <c r="AF563" s="16"/>
      <c r="AG563" s="16"/>
      <c r="AH563" s="16"/>
      <c r="AI563" s="16"/>
      <c r="AJ563" s="16"/>
      <c r="AK563" s="16"/>
      <c r="AL563" s="16"/>
      <c r="AM563" s="16"/>
      <c r="AN563" s="16"/>
      <c r="AO563" s="16"/>
      <c r="AP563" s="16"/>
      <c r="AQ563" s="16"/>
    </row>
    <row r="564" spans="1:43" s="16" customFormat="1" ht="15.6" outlineLevel="2" x14ac:dyDescent="0.25">
      <c r="A564" s="44"/>
      <c r="B564" s="45"/>
      <c r="C564" s="44"/>
      <c r="D564" s="103"/>
      <c r="E564" s="39"/>
      <c r="F564" s="39"/>
      <c r="G564" s="39"/>
      <c r="H564" s="39"/>
      <c r="I564" s="39"/>
      <c r="J564" s="48"/>
      <c r="K564" s="35"/>
      <c r="L564" s="35"/>
      <c r="M564" s="76"/>
      <c r="N564" s="47"/>
      <c r="O564" s="3"/>
      <c r="P564" s="3"/>
      <c r="Q564" s="3"/>
      <c r="R564" s="3"/>
      <c r="S564" s="3"/>
      <c r="T564" s="3"/>
      <c r="U564" s="3"/>
      <c r="V564" s="3"/>
      <c r="W564" s="3"/>
      <c r="X564" s="3"/>
      <c r="Y564" s="3"/>
      <c r="Z564" s="3"/>
      <c r="AA564" s="3"/>
    </row>
    <row r="565" spans="1:43" s="61" customFormat="1" ht="15.6" outlineLevel="1" x14ac:dyDescent="0.25">
      <c r="A565" s="55"/>
      <c r="B565" s="56"/>
      <c r="C565" s="55"/>
      <c r="D565" s="57" t="s">
        <v>77</v>
      </c>
      <c r="E565" s="39"/>
      <c r="F565" s="66"/>
      <c r="G565" s="66"/>
      <c r="H565" s="66"/>
      <c r="I565" s="66"/>
      <c r="J565" s="58">
        <f>SUM(J567:J576)</f>
        <v>0</v>
      </c>
      <c r="K565" s="88"/>
      <c r="L565" s="88"/>
      <c r="M565" s="76"/>
      <c r="N565" s="59"/>
      <c r="O565" s="60"/>
      <c r="P565" s="60"/>
      <c r="Q565" s="60"/>
      <c r="R565" s="60"/>
      <c r="S565" s="60"/>
      <c r="T565" s="60"/>
      <c r="U565" s="60"/>
      <c r="V565" s="60"/>
      <c r="W565" s="60"/>
      <c r="X565" s="60"/>
      <c r="Y565" s="60"/>
      <c r="Z565" s="60"/>
      <c r="AA565" s="60"/>
    </row>
    <row r="566" spans="1:43" s="64" customFormat="1" ht="15.6" outlineLevel="2" x14ac:dyDescent="0.25">
      <c r="A566" s="62"/>
      <c r="B566" s="63"/>
      <c r="C566" s="62"/>
      <c r="D566" s="50" t="s">
        <v>78</v>
      </c>
      <c r="E566" s="39"/>
      <c r="F566" s="281" t="s">
        <v>79</v>
      </c>
      <c r="G566" s="281"/>
      <c r="H566" s="281"/>
      <c r="I566" s="32" t="s">
        <v>71</v>
      </c>
      <c r="J566" s="32" t="s">
        <v>80</v>
      </c>
      <c r="K566" s="88"/>
      <c r="L566" s="88"/>
      <c r="M566" s="76"/>
      <c r="N566" s="65"/>
      <c r="O566" s="60"/>
      <c r="P566" s="60"/>
      <c r="Q566" s="60"/>
      <c r="R566" s="60"/>
      <c r="S566" s="60"/>
      <c r="T566" s="60"/>
      <c r="U566" s="60"/>
      <c r="V566" s="60"/>
      <c r="W566" s="60"/>
      <c r="X566" s="60"/>
      <c r="Y566" s="60"/>
      <c r="Z566" s="60"/>
      <c r="AA566" s="60"/>
      <c r="AB566" s="61"/>
      <c r="AC566" s="61"/>
      <c r="AD566" s="61"/>
      <c r="AE566" s="61"/>
      <c r="AF566" s="61"/>
      <c r="AG566" s="61"/>
      <c r="AH566" s="61"/>
      <c r="AI566" s="61"/>
      <c r="AJ566" s="61"/>
      <c r="AK566" s="61"/>
      <c r="AL566" s="61"/>
      <c r="AM566" s="61"/>
      <c r="AN566" s="61"/>
      <c r="AO566" s="61"/>
      <c r="AP566" s="61"/>
      <c r="AQ566" s="61"/>
    </row>
    <row r="567" spans="1:43" s="17" customFormat="1" ht="15.6" outlineLevel="2" x14ac:dyDescent="0.25">
      <c r="A567" s="13"/>
      <c r="B567" s="14"/>
      <c r="C567" s="107">
        <v>1</v>
      </c>
      <c r="D567" s="156"/>
      <c r="E567" s="39"/>
      <c r="F567" s="277"/>
      <c r="G567" s="278"/>
      <c r="H567" s="279"/>
      <c r="I567" s="161">
        <v>0</v>
      </c>
      <c r="J567" s="38">
        <f t="shared" ref="J567:J576" si="37">I567</f>
        <v>0</v>
      </c>
      <c r="K567" s="88"/>
      <c r="L567" s="88"/>
      <c r="M567" s="76"/>
      <c r="N567" s="15"/>
      <c r="O567" s="3"/>
      <c r="P567" s="3"/>
      <c r="Q567" s="3"/>
      <c r="R567" s="3"/>
      <c r="S567" s="3"/>
      <c r="T567" s="3"/>
      <c r="U567" s="3"/>
      <c r="V567" s="3"/>
      <c r="W567" s="3"/>
      <c r="X567" s="3"/>
      <c r="Y567" s="3"/>
      <c r="Z567" s="3"/>
      <c r="AA567" s="3"/>
      <c r="AB567" s="16"/>
      <c r="AC567" s="16"/>
      <c r="AD567" s="16"/>
      <c r="AE567" s="16"/>
      <c r="AF567" s="16"/>
      <c r="AG567" s="16"/>
      <c r="AH567" s="16"/>
      <c r="AI567" s="16"/>
      <c r="AJ567" s="16"/>
      <c r="AK567" s="16"/>
      <c r="AL567" s="16"/>
      <c r="AM567" s="16"/>
      <c r="AN567" s="16"/>
      <c r="AO567" s="16"/>
      <c r="AP567" s="16"/>
      <c r="AQ567" s="16"/>
    </row>
    <row r="568" spans="1:43" s="17" customFormat="1" ht="15.6" outlineLevel="2" x14ac:dyDescent="0.25">
      <c r="A568" s="13"/>
      <c r="B568" s="14"/>
      <c r="C568" s="107">
        <v>2</v>
      </c>
      <c r="D568" s="156"/>
      <c r="E568" s="39"/>
      <c r="F568" s="277"/>
      <c r="G568" s="278"/>
      <c r="H568" s="279"/>
      <c r="I568" s="161">
        <v>0</v>
      </c>
      <c r="J568" s="38">
        <f t="shared" si="37"/>
        <v>0</v>
      </c>
      <c r="K568" s="88"/>
      <c r="L568" s="88"/>
      <c r="M568" s="76"/>
      <c r="N568" s="15"/>
      <c r="O568" s="3"/>
      <c r="P568" s="3"/>
      <c r="Q568" s="3"/>
      <c r="R568" s="3"/>
      <c r="S568" s="3"/>
      <c r="T568" s="3"/>
      <c r="U568" s="3"/>
      <c r="V568" s="3"/>
      <c r="W568" s="3"/>
      <c r="X568" s="3"/>
      <c r="Y568" s="3"/>
      <c r="Z568" s="3"/>
      <c r="AA568" s="3"/>
      <c r="AB568" s="16"/>
      <c r="AC568" s="16"/>
      <c r="AD568" s="16"/>
      <c r="AE568" s="16"/>
      <c r="AF568" s="16"/>
      <c r="AG568" s="16"/>
      <c r="AH568" s="16"/>
      <c r="AI568" s="16"/>
      <c r="AJ568" s="16"/>
      <c r="AK568" s="16"/>
      <c r="AL568" s="16"/>
      <c r="AM568" s="16"/>
      <c r="AN568" s="16"/>
      <c r="AO568" s="16"/>
      <c r="AP568" s="16"/>
      <c r="AQ568" s="16"/>
    </row>
    <row r="569" spans="1:43" s="17" customFormat="1" ht="15.6" outlineLevel="2" x14ac:dyDescent="0.25">
      <c r="A569" s="13"/>
      <c r="B569" s="14"/>
      <c r="C569" s="107">
        <v>3</v>
      </c>
      <c r="D569" s="156"/>
      <c r="E569" s="39"/>
      <c r="F569" s="277"/>
      <c r="G569" s="278"/>
      <c r="H569" s="279"/>
      <c r="I569" s="161">
        <v>0</v>
      </c>
      <c r="J569" s="38">
        <f t="shared" si="37"/>
        <v>0</v>
      </c>
      <c r="K569" s="88"/>
      <c r="L569" s="88"/>
      <c r="M569" s="76"/>
      <c r="N569" s="15"/>
      <c r="O569" s="3"/>
      <c r="P569" s="3"/>
      <c r="Q569" s="3"/>
      <c r="R569" s="3"/>
      <c r="S569" s="3"/>
      <c r="T569" s="3"/>
      <c r="U569" s="3"/>
      <c r="V569" s="3"/>
      <c r="W569" s="3"/>
      <c r="X569" s="3"/>
      <c r="Y569" s="3"/>
      <c r="Z569" s="3"/>
      <c r="AA569" s="3"/>
      <c r="AB569" s="16"/>
      <c r="AC569" s="16"/>
      <c r="AD569" s="16"/>
      <c r="AE569" s="16"/>
      <c r="AF569" s="16"/>
      <c r="AG569" s="16"/>
      <c r="AH569" s="16"/>
      <c r="AI569" s="16"/>
      <c r="AJ569" s="16"/>
      <c r="AK569" s="16"/>
      <c r="AL569" s="16"/>
      <c r="AM569" s="16"/>
      <c r="AN569" s="16"/>
      <c r="AO569" s="16"/>
      <c r="AP569" s="16"/>
      <c r="AQ569" s="16"/>
    </row>
    <row r="570" spans="1:43" s="17" customFormat="1" ht="15.6" outlineLevel="2" x14ac:dyDescent="0.25">
      <c r="A570" s="13"/>
      <c r="B570" s="14"/>
      <c r="C570" s="107">
        <v>4</v>
      </c>
      <c r="D570" s="156"/>
      <c r="E570" s="39"/>
      <c r="F570" s="277"/>
      <c r="G570" s="278"/>
      <c r="H570" s="279"/>
      <c r="I570" s="161">
        <v>0</v>
      </c>
      <c r="J570" s="38">
        <f t="shared" si="37"/>
        <v>0</v>
      </c>
      <c r="K570" s="88"/>
      <c r="L570" s="88"/>
      <c r="M570" s="76"/>
      <c r="N570" s="15"/>
      <c r="O570" s="3"/>
      <c r="P570" s="3"/>
      <c r="Q570" s="3"/>
      <c r="R570" s="3"/>
      <c r="S570" s="3"/>
      <c r="T570" s="3"/>
      <c r="U570" s="3"/>
      <c r="V570" s="3"/>
      <c r="W570" s="3"/>
      <c r="X570" s="3"/>
      <c r="Y570" s="3"/>
      <c r="Z570" s="3"/>
      <c r="AA570" s="3"/>
      <c r="AB570" s="16"/>
      <c r="AC570" s="16"/>
      <c r="AD570" s="16"/>
      <c r="AE570" s="16"/>
      <c r="AF570" s="16"/>
      <c r="AG570" s="16"/>
      <c r="AH570" s="16"/>
      <c r="AI570" s="16"/>
      <c r="AJ570" s="16"/>
      <c r="AK570" s="16"/>
      <c r="AL570" s="16"/>
      <c r="AM570" s="16"/>
      <c r="AN570" s="16"/>
      <c r="AO570" s="16"/>
      <c r="AP570" s="16"/>
      <c r="AQ570" s="16"/>
    </row>
    <row r="571" spans="1:43" s="17" customFormat="1" ht="15.6" outlineLevel="2" x14ac:dyDescent="0.25">
      <c r="A571" s="13"/>
      <c r="B571" s="14"/>
      <c r="C571" s="107">
        <v>5</v>
      </c>
      <c r="D571" s="156"/>
      <c r="E571" s="39"/>
      <c r="F571" s="277"/>
      <c r="G571" s="278"/>
      <c r="H571" s="279"/>
      <c r="I571" s="161">
        <v>0</v>
      </c>
      <c r="J571" s="38">
        <f t="shared" si="37"/>
        <v>0</v>
      </c>
      <c r="K571" s="88"/>
      <c r="L571" s="88"/>
      <c r="M571" s="76"/>
      <c r="N571" s="15"/>
      <c r="O571" s="3"/>
      <c r="P571" s="3"/>
      <c r="Q571" s="3"/>
      <c r="R571" s="3"/>
      <c r="S571" s="3"/>
      <c r="T571" s="3"/>
      <c r="U571" s="3"/>
      <c r="V571" s="3"/>
      <c r="W571" s="3"/>
      <c r="X571" s="3"/>
      <c r="Y571" s="3"/>
      <c r="Z571" s="3"/>
      <c r="AA571" s="3"/>
      <c r="AB571" s="16"/>
      <c r="AC571" s="16"/>
      <c r="AD571" s="16"/>
      <c r="AE571" s="16"/>
      <c r="AF571" s="16"/>
      <c r="AG571" s="16"/>
      <c r="AH571" s="16"/>
      <c r="AI571" s="16"/>
      <c r="AJ571" s="16"/>
      <c r="AK571" s="16"/>
      <c r="AL571" s="16"/>
      <c r="AM571" s="16"/>
      <c r="AN571" s="16"/>
      <c r="AO571" s="16"/>
      <c r="AP571" s="16"/>
      <c r="AQ571" s="16"/>
    </row>
    <row r="572" spans="1:43" s="17" customFormat="1" ht="15.6" outlineLevel="2" x14ac:dyDescent="0.25">
      <c r="A572" s="13"/>
      <c r="B572" s="14"/>
      <c r="C572" s="107">
        <v>6</v>
      </c>
      <c r="D572" s="156"/>
      <c r="E572" s="39"/>
      <c r="F572" s="277"/>
      <c r="G572" s="278"/>
      <c r="H572" s="279"/>
      <c r="I572" s="161">
        <v>0</v>
      </c>
      <c r="J572" s="38">
        <f t="shared" si="37"/>
        <v>0</v>
      </c>
      <c r="K572" s="88"/>
      <c r="L572" s="88"/>
      <c r="M572" s="76"/>
      <c r="N572" s="15"/>
      <c r="O572" s="3"/>
      <c r="P572" s="3"/>
      <c r="Q572" s="3"/>
      <c r="R572" s="3"/>
      <c r="S572" s="3"/>
      <c r="T572" s="3"/>
      <c r="U572" s="3"/>
      <c r="V572" s="3"/>
      <c r="W572" s="3"/>
      <c r="X572" s="3"/>
      <c r="Y572" s="3"/>
      <c r="Z572" s="3"/>
      <c r="AA572" s="3"/>
      <c r="AB572" s="16"/>
      <c r="AC572" s="16"/>
      <c r="AD572" s="16"/>
      <c r="AE572" s="16"/>
      <c r="AF572" s="16"/>
      <c r="AG572" s="16"/>
      <c r="AH572" s="16"/>
      <c r="AI572" s="16"/>
      <c r="AJ572" s="16"/>
      <c r="AK572" s="16"/>
      <c r="AL572" s="16"/>
      <c r="AM572" s="16"/>
      <c r="AN572" s="16"/>
      <c r="AO572" s="16"/>
      <c r="AP572" s="16"/>
      <c r="AQ572" s="16"/>
    </row>
    <row r="573" spans="1:43" s="17" customFormat="1" ht="15.6" outlineLevel="2" x14ac:dyDescent="0.25">
      <c r="A573" s="13"/>
      <c r="B573" s="14"/>
      <c r="C573" s="107">
        <v>7</v>
      </c>
      <c r="D573" s="156"/>
      <c r="E573" s="39"/>
      <c r="F573" s="277"/>
      <c r="G573" s="278"/>
      <c r="H573" s="279"/>
      <c r="I573" s="161">
        <v>0</v>
      </c>
      <c r="J573" s="38">
        <f t="shared" si="37"/>
        <v>0</v>
      </c>
      <c r="K573" s="88"/>
      <c r="L573" s="88"/>
      <c r="M573" s="76"/>
      <c r="N573" s="15"/>
      <c r="O573" s="3"/>
      <c r="P573" s="3"/>
      <c r="Q573" s="3"/>
      <c r="R573" s="3"/>
      <c r="S573" s="3"/>
      <c r="T573" s="3"/>
      <c r="U573" s="3"/>
      <c r="V573" s="3"/>
      <c r="W573" s="3"/>
      <c r="X573" s="3"/>
      <c r="Y573" s="3"/>
      <c r="Z573" s="3"/>
      <c r="AA573" s="3"/>
      <c r="AB573" s="16"/>
      <c r="AC573" s="16"/>
      <c r="AD573" s="16"/>
      <c r="AE573" s="16"/>
      <c r="AF573" s="16"/>
      <c r="AG573" s="16"/>
      <c r="AH573" s="16"/>
      <c r="AI573" s="16"/>
      <c r="AJ573" s="16"/>
      <c r="AK573" s="16"/>
      <c r="AL573" s="16"/>
      <c r="AM573" s="16"/>
      <c r="AN573" s="16"/>
      <c r="AO573" s="16"/>
      <c r="AP573" s="16"/>
      <c r="AQ573" s="16"/>
    </row>
    <row r="574" spans="1:43" s="17" customFormat="1" ht="15.6" outlineLevel="2" x14ac:dyDescent="0.25">
      <c r="A574" s="13"/>
      <c r="B574" s="14"/>
      <c r="C574" s="107">
        <v>8</v>
      </c>
      <c r="D574" s="156"/>
      <c r="E574" s="39"/>
      <c r="F574" s="277"/>
      <c r="G574" s="278"/>
      <c r="H574" s="279"/>
      <c r="I574" s="161">
        <v>0</v>
      </c>
      <c r="J574" s="38">
        <f t="shared" si="37"/>
        <v>0</v>
      </c>
      <c r="K574" s="88"/>
      <c r="L574" s="88"/>
      <c r="M574" s="76"/>
      <c r="N574" s="15"/>
      <c r="O574" s="3"/>
      <c r="P574" s="3"/>
      <c r="Q574" s="3"/>
      <c r="R574" s="3"/>
      <c r="S574" s="3"/>
      <c r="T574" s="3"/>
      <c r="U574" s="3"/>
      <c r="V574" s="3"/>
      <c r="W574" s="3"/>
      <c r="X574" s="3"/>
      <c r="Y574" s="3"/>
      <c r="Z574" s="3"/>
      <c r="AA574" s="3"/>
      <c r="AB574" s="16"/>
      <c r="AC574" s="16"/>
      <c r="AD574" s="16"/>
      <c r="AE574" s="16"/>
      <c r="AF574" s="16"/>
      <c r="AG574" s="16"/>
      <c r="AH574" s="16"/>
      <c r="AI574" s="16"/>
      <c r="AJ574" s="16"/>
      <c r="AK574" s="16"/>
      <c r="AL574" s="16"/>
      <c r="AM574" s="16"/>
      <c r="AN574" s="16"/>
      <c r="AO574" s="16"/>
      <c r="AP574" s="16"/>
      <c r="AQ574" s="16"/>
    </row>
    <row r="575" spans="1:43" s="17" customFormat="1" ht="15.6" outlineLevel="2" x14ac:dyDescent="0.25">
      <c r="A575" s="13"/>
      <c r="B575" s="14"/>
      <c r="C575" s="107">
        <v>9</v>
      </c>
      <c r="D575" s="156"/>
      <c r="E575" s="39"/>
      <c r="F575" s="277"/>
      <c r="G575" s="278"/>
      <c r="H575" s="279"/>
      <c r="I575" s="161">
        <v>0</v>
      </c>
      <c r="J575" s="38">
        <f t="shared" si="37"/>
        <v>0</v>
      </c>
      <c r="K575" s="88"/>
      <c r="L575" s="88"/>
      <c r="M575" s="76"/>
      <c r="N575" s="15"/>
      <c r="O575" s="3"/>
      <c r="P575" s="3"/>
      <c r="Q575" s="3"/>
      <c r="R575" s="3"/>
      <c r="S575" s="3"/>
      <c r="T575" s="3"/>
      <c r="U575" s="3"/>
      <c r="V575" s="3"/>
      <c r="W575" s="3"/>
      <c r="X575" s="3"/>
      <c r="Y575" s="3"/>
      <c r="Z575" s="3"/>
      <c r="AA575" s="3"/>
      <c r="AB575" s="16"/>
      <c r="AC575" s="16"/>
      <c r="AD575" s="16"/>
      <c r="AE575" s="16"/>
      <c r="AF575" s="16"/>
      <c r="AG575" s="16"/>
      <c r="AH575" s="16"/>
      <c r="AI575" s="16"/>
      <c r="AJ575" s="16"/>
      <c r="AK575" s="16"/>
      <c r="AL575" s="16"/>
      <c r="AM575" s="16"/>
      <c r="AN575" s="16"/>
      <c r="AO575" s="16"/>
      <c r="AP575" s="16"/>
      <c r="AQ575" s="16"/>
    </row>
    <row r="576" spans="1:43" s="17" customFormat="1" ht="15.6" outlineLevel="2" x14ac:dyDescent="0.25">
      <c r="A576" s="13"/>
      <c r="B576" s="14"/>
      <c r="C576" s="107">
        <v>10</v>
      </c>
      <c r="D576" s="156"/>
      <c r="E576" s="39"/>
      <c r="F576" s="277"/>
      <c r="G576" s="278"/>
      <c r="H576" s="279"/>
      <c r="I576" s="161">
        <v>0</v>
      </c>
      <c r="J576" s="38">
        <f t="shared" si="37"/>
        <v>0</v>
      </c>
      <c r="K576" s="88"/>
      <c r="L576" s="88"/>
      <c r="M576" s="76"/>
      <c r="N576" s="15"/>
      <c r="O576" s="3"/>
      <c r="P576" s="3"/>
      <c r="Q576" s="3"/>
      <c r="R576" s="3"/>
      <c r="S576" s="3"/>
      <c r="T576" s="3"/>
      <c r="U576" s="3"/>
      <c r="V576" s="3"/>
      <c r="W576" s="3"/>
      <c r="X576" s="3"/>
      <c r="Y576" s="3"/>
      <c r="Z576" s="3"/>
      <c r="AA576" s="3"/>
      <c r="AB576" s="16"/>
      <c r="AC576" s="16"/>
      <c r="AD576" s="16"/>
      <c r="AE576" s="16"/>
      <c r="AF576" s="16"/>
      <c r="AG576" s="16"/>
      <c r="AH576" s="16"/>
      <c r="AI576" s="16"/>
      <c r="AJ576" s="16"/>
      <c r="AK576" s="16"/>
      <c r="AL576" s="16"/>
      <c r="AM576" s="16"/>
      <c r="AN576" s="16"/>
      <c r="AO576" s="16"/>
      <c r="AP576" s="16"/>
      <c r="AQ576" s="16"/>
    </row>
    <row r="577" spans="1:43" s="16" customFormat="1" ht="16.2" outlineLevel="1" thickBot="1" x14ac:dyDescent="0.3">
      <c r="A577" s="44"/>
      <c r="B577" s="45"/>
      <c r="C577" s="44"/>
      <c r="D577" s="146"/>
      <c r="E577" s="147"/>
      <c r="F577" s="148"/>
      <c r="G577" s="147"/>
      <c r="H577" s="147"/>
      <c r="I577" s="147"/>
      <c r="J577" s="149"/>
      <c r="K577" s="150"/>
      <c r="L577" s="150"/>
      <c r="M577" s="76"/>
      <c r="N577" s="47"/>
      <c r="O577" s="3"/>
      <c r="P577" s="3"/>
      <c r="Q577" s="3"/>
      <c r="R577" s="3"/>
      <c r="S577" s="3"/>
      <c r="T577" s="3"/>
      <c r="U577" s="3"/>
      <c r="V577" s="3"/>
      <c r="W577" s="3"/>
      <c r="X577" s="3"/>
      <c r="Y577" s="3"/>
      <c r="Z577" s="3"/>
      <c r="AA577" s="3"/>
    </row>
    <row r="578" spans="1:43" s="16" customFormat="1" ht="15.6" outlineLevel="2" x14ac:dyDescent="0.25">
      <c r="A578" s="44"/>
      <c r="B578" s="45"/>
      <c r="C578" s="44"/>
      <c r="D578" s="103"/>
      <c r="E578" s="39"/>
      <c r="F578" s="36"/>
      <c r="G578" s="39"/>
      <c r="H578" s="39"/>
      <c r="I578" s="39"/>
      <c r="J578" s="48"/>
      <c r="K578" s="49"/>
      <c r="L578" s="49"/>
      <c r="M578" s="76"/>
      <c r="N578" s="47"/>
      <c r="O578" s="3"/>
      <c r="P578" s="3"/>
      <c r="Q578" s="3"/>
      <c r="R578" s="3"/>
      <c r="S578" s="3"/>
      <c r="T578" s="3"/>
      <c r="U578" s="3"/>
      <c r="V578" s="3"/>
      <c r="W578" s="3"/>
      <c r="X578" s="3"/>
      <c r="Y578" s="3"/>
      <c r="Z578" s="3"/>
      <c r="AA578" s="3"/>
    </row>
    <row r="579" spans="1:43" s="17" customFormat="1" ht="15.6" x14ac:dyDescent="0.25">
      <c r="A579" s="13"/>
      <c r="B579" s="14"/>
      <c r="C579" s="107">
        <v>5</v>
      </c>
      <c r="D579" s="151" t="s">
        <v>114</v>
      </c>
      <c r="E579" s="24"/>
      <c r="F579" s="144"/>
      <c r="G579" s="144"/>
      <c r="H579" s="144"/>
      <c r="I579" s="144"/>
      <c r="J579" s="69">
        <f>SUM(J581,J598,J611,J634,J647,J660,J673)</f>
        <v>0</v>
      </c>
      <c r="K579" s="144"/>
      <c r="L579" s="144"/>
      <c r="M579" s="75"/>
      <c r="N579" s="15"/>
      <c r="O579" s="25"/>
      <c r="P579" s="25"/>
      <c r="Q579" s="25"/>
      <c r="R579" s="25"/>
      <c r="S579" s="25"/>
      <c r="T579" s="25"/>
      <c r="U579" s="25"/>
      <c r="V579" s="25"/>
      <c r="W579" s="25"/>
      <c r="X579" s="25"/>
      <c r="Y579" s="25"/>
      <c r="Z579" s="25"/>
      <c r="AA579" s="25"/>
      <c r="AB579" s="16"/>
      <c r="AC579" s="16"/>
      <c r="AD579" s="16"/>
      <c r="AE579" s="16"/>
      <c r="AF579" s="16"/>
      <c r="AG579" s="16"/>
      <c r="AH579" s="16"/>
      <c r="AI579" s="16"/>
      <c r="AJ579" s="16"/>
      <c r="AK579" s="16"/>
      <c r="AL579" s="26"/>
      <c r="AM579" s="16"/>
      <c r="AN579" s="16"/>
      <c r="AO579" s="16"/>
      <c r="AP579" s="16"/>
      <c r="AQ579" s="16"/>
    </row>
    <row r="580" spans="1:43" s="17" customFormat="1" ht="15.6" outlineLevel="1" x14ac:dyDescent="0.25">
      <c r="A580" s="13"/>
      <c r="B580" s="14"/>
      <c r="C580" s="13"/>
      <c r="D580" s="167"/>
      <c r="E580" s="24"/>
      <c r="F580" s="280" t="s">
        <v>110</v>
      </c>
      <c r="G580" s="280"/>
      <c r="H580" s="280"/>
      <c r="I580" s="280"/>
      <c r="J580" s="96" t="s">
        <v>41</v>
      </c>
      <c r="K580" s="106"/>
      <c r="L580" s="106"/>
      <c r="M580" s="75"/>
      <c r="N580" s="15"/>
      <c r="O580" s="25"/>
      <c r="P580" s="25"/>
      <c r="Q580" s="25"/>
      <c r="R580" s="25"/>
      <c r="S580" s="25"/>
      <c r="T580" s="25"/>
      <c r="U580" s="25"/>
      <c r="V580" s="25"/>
      <c r="W580" s="25"/>
      <c r="X580" s="25"/>
      <c r="Y580" s="25"/>
      <c r="Z580" s="25"/>
      <c r="AA580" s="25"/>
      <c r="AB580" s="16"/>
      <c r="AC580" s="16"/>
      <c r="AD580" s="16"/>
      <c r="AE580" s="16"/>
      <c r="AF580" s="16"/>
      <c r="AG580" s="16"/>
      <c r="AH580" s="16"/>
      <c r="AI580" s="16"/>
      <c r="AJ580" s="16"/>
      <c r="AK580" s="16"/>
      <c r="AL580" s="26"/>
      <c r="AM580" s="16"/>
      <c r="AN580" s="16"/>
      <c r="AO580" s="16"/>
      <c r="AP580" s="16"/>
      <c r="AQ580" s="16"/>
    </row>
    <row r="581" spans="1:43" s="64" customFormat="1" ht="15.6" outlineLevel="1" x14ac:dyDescent="0.25">
      <c r="A581" s="62"/>
      <c r="B581" s="63"/>
      <c r="C581" s="62"/>
      <c r="D581" s="105" t="s">
        <v>42</v>
      </c>
      <c r="E581" s="24"/>
      <c r="F581" s="121"/>
      <c r="G581" s="272"/>
      <c r="H581" s="272"/>
      <c r="I581" s="272"/>
      <c r="J581" s="58">
        <f>SUM(J587:J596)</f>
        <v>0</v>
      </c>
      <c r="K581" s="88"/>
      <c r="L581" s="88"/>
      <c r="M581" s="75"/>
      <c r="N581" s="65"/>
      <c r="O581" s="67"/>
      <c r="P581" s="67"/>
      <c r="Q581" s="67"/>
      <c r="R581" s="67"/>
      <c r="S581" s="67"/>
      <c r="T581" s="67"/>
      <c r="U581" s="67"/>
      <c r="V581" s="67"/>
      <c r="W581" s="67"/>
      <c r="X581" s="67"/>
      <c r="Y581" s="67"/>
      <c r="Z581" s="67"/>
      <c r="AA581" s="67"/>
      <c r="AB581" s="61"/>
      <c r="AC581" s="61"/>
      <c r="AD581" s="61"/>
      <c r="AE581" s="61"/>
      <c r="AF581" s="61"/>
      <c r="AG581" s="61"/>
      <c r="AH581" s="61"/>
      <c r="AI581" s="61"/>
      <c r="AJ581" s="61"/>
      <c r="AK581" s="61"/>
      <c r="AL581" s="68"/>
      <c r="AM581" s="61"/>
      <c r="AN581" s="61"/>
      <c r="AO581" s="61"/>
      <c r="AP581" s="61"/>
      <c r="AQ581" s="61"/>
    </row>
    <row r="582" spans="1:43" s="64" customFormat="1" ht="15.6" outlineLevel="2" x14ac:dyDescent="0.25">
      <c r="A582" s="62"/>
      <c r="B582" s="63"/>
      <c r="C582" s="62"/>
      <c r="D582" s="105"/>
      <c r="E582" s="24"/>
      <c r="F582" s="264" t="s">
        <v>43</v>
      </c>
      <c r="G582" s="265"/>
      <c r="H582" s="265"/>
      <c r="I582" s="266"/>
      <c r="J582" s="58"/>
      <c r="K582" s="88"/>
      <c r="L582" s="88"/>
      <c r="M582" s="75"/>
      <c r="N582" s="65"/>
      <c r="O582" s="67"/>
      <c r="P582" s="67"/>
      <c r="Q582" s="67"/>
      <c r="R582" s="67"/>
      <c r="S582" s="67"/>
      <c r="T582" s="67"/>
      <c r="U582" s="67"/>
      <c r="V582" s="67"/>
      <c r="W582" s="67"/>
      <c r="X582" s="67"/>
      <c r="Y582" s="67"/>
      <c r="Z582" s="67"/>
      <c r="AA582" s="67"/>
      <c r="AB582" s="61"/>
      <c r="AC582" s="61"/>
      <c r="AD582" s="61"/>
      <c r="AE582" s="61"/>
      <c r="AF582" s="61"/>
      <c r="AG582" s="61"/>
      <c r="AH582" s="61"/>
      <c r="AI582" s="61"/>
      <c r="AJ582" s="61"/>
      <c r="AK582" s="61"/>
      <c r="AL582" s="68"/>
      <c r="AM582" s="61"/>
      <c r="AN582" s="61"/>
      <c r="AO582" s="61"/>
      <c r="AP582" s="61"/>
      <c r="AQ582" s="61"/>
    </row>
    <row r="583" spans="1:43" s="64" customFormat="1" ht="15.6" outlineLevel="2" x14ac:dyDescent="0.25">
      <c r="A583" s="62"/>
      <c r="B583" s="63"/>
      <c r="C583" s="62"/>
      <c r="D583" s="105"/>
      <c r="E583" s="24"/>
      <c r="F583" s="125" t="s">
        <v>44</v>
      </c>
      <c r="G583" s="66" t="s">
        <v>45</v>
      </c>
      <c r="H583" s="66" t="s">
        <v>46</v>
      </c>
      <c r="I583" s="126" t="s">
        <v>47</v>
      </c>
      <c r="J583" s="58"/>
      <c r="K583" s="88"/>
      <c r="L583" s="88"/>
      <c r="M583" s="75"/>
      <c r="N583" s="65"/>
      <c r="O583" s="67"/>
      <c r="P583" s="67"/>
      <c r="Q583" s="67"/>
      <c r="R583" s="67"/>
      <c r="S583" s="67"/>
      <c r="T583" s="67"/>
      <c r="U583" s="67"/>
      <c r="V583" s="67"/>
      <c r="W583" s="67"/>
      <c r="X583" s="67"/>
      <c r="Y583" s="67"/>
      <c r="Z583" s="67"/>
      <c r="AA583" s="67"/>
      <c r="AB583" s="61"/>
      <c r="AC583" s="61"/>
      <c r="AD583" s="61"/>
      <c r="AE583" s="61"/>
      <c r="AF583" s="61"/>
      <c r="AG583" s="61"/>
      <c r="AH583" s="61"/>
      <c r="AI583" s="61"/>
      <c r="AJ583" s="61"/>
      <c r="AK583" s="61"/>
      <c r="AL583" s="68"/>
      <c r="AM583" s="61"/>
      <c r="AN583" s="61"/>
      <c r="AO583" s="61"/>
      <c r="AP583" s="61"/>
      <c r="AQ583" s="61"/>
    </row>
    <row r="584" spans="1:43" s="64" customFormat="1" ht="15.6" outlineLevel="2" x14ac:dyDescent="0.2">
      <c r="A584" s="62"/>
      <c r="B584" s="63"/>
      <c r="C584" s="62"/>
      <c r="D584" s="105"/>
      <c r="E584" s="24"/>
      <c r="F584" s="122">
        <f>52*5</f>
        <v>260</v>
      </c>
      <c r="G584" s="123">
        <v>8</v>
      </c>
      <c r="H584" s="157">
        <v>20</v>
      </c>
      <c r="I584" s="124">
        <f>F584-G584-H584</f>
        <v>232</v>
      </c>
      <c r="J584" s="58"/>
      <c r="K584" s="88"/>
      <c r="L584" s="88"/>
      <c r="M584" s="75"/>
      <c r="N584" s="65"/>
      <c r="O584" s="67"/>
      <c r="P584" s="67"/>
      <c r="Q584" s="67"/>
      <c r="R584" s="67"/>
      <c r="S584" s="67"/>
      <c r="T584" s="67"/>
      <c r="U584" s="67"/>
      <c r="V584" s="67"/>
      <c r="W584" s="67"/>
      <c r="X584" s="67"/>
      <c r="Y584" s="67"/>
      <c r="Z584" s="67"/>
      <c r="AA584" s="67"/>
      <c r="AB584" s="61"/>
      <c r="AC584" s="61"/>
      <c r="AD584" s="61"/>
      <c r="AE584" s="61"/>
      <c r="AF584" s="61"/>
      <c r="AG584" s="61"/>
      <c r="AH584" s="61"/>
      <c r="AI584" s="61"/>
      <c r="AJ584" s="61"/>
      <c r="AK584" s="61"/>
      <c r="AL584" s="68"/>
      <c r="AM584" s="61"/>
      <c r="AN584" s="61"/>
      <c r="AO584" s="61"/>
      <c r="AP584" s="61"/>
      <c r="AQ584" s="61"/>
    </row>
    <row r="585" spans="1:43" s="64" customFormat="1" ht="15.6" outlineLevel="2" x14ac:dyDescent="0.25">
      <c r="A585" s="62"/>
      <c r="B585" s="63"/>
      <c r="C585" s="62"/>
      <c r="D585" s="105"/>
      <c r="E585" s="24"/>
      <c r="F585" s="89"/>
      <c r="G585" s="89"/>
      <c r="H585" s="89"/>
      <c r="I585" s="89"/>
      <c r="J585" s="58"/>
      <c r="K585" s="88"/>
      <c r="L585" s="88"/>
      <c r="M585" s="75"/>
      <c r="N585" s="65"/>
      <c r="O585" s="67"/>
      <c r="P585" s="67"/>
      <c r="Q585" s="67"/>
      <c r="R585" s="67"/>
      <c r="S585" s="67"/>
      <c r="T585" s="67"/>
      <c r="U585" s="67"/>
      <c r="V585" s="67"/>
      <c r="W585" s="67"/>
      <c r="X585" s="67"/>
      <c r="Y585" s="67"/>
      <c r="Z585" s="67"/>
      <c r="AA585" s="67"/>
      <c r="AB585" s="61"/>
      <c r="AC585" s="61"/>
      <c r="AD585" s="61"/>
      <c r="AE585" s="61"/>
      <c r="AF585" s="61"/>
      <c r="AG585" s="61"/>
      <c r="AH585" s="61"/>
      <c r="AI585" s="61"/>
      <c r="AJ585" s="61"/>
      <c r="AK585" s="61"/>
      <c r="AL585" s="68"/>
      <c r="AM585" s="61"/>
      <c r="AN585" s="61"/>
      <c r="AO585" s="61"/>
      <c r="AP585" s="61"/>
      <c r="AQ585" s="61"/>
    </row>
    <row r="586" spans="1:43" s="64" customFormat="1" ht="24" outlineLevel="2" x14ac:dyDescent="0.25">
      <c r="A586" s="62"/>
      <c r="B586" s="63"/>
      <c r="C586" s="62"/>
      <c r="D586" s="50" t="s">
        <v>48</v>
      </c>
      <c r="E586" s="24"/>
      <c r="F586" s="89"/>
      <c r="G586" s="32" t="s">
        <v>49</v>
      </c>
      <c r="H586" s="32" t="s">
        <v>50</v>
      </c>
      <c r="I586" s="51" t="s">
        <v>51</v>
      </c>
      <c r="J586" s="51" t="s">
        <v>52</v>
      </c>
      <c r="K586" s="88"/>
      <c r="L586" s="88"/>
      <c r="M586" s="75"/>
      <c r="N586" s="65"/>
      <c r="O586" s="61"/>
      <c r="P586" s="61"/>
      <c r="Q586" s="61"/>
      <c r="R586" s="61"/>
      <c r="S586" s="61"/>
      <c r="T586" s="61"/>
      <c r="U586" s="61"/>
      <c r="V586" s="61"/>
      <c r="W586" s="61"/>
      <c r="X586" s="61"/>
      <c r="Y586" s="61"/>
      <c r="Z586" s="61"/>
      <c r="AA586" s="61"/>
      <c r="AB586" s="61"/>
      <c r="AC586" s="61"/>
      <c r="AD586" s="61"/>
      <c r="AE586" s="61"/>
      <c r="AF586" s="61"/>
      <c r="AG586" s="61"/>
      <c r="AH586" s="61"/>
      <c r="AI586" s="61"/>
      <c r="AJ586" s="61"/>
      <c r="AK586" s="61"/>
      <c r="AL586" s="61"/>
      <c r="AM586" s="61"/>
      <c r="AN586" s="61"/>
      <c r="AO586" s="61"/>
      <c r="AP586" s="61"/>
      <c r="AQ586" s="61"/>
    </row>
    <row r="587" spans="1:43" s="17" customFormat="1" ht="15.6" outlineLevel="2" x14ac:dyDescent="0.25">
      <c r="A587" s="13"/>
      <c r="B587" s="14"/>
      <c r="C587" s="107">
        <v>1</v>
      </c>
      <c r="D587" s="156"/>
      <c r="E587" s="24"/>
      <c r="F587" s="89"/>
      <c r="G587" s="158">
        <v>0</v>
      </c>
      <c r="H587" s="38">
        <f>G587/I584</f>
        <v>0</v>
      </c>
      <c r="I587" s="159">
        <v>0</v>
      </c>
      <c r="J587" s="38">
        <f t="shared" ref="J587:J596" si="38">$H587*I587</f>
        <v>0</v>
      </c>
      <c r="K587" s="88"/>
      <c r="L587" s="88"/>
      <c r="M587" s="75"/>
      <c r="N587" s="15"/>
      <c r="O587" s="16"/>
      <c r="P587" s="16"/>
      <c r="Q587" s="16"/>
      <c r="R587" s="16"/>
      <c r="S587" s="16"/>
      <c r="T587" s="16"/>
      <c r="U587" s="16"/>
      <c r="V587" s="16"/>
      <c r="W587" s="16"/>
      <c r="X587" s="16"/>
      <c r="Y587" s="16"/>
      <c r="Z587" s="16"/>
      <c r="AA587" s="16"/>
      <c r="AB587" s="16"/>
      <c r="AC587" s="16"/>
      <c r="AD587" s="16"/>
      <c r="AE587" s="16"/>
      <c r="AF587" s="16"/>
      <c r="AG587" s="16"/>
      <c r="AH587" s="16"/>
      <c r="AI587" s="16"/>
      <c r="AJ587" s="16"/>
      <c r="AK587" s="16"/>
      <c r="AL587" s="16"/>
      <c r="AM587" s="16"/>
      <c r="AN587" s="16"/>
      <c r="AO587" s="16"/>
      <c r="AP587" s="16"/>
      <c r="AQ587" s="16"/>
    </row>
    <row r="588" spans="1:43" s="17" customFormat="1" ht="15.6" outlineLevel="2" x14ac:dyDescent="0.25">
      <c r="A588" s="13"/>
      <c r="B588" s="14"/>
      <c r="C588" s="107">
        <v>2</v>
      </c>
      <c r="D588" s="156"/>
      <c r="E588" s="24"/>
      <c r="F588" s="89"/>
      <c r="G588" s="158">
        <v>0</v>
      </c>
      <c r="H588" s="38">
        <f>G588/I584</f>
        <v>0</v>
      </c>
      <c r="I588" s="159">
        <v>0</v>
      </c>
      <c r="J588" s="38">
        <f t="shared" si="38"/>
        <v>0</v>
      </c>
      <c r="K588" s="88"/>
      <c r="L588" s="88"/>
      <c r="M588" s="75"/>
      <c r="N588" s="15"/>
      <c r="O588" s="16"/>
      <c r="P588" s="16"/>
      <c r="Q588" s="16"/>
      <c r="R588" s="16"/>
      <c r="S588" s="16"/>
      <c r="T588" s="16"/>
      <c r="U588" s="16"/>
      <c r="V588" s="16"/>
      <c r="W588" s="16"/>
      <c r="X588" s="16"/>
      <c r="Y588" s="16"/>
      <c r="Z588" s="16"/>
      <c r="AA588" s="16"/>
      <c r="AB588" s="16"/>
      <c r="AC588" s="16"/>
      <c r="AD588" s="16"/>
      <c r="AE588" s="16"/>
      <c r="AF588" s="16"/>
      <c r="AG588" s="16"/>
      <c r="AH588" s="16"/>
      <c r="AI588" s="16"/>
      <c r="AJ588" s="16"/>
      <c r="AK588" s="16"/>
      <c r="AL588" s="16"/>
      <c r="AM588" s="16"/>
      <c r="AN588" s="16"/>
      <c r="AO588" s="16"/>
      <c r="AP588" s="16"/>
      <c r="AQ588" s="16"/>
    </row>
    <row r="589" spans="1:43" s="17" customFormat="1" ht="15.6" outlineLevel="2" x14ac:dyDescent="0.25">
      <c r="A589" s="13"/>
      <c r="B589" s="14"/>
      <c r="C589" s="107">
        <v>3</v>
      </c>
      <c r="D589" s="156"/>
      <c r="E589" s="24"/>
      <c r="F589" s="89"/>
      <c r="G589" s="158">
        <v>0</v>
      </c>
      <c r="H589" s="38">
        <f>G589/I584</f>
        <v>0</v>
      </c>
      <c r="I589" s="159">
        <v>0</v>
      </c>
      <c r="J589" s="38">
        <f t="shared" si="38"/>
        <v>0</v>
      </c>
      <c r="K589" s="88"/>
      <c r="L589" s="88"/>
      <c r="M589" s="75"/>
      <c r="N589" s="15"/>
      <c r="O589" s="16"/>
      <c r="P589" s="16"/>
      <c r="Q589" s="16"/>
      <c r="R589" s="16"/>
      <c r="S589" s="16"/>
      <c r="T589" s="16"/>
      <c r="U589" s="16"/>
      <c r="V589" s="16"/>
      <c r="W589" s="16"/>
      <c r="X589" s="16"/>
      <c r="Y589" s="16"/>
      <c r="Z589" s="16"/>
      <c r="AA589" s="16"/>
      <c r="AB589" s="16"/>
      <c r="AC589" s="16"/>
      <c r="AD589" s="16"/>
      <c r="AE589" s="16"/>
      <c r="AF589" s="16"/>
      <c r="AG589" s="16"/>
      <c r="AH589" s="16"/>
      <c r="AI589" s="16"/>
      <c r="AJ589" s="16"/>
      <c r="AK589" s="16"/>
      <c r="AL589" s="16"/>
      <c r="AM589" s="16"/>
      <c r="AN589" s="16"/>
      <c r="AO589" s="16"/>
      <c r="AP589" s="16"/>
      <c r="AQ589" s="16"/>
    </row>
    <row r="590" spans="1:43" s="17" customFormat="1" ht="15.6" outlineLevel="2" x14ac:dyDescent="0.25">
      <c r="A590" s="13"/>
      <c r="B590" s="14"/>
      <c r="C590" s="107">
        <v>4</v>
      </c>
      <c r="D590" s="156"/>
      <c r="E590" s="24"/>
      <c r="F590" s="89"/>
      <c r="G590" s="158">
        <v>0</v>
      </c>
      <c r="H590" s="38">
        <f>G590/I584</f>
        <v>0</v>
      </c>
      <c r="I590" s="159">
        <v>0</v>
      </c>
      <c r="J590" s="38">
        <f t="shared" si="38"/>
        <v>0</v>
      </c>
      <c r="K590" s="88"/>
      <c r="L590" s="88"/>
      <c r="M590" s="75"/>
      <c r="N590" s="15"/>
      <c r="O590" s="16"/>
      <c r="P590" s="16"/>
      <c r="Q590" s="16"/>
      <c r="R590" s="16"/>
      <c r="S590" s="16"/>
      <c r="T590" s="16"/>
      <c r="U590" s="16"/>
      <c r="V590" s="16"/>
      <c r="W590" s="16"/>
      <c r="X590" s="16"/>
      <c r="Y590" s="16"/>
      <c r="Z590" s="16"/>
      <c r="AA590" s="16"/>
      <c r="AB590" s="16"/>
      <c r="AC590" s="16"/>
      <c r="AD590" s="16"/>
      <c r="AE590" s="16"/>
      <c r="AF590" s="16"/>
      <c r="AG590" s="16"/>
      <c r="AH590" s="16"/>
      <c r="AI590" s="16"/>
      <c r="AJ590" s="16"/>
      <c r="AK590" s="16"/>
      <c r="AL590" s="16"/>
      <c r="AM590" s="16"/>
      <c r="AN590" s="16"/>
      <c r="AO590" s="16"/>
      <c r="AP590" s="16"/>
      <c r="AQ590" s="16"/>
    </row>
    <row r="591" spans="1:43" s="17" customFormat="1" ht="15.6" outlineLevel="2" x14ac:dyDescent="0.25">
      <c r="A591" s="13"/>
      <c r="B591" s="14"/>
      <c r="C591" s="107">
        <v>5</v>
      </c>
      <c r="D591" s="156"/>
      <c r="E591" s="24"/>
      <c r="F591" s="89"/>
      <c r="G591" s="158">
        <v>0</v>
      </c>
      <c r="H591" s="38">
        <f>G591/I584</f>
        <v>0</v>
      </c>
      <c r="I591" s="159">
        <v>0</v>
      </c>
      <c r="J591" s="38">
        <f t="shared" si="38"/>
        <v>0</v>
      </c>
      <c r="K591" s="88"/>
      <c r="L591" s="88"/>
      <c r="M591" s="75"/>
      <c r="N591" s="15"/>
      <c r="O591" s="16"/>
      <c r="P591" s="16"/>
      <c r="Q591" s="16"/>
      <c r="R591" s="16"/>
      <c r="S591" s="16"/>
      <c r="T591" s="16"/>
      <c r="U591" s="16"/>
      <c r="V591" s="16"/>
      <c r="W591" s="16"/>
      <c r="X591" s="16"/>
      <c r="Y591" s="16"/>
      <c r="Z591" s="16"/>
      <c r="AA591" s="16"/>
      <c r="AB591" s="16"/>
      <c r="AC591" s="16"/>
      <c r="AD591" s="16"/>
      <c r="AE591" s="16"/>
      <c r="AF591" s="16"/>
      <c r="AG591" s="16"/>
      <c r="AH591" s="16"/>
      <c r="AI591" s="16"/>
      <c r="AJ591" s="16"/>
      <c r="AK591" s="16"/>
      <c r="AL591" s="16"/>
      <c r="AM591" s="16"/>
      <c r="AN591" s="16"/>
      <c r="AO591" s="16"/>
      <c r="AP591" s="16"/>
      <c r="AQ591" s="16"/>
    </row>
    <row r="592" spans="1:43" s="17" customFormat="1" ht="15.6" outlineLevel="2" x14ac:dyDescent="0.25">
      <c r="A592" s="13"/>
      <c r="B592" s="14"/>
      <c r="C592" s="107">
        <v>6</v>
      </c>
      <c r="D592" s="156"/>
      <c r="E592" s="24"/>
      <c r="F592" s="89"/>
      <c r="G592" s="158">
        <v>0</v>
      </c>
      <c r="H592" s="38">
        <f>G592/I584</f>
        <v>0</v>
      </c>
      <c r="I592" s="159">
        <v>0</v>
      </c>
      <c r="J592" s="38">
        <f t="shared" si="38"/>
        <v>0</v>
      </c>
      <c r="K592" s="88"/>
      <c r="L592" s="88"/>
      <c r="M592" s="75"/>
      <c r="N592" s="15"/>
      <c r="O592" s="16"/>
      <c r="P592" s="16"/>
      <c r="Q592" s="16"/>
      <c r="R592" s="16"/>
      <c r="S592" s="16"/>
      <c r="T592" s="16"/>
      <c r="U592" s="16"/>
      <c r="V592" s="16"/>
      <c r="W592" s="16"/>
      <c r="X592" s="16"/>
      <c r="Y592" s="16"/>
      <c r="Z592" s="16"/>
      <c r="AA592" s="16"/>
      <c r="AB592" s="16"/>
      <c r="AC592" s="16"/>
      <c r="AD592" s="16"/>
      <c r="AE592" s="16"/>
      <c r="AF592" s="16"/>
      <c r="AG592" s="16"/>
      <c r="AH592" s="16"/>
      <c r="AI592" s="16"/>
      <c r="AJ592" s="16"/>
      <c r="AK592" s="16"/>
      <c r="AL592" s="16"/>
      <c r="AM592" s="16"/>
      <c r="AN592" s="16"/>
      <c r="AO592" s="16"/>
      <c r="AP592" s="16"/>
      <c r="AQ592" s="16"/>
    </row>
    <row r="593" spans="1:43" s="17" customFormat="1" ht="15.6" outlineLevel="2" x14ac:dyDescent="0.25">
      <c r="A593" s="13"/>
      <c r="B593" s="14"/>
      <c r="C593" s="107">
        <v>7</v>
      </c>
      <c r="D593" s="156"/>
      <c r="E593" s="24"/>
      <c r="F593" s="89"/>
      <c r="G593" s="158">
        <v>0</v>
      </c>
      <c r="H593" s="38">
        <f>G593/I584</f>
        <v>0</v>
      </c>
      <c r="I593" s="159">
        <v>0</v>
      </c>
      <c r="J593" s="38">
        <f t="shared" si="38"/>
        <v>0</v>
      </c>
      <c r="K593" s="88"/>
      <c r="L593" s="88"/>
      <c r="M593" s="75"/>
      <c r="N593" s="15"/>
      <c r="O593" s="16"/>
      <c r="P593" s="16"/>
      <c r="Q593" s="16"/>
      <c r="R593" s="16"/>
      <c r="S593" s="16"/>
      <c r="T593" s="16"/>
      <c r="U593" s="16"/>
      <c r="V593" s="16"/>
      <c r="W593" s="16"/>
      <c r="X593" s="16"/>
      <c r="Y593" s="16"/>
      <c r="Z593" s="16"/>
      <c r="AA593" s="16"/>
      <c r="AB593" s="16"/>
      <c r="AC593" s="16"/>
      <c r="AD593" s="16"/>
      <c r="AE593" s="16"/>
      <c r="AF593" s="16"/>
      <c r="AG593" s="16"/>
      <c r="AH593" s="16"/>
      <c r="AI593" s="16"/>
      <c r="AJ593" s="16"/>
      <c r="AK593" s="16"/>
      <c r="AL593" s="16"/>
      <c r="AM593" s="16"/>
      <c r="AN593" s="16"/>
      <c r="AO593" s="16"/>
      <c r="AP593" s="16"/>
      <c r="AQ593" s="16"/>
    </row>
    <row r="594" spans="1:43" s="17" customFormat="1" ht="15.6" outlineLevel="2" x14ac:dyDescent="0.25">
      <c r="A594" s="13"/>
      <c r="B594" s="14"/>
      <c r="C594" s="107">
        <v>8</v>
      </c>
      <c r="D594" s="156"/>
      <c r="E594" s="24"/>
      <c r="F594" s="89"/>
      <c r="G594" s="158">
        <v>0</v>
      </c>
      <c r="H594" s="38">
        <f>G594/I584</f>
        <v>0</v>
      </c>
      <c r="I594" s="159">
        <v>0</v>
      </c>
      <c r="J594" s="38">
        <f t="shared" si="38"/>
        <v>0</v>
      </c>
      <c r="K594" s="88"/>
      <c r="L594" s="88"/>
      <c r="M594" s="75"/>
      <c r="N594" s="15"/>
      <c r="O594" s="16"/>
      <c r="P594" s="16"/>
      <c r="Q594" s="16"/>
      <c r="R594" s="16"/>
      <c r="S594" s="16"/>
      <c r="T594" s="16"/>
      <c r="U594" s="16"/>
      <c r="V594" s="16"/>
      <c r="W594" s="16"/>
      <c r="X594" s="16"/>
      <c r="Y594" s="16"/>
      <c r="Z594" s="16"/>
      <c r="AA594" s="16"/>
      <c r="AB594" s="16"/>
      <c r="AC594" s="16"/>
      <c r="AD594" s="16"/>
      <c r="AE594" s="16"/>
      <c r="AF594" s="16"/>
      <c r="AG594" s="16"/>
      <c r="AH594" s="16"/>
      <c r="AI594" s="16"/>
      <c r="AJ594" s="16"/>
      <c r="AK594" s="16"/>
      <c r="AL594" s="16"/>
      <c r="AM594" s="16"/>
      <c r="AN594" s="16"/>
      <c r="AO594" s="16"/>
      <c r="AP594" s="16"/>
      <c r="AQ594" s="16"/>
    </row>
    <row r="595" spans="1:43" s="17" customFormat="1" ht="15.6" outlineLevel="2" x14ac:dyDescent="0.25">
      <c r="A595" s="13"/>
      <c r="B595" s="14"/>
      <c r="C595" s="107">
        <v>9</v>
      </c>
      <c r="D595" s="156"/>
      <c r="E595" s="24"/>
      <c r="F595" s="89"/>
      <c r="G595" s="158">
        <v>0</v>
      </c>
      <c r="H595" s="38">
        <f>G595/I584</f>
        <v>0</v>
      </c>
      <c r="I595" s="159">
        <v>0</v>
      </c>
      <c r="J595" s="38">
        <f t="shared" si="38"/>
        <v>0</v>
      </c>
      <c r="K595" s="88"/>
      <c r="L595" s="88"/>
      <c r="M595" s="75"/>
      <c r="N595" s="15"/>
      <c r="O595" s="16"/>
      <c r="P595" s="16"/>
      <c r="Q595" s="16"/>
      <c r="R595" s="16"/>
      <c r="S595" s="16"/>
      <c r="T595" s="16"/>
      <c r="U595" s="16"/>
      <c r="V595" s="16"/>
      <c r="W595" s="16"/>
      <c r="X595" s="16"/>
      <c r="Y595" s="16"/>
      <c r="Z595" s="16"/>
      <c r="AA595" s="16"/>
      <c r="AB595" s="16"/>
      <c r="AC595" s="16"/>
      <c r="AD595" s="16"/>
      <c r="AE595" s="16"/>
      <c r="AF595" s="16"/>
      <c r="AG595" s="16"/>
      <c r="AH595" s="16"/>
      <c r="AI595" s="16"/>
      <c r="AJ595" s="16"/>
      <c r="AK595" s="16"/>
      <c r="AL595" s="16"/>
      <c r="AM595" s="16"/>
      <c r="AN595" s="16"/>
      <c r="AO595" s="16"/>
      <c r="AP595" s="16"/>
      <c r="AQ595" s="16"/>
    </row>
    <row r="596" spans="1:43" s="17" customFormat="1" ht="15.6" outlineLevel="2" x14ac:dyDescent="0.25">
      <c r="A596" s="13"/>
      <c r="B596" s="14"/>
      <c r="C596" s="107">
        <v>10</v>
      </c>
      <c r="D596" s="156"/>
      <c r="E596" s="24"/>
      <c r="F596" s="89"/>
      <c r="G596" s="158">
        <v>0</v>
      </c>
      <c r="H596" s="38">
        <f>G596/I584</f>
        <v>0</v>
      </c>
      <c r="I596" s="159">
        <v>0</v>
      </c>
      <c r="J596" s="38">
        <f t="shared" si="38"/>
        <v>0</v>
      </c>
      <c r="K596" s="88"/>
      <c r="L596" s="88"/>
      <c r="M596" s="75"/>
      <c r="N596" s="15"/>
      <c r="O596" s="16"/>
      <c r="P596" s="16"/>
      <c r="Q596" s="16"/>
      <c r="R596" s="16"/>
      <c r="S596" s="16"/>
      <c r="T596" s="16"/>
      <c r="U596" s="16"/>
      <c r="V596" s="16"/>
      <c r="W596" s="16"/>
      <c r="X596" s="16"/>
      <c r="Y596" s="16"/>
      <c r="Z596" s="16"/>
      <c r="AA596" s="16"/>
      <c r="AB596" s="16"/>
      <c r="AC596" s="16"/>
      <c r="AD596" s="16"/>
      <c r="AE596" s="16"/>
      <c r="AF596" s="16"/>
      <c r="AG596" s="16"/>
      <c r="AH596" s="16"/>
      <c r="AI596" s="16"/>
      <c r="AJ596" s="16"/>
      <c r="AK596" s="16"/>
      <c r="AL596" s="16"/>
      <c r="AM596" s="16"/>
      <c r="AN596" s="16"/>
      <c r="AO596" s="16"/>
      <c r="AP596" s="16"/>
      <c r="AQ596" s="16"/>
    </row>
    <row r="597" spans="1:43" s="17" customFormat="1" ht="15.6" outlineLevel="2" x14ac:dyDescent="0.25">
      <c r="A597" s="13"/>
      <c r="B597" s="14"/>
      <c r="C597" s="13"/>
      <c r="D597" s="98"/>
      <c r="E597" s="24"/>
      <c r="F597" s="24"/>
      <c r="G597" s="24"/>
      <c r="H597" s="24"/>
      <c r="I597" s="24"/>
      <c r="J597" s="35"/>
      <c r="K597" s="43"/>
      <c r="L597" s="43"/>
      <c r="M597" s="75"/>
      <c r="N597" s="15"/>
      <c r="O597" s="16"/>
      <c r="P597" s="16"/>
      <c r="Q597" s="16"/>
      <c r="R597" s="16"/>
      <c r="S597" s="16"/>
      <c r="T597" s="16"/>
      <c r="U597" s="16"/>
      <c r="V597" s="16"/>
      <c r="W597" s="16"/>
      <c r="X597" s="16"/>
      <c r="Y597" s="16"/>
      <c r="Z597" s="16"/>
      <c r="AA597" s="16"/>
      <c r="AB597" s="16"/>
      <c r="AC597" s="16"/>
      <c r="AD597" s="16"/>
      <c r="AE597" s="16"/>
      <c r="AF597" s="16"/>
      <c r="AG597" s="16"/>
      <c r="AH597" s="16"/>
      <c r="AI597" s="16"/>
      <c r="AJ597" s="16"/>
      <c r="AK597" s="16"/>
      <c r="AL597" s="16"/>
      <c r="AM597" s="16"/>
      <c r="AN597" s="16"/>
      <c r="AO597" s="16"/>
      <c r="AP597" s="16"/>
      <c r="AQ597" s="16"/>
    </row>
    <row r="598" spans="1:43" s="64" customFormat="1" ht="15.6" outlineLevel="1" x14ac:dyDescent="0.25">
      <c r="A598" s="62"/>
      <c r="B598" s="63"/>
      <c r="C598" s="62"/>
      <c r="D598" s="105" t="s">
        <v>53</v>
      </c>
      <c r="E598" s="24"/>
      <c r="F598" s="66"/>
      <c r="G598" s="66"/>
      <c r="H598" s="66"/>
      <c r="I598" s="66"/>
      <c r="J598" s="58">
        <f>SUM(J600:J609)</f>
        <v>0</v>
      </c>
      <c r="K598" s="88"/>
      <c r="L598" s="88"/>
      <c r="M598" s="75"/>
      <c r="N598" s="65"/>
      <c r="O598" s="61"/>
      <c r="P598" s="61"/>
      <c r="Q598" s="61"/>
      <c r="R598" s="61"/>
      <c r="S598" s="61"/>
      <c r="T598" s="61"/>
      <c r="U598" s="61"/>
      <c r="V598" s="61"/>
      <c r="W598" s="61"/>
      <c r="X598" s="61"/>
      <c r="Y598" s="61"/>
      <c r="Z598" s="61"/>
      <c r="AA598" s="61"/>
      <c r="AB598" s="61"/>
      <c r="AC598" s="61"/>
      <c r="AD598" s="61"/>
      <c r="AE598" s="61"/>
      <c r="AF598" s="61"/>
      <c r="AG598" s="61"/>
      <c r="AH598" s="61"/>
      <c r="AI598" s="61"/>
      <c r="AJ598" s="61"/>
      <c r="AK598" s="61"/>
      <c r="AL598" s="61"/>
      <c r="AM598" s="61"/>
      <c r="AN598" s="61"/>
      <c r="AO598" s="61"/>
      <c r="AP598" s="61"/>
      <c r="AQ598" s="61"/>
    </row>
    <row r="599" spans="1:43" s="64" customFormat="1" ht="24" outlineLevel="2" x14ac:dyDescent="0.25">
      <c r="A599" s="62"/>
      <c r="B599" s="63"/>
      <c r="C599" s="62"/>
      <c r="D599" s="50" t="s">
        <v>54</v>
      </c>
      <c r="E599" s="39"/>
      <c r="F599" s="66"/>
      <c r="G599" s="66"/>
      <c r="H599" s="66"/>
      <c r="I599" s="32" t="s">
        <v>55</v>
      </c>
      <c r="J599" s="51" t="s">
        <v>56</v>
      </c>
      <c r="K599" s="88"/>
      <c r="L599" s="88"/>
      <c r="M599" s="76"/>
      <c r="N599" s="65"/>
      <c r="O599" s="61"/>
      <c r="P599" s="61"/>
      <c r="Q599" s="61"/>
      <c r="R599" s="61"/>
      <c r="S599" s="61"/>
      <c r="T599" s="61"/>
      <c r="U599" s="61"/>
      <c r="V599" s="61"/>
      <c r="W599" s="61"/>
      <c r="X599" s="61"/>
      <c r="Y599" s="61"/>
      <c r="Z599" s="61"/>
      <c r="AA599" s="61"/>
      <c r="AB599" s="61"/>
      <c r="AC599" s="61"/>
      <c r="AD599" s="61"/>
      <c r="AE599" s="61"/>
      <c r="AF599" s="61"/>
      <c r="AG599" s="61"/>
      <c r="AH599" s="61"/>
      <c r="AI599" s="61"/>
      <c r="AJ599" s="61"/>
      <c r="AK599" s="61"/>
      <c r="AL599" s="61"/>
      <c r="AM599" s="61"/>
      <c r="AN599" s="61"/>
      <c r="AO599" s="61"/>
      <c r="AP599" s="61"/>
      <c r="AQ599" s="61"/>
    </row>
    <row r="600" spans="1:43" s="17" customFormat="1" ht="15.6" outlineLevel="2" x14ac:dyDescent="0.25">
      <c r="A600" s="13"/>
      <c r="B600" s="14"/>
      <c r="C600" s="107">
        <v>1</v>
      </c>
      <c r="D600" s="156"/>
      <c r="E600" s="24"/>
      <c r="F600" s="66"/>
      <c r="G600" s="66"/>
      <c r="H600" s="66"/>
      <c r="I600" s="160">
        <v>0</v>
      </c>
      <c r="J600" s="38">
        <f t="shared" ref="J600:J609" si="39">I600*J587</f>
        <v>0</v>
      </c>
      <c r="K600" s="88"/>
      <c r="L600" s="88"/>
      <c r="M600" s="75"/>
      <c r="N600" s="15"/>
      <c r="O600" s="16"/>
      <c r="P600" s="16"/>
      <c r="Q600" s="16"/>
      <c r="R600" s="16"/>
      <c r="S600" s="16"/>
      <c r="T600" s="16"/>
      <c r="U600" s="16"/>
      <c r="V600" s="16"/>
      <c r="W600" s="16"/>
      <c r="X600" s="16"/>
      <c r="Y600" s="16"/>
      <c r="Z600" s="16"/>
      <c r="AA600" s="16"/>
      <c r="AB600" s="16"/>
      <c r="AC600" s="16"/>
      <c r="AD600" s="16"/>
      <c r="AE600" s="16"/>
      <c r="AF600" s="16"/>
      <c r="AG600" s="16"/>
      <c r="AH600" s="16"/>
      <c r="AI600" s="16"/>
      <c r="AJ600" s="16"/>
      <c r="AK600" s="16"/>
      <c r="AL600" s="16"/>
      <c r="AM600" s="16"/>
      <c r="AN600" s="16"/>
      <c r="AO600" s="16"/>
      <c r="AP600" s="16"/>
      <c r="AQ600" s="16"/>
    </row>
    <row r="601" spans="1:43" s="17" customFormat="1" ht="15.6" outlineLevel="2" x14ac:dyDescent="0.25">
      <c r="A601" s="13"/>
      <c r="B601" s="14"/>
      <c r="C601" s="107">
        <v>2</v>
      </c>
      <c r="D601" s="156"/>
      <c r="E601" s="24"/>
      <c r="F601" s="66"/>
      <c r="G601" s="66"/>
      <c r="H601" s="66"/>
      <c r="I601" s="160">
        <v>0</v>
      </c>
      <c r="J601" s="38">
        <f t="shared" si="39"/>
        <v>0</v>
      </c>
      <c r="K601" s="88"/>
      <c r="L601" s="88"/>
      <c r="M601" s="75"/>
      <c r="N601" s="15"/>
      <c r="O601" s="16"/>
      <c r="P601" s="16"/>
      <c r="Q601" s="16"/>
      <c r="R601" s="16"/>
      <c r="S601" s="16"/>
      <c r="T601" s="16"/>
      <c r="U601" s="16"/>
      <c r="V601" s="16"/>
      <c r="W601" s="16"/>
      <c r="X601" s="16"/>
      <c r="Y601" s="16"/>
      <c r="Z601" s="16"/>
      <c r="AA601" s="16"/>
      <c r="AB601" s="16"/>
      <c r="AC601" s="16"/>
      <c r="AD601" s="16"/>
      <c r="AE601" s="16"/>
      <c r="AF601" s="16"/>
      <c r="AG601" s="16"/>
      <c r="AH601" s="16"/>
      <c r="AI601" s="16"/>
      <c r="AJ601" s="16"/>
      <c r="AK601" s="16"/>
      <c r="AL601" s="16"/>
      <c r="AM601" s="16"/>
      <c r="AN601" s="16"/>
      <c r="AO601" s="16"/>
      <c r="AP601" s="16"/>
      <c r="AQ601" s="16"/>
    </row>
    <row r="602" spans="1:43" s="17" customFormat="1" ht="15.6" outlineLevel="2" x14ac:dyDescent="0.25">
      <c r="A602" s="13"/>
      <c r="B602" s="14"/>
      <c r="C602" s="107">
        <v>3</v>
      </c>
      <c r="D602" s="156"/>
      <c r="E602" s="24"/>
      <c r="F602" s="66"/>
      <c r="G602" s="66"/>
      <c r="H602" s="66"/>
      <c r="I602" s="160">
        <v>0</v>
      </c>
      <c r="J602" s="38">
        <f t="shared" si="39"/>
        <v>0</v>
      </c>
      <c r="K602" s="88"/>
      <c r="L602" s="88"/>
      <c r="M602" s="75"/>
      <c r="N602" s="15"/>
      <c r="O602" s="16"/>
      <c r="P602" s="16"/>
      <c r="Q602" s="16"/>
      <c r="R602" s="16"/>
      <c r="S602" s="16"/>
      <c r="T602" s="16"/>
      <c r="U602" s="16"/>
      <c r="V602" s="16"/>
      <c r="W602" s="16"/>
      <c r="X602" s="16"/>
      <c r="Y602" s="16"/>
      <c r="Z602" s="16"/>
      <c r="AA602" s="16"/>
      <c r="AB602" s="16"/>
      <c r="AC602" s="16"/>
      <c r="AD602" s="16"/>
      <c r="AE602" s="16"/>
      <c r="AF602" s="16"/>
      <c r="AG602" s="16"/>
      <c r="AH602" s="16"/>
      <c r="AI602" s="16"/>
      <c r="AJ602" s="16"/>
      <c r="AK602" s="16"/>
      <c r="AL602" s="16"/>
      <c r="AM602" s="16"/>
      <c r="AN602" s="16"/>
      <c r="AO602" s="16"/>
      <c r="AP602" s="16"/>
      <c r="AQ602" s="16"/>
    </row>
    <row r="603" spans="1:43" s="17" customFormat="1" ht="15.6" outlineLevel="2" x14ac:dyDescent="0.25">
      <c r="A603" s="13"/>
      <c r="B603" s="14"/>
      <c r="C603" s="107">
        <v>4</v>
      </c>
      <c r="D603" s="156"/>
      <c r="E603" s="24"/>
      <c r="F603" s="66"/>
      <c r="G603" s="66"/>
      <c r="H603" s="66"/>
      <c r="I603" s="160">
        <v>0</v>
      </c>
      <c r="J603" s="38">
        <f t="shared" si="39"/>
        <v>0</v>
      </c>
      <c r="K603" s="88"/>
      <c r="L603" s="88"/>
      <c r="M603" s="75"/>
      <c r="N603" s="15"/>
      <c r="O603" s="16"/>
      <c r="P603" s="16"/>
      <c r="Q603" s="16"/>
      <c r="R603" s="16"/>
      <c r="S603" s="16"/>
      <c r="T603" s="16"/>
      <c r="U603" s="16"/>
      <c r="V603" s="16"/>
      <c r="W603" s="16"/>
      <c r="X603" s="16"/>
      <c r="Y603" s="16"/>
      <c r="Z603" s="16"/>
      <c r="AA603" s="16"/>
      <c r="AB603" s="16"/>
      <c r="AC603" s="16"/>
      <c r="AD603" s="16"/>
      <c r="AE603" s="16"/>
      <c r="AF603" s="16"/>
      <c r="AG603" s="16"/>
      <c r="AH603" s="16"/>
      <c r="AI603" s="16"/>
      <c r="AJ603" s="16"/>
      <c r="AK603" s="16"/>
      <c r="AL603" s="16"/>
      <c r="AM603" s="16"/>
      <c r="AN603" s="16"/>
      <c r="AO603" s="16"/>
      <c r="AP603" s="16"/>
      <c r="AQ603" s="16"/>
    </row>
    <row r="604" spans="1:43" s="17" customFormat="1" ht="15.6" outlineLevel="2" x14ac:dyDescent="0.25">
      <c r="A604" s="13"/>
      <c r="B604" s="14"/>
      <c r="C604" s="107">
        <v>5</v>
      </c>
      <c r="D604" s="156"/>
      <c r="E604" s="24"/>
      <c r="F604" s="66"/>
      <c r="G604" s="66"/>
      <c r="H604" s="66"/>
      <c r="I604" s="160">
        <v>0</v>
      </c>
      <c r="J604" s="38">
        <f t="shared" si="39"/>
        <v>0</v>
      </c>
      <c r="K604" s="88"/>
      <c r="L604" s="88"/>
      <c r="M604" s="75"/>
      <c r="N604" s="15"/>
      <c r="O604" s="16"/>
      <c r="P604" s="16"/>
      <c r="Q604" s="16"/>
      <c r="R604" s="16"/>
      <c r="S604" s="16"/>
      <c r="T604" s="16"/>
      <c r="U604" s="16"/>
      <c r="V604" s="16"/>
      <c r="W604" s="16"/>
      <c r="X604" s="16"/>
      <c r="Y604" s="16"/>
      <c r="Z604" s="16"/>
      <c r="AA604" s="16"/>
      <c r="AB604" s="16"/>
      <c r="AC604" s="16"/>
      <c r="AD604" s="16"/>
      <c r="AE604" s="16"/>
      <c r="AF604" s="16"/>
      <c r="AG604" s="16"/>
      <c r="AH604" s="16"/>
      <c r="AI604" s="16"/>
      <c r="AJ604" s="16"/>
      <c r="AK604" s="16"/>
      <c r="AL604" s="16"/>
      <c r="AM604" s="16"/>
      <c r="AN604" s="16"/>
      <c r="AO604" s="16"/>
      <c r="AP604" s="16"/>
      <c r="AQ604" s="16"/>
    </row>
    <row r="605" spans="1:43" s="17" customFormat="1" ht="15.6" outlineLevel="2" x14ac:dyDescent="0.25">
      <c r="A605" s="13"/>
      <c r="B605" s="14"/>
      <c r="C605" s="107">
        <v>6</v>
      </c>
      <c r="D605" s="156"/>
      <c r="E605" s="24"/>
      <c r="F605" s="66"/>
      <c r="G605" s="66"/>
      <c r="H605" s="66"/>
      <c r="I605" s="160">
        <v>0</v>
      </c>
      <c r="J605" s="38">
        <f t="shared" si="39"/>
        <v>0</v>
      </c>
      <c r="K605" s="88"/>
      <c r="L605" s="88"/>
      <c r="M605" s="75"/>
      <c r="N605" s="15"/>
      <c r="O605" s="16"/>
      <c r="P605" s="16"/>
      <c r="Q605" s="16"/>
      <c r="R605" s="16"/>
      <c r="S605" s="16"/>
      <c r="T605" s="16"/>
      <c r="U605" s="16"/>
      <c r="V605" s="16"/>
      <c r="W605" s="16"/>
      <c r="X605" s="16"/>
      <c r="Y605" s="16"/>
      <c r="Z605" s="16"/>
      <c r="AA605" s="16"/>
      <c r="AB605" s="16"/>
      <c r="AC605" s="16"/>
      <c r="AD605" s="16"/>
      <c r="AE605" s="16"/>
      <c r="AF605" s="16"/>
      <c r="AG605" s="16"/>
      <c r="AH605" s="16"/>
      <c r="AI605" s="16"/>
      <c r="AJ605" s="16"/>
      <c r="AK605" s="16"/>
      <c r="AL605" s="16"/>
      <c r="AM605" s="16"/>
      <c r="AN605" s="16"/>
      <c r="AO605" s="16"/>
      <c r="AP605" s="16"/>
      <c r="AQ605" s="16"/>
    </row>
    <row r="606" spans="1:43" s="17" customFormat="1" ht="15.6" outlineLevel="2" x14ac:dyDescent="0.25">
      <c r="A606" s="13"/>
      <c r="B606" s="14"/>
      <c r="C606" s="107">
        <v>7</v>
      </c>
      <c r="D606" s="156"/>
      <c r="E606" s="24"/>
      <c r="F606" s="66"/>
      <c r="G606" s="66"/>
      <c r="H606" s="66"/>
      <c r="I606" s="160">
        <v>0</v>
      </c>
      <c r="J606" s="38">
        <f t="shared" si="39"/>
        <v>0</v>
      </c>
      <c r="K606" s="88"/>
      <c r="L606" s="88"/>
      <c r="M606" s="75"/>
      <c r="N606" s="15"/>
      <c r="O606" s="16"/>
      <c r="P606" s="16"/>
      <c r="Q606" s="16"/>
      <c r="R606" s="16"/>
      <c r="S606" s="16"/>
      <c r="T606" s="16"/>
      <c r="U606" s="16"/>
      <c r="V606" s="16"/>
      <c r="W606" s="16"/>
      <c r="X606" s="16"/>
      <c r="Y606" s="16"/>
      <c r="Z606" s="16"/>
      <c r="AA606" s="16"/>
      <c r="AB606" s="16"/>
      <c r="AC606" s="16"/>
      <c r="AD606" s="16"/>
      <c r="AE606" s="16"/>
      <c r="AF606" s="16"/>
      <c r="AG606" s="16"/>
      <c r="AH606" s="16"/>
      <c r="AI606" s="16"/>
      <c r="AJ606" s="16"/>
      <c r="AK606" s="16"/>
      <c r="AL606" s="16"/>
      <c r="AM606" s="16"/>
      <c r="AN606" s="16"/>
      <c r="AO606" s="16"/>
      <c r="AP606" s="16"/>
      <c r="AQ606" s="16"/>
    </row>
    <row r="607" spans="1:43" s="17" customFormat="1" ht="15.6" outlineLevel="2" x14ac:dyDescent="0.25">
      <c r="A607" s="13"/>
      <c r="B607" s="14"/>
      <c r="C607" s="107">
        <v>8</v>
      </c>
      <c r="D607" s="156"/>
      <c r="E607" s="24"/>
      <c r="F607" s="66"/>
      <c r="G607" s="66"/>
      <c r="H607" s="66"/>
      <c r="I607" s="160">
        <v>0</v>
      </c>
      <c r="J607" s="38">
        <f t="shared" si="39"/>
        <v>0</v>
      </c>
      <c r="K607" s="88"/>
      <c r="L607" s="88"/>
      <c r="M607" s="75"/>
      <c r="N607" s="15"/>
      <c r="O607" s="16"/>
      <c r="P607" s="16"/>
      <c r="Q607" s="16"/>
      <c r="R607" s="16"/>
      <c r="S607" s="16"/>
      <c r="T607" s="16"/>
      <c r="U607" s="16"/>
      <c r="V607" s="16"/>
      <c r="W607" s="16"/>
      <c r="X607" s="16"/>
      <c r="Y607" s="16"/>
      <c r="Z607" s="16"/>
      <c r="AA607" s="16"/>
      <c r="AB607" s="16"/>
      <c r="AC607" s="16"/>
      <c r="AD607" s="16"/>
      <c r="AE607" s="16"/>
      <c r="AF607" s="16"/>
      <c r="AG607" s="16"/>
      <c r="AH607" s="16"/>
      <c r="AI607" s="16"/>
      <c r="AJ607" s="16"/>
      <c r="AK607" s="16"/>
      <c r="AL607" s="16"/>
      <c r="AM607" s="16"/>
      <c r="AN607" s="16"/>
      <c r="AO607" s="16"/>
      <c r="AP607" s="16"/>
      <c r="AQ607" s="16"/>
    </row>
    <row r="608" spans="1:43" s="17" customFormat="1" ht="15.6" outlineLevel="2" x14ac:dyDescent="0.25">
      <c r="A608" s="13"/>
      <c r="B608" s="14"/>
      <c r="C608" s="107">
        <v>9</v>
      </c>
      <c r="D608" s="156"/>
      <c r="E608" s="24"/>
      <c r="F608" s="66"/>
      <c r="G608" s="66"/>
      <c r="H608" s="66"/>
      <c r="I608" s="160">
        <v>0</v>
      </c>
      <c r="J608" s="38">
        <f t="shared" si="39"/>
        <v>0</v>
      </c>
      <c r="K608" s="88"/>
      <c r="L608" s="88"/>
      <c r="M608" s="75"/>
      <c r="N608" s="15"/>
      <c r="O608" s="16"/>
      <c r="P608" s="16"/>
      <c r="Q608" s="16"/>
      <c r="R608" s="16"/>
      <c r="S608" s="16"/>
      <c r="T608" s="16"/>
      <c r="U608" s="16"/>
      <c r="V608" s="16"/>
      <c r="W608" s="16"/>
      <c r="X608" s="16"/>
      <c r="Y608" s="16"/>
      <c r="Z608" s="16"/>
      <c r="AA608" s="16"/>
      <c r="AB608" s="16"/>
      <c r="AC608" s="16"/>
      <c r="AD608" s="16"/>
      <c r="AE608" s="16"/>
      <c r="AF608" s="16"/>
      <c r="AG608" s="16"/>
      <c r="AH608" s="16"/>
      <c r="AI608" s="16"/>
      <c r="AJ608" s="16"/>
      <c r="AK608" s="16"/>
      <c r="AL608" s="16"/>
      <c r="AM608" s="16"/>
      <c r="AN608" s="16"/>
      <c r="AO608" s="16"/>
      <c r="AP608" s="16"/>
      <c r="AQ608" s="16"/>
    </row>
    <row r="609" spans="1:43" s="17" customFormat="1" ht="15.6" outlineLevel="2" x14ac:dyDescent="0.25">
      <c r="A609" s="13"/>
      <c r="B609" s="14"/>
      <c r="C609" s="107">
        <v>10</v>
      </c>
      <c r="D609" s="156"/>
      <c r="E609" s="24"/>
      <c r="F609" s="66"/>
      <c r="G609" s="66"/>
      <c r="H609" s="66"/>
      <c r="I609" s="160">
        <v>0</v>
      </c>
      <c r="J609" s="38">
        <f t="shared" si="39"/>
        <v>0</v>
      </c>
      <c r="K609" s="88"/>
      <c r="L609" s="88"/>
      <c r="M609" s="75"/>
      <c r="N609" s="15"/>
      <c r="O609" s="16"/>
      <c r="P609" s="16"/>
      <c r="Q609" s="16"/>
      <c r="R609" s="16"/>
      <c r="S609" s="16"/>
      <c r="T609" s="16"/>
      <c r="U609" s="16"/>
      <c r="V609" s="16"/>
      <c r="W609" s="16"/>
      <c r="X609" s="16"/>
      <c r="Y609" s="16"/>
      <c r="Z609" s="16"/>
      <c r="AA609" s="16"/>
      <c r="AB609" s="16"/>
      <c r="AC609" s="16"/>
      <c r="AD609" s="16"/>
      <c r="AE609" s="16"/>
      <c r="AF609" s="16"/>
      <c r="AG609" s="16"/>
      <c r="AH609" s="16"/>
      <c r="AI609" s="16"/>
      <c r="AJ609" s="16"/>
      <c r="AK609" s="16"/>
      <c r="AL609" s="16"/>
      <c r="AM609" s="16"/>
      <c r="AN609" s="16"/>
      <c r="AO609" s="16"/>
      <c r="AP609" s="16"/>
      <c r="AQ609" s="16"/>
    </row>
    <row r="610" spans="1:43" s="16" customFormat="1" ht="15.6" outlineLevel="2" x14ac:dyDescent="0.25">
      <c r="A610" s="44"/>
      <c r="B610" s="45"/>
      <c r="C610" s="44"/>
      <c r="D610" s="98"/>
      <c r="E610" s="24"/>
      <c r="F610" s="36"/>
      <c r="G610" s="46"/>
      <c r="H610" s="24"/>
      <c r="I610" s="24"/>
      <c r="J610" s="35"/>
      <c r="K610" s="43"/>
      <c r="L610" s="43"/>
      <c r="M610" s="75"/>
      <c r="N610" s="47"/>
    </row>
    <row r="611" spans="1:43" s="61" customFormat="1" ht="15.6" outlineLevel="1" x14ac:dyDescent="0.25">
      <c r="A611" s="55"/>
      <c r="B611" s="56"/>
      <c r="C611" s="55"/>
      <c r="D611" s="57" t="s">
        <v>57</v>
      </c>
      <c r="E611" s="24"/>
      <c r="F611" s="66"/>
      <c r="G611" s="66"/>
      <c r="H611" s="66"/>
      <c r="I611" s="66"/>
      <c r="J611" s="58">
        <f>SUM(J613:J632)</f>
        <v>0</v>
      </c>
      <c r="K611" s="88"/>
      <c r="L611" s="88"/>
      <c r="M611" s="75"/>
      <c r="N611" s="59"/>
    </row>
    <row r="612" spans="1:43" s="61" customFormat="1" ht="15.6" outlineLevel="2" x14ac:dyDescent="0.25">
      <c r="A612" s="62"/>
      <c r="B612" s="63"/>
      <c r="C612" s="62"/>
      <c r="D612" s="50" t="s">
        <v>58</v>
      </c>
      <c r="E612" s="39"/>
      <c r="F612" s="52"/>
      <c r="G612" s="52"/>
      <c r="H612" s="51" t="s">
        <v>59</v>
      </c>
      <c r="I612" s="51" t="s">
        <v>60</v>
      </c>
      <c r="J612" s="51" t="s">
        <v>61</v>
      </c>
      <c r="K612" s="88"/>
      <c r="L612" s="88"/>
      <c r="M612" s="76"/>
      <c r="N612" s="65"/>
      <c r="O612" s="60"/>
      <c r="P612" s="60"/>
      <c r="Q612" s="60"/>
      <c r="R612" s="60"/>
      <c r="S612" s="60"/>
      <c r="T612" s="60"/>
      <c r="U612" s="60"/>
      <c r="V612" s="60"/>
      <c r="W612" s="60"/>
      <c r="X612" s="60"/>
      <c r="Y612" s="60"/>
      <c r="Z612" s="60"/>
      <c r="AA612" s="60"/>
    </row>
    <row r="613" spans="1:43" s="16" customFormat="1" ht="15.6" outlineLevel="2" x14ac:dyDescent="0.25">
      <c r="A613" s="13"/>
      <c r="B613" s="14"/>
      <c r="C613" s="107">
        <v>1</v>
      </c>
      <c r="D613" s="156"/>
      <c r="E613" s="24"/>
      <c r="F613" s="50"/>
      <c r="G613" s="50"/>
      <c r="H613" s="158">
        <v>0</v>
      </c>
      <c r="I613" s="159">
        <v>0</v>
      </c>
      <c r="J613" s="38">
        <f t="shared" ref="J613:J632" si="40">$H613*I613</f>
        <v>0</v>
      </c>
      <c r="K613" s="88"/>
      <c r="L613" s="88"/>
      <c r="M613" s="75"/>
      <c r="N613" s="15"/>
      <c r="O613" s="3"/>
      <c r="P613" s="3"/>
      <c r="Q613" s="3"/>
      <c r="R613" s="3"/>
      <c r="S613" s="3"/>
      <c r="T613" s="3"/>
      <c r="U613" s="3"/>
      <c r="V613" s="3"/>
      <c r="W613" s="3"/>
      <c r="X613" s="3"/>
      <c r="Y613" s="3"/>
      <c r="Z613" s="3"/>
      <c r="AA613" s="3"/>
    </row>
    <row r="614" spans="1:43" s="16" customFormat="1" ht="15.6" outlineLevel="2" x14ac:dyDescent="0.25">
      <c r="A614" s="13"/>
      <c r="B614" s="14"/>
      <c r="C614" s="107">
        <v>2</v>
      </c>
      <c r="D614" s="156"/>
      <c r="E614" s="24"/>
      <c r="F614" s="50"/>
      <c r="G614" s="50"/>
      <c r="H614" s="158">
        <v>0</v>
      </c>
      <c r="I614" s="159">
        <v>0</v>
      </c>
      <c r="J614" s="38">
        <f t="shared" si="40"/>
        <v>0</v>
      </c>
      <c r="K614" s="88"/>
      <c r="L614" s="88"/>
      <c r="M614" s="75"/>
      <c r="N614" s="15"/>
      <c r="O614" s="3"/>
      <c r="P614" s="3"/>
      <c r="Q614" s="3"/>
      <c r="R614" s="3"/>
      <c r="S614" s="3"/>
      <c r="T614" s="3"/>
      <c r="U614" s="3"/>
      <c r="V614" s="3"/>
      <c r="W614" s="3"/>
      <c r="X614" s="3"/>
      <c r="Y614" s="3"/>
      <c r="Z614" s="3"/>
      <c r="AA614" s="3"/>
    </row>
    <row r="615" spans="1:43" s="16" customFormat="1" ht="15.6" outlineLevel="2" x14ac:dyDescent="0.25">
      <c r="A615" s="13"/>
      <c r="B615" s="14"/>
      <c r="C615" s="107">
        <v>3</v>
      </c>
      <c r="D615" s="156"/>
      <c r="E615" s="24"/>
      <c r="F615" s="50"/>
      <c r="G615" s="50"/>
      <c r="H615" s="158">
        <v>0</v>
      </c>
      <c r="I615" s="159">
        <v>0</v>
      </c>
      <c r="J615" s="38">
        <f t="shared" si="40"/>
        <v>0</v>
      </c>
      <c r="K615" s="88"/>
      <c r="L615" s="88"/>
      <c r="M615" s="75"/>
      <c r="N615" s="15"/>
      <c r="O615" s="3"/>
      <c r="P615" s="3"/>
      <c r="Q615" s="3"/>
      <c r="R615" s="3"/>
      <c r="S615" s="3"/>
      <c r="T615" s="3"/>
      <c r="U615" s="3"/>
      <c r="V615" s="3"/>
      <c r="W615" s="3"/>
      <c r="X615" s="3"/>
      <c r="Y615" s="3"/>
      <c r="Z615" s="3"/>
      <c r="AA615" s="3"/>
    </row>
    <row r="616" spans="1:43" s="16" customFormat="1" ht="15.6" outlineLevel="2" x14ac:dyDescent="0.25">
      <c r="A616" s="13"/>
      <c r="B616" s="14"/>
      <c r="C616" s="107">
        <v>4</v>
      </c>
      <c r="D616" s="156"/>
      <c r="E616" s="24"/>
      <c r="F616" s="50"/>
      <c r="G616" s="50"/>
      <c r="H616" s="158">
        <v>0</v>
      </c>
      <c r="I616" s="159">
        <v>0</v>
      </c>
      <c r="J616" s="38">
        <f t="shared" si="40"/>
        <v>0</v>
      </c>
      <c r="K616" s="88"/>
      <c r="L616" s="88"/>
      <c r="M616" s="75"/>
      <c r="N616" s="15"/>
      <c r="O616" s="3"/>
      <c r="P616" s="3"/>
      <c r="Q616" s="3"/>
      <c r="R616" s="3"/>
      <c r="S616" s="3"/>
      <c r="T616" s="3"/>
      <c r="U616" s="3"/>
      <c r="V616" s="3"/>
      <c r="W616" s="3"/>
      <c r="X616" s="3"/>
      <c r="Y616" s="3"/>
      <c r="Z616" s="3"/>
      <c r="AA616" s="3"/>
    </row>
    <row r="617" spans="1:43" s="16" customFormat="1" ht="15.6" outlineLevel="2" x14ac:dyDescent="0.25">
      <c r="A617" s="13"/>
      <c r="B617" s="14"/>
      <c r="C617" s="107">
        <v>5</v>
      </c>
      <c r="D617" s="156"/>
      <c r="E617" s="24"/>
      <c r="F617" s="50"/>
      <c r="G617" s="50"/>
      <c r="H617" s="158">
        <v>0</v>
      </c>
      <c r="I617" s="159">
        <v>0</v>
      </c>
      <c r="J617" s="38">
        <f t="shared" si="40"/>
        <v>0</v>
      </c>
      <c r="K617" s="88"/>
      <c r="L617" s="88"/>
      <c r="M617" s="75"/>
      <c r="N617" s="15"/>
      <c r="O617" s="3"/>
      <c r="P617" s="3"/>
      <c r="Q617" s="3"/>
      <c r="R617" s="3"/>
      <c r="S617" s="3"/>
      <c r="T617" s="3"/>
      <c r="U617" s="3"/>
      <c r="V617" s="3"/>
      <c r="W617" s="3"/>
      <c r="X617" s="3"/>
      <c r="Y617" s="3"/>
      <c r="Z617" s="3"/>
      <c r="AA617" s="3"/>
    </row>
    <row r="618" spans="1:43" s="16" customFormat="1" ht="15.6" outlineLevel="2" x14ac:dyDescent="0.25">
      <c r="A618" s="13"/>
      <c r="B618" s="14"/>
      <c r="C618" s="107">
        <v>6</v>
      </c>
      <c r="D618" s="156"/>
      <c r="E618" s="24"/>
      <c r="F618" s="50"/>
      <c r="G618" s="50"/>
      <c r="H618" s="158">
        <v>0</v>
      </c>
      <c r="I618" s="159">
        <v>0</v>
      </c>
      <c r="J618" s="38">
        <f t="shared" si="40"/>
        <v>0</v>
      </c>
      <c r="K618" s="88"/>
      <c r="L618" s="88"/>
      <c r="M618" s="75"/>
      <c r="N618" s="15"/>
      <c r="O618" s="3"/>
      <c r="P618" s="3"/>
      <c r="Q618" s="3"/>
      <c r="R618" s="3"/>
      <c r="S618" s="3"/>
      <c r="T618" s="3"/>
      <c r="U618" s="3"/>
      <c r="V618" s="3"/>
      <c r="W618" s="3"/>
      <c r="X618" s="3"/>
      <c r="Y618" s="3"/>
      <c r="Z618" s="3"/>
      <c r="AA618" s="3"/>
    </row>
    <row r="619" spans="1:43" s="16" customFormat="1" ht="15.6" outlineLevel="2" x14ac:dyDescent="0.25">
      <c r="A619" s="13"/>
      <c r="B619" s="14"/>
      <c r="C619" s="107">
        <v>7</v>
      </c>
      <c r="D619" s="156"/>
      <c r="E619" s="24"/>
      <c r="F619" s="50"/>
      <c r="G619" s="50"/>
      <c r="H619" s="158">
        <v>0</v>
      </c>
      <c r="I619" s="159">
        <v>0</v>
      </c>
      <c r="J619" s="38">
        <f t="shared" si="40"/>
        <v>0</v>
      </c>
      <c r="K619" s="88"/>
      <c r="L619" s="88"/>
      <c r="M619" s="75"/>
      <c r="N619" s="15"/>
      <c r="O619" s="3"/>
      <c r="P619" s="3"/>
      <c r="Q619" s="3"/>
      <c r="R619" s="3"/>
      <c r="S619" s="3"/>
      <c r="T619" s="3"/>
      <c r="U619" s="3"/>
      <c r="V619" s="3"/>
      <c r="W619" s="3"/>
      <c r="X619" s="3"/>
      <c r="Y619" s="3"/>
      <c r="Z619" s="3"/>
      <c r="AA619" s="3"/>
    </row>
    <row r="620" spans="1:43" s="16" customFormat="1" ht="15.6" outlineLevel="2" x14ac:dyDescent="0.25">
      <c r="A620" s="13"/>
      <c r="B620" s="14"/>
      <c r="C620" s="107">
        <v>8</v>
      </c>
      <c r="D620" s="156"/>
      <c r="E620" s="24"/>
      <c r="F620" s="50"/>
      <c r="G620" s="50"/>
      <c r="H620" s="158">
        <v>0</v>
      </c>
      <c r="I620" s="159">
        <v>0</v>
      </c>
      <c r="J620" s="38">
        <f t="shared" si="40"/>
        <v>0</v>
      </c>
      <c r="K620" s="88"/>
      <c r="L620" s="88"/>
      <c r="M620" s="75"/>
      <c r="N620" s="15"/>
      <c r="O620" s="3"/>
      <c r="P620" s="3"/>
      <c r="Q620" s="3"/>
      <c r="R620" s="3"/>
      <c r="S620" s="3"/>
      <c r="T620" s="3"/>
      <c r="U620" s="3"/>
      <c r="V620" s="3"/>
      <c r="W620" s="3"/>
      <c r="X620" s="3"/>
      <c r="Y620" s="3"/>
      <c r="Z620" s="3"/>
      <c r="AA620" s="3"/>
    </row>
    <row r="621" spans="1:43" s="16" customFormat="1" ht="15.6" outlineLevel="2" x14ac:dyDescent="0.25">
      <c r="A621" s="13"/>
      <c r="B621" s="14"/>
      <c r="C621" s="107">
        <v>9</v>
      </c>
      <c r="D621" s="156"/>
      <c r="E621" s="24"/>
      <c r="F621" s="50"/>
      <c r="G621" s="50"/>
      <c r="H621" s="158">
        <v>0</v>
      </c>
      <c r="I621" s="159">
        <v>0</v>
      </c>
      <c r="J621" s="38">
        <f t="shared" si="40"/>
        <v>0</v>
      </c>
      <c r="K621" s="88"/>
      <c r="L621" s="88"/>
      <c r="M621" s="75"/>
      <c r="N621" s="15"/>
      <c r="O621" s="3"/>
      <c r="P621" s="3"/>
      <c r="Q621" s="3"/>
      <c r="R621" s="3"/>
      <c r="S621" s="3"/>
      <c r="T621" s="3"/>
      <c r="U621" s="3"/>
      <c r="V621" s="3"/>
      <c r="W621" s="3"/>
      <c r="X621" s="3"/>
      <c r="Y621" s="3"/>
      <c r="Z621" s="3"/>
      <c r="AA621" s="3"/>
    </row>
    <row r="622" spans="1:43" s="16" customFormat="1" ht="15.6" outlineLevel="2" x14ac:dyDescent="0.25">
      <c r="A622" s="13"/>
      <c r="B622" s="14"/>
      <c r="C622" s="107">
        <v>10</v>
      </c>
      <c r="D622" s="156"/>
      <c r="E622" s="24"/>
      <c r="F622" s="50"/>
      <c r="G622" s="50"/>
      <c r="H622" s="158">
        <v>0</v>
      </c>
      <c r="I622" s="159">
        <v>0</v>
      </c>
      <c r="J622" s="38">
        <f t="shared" si="40"/>
        <v>0</v>
      </c>
      <c r="K622" s="88"/>
      <c r="L622" s="88"/>
      <c r="M622" s="75"/>
      <c r="N622" s="15"/>
      <c r="O622" s="3"/>
      <c r="P622" s="3"/>
      <c r="Q622" s="3"/>
      <c r="R622" s="3"/>
      <c r="S622" s="3"/>
      <c r="T622" s="3"/>
      <c r="U622" s="3"/>
      <c r="V622" s="3"/>
      <c r="W622" s="3"/>
      <c r="X622" s="3"/>
      <c r="Y622" s="3"/>
      <c r="Z622" s="3"/>
      <c r="AA622" s="3"/>
    </row>
    <row r="623" spans="1:43" s="16" customFormat="1" ht="15.6" outlineLevel="2" x14ac:dyDescent="0.25">
      <c r="A623" s="13"/>
      <c r="B623" s="14"/>
      <c r="C623" s="107">
        <v>11</v>
      </c>
      <c r="D623" s="156"/>
      <c r="E623" s="24"/>
      <c r="F623" s="50"/>
      <c r="G623" s="50"/>
      <c r="H623" s="158">
        <v>0</v>
      </c>
      <c r="I623" s="159">
        <v>0</v>
      </c>
      <c r="J623" s="38">
        <f t="shared" si="40"/>
        <v>0</v>
      </c>
      <c r="K623" s="88"/>
      <c r="L623" s="88"/>
      <c r="M623" s="75"/>
      <c r="N623" s="15"/>
      <c r="O623" s="3"/>
      <c r="P623" s="3"/>
      <c r="Q623" s="3"/>
      <c r="R623" s="3"/>
      <c r="S623" s="3"/>
      <c r="T623" s="3"/>
      <c r="U623" s="3"/>
      <c r="V623" s="3"/>
      <c r="W623" s="3"/>
      <c r="X623" s="3"/>
      <c r="Y623" s="3"/>
      <c r="Z623" s="3"/>
      <c r="AA623" s="3"/>
    </row>
    <row r="624" spans="1:43" s="16" customFormat="1" ht="15.6" outlineLevel="2" x14ac:dyDescent="0.25">
      <c r="A624" s="13"/>
      <c r="B624" s="14"/>
      <c r="C624" s="107">
        <v>12</v>
      </c>
      <c r="D624" s="156"/>
      <c r="E624" s="24"/>
      <c r="F624" s="50"/>
      <c r="G624" s="50"/>
      <c r="H624" s="158">
        <v>0</v>
      </c>
      <c r="I624" s="159">
        <v>0</v>
      </c>
      <c r="J624" s="38">
        <f t="shared" si="40"/>
        <v>0</v>
      </c>
      <c r="K624" s="88"/>
      <c r="L624" s="88"/>
      <c r="M624" s="75"/>
      <c r="N624" s="15"/>
      <c r="O624" s="3"/>
      <c r="P624" s="3"/>
      <c r="Q624" s="3"/>
      <c r="R624" s="3"/>
      <c r="S624" s="3"/>
      <c r="T624" s="3"/>
      <c r="U624" s="3"/>
      <c r="V624" s="3"/>
      <c r="W624" s="3"/>
      <c r="X624" s="3"/>
      <c r="Y624" s="3"/>
      <c r="Z624" s="3"/>
      <c r="AA624" s="3"/>
    </row>
    <row r="625" spans="1:43" s="16" customFormat="1" ht="15.6" outlineLevel="2" x14ac:dyDescent="0.25">
      <c r="A625" s="13"/>
      <c r="B625" s="14"/>
      <c r="C625" s="107">
        <v>13</v>
      </c>
      <c r="D625" s="156"/>
      <c r="E625" s="24"/>
      <c r="F625" s="50"/>
      <c r="G625" s="50"/>
      <c r="H625" s="158">
        <v>0</v>
      </c>
      <c r="I625" s="159">
        <v>0</v>
      </c>
      <c r="J625" s="38">
        <f t="shared" si="40"/>
        <v>0</v>
      </c>
      <c r="K625" s="88"/>
      <c r="L625" s="88"/>
      <c r="M625" s="75"/>
      <c r="N625" s="15"/>
      <c r="O625" s="3"/>
      <c r="P625" s="3"/>
      <c r="Q625" s="3"/>
      <c r="R625" s="3"/>
      <c r="S625" s="3"/>
      <c r="T625" s="3"/>
      <c r="U625" s="3"/>
      <c r="V625" s="3"/>
      <c r="W625" s="3"/>
      <c r="X625" s="3"/>
      <c r="Y625" s="3"/>
      <c r="Z625" s="3"/>
      <c r="AA625" s="3"/>
    </row>
    <row r="626" spans="1:43" s="16" customFormat="1" ht="15.6" outlineLevel="2" x14ac:dyDescent="0.25">
      <c r="A626" s="13"/>
      <c r="B626" s="14"/>
      <c r="C626" s="107">
        <v>14</v>
      </c>
      <c r="D626" s="156"/>
      <c r="E626" s="24"/>
      <c r="F626" s="50"/>
      <c r="G626" s="50"/>
      <c r="H626" s="158">
        <v>0</v>
      </c>
      <c r="I626" s="159">
        <v>0</v>
      </c>
      <c r="J626" s="38">
        <f t="shared" si="40"/>
        <v>0</v>
      </c>
      <c r="K626" s="88"/>
      <c r="L626" s="88"/>
      <c r="M626" s="75"/>
      <c r="N626" s="15"/>
      <c r="O626" s="3"/>
      <c r="P626" s="3"/>
      <c r="Q626" s="3"/>
      <c r="R626" s="3"/>
      <c r="S626" s="3"/>
      <c r="T626" s="3"/>
      <c r="U626" s="3"/>
      <c r="V626" s="3"/>
      <c r="W626" s="3"/>
      <c r="X626" s="3"/>
      <c r="Y626" s="3"/>
      <c r="Z626" s="3"/>
      <c r="AA626" s="3"/>
    </row>
    <row r="627" spans="1:43" s="16" customFormat="1" ht="15.6" outlineLevel="2" x14ac:dyDescent="0.25">
      <c r="A627" s="13"/>
      <c r="B627" s="14"/>
      <c r="C627" s="107">
        <v>15</v>
      </c>
      <c r="D627" s="156"/>
      <c r="E627" s="24"/>
      <c r="F627" s="50"/>
      <c r="G627" s="50"/>
      <c r="H627" s="158">
        <v>0</v>
      </c>
      <c r="I627" s="159">
        <v>0</v>
      </c>
      <c r="J627" s="38">
        <f t="shared" si="40"/>
        <v>0</v>
      </c>
      <c r="K627" s="88"/>
      <c r="L627" s="88"/>
      <c r="M627" s="75"/>
      <c r="N627" s="15"/>
      <c r="O627" s="3"/>
      <c r="P627" s="3"/>
      <c r="Q627" s="3"/>
      <c r="R627" s="3"/>
      <c r="S627" s="3"/>
      <c r="T627" s="3"/>
      <c r="U627" s="3"/>
      <c r="V627" s="3"/>
      <c r="W627" s="3"/>
      <c r="X627" s="3"/>
      <c r="Y627" s="3"/>
      <c r="Z627" s="3"/>
      <c r="AA627" s="3"/>
    </row>
    <row r="628" spans="1:43" s="16" customFormat="1" ht="15.6" outlineLevel="2" x14ac:dyDescent="0.25">
      <c r="A628" s="13"/>
      <c r="B628" s="14"/>
      <c r="C628" s="107">
        <v>16</v>
      </c>
      <c r="D628" s="156"/>
      <c r="E628" s="24"/>
      <c r="F628" s="50"/>
      <c r="G628" s="50"/>
      <c r="H628" s="158">
        <v>0</v>
      </c>
      <c r="I628" s="159">
        <v>0</v>
      </c>
      <c r="J628" s="38">
        <f t="shared" si="40"/>
        <v>0</v>
      </c>
      <c r="K628" s="88"/>
      <c r="L628" s="88"/>
      <c r="M628" s="75"/>
      <c r="N628" s="15"/>
      <c r="O628" s="3"/>
      <c r="P628" s="3"/>
      <c r="Q628" s="3"/>
      <c r="R628" s="3"/>
      <c r="S628" s="3"/>
      <c r="T628" s="3"/>
      <c r="U628" s="3"/>
      <c r="V628" s="3"/>
      <c r="W628" s="3"/>
      <c r="X628" s="3"/>
      <c r="Y628" s="3"/>
      <c r="Z628" s="3"/>
      <c r="AA628" s="3"/>
    </row>
    <row r="629" spans="1:43" s="16" customFormat="1" ht="15.6" outlineLevel="2" x14ac:dyDescent="0.25">
      <c r="A629" s="13"/>
      <c r="B629" s="14"/>
      <c r="C629" s="107">
        <v>17</v>
      </c>
      <c r="D629" s="156"/>
      <c r="E629" s="24"/>
      <c r="F629" s="50"/>
      <c r="G629" s="50"/>
      <c r="H629" s="158">
        <v>0</v>
      </c>
      <c r="I629" s="159">
        <v>0</v>
      </c>
      <c r="J629" s="38">
        <f t="shared" si="40"/>
        <v>0</v>
      </c>
      <c r="K629" s="88"/>
      <c r="L629" s="88"/>
      <c r="M629" s="75"/>
      <c r="N629" s="15"/>
      <c r="O629" s="3"/>
      <c r="P629" s="3"/>
      <c r="Q629" s="3"/>
      <c r="R629" s="3"/>
      <c r="S629" s="3"/>
      <c r="T629" s="3"/>
      <c r="U629" s="3"/>
      <c r="V629" s="3"/>
      <c r="W629" s="3"/>
      <c r="X629" s="3"/>
      <c r="Y629" s="3"/>
      <c r="Z629" s="3"/>
      <c r="AA629" s="3"/>
    </row>
    <row r="630" spans="1:43" s="16" customFormat="1" ht="15.6" outlineLevel="2" x14ac:dyDescent="0.25">
      <c r="A630" s="13"/>
      <c r="B630" s="14"/>
      <c r="C630" s="107">
        <v>18</v>
      </c>
      <c r="D630" s="156"/>
      <c r="E630" s="24"/>
      <c r="F630" s="50"/>
      <c r="G630" s="50"/>
      <c r="H630" s="158">
        <v>0</v>
      </c>
      <c r="I630" s="159">
        <v>0</v>
      </c>
      <c r="J630" s="38">
        <f t="shared" si="40"/>
        <v>0</v>
      </c>
      <c r="K630" s="88"/>
      <c r="L630" s="88"/>
      <c r="M630" s="75"/>
      <c r="N630" s="15"/>
      <c r="O630" s="3"/>
      <c r="P630" s="3"/>
      <c r="Q630" s="3"/>
      <c r="R630" s="3"/>
      <c r="S630" s="3"/>
      <c r="T630" s="3"/>
      <c r="U630" s="3"/>
      <c r="V630" s="3"/>
      <c r="W630" s="3"/>
      <c r="X630" s="3"/>
      <c r="Y630" s="3"/>
      <c r="Z630" s="3"/>
      <c r="AA630" s="3"/>
    </row>
    <row r="631" spans="1:43" s="16" customFormat="1" ht="15.6" outlineLevel="2" x14ac:dyDescent="0.25">
      <c r="A631" s="13"/>
      <c r="B631" s="14"/>
      <c r="C631" s="107">
        <v>19</v>
      </c>
      <c r="D631" s="156"/>
      <c r="E631" s="24"/>
      <c r="F631" s="50"/>
      <c r="G631" s="50"/>
      <c r="H631" s="158">
        <v>0</v>
      </c>
      <c r="I631" s="159">
        <v>0</v>
      </c>
      <c r="J631" s="38">
        <f t="shared" si="40"/>
        <v>0</v>
      </c>
      <c r="K631" s="88"/>
      <c r="L631" s="88"/>
      <c r="M631" s="75"/>
      <c r="N631" s="15"/>
      <c r="O631" s="3"/>
      <c r="P631" s="3"/>
      <c r="Q631" s="3"/>
      <c r="R631" s="3"/>
      <c r="S631" s="3"/>
      <c r="T631" s="3"/>
      <c r="U631" s="3"/>
      <c r="V631" s="3"/>
      <c r="W631" s="3"/>
      <c r="X631" s="3"/>
      <c r="Y631" s="3"/>
      <c r="Z631" s="3"/>
      <c r="AA631" s="3"/>
    </row>
    <row r="632" spans="1:43" s="16" customFormat="1" ht="15.6" outlineLevel="2" x14ac:dyDescent="0.25">
      <c r="A632" s="13"/>
      <c r="B632" s="14"/>
      <c r="C632" s="107">
        <v>20</v>
      </c>
      <c r="D632" s="156"/>
      <c r="E632" s="24"/>
      <c r="F632" s="50"/>
      <c r="G632" s="50"/>
      <c r="H632" s="158">
        <v>0</v>
      </c>
      <c r="I632" s="159">
        <v>0</v>
      </c>
      <c r="J632" s="38">
        <f t="shared" si="40"/>
        <v>0</v>
      </c>
      <c r="K632" s="88"/>
      <c r="L632" s="88"/>
      <c r="M632" s="75"/>
      <c r="N632" s="15"/>
      <c r="O632" s="3"/>
      <c r="P632" s="3"/>
      <c r="Q632" s="3"/>
      <c r="R632" s="3"/>
      <c r="S632" s="3"/>
      <c r="T632" s="3"/>
      <c r="U632" s="3"/>
      <c r="V632" s="3"/>
      <c r="W632" s="3"/>
      <c r="X632" s="3"/>
      <c r="Y632" s="3"/>
      <c r="Z632" s="3"/>
      <c r="AA632" s="3"/>
    </row>
    <row r="633" spans="1:43" s="16" customFormat="1" ht="15.6" outlineLevel="2" x14ac:dyDescent="0.25">
      <c r="A633" s="44"/>
      <c r="B633" s="45"/>
      <c r="C633" s="44"/>
      <c r="D633" s="98"/>
      <c r="E633" s="24"/>
      <c r="F633" s="36"/>
      <c r="G633" s="46"/>
      <c r="H633" s="24"/>
      <c r="I633" s="24"/>
      <c r="J633" s="35"/>
      <c r="K633" s="43"/>
      <c r="L633" s="43"/>
      <c r="M633" s="75"/>
      <c r="N633" s="47"/>
    </row>
    <row r="634" spans="1:43" s="61" customFormat="1" ht="15.6" outlineLevel="1" x14ac:dyDescent="0.25">
      <c r="A634" s="55"/>
      <c r="B634" s="56"/>
      <c r="C634" s="55"/>
      <c r="D634" s="105" t="s">
        <v>62</v>
      </c>
      <c r="E634" s="24"/>
      <c r="F634" s="66"/>
      <c r="G634" s="66"/>
      <c r="H634" s="66"/>
      <c r="I634" s="66"/>
      <c r="J634" s="58">
        <f>SUM(J636:J645)</f>
        <v>0</v>
      </c>
      <c r="K634" s="88"/>
      <c r="L634" s="88"/>
      <c r="M634" s="75"/>
      <c r="N634" s="59"/>
    </row>
    <row r="635" spans="1:43" s="64" customFormat="1" ht="24" outlineLevel="2" x14ac:dyDescent="0.25">
      <c r="A635" s="62"/>
      <c r="B635" s="63"/>
      <c r="C635" s="62"/>
      <c r="D635" s="50" t="s">
        <v>63</v>
      </c>
      <c r="E635" s="39"/>
      <c r="F635" s="131"/>
      <c r="G635" s="32" t="s">
        <v>64</v>
      </c>
      <c r="H635" s="32" t="s">
        <v>65</v>
      </c>
      <c r="I635" s="32" t="s">
        <v>66</v>
      </c>
      <c r="J635" s="32" t="s">
        <v>67</v>
      </c>
      <c r="K635" s="88"/>
      <c r="L635" s="88"/>
      <c r="M635" s="76"/>
      <c r="N635" s="65"/>
      <c r="O635" s="60"/>
      <c r="P635" s="60"/>
      <c r="Q635" s="60"/>
      <c r="R635" s="60"/>
      <c r="S635" s="60"/>
      <c r="T635" s="60"/>
      <c r="U635" s="60"/>
      <c r="V635" s="60"/>
      <c r="W635" s="60"/>
      <c r="X635" s="60"/>
      <c r="Y635" s="60"/>
      <c r="Z635" s="60"/>
      <c r="AA635" s="60"/>
      <c r="AB635" s="61"/>
      <c r="AC635" s="61"/>
      <c r="AD635" s="61"/>
      <c r="AE635" s="61"/>
      <c r="AF635" s="61"/>
      <c r="AG635" s="61"/>
      <c r="AH635" s="61"/>
      <c r="AI635" s="61"/>
      <c r="AJ635" s="61"/>
      <c r="AK635" s="61"/>
      <c r="AL635" s="61"/>
      <c r="AM635" s="61"/>
      <c r="AN635" s="61"/>
      <c r="AO635" s="61"/>
      <c r="AP635" s="61"/>
      <c r="AQ635" s="61"/>
    </row>
    <row r="636" spans="1:43" s="17" customFormat="1" ht="15.6" outlineLevel="2" x14ac:dyDescent="0.25">
      <c r="A636" s="13"/>
      <c r="B636" s="14"/>
      <c r="C636" s="107">
        <v>1</v>
      </c>
      <c r="D636" s="156"/>
      <c r="E636" s="24"/>
      <c r="F636" s="131"/>
      <c r="G636" s="158">
        <v>0</v>
      </c>
      <c r="H636" s="158">
        <v>0</v>
      </c>
      <c r="I636" s="160">
        <v>0</v>
      </c>
      <c r="J636" s="38">
        <f t="shared" ref="J636:J645" si="41">(G636-H636)*I636</f>
        <v>0</v>
      </c>
      <c r="K636" s="88"/>
      <c r="L636" s="88"/>
      <c r="M636" s="75"/>
      <c r="N636" s="15"/>
      <c r="O636" s="3"/>
      <c r="P636" s="3"/>
      <c r="Q636" s="3"/>
      <c r="R636" s="3"/>
      <c r="S636" s="3"/>
      <c r="T636" s="3"/>
      <c r="U636" s="3"/>
      <c r="V636" s="3"/>
      <c r="W636" s="3"/>
      <c r="X636" s="3"/>
      <c r="Y636" s="3"/>
      <c r="Z636" s="3"/>
      <c r="AA636" s="3"/>
      <c r="AB636" s="16"/>
      <c r="AC636" s="16"/>
      <c r="AD636" s="16"/>
      <c r="AE636" s="16"/>
      <c r="AF636" s="16"/>
      <c r="AG636" s="16"/>
      <c r="AH636" s="16"/>
      <c r="AI636" s="16"/>
      <c r="AJ636" s="16"/>
      <c r="AK636" s="16"/>
      <c r="AL636" s="16"/>
      <c r="AM636" s="16"/>
      <c r="AN636" s="16"/>
      <c r="AO636" s="16"/>
      <c r="AP636" s="16"/>
      <c r="AQ636" s="16"/>
    </row>
    <row r="637" spans="1:43" s="17" customFormat="1" ht="15.6" outlineLevel="2" x14ac:dyDescent="0.25">
      <c r="A637" s="13"/>
      <c r="B637" s="14"/>
      <c r="C637" s="107">
        <v>2</v>
      </c>
      <c r="D637" s="156"/>
      <c r="E637" s="24"/>
      <c r="F637" s="131"/>
      <c r="G637" s="158">
        <v>0</v>
      </c>
      <c r="H637" s="158">
        <v>0</v>
      </c>
      <c r="I637" s="160">
        <v>0</v>
      </c>
      <c r="J637" s="38">
        <f t="shared" si="41"/>
        <v>0</v>
      </c>
      <c r="K637" s="88"/>
      <c r="L637" s="88"/>
      <c r="M637" s="75"/>
      <c r="N637" s="15"/>
      <c r="O637" s="3"/>
      <c r="P637" s="3"/>
      <c r="Q637" s="3"/>
      <c r="R637" s="3"/>
      <c r="S637" s="3"/>
      <c r="T637" s="3"/>
      <c r="U637" s="3"/>
      <c r="V637" s="3"/>
      <c r="W637" s="3"/>
      <c r="X637" s="3"/>
      <c r="Y637" s="3"/>
      <c r="Z637" s="3"/>
      <c r="AA637" s="3"/>
      <c r="AB637" s="16"/>
      <c r="AC637" s="16"/>
      <c r="AD637" s="16"/>
      <c r="AE637" s="16"/>
      <c r="AF637" s="16"/>
      <c r="AG637" s="16"/>
      <c r="AH637" s="16"/>
      <c r="AI637" s="16"/>
      <c r="AJ637" s="16"/>
      <c r="AK637" s="16"/>
      <c r="AL637" s="16"/>
      <c r="AM637" s="16"/>
      <c r="AN637" s="16"/>
      <c r="AO637" s="16"/>
      <c r="AP637" s="16"/>
      <c r="AQ637" s="16"/>
    </row>
    <row r="638" spans="1:43" s="17" customFormat="1" ht="15.6" outlineLevel="2" x14ac:dyDescent="0.25">
      <c r="A638" s="13"/>
      <c r="B638" s="14"/>
      <c r="C638" s="107">
        <v>3</v>
      </c>
      <c r="D638" s="156"/>
      <c r="E638" s="24"/>
      <c r="F638" s="131"/>
      <c r="G638" s="158">
        <v>0</v>
      </c>
      <c r="H638" s="158">
        <v>0</v>
      </c>
      <c r="I638" s="160">
        <v>0</v>
      </c>
      <c r="J638" s="38">
        <f t="shared" si="41"/>
        <v>0</v>
      </c>
      <c r="K638" s="88"/>
      <c r="L638" s="88"/>
      <c r="M638" s="75"/>
      <c r="N638" s="15"/>
      <c r="O638" s="3"/>
      <c r="P638" s="3"/>
      <c r="Q638" s="3"/>
      <c r="R638" s="3"/>
      <c r="S638" s="3"/>
      <c r="T638" s="3"/>
      <c r="U638" s="3"/>
      <c r="V638" s="3"/>
      <c r="W638" s="3"/>
      <c r="X638" s="3"/>
      <c r="Y638" s="3"/>
      <c r="Z638" s="3"/>
      <c r="AA638" s="3"/>
      <c r="AB638" s="16"/>
      <c r="AC638" s="16"/>
      <c r="AD638" s="16"/>
      <c r="AE638" s="16"/>
      <c r="AF638" s="16"/>
      <c r="AG638" s="16"/>
      <c r="AH638" s="16"/>
      <c r="AI638" s="16"/>
      <c r="AJ638" s="16"/>
      <c r="AK638" s="16"/>
      <c r="AL638" s="16"/>
      <c r="AM638" s="16"/>
      <c r="AN638" s="16"/>
      <c r="AO638" s="16"/>
      <c r="AP638" s="16"/>
      <c r="AQ638" s="16"/>
    </row>
    <row r="639" spans="1:43" s="17" customFormat="1" ht="15.6" outlineLevel="2" x14ac:dyDescent="0.25">
      <c r="A639" s="13"/>
      <c r="B639" s="14"/>
      <c r="C639" s="107">
        <v>4</v>
      </c>
      <c r="D639" s="156"/>
      <c r="E639" s="24"/>
      <c r="F639" s="131"/>
      <c r="G639" s="158">
        <v>0</v>
      </c>
      <c r="H639" s="158">
        <v>0</v>
      </c>
      <c r="I639" s="160">
        <v>0</v>
      </c>
      <c r="J639" s="38">
        <f t="shared" si="41"/>
        <v>0</v>
      </c>
      <c r="K639" s="88"/>
      <c r="L639" s="88"/>
      <c r="M639" s="75"/>
      <c r="N639" s="15"/>
      <c r="O639" s="3"/>
      <c r="P639" s="3"/>
      <c r="Q639" s="3"/>
      <c r="R639" s="3"/>
      <c r="S639" s="3"/>
      <c r="T639" s="3"/>
      <c r="U639" s="3"/>
      <c r="V639" s="3"/>
      <c r="W639" s="3"/>
      <c r="X639" s="3"/>
      <c r="Y639" s="3"/>
      <c r="Z639" s="3"/>
      <c r="AA639" s="3"/>
      <c r="AB639" s="16"/>
      <c r="AC639" s="16"/>
      <c r="AD639" s="16"/>
      <c r="AE639" s="16"/>
      <c r="AF639" s="16"/>
      <c r="AG639" s="16"/>
      <c r="AH639" s="16"/>
      <c r="AI639" s="16"/>
      <c r="AJ639" s="16"/>
      <c r="AK639" s="16"/>
      <c r="AL639" s="16"/>
      <c r="AM639" s="16"/>
      <c r="AN639" s="16"/>
      <c r="AO639" s="16"/>
      <c r="AP639" s="16"/>
      <c r="AQ639" s="16"/>
    </row>
    <row r="640" spans="1:43" s="17" customFormat="1" ht="15.6" outlineLevel="2" x14ac:dyDescent="0.25">
      <c r="A640" s="13"/>
      <c r="B640" s="14"/>
      <c r="C640" s="107">
        <v>5</v>
      </c>
      <c r="D640" s="156"/>
      <c r="E640" s="24"/>
      <c r="F640" s="131"/>
      <c r="G640" s="158">
        <v>0</v>
      </c>
      <c r="H640" s="158">
        <v>0</v>
      </c>
      <c r="I640" s="160">
        <v>0</v>
      </c>
      <c r="J640" s="38">
        <f t="shared" si="41"/>
        <v>0</v>
      </c>
      <c r="K640" s="88"/>
      <c r="L640" s="88"/>
      <c r="M640" s="75"/>
      <c r="N640" s="15"/>
      <c r="O640" s="3"/>
      <c r="P640" s="3"/>
      <c r="Q640" s="3"/>
      <c r="R640" s="3"/>
      <c r="S640" s="3"/>
      <c r="T640" s="3"/>
      <c r="U640" s="3"/>
      <c r="V640" s="3"/>
      <c r="W640" s="3"/>
      <c r="X640" s="3"/>
      <c r="Y640" s="3"/>
      <c r="Z640" s="3"/>
      <c r="AA640" s="3"/>
      <c r="AB640" s="16"/>
      <c r="AC640" s="16"/>
      <c r="AD640" s="16"/>
      <c r="AE640" s="16"/>
      <c r="AF640" s="16"/>
      <c r="AG640" s="16"/>
      <c r="AH640" s="16"/>
      <c r="AI640" s="16"/>
      <c r="AJ640" s="16"/>
      <c r="AK640" s="16"/>
      <c r="AL640" s="16"/>
      <c r="AM640" s="16"/>
      <c r="AN640" s="16"/>
      <c r="AO640" s="16"/>
      <c r="AP640" s="16"/>
      <c r="AQ640" s="16"/>
    </row>
    <row r="641" spans="1:43" s="17" customFormat="1" ht="15.6" outlineLevel="2" x14ac:dyDescent="0.25">
      <c r="A641" s="13"/>
      <c r="B641" s="14"/>
      <c r="C641" s="107">
        <v>6</v>
      </c>
      <c r="D641" s="156"/>
      <c r="E641" s="24"/>
      <c r="F641" s="131"/>
      <c r="G641" s="158">
        <v>0</v>
      </c>
      <c r="H641" s="158">
        <v>0</v>
      </c>
      <c r="I641" s="160">
        <v>0</v>
      </c>
      <c r="J641" s="38">
        <f t="shared" si="41"/>
        <v>0</v>
      </c>
      <c r="K641" s="88"/>
      <c r="L641" s="88"/>
      <c r="M641" s="75"/>
      <c r="N641" s="15"/>
      <c r="O641" s="3"/>
      <c r="P641" s="3"/>
      <c r="Q641" s="3"/>
      <c r="R641" s="3"/>
      <c r="S641" s="3"/>
      <c r="T641" s="3"/>
      <c r="U641" s="3"/>
      <c r="V641" s="3"/>
      <c r="W641" s="3"/>
      <c r="X641" s="3"/>
      <c r="Y641" s="3"/>
      <c r="Z641" s="3"/>
      <c r="AA641" s="3"/>
      <c r="AB641" s="16"/>
      <c r="AC641" s="16"/>
      <c r="AD641" s="16"/>
      <c r="AE641" s="16"/>
      <c r="AF641" s="16"/>
      <c r="AG641" s="16"/>
      <c r="AH641" s="16"/>
      <c r="AI641" s="16"/>
      <c r="AJ641" s="16"/>
      <c r="AK641" s="16"/>
      <c r="AL641" s="16"/>
      <c r="AM641" s="16"/>
      <c r="AN641" s="16"/>
      <c r="AO641" s="16"/>
      <c r="AP641" s="16"/>
      <c r="AQ641" s="16"/>
    </row>
    <row r="642" spans="1:43" s="17" customFormat="1" ht="15.6" outlineLevel="2" x14ac:dyDescent="0.25">
      <c r="A642" s="13"/>
      <c r="B642" s="14"/>
      <c r="C642" s="107">
        <v>7</v>
      </c>
      <c r="D642" s="156"/>
      <c r="E642" s="24"/>
      <c r="F642" s="131"/>
      <c r="G642" s="158">
        <v>0</v>
      </c>
      <c r="H642" s="158">
        <v>0</v>
      </c>
      <c r="I642" s="160">
        <v>0</v>
      </c>
      <c r="J642" s="38">
        <f t="shared" si="41"/>
        <v>0</v>
      </c>
      <c r="K642" s="88"/>
      <c r="L642" s="88"/>
      <c r="M642" s="75"/>
      <c r="N642" s="15"/>
      <c r="O642" s="3"/>
      <c r="P642" s="3"/>
      <c r="Q642" s="3"/>
      <c r="R642" s="3"/>
      <c r="S642" s="3"/>
      <c r="T642" s="3"/>
      <c r="U642" s="3"/>
      <c r="V642" s="3"/>
      <c r="W642" s="3"/>
      <c r="X642" s="3"/>
      <c r="Y642" s="3"/>
      <c r="Z642" s="3"/>
      <c r="AA642" s="3"/>
      <c r="AB642" s="16"/>
      <c r="AC642" s="16"/>
      <c r="AD642" s="16"/>
      <c r="AE642" s="16"/>
      <c r="AF642" s="16"/>
      <c r="AG642" s="16"/>
      <c r="AH642" s="16"/>
      <c r="AI642" s="16"/>
      <c r="AJ642" s="16"/>
      <c r="AK642" s="16"/>
      <c r="AL642" s="16"/>
      <c r="AM642" s="16"/>
      <c r="AN642" s="16"/>
      <c r="AO642" s="16"/>
      <c r="AP642" s="16"/>
      <c r="AQ642" s="16"/>
    </row>
    <row r="643" spans="1:43" s="17" customFormat="1" ht="15.6" outlineLevel="2" x14ac:dyDescent="0.25">
      <c r="A643" s="13"/>
      <c r="B643" s="14"/>
      <c r="C643" s="107">
        <v>8</v>
      </c>
      <c r="D643" s="156"/>
      <c r="E643" s="24"/>
      <c r="F643" s="131"/>
      <c r="G643" s="158">
        <v>0</v>
      </c>
      <c r="H643" s="158">
        <v>0</v>
      </c>
      <c r="I643" s="160">
        <v>0</v>
      </c>
      <c r="J643" s="38">
        <f t="shared" si="41"/>
        <v>0</v>
      </c>
      <c r="K643" s="88"/>
      <c r="L643" s="88"/>
      <c r="M643" s="75"/>
      <c r="N643" s="15"/>
      <c r="O643" s="3"/>
      <c r="P643" s="3"/>
      <c r="Q643" s="3"/>
      <c r="R643" s="3"/>
      <c r="S643" s="3"/>
      <c r="T643" s="3"/>
      <c r="U643" s="3"/>
      <c r="V643" s="3"/>
      <c r="W643" s="3"/>
      <c r="X643" s="3"/>
      <c r="Y643" s="3"/>
      <c r="Z643" s="3"/>
      <c r="AA643" s="3"/>
      <c r="AB643" s="16"/>
      <c r="AC643" s="16"/>
      <c r="AD643" s="16"/>
      <c r="AE643" s="16"/>
      <c r="AF643" s="16"/>
      <c r="AG643" s="16"/>
      <c r="AH643" s="16"/>
      <c r="AI643" s="16"/>
      <c r="AJ643" s="16"/>
      <c r="AK643" s="16"/>
      <c r="AL643" s="16"/>
      <c r="AM643" s="16"/>
      <c r="AN643" s="16"/>
      <c r="AO643" s="16"/>
      <c r="AP643" s="16"/>
      <c r="AQ643" s="16"/>
    </row>
    <row r="644" spans="1:43" s="17" customFormat="1" ht="15.6" outlineLevel="2" x14ac:dyDescent="0.25">
      <c r="A644" s="13"/>
      <c r="B644" s="14"/>
      <c r="C644" s="107">
        <v>9</v>
      </c>
      <c r="D644" s="156"/>
      <c r="E644" s="24"/>
      <c r="F644" s="131"/>
      <c r="G644" s="158">
        <v>0</v>
      </c>
      <c r="H644" s="158">
        <v>0</v>
      </c>
      <c r="I644" s="160">
        <v>0</v>
      </c>
      <c r="J644" s="38">
        <f t="shared" si="41"/>
        <v>0</v>
      </c>
      <c r="K644" s="88"/>
      <c r="L644" s="88"/>
      <c r="M644" s="75"/>
      <c r="N644" s="15"/>
      <c r="O644" s="3"/>
      <c r="P644" s="3"/>
      <c r="Q644" s="3"/>
      <c r="R644" s="3"/>
      <c r="S644" s="3"/>
      <c r="T644" s="3"/>
      <c r="U644" s="3"/>
      <c r="V644" s="3"/>
      <c r="W644" s="3"/>
      <c r="X644" s="3"/>
      <c r="Y644" s="3"/>
      <c r="Z644" s="3"/>
      <c r="AA644" s="3"/>
      <c r="AB644" s="16"/>
      <c r="AC644" s="16"/>
      <c r="AD644" s="16"/>
      <c r="AE644" s="16"/>
      <c r="AF644" s="16"/>
      <c r="AG644" s="16"/>
      <c r="AH644" s="16"/>
      <c r="AI644" s="16"/>
      <c r="AJ644" s="16"/>
      <c r="AK644" s="16"/>
      <c r="AL644" s="16"/>
      <c r="AM644" s="16"/>
      <c r="AN644" s="16"/>
      <c r="AO644" s="16"/>
      <c r="AP644" s="16"/>
      <c r="AQ644" s="16"/>
    </row>
    <row r="645" spans="1:43" s="17" customFormat="1" ht="15.6" outlineLevel="2" x14ac:dyDescent="0.25">
      <c r="A645" s="13"/>
      <c r="B645" s="14"/>
      <c r="C645" s="107">
        <v>10</v>
      </c>
      <c r="D645" s="156"/>
      <c r="E645" s="24"/>
      <c r="F645" s="131"/>
      <c r="G645" s="158">
        <v>0</v>
      </c>
      <c r="H645" s="158">
        <v>0</v>
      </c>
      <c r="I645" s="160">
        <v>0</v>
      </c>
      <c r="J645" s="38">
        <f t="shared" si="41"/>
        <v>0</v>
      </c>
      <c r="K645" s="88"/>
      <c r="L645" s="88"/>
      <c r="M645" s="75"/>
      <c r="N645" s="15"/>
      <c r="O645" s="3"/>
      <c r="P645" s="3"/>
      <c r="Q645" s="3"/>
      <c r="R645" s="3"/>
      <c r="S645" s="3"/>
      <c r="T645" s="3"/>
      <c r="U645" s="3"/>
      <c r="V645" s="3"/>
      <c r="W645" s="3"/>
      <c r="X645" s="3"/>
      <c r="Y645" s="3"/>
      <c r="Z645" s="3"/>
      <c r="AA645" s="3"/>
      <c r="AB645" s="16"/>
      <c r="AC645" s="16"/>
      <c r="AD645" s="16"/>
      <c r="AE645" s="16"/>
      <c r="AF645" s="16"/>
      <c r="AG645" s="16"/>
      <c r="AH645" s="16"/>
      <c r="AI645" s="16"/>
      <c r="AJ645" s="16"/>
      <c r="AK645" s="16"/>
      <c r="AL645" s="16"/>
      <c r="AM645" s="16"/>
      <c r="AN645" s="16"/>
      <c r="AO645" s="16"/>
      <c r="AP645" s="16"/>
      <c r="AQ645" s="16"/>
    </row>
    <row r="646" spans="1:43" s="16" customFormat="1" ht="15.6" outlineLevel="2" x14ac:dyDescent="0.25">
      <c r="A646" s="44"/>
      <c r="B646" s="45"/>
      <c r="C646" s="44"/>
      <c r="D646" s="98"/>
      <c r="E646" s="24"/>
      <c r="F646" s="24"/>
      <c r="G646" s="24"/>
      <c r="H646" s="24"/>
      <c r="I646" s="24"/>
      <c r="J646" s="35"/>
      <c r="K646" s="43"/>
      <c r="L646" s="43"/>
      <c r="M646" s="75"/>
      <c r="N646" s="47"/>
      <c r="O646" s="3"/>
      <c r="P646" s="3"/>
      <c r="Q646" s="3"/>
      <c r="R646" s="3"/>
      <c r="S646" s="3"/>
      <c r="T646" s="3"/>
      <c r="U646" s="3"/>
      <c r="V646" s="3"/>
      <c r="W646" s="3"/>
      <c r="X646" s="3"/>
      <c r="Y646" s="3"/>
      <c r="Z646" s="3"/>
      <c r="AA646" s="3"/>
    </row>
    <row r="647" spans="1:43" s="61" customFormat="1" ht="15.6" outlineLevel="1" x14ac:dyDescent="0.25">
      <c r="A647" s="55"/>
      <c r="B647" s="56"/>
      <c r="C647" s="55"/>
      <c r="D647" s="57" t="s">
        <v>68</v>
      </c>
      <c r="E647" s="24"/>
      <c r="F647" s="66"/>
      <c r="G647" s="66"/>
      <c r="H647" s="66"/>
      <c r="I647" s="66"/>
      <c r="J647" s="58">
        <f>SUM(J649:J658)</f>
        <v>0</v>
      </c>
      <c r="K647" s="88"/>
      <c r="L647" s="88"/>
      <c r="M647" s="75"/>
      <c r="N647" s="59"/>
      <c r="O647" s="60"/>
      <c r="P647" s="60"/>
      <c r="Q647" s="60"/>
      <c r="R647" s="60"/>
      <c r="S647" s="60"/>
      <c r="T647" s="60"/>
      <c r="U647" s="60"/>
      <c r="V647" s="60"/>
      <c r="W647" s="60"/>
      <c r="X647" s="60"/>
      <c r="Y647" s="60"/>
      <c r="Z647" s="60"/>
      <c r="AA647" s="60"/>
    </row>
    <row r="648" spans="1:43" s="64" customFormat="1" ht="24" outlineLevel="2" x14ac:dyDescent="0.25">
      <c r="A648" s="62"/>
      <c r="B648" s="63"/>
      <c r="C648" s="62"/>
      <c r="D648" s="50" t="s">
        <v>69</v>
      </c>
      <c r="E648" s="39"/>
      <c r="F648" s="273" t="s">
        <v>70</v>
      </c>
      <c r="G648" s="273"/>
      <c r="H648" s="273"/>
      <c r="I648" s="32" t="s">
        <v>71</v>
      </c>
      <c r="J648" s="32" t="s">
        <v>72</v>
      </c>
      <c r="K648" s="88"/>
      <c r="L648" s="88"/>
      <c r="M648" s="76"/>
      <c r="N648" s="65"/>
      <c r="O648" s="61"/>
      <c r="P648" s="61"/>
      <c r="Q648" s="61"/>
      <c r="R648" s="61"/>
      <c r="S648" s="61"/>
      <c r="T648" s="61"/>
      <c r="U648" s="61"/>
      <c r="V648" s="61"/>
      <c r="W648" s="61"/>
      <c r="X648" s="61"/>
      <c r="Y648" s="61"/>
      <c r="Z648" s="61"/>
      <c r="AA648" s="61"/>
      <c r="AB648" s="61"/>
      <c r="AC648" s="61"/>
      <c r="AD648" s="61"/>
      <c r="AE648" s="61"/>
      <c r="AF648" s="61"/>
      <c r="AG648" s="61"/>
      <c r="AH648" s="61"/>
      <c r="AI648" s="61"/>
      <c r="AJ648" s="61"/>
      <c r="AK648" s="61"/>
      <c r="AL648" s="61"/>
      <c r="AM648" s="61"/>
      <c r="AN648" s="61"/>
      <c r="AO648" s="61"/>
      <c r="AP648" s="61"/>
      <c r="AQ648" s="61"/>
    </row>
    <row r="649" spans="1:43" s="17" customFormat="1" ht="15.6" outlineLevel="2" x14ac:dyDescent="0.25">
      <c r="A649" s="13"/>
      <c r="B649" s="14"/>
      <c r="C649" s="107">
        <v>1</v>
      </c>
      <c r="D649" s="156"/>
      <c r="E649" s="24"/>
      <c r="F649" s="274"/>
      <c r="G649" s="274"/>
      <c r="H649" s="274"/>
      <c r="I649" s="161">
        <v>0</v>
      </c>
      <c r="J649" s="38">
        <f t="shared" ref="J649:J658" si="42">I649</f>
        <v>0</v>
      </c>
      <c r="K649" s="88"/>
      <c r="L649" s="88"/>
      <c r="M649" s="75"/>
      <c r="N649" s="15"/>
      <c r="O649" s="16"/>
      <c r="P649" s="16"/>
      <c r="Q649" s="16"/>
      <c r="R649" s="16"/>
      <c r="S649" s="16"/>
      <c r="T649" s="16"/>
      <c r="U649" s="16"/>
      <c r="V649" s="16"/>
      <c r="W649" s="16"/>
      <c r="X649" s="16"/>
      <c r="Y649" s="16"/>
      <c r="Z649" s="16"/>
      <c r="AA649" s="16"/>
      <c r="AB649" s="16"/>
      <c r="AC649" s="16"/>
      <c r="AD649" s="16"/>
      <c r="AE649" s="16"/>
      <c r="AF649" s="16"/>
      <c r="AG649" s="16"/>
      <c r="AH649" s="16"/>
      <c r="AI649" s="16"/>
      <c r="AJ649" s="16"/>
      <c r="AK649" s="16"/>
      <c r="AL649" s="16"/>
      <c r="AM649" s="16"/>
      <c r="AN649" s="16"/>
      <c r="AO649" s="16"/>
      <c r="AP649" s="16"/>
      <c r="AQ649" s="16"/>
    </row>
    <row r="650" spans="1:43" s="17" customFormat="1" ht="15.6" outlineLevel="2" x14ac:dyDescent="0.25">
      <c r="A650" s="13"/>
      <c r="B650" s="14"/>
      <c r="C650" s="107">
        <v>2</v>
      </c>
      <c r="D650" s="156"/>
      <c r="E650" s="24"/>
      <c r="F650" s="274"/>
      <c r="G650" s="274"/>
      <c r="H650" s="274"/>
      <c r="I650" s="161">
        <v>0</v>
      </c>
      <c r="J650" s="38">
        <f t="shared" si="42"/>
        <v>0</v>
      </c>
      <c r="K650" s="88"/>
      <c r="L650" s="88"/>
      <c r="M650" s="75"/>
      <c r="N650" s="15"/>
      <c r="O650" s="16"/>
      <c r="P650" s="16"/>
      <c r="Q650" s="16"/>
      <c r="R650" s="16"/>
      <c r="S650" s="16"/>
      <c r="T650" s="16"/>
      <c r="U650" s="16"/>
      <c r="V650" s="16"/>
      <c r="W650" s="16"/>
      <c r="X650" s="16"/>
      <c r="Y650" s="16"/>
      <c r="Z650" s="16"/>
      <c r="AA650" s="16"/>
      <c r="AB650" s="16"/>
      <c r="AC650" s="16"/>
      <c r="AD650" s="16"/>
      <c r="AE650" s="16"/>
      <c r="AF650" s="16"/>
      <c r="AG650" s="16"/>
      <c r="AH650" s="16"/>
      <c r="AI650" s="16"/>
      <c r="AJ650" s="16"/>
      <c r="AK650" s="16"/>
      <c r="AL650" s="16"/>
      <c r="AM650" s="16"/>
      <c r="AN650" s="16"/>
      <c r="AO650" s="16"/>
      <c r="AP650" s="16"/>
      <c r="AQ650" s="16"/>
    </row>
    <row r="651" spans="1:43" s="17" customFormat="1" ht="15.6" outlineLevel="2" x14ac:dyDescent="0.25">
      <c r="A651" s="13"/>
      <c r="B651" s="14"/>
      <c r="C651" s="107">
        <v>3</v>
      </c>
      <c r="D651" s="156"/>
      <c r="E651" s="24"/>
      <c r="F651" s="274"/>
      <c r="G651" s="274"/>
      <c r="H651" s="274"/>
      <c r="I651" s="161">
        <v>0</v>
      </c>
      <c r="J651" s="38">
        <f t="shared" si="42"/>
        <v>0</v>
      </c>
      <c r="K651" s="88"/>
      <c r="L651" s="88"/>
      <c r="M651" s="75"/>
      <c r="N651" s="15"/>
      <c r="O651" s="16"/>
      <c r="P651" s="16"/>
      <c r="Q651" s="16"/>
      <c r="R651" s="16"/>
      <c r="S651" s="16"/>
      <c r="T651" s="16"/>
      <c r="U651" s="16"/>
      <c r="V651" s="16"/>
      <c r="W651" s="16"/>
      <c r="X651" s="16"/>
      <c r="Y651" s="16"/>
      <c r="Z651" s="16"/>
      <c r="AA651" s="16"/>
      <c r="AB651" s="16"/>
      <c r="AC651" s="16"/>
      <c r="AD651" s="16"/>
      <c r="AE651" s="16"/>
      <c r="AF651" s="16"/>
      <c r="AG651" s="16"/>
      <c r="AH651" s="16"/>
      <c r="AI651" s="16"/>
      <c r="AJ651" s="16"/>
      <c r="AK651" s="16"/>
      <c r="AL651" s="16"/>
      <c r="AM651" s="16"/>
      <c r="AN651" s="16"/>
      <c r="AO651" s="16"/>
      <c r="AP651" s="16"/>
      <c r="AQ651" s="16"/>
    </row>
    <row r="652" spans="1:43" s="17" customFormat="1" ht="15.6" outlineLevel="2" x14ac:dyDescent="0.25">
      <c r="A652" s="13"/>
      <c r="B652" s="14"/>
      <c r="C652" s="107">
        <v>4</v>
      </c>
      <c r="D652" s="156"/>
      <c r="E652" s="24"/>
      <c r="F652" s="274"/>
      <c r="G652" s="274"/>
      <c r="H652" s="274"/>
      <c r="I652" s="161">
        <v>0</v>
      </c>
      <c r="J652" s="38">
        <f t="shared" si="42"/>
        <v>0</v>
      </c>
      <c r="K652" s="88"/>
      <c r="L652" s="88"/>
      <c r="M652" s="75"/>
      <c r="N652" s="15"/>
      <c r="O652" s="16"/>
      <c r="P652" s="16"/>
      <c r="Q652" s="16"/>
      <c r="R652" s="16"/>
      <c r="S652" s="16"/>
      <c r="T652" s="16"/>
      <c r="U652" s="16"/>
      <c r="V652" s="16"/>
      <c r="W652" s="16"/>
      <c r="X652" s="16"/>
      <c r="Y652" s="16"/>
      <c r="Z652" s="16"/>
      <c r="AA652" s="16"/>
      <c r="AB652" s="16"/>
      <c r="AC652" s="16"/>
      <c r="AD652" s="16"/>
      <c r="AE652" s="16"/>
      <c r="AF652" s="16"/>
      <c r="AG652" s="16"/>
      <c r="AH652" s="16"/>
      <c r="AI652" s="16"/>
      <c r="AJ652" s="16"/>
      <c r="AK652" s="16"/>
      <c r="AL652" s="16"/>
      <c r="AM652" s="16"/>
      <c r="AN652" s="16"/>
      <c r="AO652" s="16"/>
      <c r="AP652" s="16"/>
      <c r="AQ652" s="16"/>
    </row>
    <row r="653" spans="1:43" s="17" customFormat="1" ht="15.6" outlineLevel="2" x14ac:dyDescent="0.25">
      <c r="A653" s="13"/>
      <c r="B653" s="14"/>
      <c r="C653" s="107">
        <v>5</v>
      </c>
      <c r="D653" s="156"/>
      <c r="E653" s="24"/>
      <c r="F653" s="274"/>
      <c r="G653" s="274"/>
      <c r="H653" s="274"/>
      <c r="I653" s="161">
        <v>0</v>
      </c>
      <c r="J653" s="38">
        <f t="shared" si="42"/>
        <v>0</v>
      </c>
      <c r="K653" s="88"/>
      <c r="L653" s="88"/>
      <c r="M653" s="75"/>
      <c r="N653" s="15"/>
      <c r="O653" s="16"/>
      <c r="P653" s="16"/>
      <c r="Q653" s="16"/>
      <c r="R653" s="16"/>
      <c r="S653" s="16"/>
      <c r="T653" s="16"/>
      <c r="U653" s="16"/>
      <c r="V653" s="16"/>
      <c r="W653" s="16"/>
      <c r="X653" s="16"/>
      <c r="Y653" s="16"/>
      <c r="Z653" s="16"/>
      <c r="AA653" s="16"/>
      <c r="AB653" s="16"/>
      <c r="AC653" s="16"/>
      <c r="AD653" s="16"/>
      <c r="AE653" s="16"/>
      <c r="AF653" s="16"/>
      <c r="AG653" s="16"/>
      <c r="AH653" s="16"/>
      <c r="AI653" s="16"/>
      <c r="AJ653" s="16"/>
      <c r="AK653" s="16"/>
      <c r="AL653" s="16"/>
      <c r="AM653" s="16"/>
      <c r="AN653" s="16"/>
      <c r="AO653" s="16"/>
      <c r="AP653" s="16"/>
      <c r="AQ653" s="16"/>
    </row>
    <row r="654" spans="1:43" s="17" customFormat="1" ht="15.6" outlineLevel="2" x14ac:dyDescent="0.25">
      <c r="A654" s="13"/>
      <c r="B654" s="14"/>
      <c r="C654" s="107">
        <v>6</v>
      </c>
      <c r="D654" s="156"/>
      <c r="E654" s="24"/>
      <c r="F654" s="274"/>
      <c r="G654" s="274"/>
      <c r="H654" s="274"/>
      <c r="I654" s="161">
        <v>0</v>
      </c>
      <c r="J654" s="38">
        <f t="shared" si="42"/>
        <v>0</v>
      </c>
      <c r="K654" s="88"/>
      <c r="L654" s="88"/>
      <c r="M654" s="75"/>
      <c r="N654" s="15"/>
      <c r="O654" s="16"/>
      <c r="P654" s="16"/>
      <c r="Q654" s="16"/>
      <c r="R654" s="16"/>
      <c r="S654" s="16"/>
      <c r="T654" s="16"/>
      <c r="U654" s="16"/>
      <c r="V654" s="16"/>
      <c r="W654" s="16"/>
      <c r="X654" s="16"/>
      <c r="Y654" s="16"/>
      <c r="Z654" s="16"/>
      <c r="AA654" s="16"/>
      <c r="AB654" s="16"/>
      <c r="AC654" s="16"/>
      <c r="AD654" s="16"/>
      <c r="AE654" s="16"/>
      <c r="AF654" s="16"/>
      <c r="AG654" s="16"/>
      <c r="AH654" s="16"/>
      <c r="AI654" s="16"/>
      <c r="AJ654" s="16"/>
      <c r="AK654" s="16"/>
      <c r="AL654" s="16"/>
      <c r="AM654" s="16"/>
      <c r="AN654" s="16"/>
      <c r="AO654" s="16"/>
      <c r="AP654" s="16"/>
      <c r="AQ654" s="16"/>
    </row>
    <row r="655" spans="1:43" s="17" customFormat="1" ht="15.6" outlineLevel="2" x14ac:dyDescent="0.25">
      <c r="A655" s="13"/>
      <c r="B655" s="14"/>
      <c r="C655" s="107">
        <v>7</v>
      </c>
      <c r="D655" s="156"/>
      <c r="E655" s="24"/>
      <c r="F655" s="274"/>
      <c r="G655" s="274"/>
      <c r="H655" s="274"/>
      <c r="I655" s="161">
        <v>0</v>
      </c>
      <c r="J655" s="38">
        <f t="shared" si="42"/>
        <v>0</v>
      </c>
      <c r="K655" s="88"/>
      <c r="L655" s="88"/>
      <c r="M655" s="75"/>
      <c r="N655" s="15"/>
      <c r="O655" s="16"/>
      <c r="P655" s="16"/>
      <c r="Q655" s="16"/>
      <c r="R655" s="16"/>
      <c r="S655" s="16"/>
      <c r="T655" s="16"/>
      <c r="U655" s="16"/>
      <c r="V655" s="16"/>
      <c r="W655" s="16"/>
      <c r="X655" s="16"/>
      <c r="Y655" s="16"/>
      <c r="Z655" s="16"/>
      <c r="AA655" s="16"/>
      <c r="AB655" s="16"/>
      <c r="AC655" s="16"/>
      <c r="AD655" s="16"/>
      <c r="AE655" s="16"/>
      <c r="AF655" s="16"/>
      <c r="AG655" s="16"/>
      <c r="AH655" s="16"/>
      <c r="AI655" s="16"/>
      <c r="AJ655" s="16"/>
      <c r="AK655" s="16"/>
      <c r="AL655" s="16"/>
      <c r="AM655" s="16"/>
      <c r="AN655" s="16"/>
      <c r="AO655" s="16"/>
      <c r="AP655" s="16"/>
      <c r="AQ655" s="16"/>
    </row>
    <row r="656" spans="1:43" s="17" customFormat="1" ht="15.6" outlineLevel="2" x14ac:dyDescent="0.25">
      <c r="A656" s="13"/>
      <c r="B656" s="14"/>
      <c r="C656" s="107">
        <v>8</v>
      </c>
      <c r="D656" s="156"/>
      <c r="E656" s="24"/>
      <c r="F656" s="274"/>
      <c r="G656" s="274"/>
      <c r="H656" s="274"/>
      <c r="I656" s="161">
        <v>0</v>
      </c>
      <c r="J656" s="38">
        <f t="shared" si="42"/>
        <v>0</v>
      </c>
      <c r="K656" s="88"/>
      <c r="L656" s="88"/>
      <c r="M656" s="75"/>
      <c r="N656" s="15"/>
      <c r="O656" s="16"/>
      <c r="P656" s="16"/>
      <c r="Q656" s="16"/>
      <c r="R656" s="16"/>
      <c r="S656" s="16"/>
      <c r="T656" s="16"/>
      <c r="U656" s="16"/>
      <c r="V656" s="16"/>
      <c r="W656" s="16"/>
      <c r="X656" s="16"/>
      <c r="Y656" s="16"/>
      <c r="Z656" s="16"/>
      <c r="AA656" s="16"/>
      <c r="AB656" s="16"/>
      <c r="AC656" s="16"/>
      <c r="AD656" s="16"/>
      <c r="AE656" s="16"/>
      <c r="AF656" s="16"/>
      <c r="AG656" s="16"/>
      <c r="AH656" s="16"/>
      <c r="AI656" s="16"/>
      <c r="AJ656" s="16"/>
      <c r="AK656" s="16"/>
      <c r="AL656" s="16"/>
      <c r="AM656" s="16"/>
      <c r="AN656" s="16"/>
      <c r="AO656" s="16"/>
      <c r="AP656" s="16"/>
      <c r="AQ656" s="16"/>
    </row>
    <row r="657" spans="1:43" s="17" customFormat="1" ht="15.6" outlineLevel="2" x14ac:dyDescent="0.25">
      <c r="A657" s="13"/>
      <c r="B657" s="14"/>
      <c r="C657" s="107">
        <v>9</v>
      </c>
      <c r="D657" s="156"/>
      <c r="E657" s="24"/>
      <c r="F657" s="274"/>
      <c r="G657" s="274"/>
      <c r="H657" s="274"/>
      <c r="I657" s="161">
        <v>0</v>
      </c>
      <c r="J657" s="38">
        <f t="shared" si="42"/>
        <v>0</v>
      </c>
      <c r="K657" s="88"/>
      <c r="L657" s="88"/>
      <c r="M657" s="75"/>
      <c r="N657" s="15"/>
      <c r="O657" s="16"/>
      <c r="P657" s="16"/>
      <c r="Q657" s="16"/>
      <c r="R657" s="16"/>
      <c r="S657" s="16"/>
      <c r="T657" s="16"/>
      <c r="U657" s="16"/>
      <c r="V657" s="16"/>
      <c r="W657" s="16"/>
      <c r="X657" s="16"/>
      <c r="Y657" s="16"/>
      <c r="Z657" s="16"/>
      <c r="AA657" s="16"/>
      <c r="AB657" s="16"/>
      <c r="AC657" s="16"/>
      <c r="AD657" s="16"/>
      <c r="AE657" s="16"/>
      <c r="AF657" s="16"/>
      <c r="AG657" s="16"/>
      <c r="AH657" s="16"/>
      <c r="AI657" s="16"/>
      <c r="AJ657" s="16"/>
      <c r="AK657" s="16"/>
      <c r="AL657" s="16"/>
      <c r="AM657" s="16"/>
      <c r="AN657" s="16"/>
      <c r="AO657" s="16"/>
      <c r="AP657" s="16"/>
      <c r="AQ657" s="16"/>
    </row>
    <row r="658" spans="1:43" s="17" customFormat="1" ht="15.6" outlineLevel="2" x14ac:dyDescent="0.25">
      <c r="A658" s="13"/>
      <c r="B658" s="14"/>
      <c r="C658" s="107">
        <v>10</v>
      </c>
      <c r="D658" s="156"/>
      <c r="E658" s="24"/>
      <c r="F658" s="274"/>
      <c r="G658" s="274"/>
      <c r="H658" s="274"/>
      <c r="I658" s="161">
        <v>0</v>
      </c>
      <c r="J658" s="38">
        <f t="shared" si="42"/>
        <v>0</v>
      </c>
      <c r="K658" s="88"/>
      <c r="L658" s="88"/>
      <c r="M658" s="75"/>
      <c r="N658" s="15"/>
      <c r="O658" s="16"/>
      <c r="P658" s="16"/>
      <c r="Q658" s="16"/>
      <c r="R658" s="16"/>
      <c r="S658" s="16"/>
      <c r="T658" s="16"/>
      <c r="U658" s="16"/>
      <c r="V658" s="16"/>
      <c r="W658" s="16"/>
      <c r="X658" s="16"/>
      <c r="Y658" s="16"/>
      <c r="Z658" s="16"/>
      <c r="AA658" s="16"/>
      <c r="AB658" s="16"/>
      <c r="AC658" s="16"/>
      <c r="AD658" s="16"/>
      <c r="AE658" s="16"/>
      <c r="AF658" s="16"/>
      <c r="AG658" s="16"/>
      <c r="AH658" s="16"/>
      <c r="AI658" s="16"/>
      <c r="AJ658" s="16"/>
      <c r="AK658" s="16"/>
      <c r="AL658" s="16"/>
      <c r="AM658" s="16"/>
      <c r="AN658" s="16"/>
      <c r="AO658" s="16"/>
      <c r="AP658" s="16"/>
      <c r="AQ658" s="16"/>
    </row>
    <row r="659" spans="1:43" s="16" customFormat="1" ht="15.6" outlineLevel="2" x14ac:dyDescent="0.25">
      <c r="A659" s="44"/>
      <c r="B659" s="45"/>
      <c r="C659" s="44"/>
      <c r="D659" s="98"/>
      <c r="E659" s="24"/>
      <c r="F659" s="24"/>
      <c r="G659" s="24"/>
      <c r="H659" s="24"/>
      <c r="I659" s="24"/>
      <c r="J659" s="35"/>
      <c r="K659" s="43"/>
      <c r="L659" s="43"/>
      <c r="M659" s="75"/>
      <c r="N659" s="47"/>
    </row>
    <row r="660" spans="1:43" s="61" customFormat="1" ht="15.6" outlineLevel="1" x14ac:dyDescent="0.25">
      <c r="A660" s="55"/>
      <c r="B660" s="56"/>
      <c r="C660" s="55"/>
      <c r="D660" s="57" t="s">
        <v>73</v>
      </c>
      <c r="E660" s="24"/>
      <c r="F660" s="66"/>
      <c r="G660" s="66"/>
      <c r="H660" s="66"/>
      <c r="I660" s="66"/>
      <c r="J660" s="58">
        <f>SUM(J662:J671)</f>
        <v>0</v>
      </c>
      <c r="K660" s="88"/>
      <c r="L660" s="88"/>
      <c r="M660" s="75"/>
      <c r="N660" s="59"/>
    </row>
    <row r="661" spans="1:43" s="64" customFormat="1" ht="24" outlineLevel="2" x14ac:dyDescent="0.25">
      <c r="A661" s="62"/>
      <c r="B661" s="63"/>
      <c r="C661" s="62"/>
      <c r="D661" s="50" t="s">
        <v>74</v>
      </c>
      <c r="E661" s="39"/>
      <c r="F661" s="52"/>
      <c r="G661" s="52"/>
      <c r="H661" s="32" t="s">
        <v>71</v>
      </c>
      <c r="I661" s="32" t="s">
        <v>75</v>
      </c>
      <c r="J661" s="32" t="s">
        <v>76</v>
      </c>
      <c r="K661" s="88"/>
      <c r="L661" s="88"/>
      <c r="M661" s="76"/>
      <c r="N661" s="65"/>
      <c r="O661" s="60"/>
      <c r="P661" s="60"/>
      <c r="Q661" s="60"/>
      <c r="R661" s="60"/>
      <c r="S661" s="60"/>
      <c r="T661" s="60"/>
      <c r="U661" s="60"/>
      <c r="V661" s="60"/>
      <c r="W661" s="60"/>
      <c r="X661" s="60"/>
      <c r="Y661" s="60"/>
      <c r="Z661" s="60"/>
      <c r="AA661" s="60"/>
      <c r="AB661" s="61"/>
      <c r="AC661" s="61"/>
      <c r="AD661" s="61"/>
      <c r="AE661" s="61"/>
      <c r="AF661" s="61"/>
      <c r="AG661" s="61"/>
      <c r="AH661" s="61"/>
      <c r="AI661" s="61"/>
      <c r="AJ661" s="61"/>
      <c r="AK661" s="61"/>
      <c r="AL661" s="61"/>
      <c r="AM661" s="61"/>
      <c r="AN661" s="61"/>
      <c r="AO661" s="61"/>
      <c r="AP661" s="61"/>
      <c r="AQ661" s="61"/>
    </row>
    <row r="662" spans="1:43" s="17" customFormat="1" ht="15.6" outlineLevel="2" x14ac:dyDescent="0.25">
      <c r="A662" s="13"/>
      <c r="B662" s="14"/>
      <c r="C662" s="107">
        <v>1</v>
      </c>
      <c r="D662" s="156"/>
      <c r="E662" s="39"/>
      <c r="F662" s="50"/>
      <c r="G662" s="50"/>
      <c r="H662" s="158">
        <v>0</v>
      </c>
      <c r="I662" s="159">
        <v>0</v>
      </c>
      <c r="J662" s="38">
        <f t="shared" ref="J662:J671" si="43">$H662*I662</f>
        <v>0</v>
      </c>
      <c r="K662" s="88"/>
      <c r="L662" s="88"/>
      <c r="M662" s="76"/>
      <c r="N662" s="15"/>
      <c r="O662" s="3"/>
      <c r="P662" s="3"/>
      <c r="Q662" s="3"/>
      <c r="R662" s="3"/>
      <c r="S662" s="3"/>
      <c r="T662" s="3"/>
      <c r="U662" s="3"/>
      <c r="V662" s="3"/>
      <c r="W662" s="3"/>
      <c r="X662" s="3"/>
      <c r="Y662" s="3"/>
      <c r="Z662" s="3"/>
      <c r="AA662" s="3"/>
      <c r="AB662" s="16"/>
      <c r="AC662" s="16"/>
      <c r="AD662" s="16"/>
      <c r="AE662" s="16"/>
      <c r="AF662" s="16"/>
      <c r="AG662" s="16"/>
      <c r="AH662" s="16"/>
      <c r="AI662" s="16"/>
      <c r="AJ662" s="16"/>
      <c r="AK662" s="16"/>
      <c r="AL662" s="16"/>
      <c r="AM662" s="16"/>
      <c r="AN662" s="16"/>
      <c r="AO662" s="16"/>
      <c r="AP662" s="16"/>
      <c r="AQ662" s="16"/>
    </row>
    <row r="663" spans="1:43" s="17" customFormat="1" ht="15.6" outlineLevel="2" x14ac:dyDescent="0.25">
      <c r="A663" s="13"/>
      <c r="B663" s="14"/>
      <c r="C663" s="107">
        <v>2</v>
      </c>
      <c r="D663" s="156"/>
      <c r="E663" s="39"/>
      <c r="F663" s="50"/>
      <c r="G663" s="50"/>
      <c r="H663" s="158">
        <v>0</v>
      </c>
      <c r="I663" s="159">
        <v>0</v>
      </c>
      <c r="J663" s="38">
        <f t="shared" si="43"/>
        <v>0</v>
      </c>
      <c r="K663" s="88"/>
      <c r="L663" s="88"/>
      <c r="M663" s="76"/>
      <c r="N663" s="15"/>
      <c r="O663" s="3"/>
      <c r="P663" s="3"/>
      <c r="Q663" s="3"/>
      <c r="R663" s="3"/>
      <c r="S663" s="3"/>
      <c r="T663" s="3"/>
      <c r="U663" s="3"/>
      <c r="V663" s="3"/>
      <c r="W663" s="3"/>
      <c r="X663" s="3"/>
      <c r="Y663" s="3"/>
      <c r="Z663" s="3"/>
      <c r="AA663" s="3"/>
      <c r="AB663" s="16"/>
      <c r="AC663" s="16"/>
      <c r="AD663" s="16"/>
      <c r="AE663" s="16"/>
      <c r="AF663" s="16"/>
      <c r="AG663" s="16"/>
      <c r="AH663" s="16"/>
      <c r="AI663" s="16"/>
      <c r="AJ663" s="16"/>
      <c r="AK663" s="16"/>
      <c r="AL663" s="16"/>
      <c r="AM663" s="16"/>
      <c r="AN663" s="16"/>
      <c r="AO663" s="16"/>
      <c r="AP663" s="16"/>
      <c r="AQ663" s="16"/>
    </row>
    <row r="664" spans="1:43" s="17" customFormat="1" ht="15.6" outlineLevel="2" x14ac:dyDescent="0.25">
      <c r="A664" s="13"/>
      <c r="B664" s="14"/>
      <c r="C664" s="107">
        <v>3</v>
      </c>
      <c r="D664" s="156"/>
      <c r="E664" s="39"/>
      <c r="F664" s="50"/>
      <c r="G664" s="50"/>
      <c r="H664" s="158">
        <v>0</v>
      </c>
      <c r="I664" s="159">
        <v>0</v>
      </c>
      <c r="J664" s="38">
        <f t="shared" si="43"/>
        <v>0</v>
      </c>
      <c r="K664" s="88"/>
      <c r="L664" s="88"/>
      <c r="M664" s="76"/>
      <c r="N664" s="15"/>
      <c r="O664" s="3"/>
      <c r="P664" s="3"/>
      <c r="Q664" s="3"/>
      <c r="R664" s="3"/>
      <c r="S664" s="3"/>
      <c r="T664" s="3"/>
      <c r="U664" s="3"/>
      <c r="V664" s="3"/>
      <c r="W664" s="3"/>
      <c r="X664" s="3"/>
      <c r="Y664" s="3"/>
      <c r="Z664" s="3"/>
      <c r="AA664" s="3"/>
      <c r="AB664" s="16"/>
      <c r="AC664" s="16"/>
      <c r="AD664" s="16"/>
      <c r="AE664" s="16"/>
      <c r="AF664" s="16"/>
      <c r="AG664" s="16"/>
      <c r="AH664" s="16"/>
      <c r="AI664" s="16"/>
      <c r="AJ664" s="16"/>
      <c r="AK664" s="16"/>
      <c r="AL664" s="16"/>
      <c r="AM664" s="16"/>
      <c r="AN664" s="16"/>
      <c r="AO664" s="16"/>
      <c r="AP664" s="16"/>
      <c r="AQ664" s="16"/>
    </row>
    <row r="665" spans="1:43" s="17" customFormat="1" ht="15.6" outlineLevel="2" x14ac:dyDescent="0.25">
      <c r="A665" s="13"/>
      <c r="B665" s="14"/>
      <c r="C665" s="107">
        <v>4</v>
      </c>
      <c r="D665" s="156"/>
      <c r="E665" s="39"/>
      <c r="F665" s="50"/>
      <c r="G665" s="50"/>
      <c r="H665" s="158">
        <v>0</v>
      </c>
      <c r="I665" s="159">
        <v>0</v>
      </c>
      <c r="J665" s="38">
        <f t="shared" si="43"/>
        <v>0</v>
      </c>
      <c r="K665" s="88"/>
      <c r="L665" s="88"/>
      <c r="M665" s="76"/>
      <c r="N665" s="15"/>
      <c r="O665" s="3"/>
      <c r="P665" s="3"/>
      <c r="Q665" s="3"/>
      <c r="R665" s="3"/>
      <c r="S665" s="3"/>
      <c r="T665" s="3"/>
      <c r="U665" s="3"/>
      <c r="V665" s="3"/>
      <c r="W665" s="3"/>
      <c r="X665" s="3"/>
      <c r="Y665" s="3"/>
      <c r="Z665" s="3"/>
      <c r="AA665" s="3"/>
      <c r="AB665" s="16"/>
      <c r="AC665" s="16"/>
      <c r="AD665" s="16"/>
      <c r="AE665" s="16"/>
      <c r="AF665" s="16"/>
      <c r="AG665" s="16"/>
      <c r="AH665" s="16"/>
      <c r="AI665" s="16"/>
      <c r="AJ665" s="16"/>
      <c r="AK665" s="16"/>
      <c r="AL665" s="16"/>
      <c r="AM665" s="16"/>
      <c r="AN665" s="16"/>
      <c r="AO665" s="16"/>
      <c r="AP665" s="16"/>
      <c r="AQ665" s="16"/>
    </row>
    <row r="666" spans="1:43" s="17" customFormat="1" ht="15.6" outlineLevel="2" x14ac:dyDescent="0.25">
      <c r="A666" s="13"/>
      <c r="B666" s="14"/>
      <c r="C666" s="107">
        <v>5</v>
      </c>
      <c r="D666" s="156"/>
      <c r="E666" s="39"/>
      <c r="F666" s="50"/>
      <c r="G666" s="50"/>
      <c r="H666" s="158">
        <v>0</v>
      </c>
      <c r="I666" s="159">
        <v>0</v>
      </c>
      <c r="J666" s="38">
        <f t="shared" si="43"/>
        <v>0</v>
      </c>
      <c r="K666" s="88"/>
      <c r="L666" s="88"/>
      <c r="M666" s="76"/>
      <c r="N666" s="15"/>
      <c r="O666" s="3"/>
      <c r="P666" s="3"/>
      <c r="Q666" s="3"/>
      <c r="R666" s="3"/>
      <c r="S666" s="3"/>
      <c r="T666" s="3"/>
      <c r="U666" s="3"/>
      <c r="V666" s="3"/>
      <c r="W666" s="3"/>
      <c r="X666" s="3"/>
      <c r="Y666" s="3"/>
      <c r="Z666" s="3"/>
      <c r="AA666" s="3"/>
      <c r="AB666" s="16"/>
      <c r="AC666" s="16"/>
      <c r="AD666" s="16"/>
      <c r="AE666" s="16"/>
      <c r="AF666" s="16"/>
      <c r="AG666" s="16"/>
      <c r="AH666" s="16"/>
      <c r="AI666" s="16"/>
      <c r="AJ666" s="16"/>
      <c r="AK666" s="16"/>
      <c r="AL666" s="16"/>
      <c r="AM666" s="16"/>
      <c r="AN666" s="16"/>
      <c r="AO666" s="16"/>
      <c r="AP666" s="16"/>
      <c r="AQ666" s="16"/>
    </row>
    <row r="667" spans="1:43" s="17" customFormat="1" ht="15.6" outlineLevel="2" x14ac:dyDescent="0.25">
      <c r="A667" s="13"/>
      <c r="B667" s="14"/>
      <c r="C667" s="107">
        <v>6</v>
      </c>
      <c r="D667" s="156"/>
      <c r="E667" s="39"/>
      <c r="F667" s="50"/>
      <c r="G667" s="50"/>
      <c r="H667" s="158">
        <v>0</v>
      </c>
      <c r="I667" s="159">
        <v>0</v>
      </c>
      <c r="J667" s="38">
        <f t="shared" si="43"/>
        <v>0</v>
      </c>
      <c r="K667" s="88"/>
      <c r="L667" s="88"/>
      <c r="M667" s="76"/>
      <c r="N667" s="15"/>
      <c r="O667" s="3"/>
      <c r="P667" s="3"/>
      <c r="Q667" s="3"/>
      <c r="R667" s="3"/>
      <c r="S667" s="3"/>
      <c r="T667" s="3"/>
      <c r="U667" s="3"/>
      <c r="V667" s="3"/>
      <c r="W667" s="3"/>
      <c r="X667" s="3"/>
      <c r="Y667" s="3"/>
      <c r="Z667" s="3"/>
      <c r="AA667" s="3"/>
      <c r="AB667" s="16"/>
      <c r="AC667" s="16"/>
      <c r="AD667" s="16"/>
      <c r="AE667" s="16"/>
      <c r="AF667" s="16"/>
      <c r="AG667" s="16"/>
      <c r="AH667" s="16"/>
      <c r="AI667" s="16"/>
      <c r="AJ667" s="16"/>
      <c r="AK667" s="16"/>
      <c r="AL667" s="16"/>
      <c r="AM667" s="16"/>
      <c r="AN667" s="16"/>
      <c r="AO667" s="16"/>
      <c r="AP667" s="16"/>
      <c r="AQ667" s="16"/>
    </row>
    <row r="668" spans="1:43" s="17" customFormat="1" ht="15.6" outlineLevel="2" x14ac:dyDescent="0.25">
      <c r="A668" s="13"/>
      <c r="B668" s="14"/>
      <c r="C668" s="107">
        <v>7</v>
      </c>
      <c r="D668" s="156"/>
      <c r="E668" s="39"/>
      <c r="F668" s="50"/>
      <c r="G668" s="50"/>
      <c r="H668" s="158">
        <v>0</v>
      </c>
      <c r="I668" s="159">
        <v>0</v>
      </c>
      <c r="J668" s="38">
        <f t="shared" si="43"/>
        <v>0</v>
      </c>
      <c r="K668" s="88"/>
      <c r="L668" s="88"/>
      <c r="M668" s="76"/>
      <c r="N668" s="15"/>
      <c r="O668" s="3"/>
      <c r="P668" s="3"/>
      <c r="Q668" s="3"/>
      <c r="R668" s="3"/>
      <c r="S668" s="3"/>
      <c r="T668" s="3"/>
      <c r="U668" s="3"/>
      <c r="V668" s="3"/>
      <c r="W668" s="3"/>
      <c r="X668" s="3"/>
      <c r="Y668" s="3"/>
      <c r="Z668" s="3"/>
      <c r="AA668" s="3"/>
      <c r="AB668" s="16"/>
      <c r="AC668" s="16"/>
      <c r="AD668" s="16"/>
      <c r="AE668" s="16"/>
      <c r="AF668" s="16"/>
      <c r="AG668" s="16"/>
      <c r="AH668" s="16"/>
      <c r="AI668" s="16"/>
      <c r="AJ668" s="16"/>
      <c r="AK668" s="16"/>
      <c r="AL668" s="16"/>
      <c r="AM668" s="16"/>
      <c r="AN668" s="16"/>
      <c r="AO668" s="16"/>
      <c r="AP668" s="16"/>
      <c r="AQ668" s="16"/>
    </row>
    <row r="669" spans="1:43" s="17" customFormat="1" ht="15.6" outlineLevel="2" x14ac:dyDescent="0.25">
      <c r="A669" s="13"/>
      <c r="B669" s="14"/>
      <c r="C669" s="107">
        <v>8</v>
      </c>
      <c r="D669" s="156"/>
      <c r="E669" s="39"/>
      <c r="F669" s="50"/>
      <c r="G669" s="50"/>
      <c r="H669" s="158">
        <v>0</v>
      </c>
      <c r="I669" s="159">
        <v>0</v>
      </c>
      <c r="J669" s="38">
        <f t="shared" si="43"/>
        <v>0</v>
      </c>
      <c r="K669" s="88"/>
      <c r="L669" s="88"/>
      <c r="M669" s="76"/>
      <c r="N669" s="15"/>
      <c r="O669" s="3"/>
      <c r="P669" s="3"/>
      <c r="Q669" s="3"/>
      <c r="R669" s="3"/>
      <c r="S669" s="3"/>
      <c r="T669" s="3"/>
      <c r="U669" s="3"/>
      <c r="V669" s="3"/>
      <c r="W669" s="3"/>
      <c r="X669" s="3"/>
      <c r="Y669" s="3"/>
      <c r="Z669" s="3"/>
      <c r="AA669" s="3"/>
      <c r="AB669" s="16"/>
      <c r="AC669" s="16"/>
      <c r="AD669" s="16"/>
      <c r="AE669" s="16"/>
      <c r="AF669" s="16"/>
      <c r="AG669" s="16"/>
      <c r="AH669" s="16"/>
      <c r="AI669" s="16"/>
      <c r="AJ669" s="16"/>
      <c r="AK669" s="16"/>
      <c r="AL669" s="16"/>
      <c r="AM669" s="16"/>
      <c r="AN669" s="16"/>
      <c r="AO669" s="16"/>
      <c r="AP669" s="16"/>
      <c r="AQ669" s="16"/>
    </row>
    <row r="670" spans="1:43" s="17" customFormat="1" ht="15.6" outlineLevel="2" x14ac:dyDescent="0.25">
      <c r="A670" s="13"/>
      <c r="B670" s="14"/>
      <c r="C670" s="107">
        <v>9</v>
      </c>
      <c r="D670" s="156"/>
      <c r="E670" s="39"/>
      <c r="F670" s="50"/>
      <c r="G670" s="50"/>
      <c r="H670" s="158">
        <v>0</v>
      </c>
      <c r="I670" s="159">
        <v>0</v>
      </c>
      <c r="J670" s="38">
        <f t="shared" si="43"/>
        <v>0</v>
      </c>
      <c r="K670" s="88"/>
      <c r="L670" s="88"/>
      <c r="M670" s="76"/>
      <c r="N670" s="15"/>
      <c r="O670" s="3"/>
      <c r="P670" s="3"/>
      <c r="Q670" s="3"/>
      <c r="R670" s="3"/>
      <c r="S670" s="3"/>
      <c r="T670" s="3"/>
      <c r="U670" s="3"/>
      <c r="V670" s="3"/>
      <c r="W670" s="3"/>
      <c r="X670" s="3"/>
      <c r="Y670" s="3"/>
      <c r="Z670" s="3"/>
      <c r="AA670" s="3"/>
      <c r="AB670" s="16"/>
      <c r="AC670" s="16"/>
      <c r="AD670" s="16"/>
      <c r="AE670" s="16"/>
      <c r="AF670" s="16"/>
      <c r="AG670" s="16"/>
      <c r="AH670" s="16"/>
      <c r="AI670" s="16"/>
      <c r="AJ670" s="16"/>
      <c r="AK670" s="16"/>
      <c r="AL670" s="16"/>
      <c r="AM670" s="16"/>
      <c r="AN670" s="16"/>
      <c r="AO670" s="16"/>
      <c r="AP670" s="16"/>
      <c r="AQ670" s="16"/>
    </row>
    <row r="671" spans="1:43" s="17" customFormat="1" ht="15.6" outlineLevel="2" x14ac:dyDescent="0.25">
      <c r="A671" s="13"/>
      <c r="B671" s="14"/>
      <c r="C671" s="107">
        <v>10</v>
      </c>
      <c r="D671" s="156"/>
      <c r="E671" s="39"/>
      <c r="F671" s="50"/>
      <c r="G671" s="50"/>
      <c r="H671" s="158">
        <v>0</v>
      </c>
      <c r="I671" s="159">
        <v>0</v>
      </c>
      <c r="J671" s="38">
        <f t="shared" si="43"/>
        <v>0</v>
      </c>
      <c r="K671" s="88"/>
      <c r="L671" s="88"/>
      <c r="M671" s="76"/>
      <c r="N671" s="15"/>
      <c r="O671" s="3"/>
      <c r="P671" s="3"/>
      <c r="Q671" s="3"/>
      <c r="R671" s="3"/>
      <c r="S671" s="3"/>
      <c r="T671" s="3"/>
      <c r="U671" s="3"/>
      <c r="V671" s="3"/>
      <c r="W671" s="3"/>
      <c r="X671" s="3"/>
      <c r="Y671" s="3"/>
      <c r="Z671" s="3"/>
      <c r="AA671" s="3"/>
      <c r="AB671" s="16"/>
      <c r="AC671" s="16"/>
      <c r="AD671" s="16"/>
      <c r="AE671" s="16"/>
      <c r="AF671" s="16"/>
      <c r="AG671" s="16"/>
      <c r="AH671" s="16"/>
      <c r="AI671" s="16"/>
      <c r="AJ671" s="16"/>
      <c r="AK671" s="16"/>
      <c r="AL671" s="16"/>
      <c r="AM671" s="16"/>
      <c r="AN671" s="16"/>
      <c r="AO671" s="16"/>
      <c r="AP671" s="16"/>
      <c r="AQ671" s="16"/>
    </row>
    <row r="672" spans="1:43" s="16" customFormat="1" ht="15.6" outlineLevel="2" collapsed="1" x14ac:dyDescent="0.25">
      <c r="A672" s="44"/>
      <c r="B672" s="45"/>
      <c r="C672" s="44"/>
      <c r="D672" s="103"/>
      <c r="E672" s="39"/>
      <c r="F672" s="39"/>
      <c r="G672" s="39"/>
      <c r="H672" s="39"/>
      <c r="I672" s="39"/>
      <c r="J672" s="48"/>
      <c r="K672" s="35"/>
      <c r="L672" s="35"/>
      <c r="M672" s="76"/>
      <c r="N672" s="47"/>
      <c r="O672" s="3"/>
      <c r="P672" s="3"/>
      <c r="Q672" s="3"/>
      <c r="R672" s="3"/>
      <c r="S672" s="3"/>
      <c r="T672" s="3"/>
      <c r="U672" s="3"/>
      <c r="V672" s="3"/>
      <c r="W672" s="3"/>
      <c r="X672" s="3"/>
      <c r="Y672" s="3"/>
      <c r="Z672" s="3"/>
      <c r="AA672" s="3"/>
    </row>
    <row r="673" spans="1:43" s="61" customFormat="1" ht="15.6" outlineLevel="1" x14ac:dyDescent="0.25">
      <c r="A673" s="55"/>
      <c r="B673" s="56"/>
      <c r="C673" s="55"/>
      <c r="D673" s="57" t="s">
        <v>77</v>
      </c>
      <c r="E673" s="39"/>
      <c r="F673" s="66"/>
      <c r="G673" s="66"/>
      <c r="H673" s="66"/>
      <c r="I673" s="66"/>
      <c r="J673" s="58">
        <f>SUM(J675:J684)</f>
        <v>0</v>
      </c>
      <c r="K673" s="88"/>
      <c r="L673" s="88"/>
      <c r="M673" s="76"/>
      <c r="N673" s="59"/>
      <c r="O673" s="60"/>
      <c r="P673" s="60"/>
      <c r="Q673" s="60"/>
      <c r="R673" s="60"/>
      <c r="S673" s="60"/>
      <c r="T673" s="60"/>
      <c r="U673" s="60"/>
      <c r="V673" s="60"/>
      <c r="W673" s="60"/>
      <c r="X673" s="60"/>
      <c r="Y673" s="60"/>
      <c r="Z673" s="60"/>
      <c r="AA673" s="60"/>
    </row>
    <row r="674" spans="1:43" s="64" customFormat="1" ht="15.6" outlineLevel="2" x14ac:dyDescent="0.25">
      <c r="A674" s="62"/>
      <c r="B674" s="63"/>
      <c r="C674" s="62"/>
      <c r="D674" s="50" t="s">
        <v>78</v>
      </c>
      <c r="E674" s="39"/>
      <c r="F674" s="281" t="s">
        <v>79</v>
      </c>
      <c r="G674" s="281"/>
      <c r="H674" s="281"/>
      <c r="I674" s="32" t="s">
        <v>71</v>
      </c>
      <c r="J674" s="32" t="s">
        <v>80</v>
      </c>
      <c r="K674" s="88"/>
      <c r="L674" s="88"/>
      <c r="M674" s="76"/>
      <c r="N674" s="65"/>
      <c r="O674" s="60"/>
      <c r="P674" s="60"/>
      <c r="Q674" s="60"/>
      <c r="R674" s="60"/>
      <c r="S674" s="60"/>
      <c r="T674" s="60"/>
      <c r="U674" s="60"/>
      <c r="V674" s="60"/>
      <c r="W674" s="60"/>
      <c r="X674" s="60"/>
      <c r="Y674" s="60"/>
      <c r="Z674" s="60"/>
      <c r="AA674" s="60"/>
      <c r="AB674" s="61"/>
      <c r="AC674" s="61"/>
      <c r="AD674" s="61"/>
      <c r="AE674" s="61"/>
      <c r="AF674" s="61"/>
      <c r="AG674" s="61"/>
      <c r="AH674" s="61"/>
      <c r="AI674" s="61"/>
      <c r="AJ674" s="61"/>
      <c r="AK674" s="61"/>
      <c r="AL674" s="61"/>
      <c r="AM674" s="61"/>
      <c r="AN674" s="61"/>
      <c r="AO674" s="61"/>
      <c r="AP674" s="61"/>
      <c r="AQ674" s="61"/>
    </row>
    <row r="675" spans="1:43" s="17" customFormat="1" ht="15.6" outlineLevel="2" x14ac:dyDescent="0.25">
      <c r="A675" s="13"/>
      <c r="B675" s="14"/>
      <c r="C675" s="107">
        <v>1</v>
      </c>
      <c r="D675" s="156"/>
      <c r="E675" s="39"/>
      <c r="F675" s="277"/>
      <c r="G675" s="278"/>
      <c r="H675" s="279"/>
      <c r="I675" s="161">
        <v>0</v>
      </c>
      <c r="J675" s="38">
        <f t="shared" ref="J675:J684" si="44">I675</f>
        <v>0</v>
      </c>
      <c r="K675" s="88"/>
      <c r="L675" s="88"/>
      <c r="M675" s="76"/>
      <c r="N675" s="15"/>
      <c r="O675" s="3"/>
      <c r="P675" s="3"/>
      <c r="Q675" s="3"/>
      <c r="R675" s="3"/>
      <c r="S675" s="3"/>
      <c r="T675" s="3"/>
      <c r="U675" s="3"/>
      <c r="V675" s="3"/>
      <c r="W675" s="3"/>
      <c r="X675" s="3"/>
      <c r="Y675" s="3"/>
      <c r="Z675" s="3"/>
      <c r="AA675" s="3"/>
      <c r="AB675" s="16"/>
      <c r="AC675" s="16"/>
      <c r="AD675" s="16"/>
      <c r="AE675" s="16"/>
      <c r="AF675" s="16"/>
      <c r="AG675" s="16"/>
      <c r="AH675" s="16"/>
      <c r="AI675" s="16"/>
      <c r="AJ675" s="16"/>
      <c r="AK675" s="16"/>
      <c r="AL675" s="16"/>
      <c r="AM675" s="16"/>
      <c r="AN675" s="16"/>
      <c r="AO675" s="16"/>
      <c r="AP675" s="16"/>
      <c r="AQ675" s="16"/>
    </row>
    <row r="676" spans="1:43" s="17" customFormat="1" ht="15.6" outlineLevel="2" x14ac:dyDescent="0.25">
      <c r="A676" s="13"/>
      <c r="B676" s="14"/>
      <c r="C676" s="107">
        <v>2</v>
      </c>
      <c r="D676" s="156"/>
      <c r="E676" s="39"/>
      <c r="F676" s="277"/>
      <c r="G676" s="278"/>
      <c r="H676" s="279"/>
      <c r="I676" s="161">
        <v>0</v>
      </c>
      <c r="J676" s="38">
        <f t="shared" si="44"/>
        <v>0</v>
      </c>
      <c r="K676" s="88"/>
      <c r="L676" s="88"/>
      <c r="M676" s="76"/>
      <c r="N676" s="15"/>
      <c r="O676" s="3"/>
      <c r="P676" s="3"/>
      <c r="Q676" s="3"/>
      <c r="R676" s="3"/>
      <c r="S676" s="3"/>
      <c r="T676" s="3"/>
      <c r="U676" s="3"/>
      <c r="V676" s="3"/>
      <c r="W676" s="3"/>
      <c r="X676" s="3"/>
      <c r="Y676" s="3"/>
      <c r="Z676" s="3"/>
      <c r="AA676" s="3"/>
      <c r="AB676" s="16"/>
      <c r="AC676" s="16"/>
      <c r="AD676" s="16"/>
      <c r="AE676" s="16"/>
      <c r="AF676" s="16"/>
      <c r="AG676" s="16"/>
      <c r="AH676" s="16"/>
      <c r="AI676" s="16"/>
      <c r="AJ676" s="16"/>
      <c r="AK676" s="16"/>
      <c r="AL676" s="16"/>
      <c r="AM676" s="16"/>
      <c r="AN676" s="16"/>
      <c r="AO676" s="16"/>
      <c r="AP676" s="16"/>
      <c r="AQ676" s="16"/>
    </row>
    <row r="677" spans="1:43" s="17" customFormat="1" ht="15.6" outlineLevel="2" x14ac:dyDescent="0.25">
      <c r="A677" s="13"/>
      <c r="B677" s="14"/>
      <c r="C677" s="107">
        <v>3</v>
      </c>
      <c r="D677" s="156"/>
      <c r="E677" s="39"/>
      <c r="F677" s="277"/>
      <c r="G677" s="278"/>
      <c r="H677" s="279"/>
      <c r="I677" s="161">
        <v>0</v>
      </c>
      <c r="J677" s="38">
        <f t="shared" si="44"/>
        <v>0</v>
      </c>
      <c r="K677" s="88"/>
      <c r="L677" s="88"/>
      <c r="M677" s="76"/>
      <c r="N677" s="15"/>
      <c r="O677" s="3"/>
      <c r="P677" s="3"/>
      <c r="Q677" s="3"/>
      <c r="R677" s="3"/>
      <c r="S677" s="3"/>
      <c r="T677" s="3"/>
      <c r="U677" s="3"/>
      <c r="V677" s="3"/>
      <c r="W677" s="3"/>
      <c r="X677" s="3"/>
      <c r="Y677" s="3"/>
      <c r="Z677" s="3"/>
      <c r="AA677" s="3"/>
      <c r="AB677" s="16"/>
      <c r="AC677" s="16"/>
      <c r="AD677" s="16"/>
      <c r="AE677" s="16"/>
      <c r="AF677" s="16"/>
      <c r="AG677" s="16"/>
      <c r="AH677" s="16"/>
      <c r="AI677" s="16"/>
      <c r="AJ677" s="16"/>
      <c r="AK677" s="16"/>
      <c r="AL677" s="16"/>
      <c r="AM677" s="16"/>
      <c r="AN677" s="16"/>
      <c r="AO677" s="16"/>
      <c r="AP677" s="16"/>
      <c r="AQ677" s="16"/>
    </row>
    <row r="678" spans="1:43" s="17" customFormat="1" ht="15.6" outlineLevel="2" x14ac:dyDescent="0.25">
      <c r="A678" s="13"/>
      <c r="B678" s="14"/>
      <c r="C678" s="107">
        <v>4</v>
      </c>
      <c r="D678" s="156"/>
      <c r="E678" s="39"/>
      <c r="F678" s="277"/>
      <c r="G678" s="278"/>
      <c r="H678" s="279"/>
      <c r="I678" s="161">
        <v>0</v>
      </c>
      <c r="J678" s="38">
        <f t="shared" si="44"/>
        <v>0</v>
      </c>
      <c r="K678" s="88"/>
      <c r="L678" s="88"/>
      <c r="M678" s="76"/>
      <c r="N678" s="15"/>
      <c r="O678" s="3"/>
      <c r="P678" s="3"/>
      <c r="Q678" s="3"/>
      <c r="R678" s="3"/>
      <c r="S678" s="3"/>
      <c r="T678" s="3"/>
      <c r="U678" s="3"/>
      <c r="V678" s="3"/>
      <c r="W678" s="3"/>
      <c r="X678" s="3"/>
      <c r="Y678" s="3"/>
      <c r="Z678" s="3"/>
      <c r="AA678" s="3"/>
      <c r="AB678" s="16"/>
      <c r="AC678" s="16"/>
      <c r="AD678" s="16"/>
      <c r="AE678" s="16"/>
      <c r="AF678" s="16"/>
      <c r="AG678" s="16"/>
      <c r="AH678" s="16"/>
      <c r="AI678" s="16"/>
      <c r="AJ678" s="16"/>
      <c r="AK678" s="16"/>
      <c r="AL678" s="16"/>
      <c r="AM678" s="16"/>
      <c r="AN678" s="16"/>
      <c r="AO678" s="16"/>
      <c r="AP678" s="16"/>
      <c r="AQ678" s="16"/>
    </row>
    <row r="679" spans="1:43" s="17" customFormat="1" ht="15.6" outlineLevel="2" x14ac:dyDescent="0.25">
      <c r="A679" s="13"/>
      <c r="B679" s="14"/>
      <c r="C679" s="107">
        <v>5</v>
      </c>
      <c r="D679" s="156"/>
      <c r="E679" s="39"/>
      <c r="F679" s="277"/>
      <c r="G679" s="278"/>
      <c r="H679" s="279"/>
      <c r="I679" s="161">
        <v>0</v>
      </c>
      <c r="J679" s="38">
        <f t="shared" si="44"/>
        <v>0</v>
      </c>
      <c r="K679" s="88"/>
      <c r="L679" s="88"/>
      <c r="M679" s="76"/>
      <c r="N679" s="15"/>
      <c r="O679" s="3"/>
      <c r="P679" s="3"/>
      <c r="Q679" s="3"/>
      <c r="R679" s="3"/>
      <c r="S679" s="3"/>
      <c r="T679" s="3"/>
      <c r="U679" s="3"/>
      <c r="V679" s="3"/>
      <c r="W679" s="3"/>
      <c r="X679" s="3"/>
      <c r="Y679" s="3"/>
      <c r="Z679" s="3"/>
      <c r="AA679" s="3"/>
      <c r="AB679" s="16"/>
      <c r="AC679" s="16"/>
      <c r="AD679" s="16"/>
      <c r="AE679" s="16"/>
      <c r="AF679" s="16"/>
      <c r="AG679" s="16"/>
      <c r="AH679" s="16"/>
      <c r="AI679" s="16"/>
      <c r="AJ679" s="16"/>
      <c r="AK679" s="16"/>
      <c r="AL679" s="16"/>
      <c r="AM679" s="16"/>
      <c r="AN679" s="16"/>
      <c r="AO679" s="16"/>
      <c r="AP679" s="16"/>
      <c r="AQ679" s="16"/>
    </row>
    <row r="680" spans="1:43" s="17" customFormat="1" ht="15.6" outlineLevel="2" x14ac:dyDescent="0.25">
      <c r="A680" s="13"/>
      <c r="B680" s="14"/>
      <c r="C680" s="107">
        <v>6</v>
      </c>
      <c r="D680" s="156"/>
      <c r="E680" s="39"/>
      <c r="F680" s="277"/>
      <c r="G680" s="278"/>
      <c r="H680" s="279"/>
      <c r="I680" s="161">
        <v>0</v>
      </c>
      <c r="J680" s="38">
        <f t="shared" si="44"/>
        <v>0</v>
      </c>
      <c r="K680" s="88"/>
      <c r="L680" s="88"/>
      <c r="M680" s="76"/>
      <c r="N680" s="15"/>
      <c r="O680" s="3"/>
      <c r="P680" s="3"/>
      <c r="Q680" s="3"/>
      <c r="R680" s="3"/>
      <c r="S680" s="3"/>
      <c r="T680" s="3"/>
      <c r="U680" s="3"/>
      <c r="V680" s="3"/>
      <c r="W680" s="3"/>
      <c r="X680" s="3"/>
      <c r="Y680" s="3"/>
      <c r="Z680" s="3"/>
      <c r="AA680" s="3"/>
      <c r="AB680" s="16"/>
      <c r="AC680" s="16"/>
      <c r="AD680" s="16"/>
      <c r="AE680" s="16"/>
      <c r="AF680" s="16"/>
      <c r="AG680" s="16"/>
      <c r="AH680" s="16"/>
      <c r="AI680" s="16"/>
      <c r="AJ680" s="16"/>
      <c r="AK680" s="16"/>
      <c r="AL680" s="16"/>
      <c r="AM680" s="16"/>
      <c r="AN680" s="16"/>
      <c r="AO680" s="16"/>
      <c r="AP680" s="16"/>
      <c r="AQ680" s="16"/>
    </row>
    <row r="681" spans="1:43" s="17" customFormat="1" ht="15.6" outlineLevel="2" x14ac:dyDescent="0.25">
      <c r="A681" s="13"/>
      <c r="B681" s="14"/>
      <c r="C681" s="107">
        <v>7</v>
      </c>
      <c r="D681" s="156"/>
      <c r="E681" s="39"/>
      <c r="F681" s="277"/>
      <c r="G681" s="278"/>
      <c r="H681" s="279"/>
      <c r="I681" s="161">
        <v>0</v>
      </c>
      <c r="J681" s="38">
        <f t="shared" si="44"/>
        <v>0</v>
      </c>
      <c r="K681" s="88"/>
      <c r="L681" s="88"/>
      <c r="M681" s="76"/>
      <c r="N681" s="15"/>
      <c r="O681" s="3"/>
      <c r="P681" s="3"/>
      <c r="Q681" s="3"/>
      <c r="R681" s="3"/>
      <c r="S681" s="3"/>
      <c r="T681" s="3"/>
      <c r="U681" s="3"/>
      <c r="V681" s="3"/>
      <c r="W681" s="3"/>
      <c r="X681" s="3"/>
      <c r="Y681" s="3"/>
      <c r="Z681" s="3"/>
      <c r="AA681" s="3"/>
      <c r="AB681" s="16"/>
      <c r="AC681" s="16"/>
      <c r="AD681" s="16"/>
      <c r="AE681" s="16"/>
      <c r="AF681" s="16"/>
      <c r="AG681" s="16"/>
      <c r="AH681" s="16"/>
      <c r="AI681" s="16"/>
      <c r="AJ681" s="16"/>
      <c r="AK681" s="16"/>
      <c r="AL681" s="16"/>
      <c r="AM681" s="16"/>
      <c r="AN681" s="16"/>
      <c r="AO681" s="16"/>
      <c r="AP681" s="16"/>
      <c r="AQ681" s="16"/>
    </row>
    <row r="682" spans="1:43" s="17" customFormat="1" ht="15.6" outlineLevel="2" x14ac:dyDescent="0.25">
      <c r="A682" s="13"/>
      <c r="B682" s="14"/>
      <c r="C682" s="107">
        <v>8</v>
      </c>
      <c r="D682" s="156"/>
      <c r="E682" s="39"/>
      <c r="F682" s="277"/>
      <c r="G682" s="278"/>
      <c r="H682" s="279"/>
      <c r="I682" s="161">
        <v>0</v>
      </c>
      <c r="J682" s="38">
        <f t="shared" si="44"/>
        <v>0</v>
      </c>
      <c r="K682" s="88"/>
      <c r="L682" s="88"/>
      <c r="M682" s="76"/>
      <c r="N682" s="15"/>
      <c r="O682" s="3"/>
      <c r="P682" s="3"/>
      <c r="Q682" s="3"/>
      <c r="R682" s="3"/>
      <c r="S682" s="3"/>
      <c r="T682" s="3"/>
      <c r="U682" s="3"/>
      <c r="V682" s="3"/>
      <c r="W682" s="3"/>
      <c r="X682" s="3"/>
      <c r="Y682" s="3"/>
      <c r="Z682" s="3"/>
      <c r="AA682" s="3"/>
      <c r="AB682" s="16"/>
      <c r="AC682" s="16"/>
      <c r="AD682" s="16"/>
      <c r="AE682" s="16"/>
      <c r="AF682" s="16"/>
      <c r="AG682" s="16"/>
      <c r="AH682" s="16"/>
      <c r="AI682" s="16"/>
      <c r="AJ682" s="16"/>
      <c r="AK682" s="16"/>
      <c r="AL682" s="16"/>
      <c r="AM682" s="16"/>
      <c r="AN682" s="16"/>
      <c r="AO682" s="16"/>
      <c r="AP682" s="16"/>
      <c r="AQ682" s="16"/>
    </row>
    <row r="683" spans="1:43" s="17" customFormat="1" ht="15.6" outlineLevel="2" x14ac:dyDescent="0.25">
      <c r="A683" s="13"/>
      <c r="B683" s="14"/>
      <c r="C683" s="107">
        <v>9</v>
      </c>
      <c r="D683" s="156"/>
      <c r="E683" s="39"/>
      <c r="F683" s="277"/>
      <c r="G683" s="278"/>
      <c r="H683" s="279"/>
      <c r="I683" s="161">
        <v>0</v>
      </c>
      <c r="J683" s="38">
        <f t="shared" si="44"/>
        <v>0</v>
      </c>
      <c r="K683" s="88"/>
      <c r="L683" s="88"/>
      <c r="M683" s="76"/>
      <c r="N683" s="15"/>
      <c r="O683" s="3"/>
      <c r="P683" s="3"/>
      <c r="Q683" s="3"/>
      <c r="R683" s="3"/>
      <c r="S683" s="3"/>
      <c r="T683" s="3"/>
      <c r="U683" s="3"/>
      <c r="V683" s="3"/>
      <c r="W683" s="3"/>
      <c r="X683" s="3"/>
      <c r="Y683" s="3"/>
      <c r="Z683" s="3"/>
      <c r="AA683" s="3"/>
      <c r="AB683" s="16"/>
      <c r="AC683" s="16"/>
      <c r="AD683" s="16"/>
      <c r="AE683" s="16"/>
      <c r="AF683" s="16"/>
      <c r="AG683" s="16"/>
      <c r="AH683" s="16"/>
      <c r="AI683" s="16"/>
      <c r="AJ683" s="16"/>
      <c r="AK683" s="16"/>
      <c r="AL683" s="16"/>
      <c r="AM683" s="16"/>
      <c r="AN683" s="16"/>
      <c r="AO683" s="16"/>
      <c r="AP683" s="16"/>
      <c r="AQ683" s="16"/>
    </row>
    <row r="684" spans="1:43" s="17" customFormat="1" ht="15.6" outlineLevel="2" x14ac:dyDescent="0.25">
      <c r="A684" s="13"/>
      <c r="B684" s="14"/>
      <c r="C684" s="107">
        <v>10</v>
      </c>
      <c r="D684" s="156"/>
      <c r="E684" s="39"/>
      <c r="F684" s="277"/>
      <c r="G684" s="278"/>
      <c r="H684" s="279"/>
      <c r="I684" s="161">
        <v>0</v>
      </c>
      <c r="J684" s="38">
        <f t="shared" si="44"/>
        <v>0</v>
      </c>
      <c r="K684" s="88"/>
      <c r="L684" s="88"/>
      <c r="M684" s="76"/>
      <c r="N684" s="15"/>
      <c r="O684" s="3"/>
      <c r="P684" s="3"/>
      <c r="Q684" s="3"/>
      <c r="R684" s="3"/>
      <c r="S684" s="3"/>
      <c r="T684" s="3"/>
      <c r="U684" s="3"/>
      <c r="V684" s="3"/>
      <c r="W684" s="3"/>
      <c r="X684" s="3"/>
      <c r="Y684" s="3"/>
      <c r="Z684" s="3"/>
      <c r="AA684" s="3"/>
      <c r="AB684" s="16"/>
      <c r="AC684" s="16"/>
      <c r="AD684" s="16"/>
      <c r="AE684" s="16"/>
      <c r="AF684" s="16"/>
      <c r="AG684" s="16"/>
      <c r="AH684" s="16"/>
      <c r="AI684" s="16"/>
      <c r="AJ684" s="16"/>
      <c r="AK684" s="16"/>
      <c r="AL684" s="16"/>
      <c r="AM684" s="16"/>
      <c r="AN684" s="16"/>
      <c r="AO684" s="16"/>
      <c r="AP684" s="16"/>
      <c r="AQ684" s="16"/>
    </row>
    <row r="685" spans="1:43" s="16" customFormat="1" ht="16.2" outlineLevel="1" thickBot="1" x14ac:dyDescent="0.3">
      <c r="A685" s="44"/>
      <c r="B685" s="45"/>
      <c r="C685" s="44"/>
      <c r="D685" s="146"/>
      <c r="E685" s="147"/>
      <c r="F685" s="148"/>
      <c r="G685" s="147"/>
      <c r="H685" s="147"/>
      <c r="I685" s="147"/>
      <c r="J685" s="149"/>
      <c r="K685" s="150"/>
      <c r="L685" s="150"/>
      <c r="M685" s="76"/>
      <c r="N685" s="47"/>
      <c r="O685" s="3"/>
      <c r="P685" s="3"/>
      <c r="Q685" s="3"/>
      <c r="R685" s="3"/>
      <c r="S685" s="3"/>
      <c r="T685" s="3"/>
      <c r="U685" s="3"/>
      <c r="V685" s="3"/>
      <c r="W685" s="3"/>
      <c r="X685" s="3"/>
      <c r="Y685" s="3"/>
      <c r="Z685" s="3"/>
      <c r="AA685" s="3"/>
    </row>
    <row r="686" spans="1:43" s="16" customFormat="1" outlineLevel="2" x14ac:dyDescent="0.25">
      <c r="A686" s="44"/>
      <c r="B686" s="45"/>
      <c r="C686" s="44"/>
      <c r="D686" s="142"/>
      <c r="E686" s="40"/>
      <c r="F686" s="143"/>
      <c r="G686" s="143"/>
      <c r="H686" s="143"/>
      <c r="I686" s="143"/>
      <c r="J686" s="145"/>
      <c r="K686" s="97"/>
      <c r="L686" s="97"/>
      <c r="M686" s="77"/>
      <c r="N686" s="47"/>
      <c r="O686" s="3"/>
      <c r="P686" s="3"/>
      <c r="Q686" s="3"/>
      <c r="R686" s="3"/>
      <c r="S686" s="3"/>
      <c r="T686" s="3"/>
      <c r="U686" s="3"/>
      <c r="V686" s="3"/>
      <c r="W686" s="3"/>
      <c r="X686" s="3"/>
      <c r="Y686" s="3"/>
      <c r="Z686" s="3"/>
      <c r="AA686" s="3"/>
    </row>
    <row r="687" spans="1:43" s="16" customFormat="1" ht="15.6" x14ac:dyDescent="0.3">
      <c r="A687" s="44"/>
      <c r="B687" s="45"/>
      <c r="C687" s="44"/>
      <c r="D687" s="70" t="s">
        <v>115</v>
      </c>
      <c r="E687" s="40"/>
      <c r="F687" s="71"/>
      <c r="G687" s="71"/>
      <c r="H687" s="71"/>
      <c r="I687" s="71"/>
      <c r="J687" s="69">
        <f>SUM(J147,J255,J363,J471,J579)</f>
        <v>0</v>
      </c>
      <c r="K687" s="144"/>
      <c r="L687" s="144"/>
      <c r="M687" s="77"/>
      <c r="N687" s="47"/>
      <c r="O687" s="3"/>
      <c r="P687" s="3"/>
      <c r="Q687" s="3"/>
      <c r="R687" s="3"/>
      <c r="S687" s="3"/>
      <c r="T687" s="3"/>
      <c r="U687" s="3"/>
      <c r="V687" s="3"/>
      <c r="W687" s="3"/>
      <c r="X687" s="3"/>
      <c r="Y687" s="3"/>
      <c r="Z687" s="3"/>
      <c r="AA687" s="3"/>
    </row>
    <row r="688" spans="1:43" s="17" customFormat="1" ht="15.6" thickBot="1" x14ac:dyDescent="0.3">
      <c r="A688" s="13"/>
      <c r="B688" s="28"/>
      <c r="C688" s="73"/>
      <c r="D688" s="73"/>
      <c r="E688" s="73"/>
      <c r="F688" s="73"/>
      <c r="G688" s="73"/>
      <c r="H688" s="73"/>
      <c r="I688" s="73"/>
      <c r="J688" s="73"/>
      <c r="K688" s="73"/>
      <c r="L688" s="73"/>
      <c r="M688" s="81"/>
      <c r="N688" s="3"/>
      <c r="O688" s="3"/>
      <c r="P688" s="3"/>
      <c r="Q688" s="3"/>
      <c r="R688" s="3"/>
      <c r="S688" s="3"/>
      <c r="T688" s="3"/>
      <c r="U688" s="3"/>
      <c r="V688" s="3"/>
      <c r="W688" s="3"/>
      <c r="X688" s="3"/>
      <c r="Y688" s="3"/>
      <c r="Z688" s="3"/>
      <c r="AA688" s="3"/>
      <c r="AB688" s="3"/>
      <c r="AC688" s="3"/>
      <c r="AD688" s="3"/>
      <c r="AE688" s="3"/>
      <c r="AF688" s="3"/>
      <c r="AG688" s="3"/>
      <c r="AH688" s="3"/>
      <c r="AI688" s="3"/>
      <c r="AJ688" s="3"/>
      <c r="AK688" s="16"/>
      <c r="AL688" s="16"/>
      <c r="AM688" s="16"/>
      <c r="AN688" s="16"/>
      <c r="AO688" s="16"/>
      <c r="AP688" s="16"/>
      <c r="AQ688" s="16"/>
    </row>
    <row r="689" ht="15.6" thickTop="1" x14ac:dyDescent="0.25"/>
  </sheetData>
  <sheetProtection algorithmName="SHA-512" hashValue="Cil6n9pnYJFXeN7VyPTJ3UnU7CS0i1i/u6xk1OT39mcPTZ9XHwkh/G6sR0ARJa4w31Pk0C+YTlE749ViEm+olg==" saltValue="Bmi5vX9D33NkAutzDEotWw==" spinCount="100000" sheet="1" formatRows="0" selectLockedCells="1"/>
  <protectedRanges>
    <protectedRange algorithmName="SHA-512" hashValue="1SDmmOaPkFB0RIGFKYkN6r7nRioY5BfrdfT0OLPwgUBSrsQjV1VZDQjchpn02qiv0EuPF8M60/j5hc2Z0RSBEg==" saltValue="HQlQEsfR8LfBZG+pcQdTqQ==" spinCount="100000" sqref="E137 E17:E27 E117:I117 E123:E126 E41:E116 F79 J165 D44:D63 D93:D102 D106:D115 F80:G104 D18:D27 D80:D89 H136:H137 D67:D76 L140:L141 M123:M126 L12:L16 L18:L29 L44:L65 L67:L116 H79:I79 L257:L261 L263:L274 L289:L310 L312:L362 L365:L369 L371:L382 L397:L418 L420:L470 L473:L477 L479:L490 L505:L526 L636:L685 L528:L578 J610 J659 J564 J551 J538 J525 J502 J456 J443 J430 J417 J646 J394 J348 J335 J322 J309 J286 J633 J240 J227 J214 J201 J178 J273 J381 J597 J672 G253:J254 G361:J362 G469:J470 G577:J578 G685:J685 L276:L287 J489 L384:L395 L149:L153 L155:L166 L168:L179 L492:L503 L181:L202 L613:L634 L204:L254 J103 J90 J77 J64 M137 D131 L600:L611 E28:J28 J41 F105:I105 L31:L42 M17:M117 M154:M254 M262:M362 M370:M470 M478:M578 L581:L585 M586:M685 L587:L598 E29:I30 D31:H40 L689:L720 F41:I43 F64:I66 F44:G63 F77:I78 F67:F76 I67:I76 H90:I92 H80:H89 H103:I104 G116:J116 G106:H115 E154:E164 E178:E254 F216 D181:D200 D230:D239 D243:D252 F217:G241 D155:D164 D217:D226 D204:D213 H216:I216 F242:I242 E165:I167 D168:H177 F178:I180 F201:I203 F181:G200 F214:I215 F204:F213 I204:I213 H227:I229 H217:H226 H240:I241 G243:H252 E262:E272 E286:E362 F324 D289:D308 D338:D347 D351:D360 F325:G349 D263:D272 D325:D334 D312:D321 H324:I324 F350:I350 E273:I275 D276:H285 F286:I288 F309:I311 F289:G308 F322:I323 F312:F321 I312:I321 H335:I337 H325:H334 H348:I349 G351:H360 E370:E380 E394:E470 F432 D397:D416 D446:D455 D459:D468 F433:G457 D371:D380 D433:D442 D420:D429 H432:I432 F458:I458 E381:I383 D384:H393 F394:I396 F417:I419 F397:G416 F430:I431 F420:F429 I420:I429 H443:I445 H433:H442 H456:I457 G459:H468 E478:E488 E502:E578 F540 D505:D524 D554:D563 D567:D576 F541:G565 D479:D488 D541:D550 D528:D537 H540:I540 F566:I566 E489:I491 D492:H501 F502:I504 F525:I527 F505:G524 F538:I539 F528:F537 I528:I537 H551:I553 H541:H550 H564:I565 G567:H576 E586:E596 E610:E685 F648 D613:D632 D662:D671 D675:D684 F649:G673 D587:D596 D649:D658 D636:D645 H648:I648 F674:I674 E597:I599 D600:H609 F610:I612 F633:I635 F613:G632 F646:I647 F636:F645 I636:I645 H659:I661 H649:H658 H672:I673 G675:H684" name="Data Input"/>
    <protectedRange algorithmName="SHA-512" hashValue="1SDmmOaPkFB0RIGFKYkN6r7nRioY5BfrdfT0OLPwgUBSrsQjV1VZDQjchpn02qiv0EuPF8M60/j5hc2Z0RSBEg==" saltValue="HQlQEsfR8LfBZG+pcQdTqQ==" spinCount="100000" sqref="I31:I40 I168:I177 I276:I285 I384:I393 I492:I501 I600:I609" name="Data Input_4"/>
    <protectedRange algorithmName="SHA-512" hashValue="1SDmmOaPkFB0RIGFKYkN6r7nRioY5BfrdfT0OLPwgUBSrsQjV1VZDQjchpn02qiv0EuPF8M60/j5hc2Z0RSBEg==" saltValue="HQlQEsfR8LfBZG+pcQdTqQ==" spinCount="100000" sqref="H44:I63 H181:I200 H289:I308 H397:I416 H505:I524 H613:I632" name="Data Input_2"/>
    <protectedRange algorithmName="SHA-512" hashValue="1SDmmOaPkFB0RIGFKYkN6r7nRioY5BfrdfT0OLPwgUBSrsQjV1VZDQjchpn02qiv0EuPF8M60/j5hc2Z0RSBEg==" saltValue="HQlQEsfR8LfBZG+pcQdTqQ==" spinCount="100000" sqref="G67:H76 G204:H213 G312:H321 G420:H429 G528:H537 G636:H645" name="Data Input_3"/>
    <protectedRange algorithmName="SHA-512" hashValue="1SDmmOaPkFB0RIGFKYkN6r7nRioY5BfrdfT0OLPwgUBSrsQjV1VZDQjchpn02qiv0EuPF8M60/j5hc2Z0RSBEg==" saltValue="HQlQEsfR8LfBZG+pcQdTqQ==" spinCount="100000" sqref="I80:I89 I217:I226 I325:I334 I433:I442 I541:I550 I649:I658" name="Data Input_5"/>
    <protectedRange algorithmName="SHA-512" hashValue="1SDmmOaPkFB0RIGFKYkN6r7nRioY5BfrdfT0OLPwgUBSrsQjV1VZDQjchpn02qiv0EuPF8M60/j5hc2Z0RSBEg==" saltValue="HQlQEsfR8LfBZG+pcQdTqQ==" spinCount="100000" sqref="H93:I102 H230:I239 H338:I347 H446:I455 H554:I563 H662:I671" name="Data Input_6"/>
    <protectedRange algorithmName="SHA-512" hashValue="1SDmmOaPkFB0RIGFKYkN6r7nRioY5BfrdfT0OLPwgUBSrsQjV1VZDQjchpn02qiv0EuPF8M60/j5hc2Z0RSBEg==" saltValue="HQlQEsfR8LfBZG+pcQdTqQ==" spinCount="100000" sqref="I106:I115 I243:I252 I351:I360 I459:I468 I567:I576 I675:I684" name="Data Input_7"/>
    <protectedRange algorithmName="SHA-512" hashValue="1SDmmOaPkFB0RIGFKYkN6r7nRioY5BfrdfT0OLPwgUBSrsQjV1VZDQjchpn02qiv0EuPF8M60/j5hc2Z0RSBEg==" saltValue="HQlQEsfR8LfBZG+pcQdTqQ==" spinCount="100000" sqref="F140:F141" name="Data Input_11_1"/>
  </protectedRanges>
  <dataConsolidate/>
  <mergeCells count="159">
    <mergeCell ref="H136:L136"/>
    <mergeCell ref="H137:L143"/>
    <mergeCell ref="D131:D133"/>
    <mergeCell ref="F131:L133"/>
    <mergeCell ref="F683:H683"/>
    <mergeCell ref="F684:H684"/>
    <mergeCell ref="F678:H678"/>
    <mergeCell ref="F679:H679"/>
    <mergeCell ref="F680:H680"/>
    <mergeCell ref="F681:H681"/>
    <mergeCell ref="F682:H682"/>
    <mergeCell ref="F674:H674"/>
    <mergeCell ref="F675:H675"/>
    <mergeCell ref="F676:H676"/>
    <mergeCell ref="F677:H677"/>
    <mergeCell ref="F571:H571"/>
    <mergeCell ref="F572:H572"/>
    <mergeCell ref="F573:H573"/>
    <mergeCell ref="F574:H574"/>
    <mergeCell ref="F575:H575"/>
    <mergeCell ref="F566:H566"/>
    <mergeCell ref="F567:H567"/>
    <mergeCell ref="F568:H568"/>
    <mergeCell ref="F569:H569"/>
    <mergeCell ref="F570:H570"/>
    <mergeCell ref="F655:H655"/>
    <mergeCell ref="F656:H656"/>
    <mergeCell ref="F657:H657"/>
    <mergeCell ref="F658:H658"/>
    <mergeCell ref="F576:H576"/>
    <mergeCell ref="F650:H650"/>
    <mergeCell ref="F651:H651"/>
    <mergeCell ref="F652:H652"/>
    <mergeCell ref="F653:H653"/>
    <mergeCell ref="F654:H654"/>
    <mergeCell ref="F580:I580"/>
    <mergeCell ref="G581:I581"/>
    <mergeCell ref="F582:I582"/>
    <mergeCell ref="F648:H648"/>
    <mergeCell ref="F649:H649"/>
    <mergeCell ref="F442:H442"/>
    <mergeCell ref="F105:H105"/>
    <mergeCell ref="F242:H242"/>
    <mergeCell ref="F243:H243"/>
    <mergeCell ref="F244:H244"/>
    <mergeCell ref="F245:H245"/>
    <mergeCell ref="F246:H246"/>
    <mergeCell ref="F247:H247"/>
    <mergeCell ref="F248:H248"/>
    <mergeCell ref="F249:H249"/>
    <mergeCell ref="F224:H224"/>
    <mergeCell ref="F225:H225"/>
    <mergeCell ref="F226:H226"/>
    <mergeCell ref="F112:H112"/>
    <mergeCell ref="F113:H113"/>
    <mergeCell ref="F114:H114"/>
    <mergeCell ref="F115:H115"/>
    <mergeCell ref="F148:I148"/>
    <mergeCell ref="F111:H111"/>
    <mergeCell ref="F437:H437"/>
    <mergeCell ref="F438:H438"/>
    <mergeCell ref="F439:H439"/>
    <mergeCell ref="F440:H440"/>
    <mergeCell ref="F441:H441"/>
    <mergeCell ref="F546:H546"/>
    <mergeCell ref="F547:H547"/>
    <mergeCell ref="F548:H548"/>
    <mergeCell ref="F549:H549"/>
    <mergeCell ref="F550:H550"/>
    <mergeCell ref="F541:H541"/>
    <mergeCell ref="F542:H542"/>
    <mergeCell ref="F543:H543"/>
    <mergeCell ref="F544:H544"/>
    <mergeCell ref="F545:H545"/>
    <mergeCell ref="F472:I472"/>
    <mergeCell ref="G473:I473"/>
    <mergeCell ref="F474:I474"/>
    <mergeCell ref="F540:H540"/>
    <mergeCell ref="F458:H458"/>
    <mergeCell ref="F459:H459"/>
    <mergeCell ref="F460:H460"/>
    <mergeCell ref="F461:H461"/>
    <mergeCell ref="F462:H462"/>
    <mergeCell ref="F463:H463"/>
    <mergeCell ref="F464:H464"/>
    <mergeCell ref="F465:H465"/>
    <mergeCell ref="F466:H466"/>
    <mergeCell ref="F467:H467"/>
    <mergeCell ref="F468:H468"/>
    <mergeCell ref="F432:H432"/>
    <mergeCell ref="F433:H433"/>
    <mergeCell ref="F434:H434"/>
    <mergeCell ref="F435:H435"/>
    <mergeCell ref="F436:H436"/>
    <mergeCell ref="F333:H333"/>
    <mergeCell ref="F334:H334"/>
    <mergeCell ref="F364:I364"/>
    <mergeCell ref="G365:I365"/>
    <mergeCell ref="F366:I366"/>
    <mergeCell ref="F350:H350"/>
    <mergeCell ref="F351:H351"/>
    <mergeCell ref="F352:H352"/>
    <mergeCell ref="F353:H353"/>
    <mergeCell ref="F354:H354"/>
    <mergeCell ref="F355:H355"/>
    <mergeCell ref="F356:H356"/>
    <mergeCell ref="F357:H357"/>
    <mergeCell ref="F358:H358"/>
    <mergeCell ref="F359:H359"/>
    <mergeCell ref="F360:H360"/>
    <mergeCell ref="F328:H328"/>
    <mergeCell ref="F329:H329"/>
    <mergeCell ref="F330:H330"/>
    <mergeCell ref="F331:H331"/>
    <mergeCell ref="F332:H332"/>
    <mergeCell ref="F258:I258"/>
    <mergeCell ref="F324:H324"/>
    <mergeCell ref="F325:H325"/>
    <mergeCell ref="F326:H326"/>
    <mergeCell ref="F327:H327"/>
    <mergeCell ref="F256:I256"/>
    <mergeCell ref="G257:I257"/>
    <mergeCell ref="F219:H219"/>
    <mergeCell ref="F220:H220"/>
    <mergeCell ref="F221:H221"/>
    <mergeCell ref="F222:H222"/>
    <mergeCell ref="F223:H223"/>
    <mergeCell ref="G149:I149"/>
    <mergeCell ref="F150:I150"/>
    <mergeCell ref="F216:H216"/>
    <mergeCell ref="F217:H217"/>
    <mergeCell ref="F218:H218"/>
    <mergeCell ref="F250:H250"/>
    <mergeCell ref="F251:H251"/>
    <mergeCell ref="F252:H252"/>
    <mergeCell ref="F13:I13"/>
    <mergeCell ref="L120:L121"/>
    <mergeCell ref="J120:J121"/>
    <mergeCell ref="F120:I120"/>
    <mergeCell ref="J1:M1"/>
    <mergeCell ref="F11:I11"/>
    <mergeCell ref="G12:I12"/>
    <mergeCell ref="F79:H79"/>
    <mergeCell ref="F80:H80"/>
    <mergeCell ref="K120:K121"/>
    <mergeCell ref="F87:H87"/>
    <mergeCell ref="F88:H88"/>
    <mergeCell ref="F89:H89"/>
    <mergeCell ref="F81:H81"/>
    <mergeCell ref="F82:H82"/>
    <mergeCell ref="F83:H83"/>
    <mergeCell ref="F84:H84"/>
    <mergeCell ref="F85:H85"/>
    <mergeCell ref="F86:H86"/>
    <mergeCell ref="F106:H106"/>
    <mergeCell ref="F107:H107"/>
    <mergeCell ref="F108:H108"/>
    <mergeCell ref="F109:H109"/>
    <mergeCell ref="F110:H110"/>
  </mergeCells>
  <conditionalFormatting sqref="F143">
    <cfRule type="expression" dxfId="11" priority="569">
      <formula>$F$143="OK"</formula>
    </cfRule>
    <cfRule type="expression" dxfId="10" priority="573">
      <formula>F143="Adjust funding"</formula>
    </cfRule>
  </conditionalFormatting>
  <conditionalFormatting sqref="J686">
    <cfRule type="expression" dxfId="9" priority="554">
      <formula>#REF!="Check Numbers"</formula>
    </cfRule>
    <cfRule type="expression" dxfId="8" priority="555">
      <formula>#REF!="OK"</formula>
    </cfRule>
  </conditionalFormatting>
  <conditionalFormatting sqref="K122:K127">
    <cfRule type="expression" dxfId="7" priority="566">
      <formula>K122="N/A"</formula>
    </cfRule>
    <cfRule type="expression" dxfId="6" priority="571">
      <formula>K122="OK"</formula>
    </cfRule>
    <cfRule type="expression" dxfId="5" priority="575">
      <formula>K122="Reduce grant"</formula>
    </cfRule>
  </conditionalFormatting>
  <conditionalFormatting sqref="K128">
    <cfRule type="expression" dxfId="4" priority="576">
      <formula>$K$128="OK"</formula>
    </cfRule>
    <cfRule type="expression" dxfId="3" priority="577">
      <formula>$K$128="Reduce grant"</formula>
    </cfRule>
  </conditionalFormatting>
  <conditionalFormatting sqref="L122">
    <cfRule type="expression" dxfId="2" priority="572">
      <formula>L122="NO - REDUCE £"</formula>
    </cfRule>
  </conditionalFormatting>
  <conditionalFormatting sqref="L130">
    <cfRule type="expression" dxfId="1" priority="1">
      <formula>L130="OK"</formula>
    </cfRule>
    <cfRule type="expression" dxfId="0" priority="2">
      <formula>L130="Reduce Research costs"</formula>
    </cfRule>
  </conditionalFormatting>
  <dataValidations count="46">
    <dataValidation type="whole" allowBlank="1" showInputMessage="1" showErrorMessage="1" sqref="F137:F139" xr:uid="{CBC5BB94-E2C6-49B9-90ED-9E900B9E7168}">
      <formula1>0</formula1>
      <formula2>10000000000</formula2>
    </dataValidation>
    <dataValidation allowBlank="1" showInputMessage="1" showErrorMessage="1" prompt="Please provide a description of Overhead 1, which should directly relate to Role 1 above." sqref="D31 D384 D492 D168 D276 D600" xr:uid="{E48EB85C-D617-4846-BEB8-82FB3A5000B8}"/>
    <dataValidation allowBlank="1" showInputMessage="1" showErrorMessage="1" prompt="Please provide a description of Overhead 2, which should directly relate to Role 2 above." sqref="D32 D385 D493 D169 D277 D601" xr:uid="{2565AA30-B749-4487-A43D-DD99626A3041}"/>
    <dataValidation allowBlank="1" showInputMessage="1" showErrorMessage="1" prompt="Please provide a description of Overhead 3, which should directly relate to Role 3 above." sqref="D33 D386 D494 D170 D278 D602" xr:uid="{E61D4924-BBEB-4D23-95DE-E1AD2D984145}"/>
    <dataValidation allowBlank="1" showInputMessage="1" showErrorMessage="1" prompt="Please provide a description of Overhead 4, which should directly relate to Role 4 above." sqref="D34 D387 D495 D171 D279 D603" xr:uid="{5E7E8AE6-976E-4969-9C29-80AFF1CDBCCB}"/>
    <dataValidation allowBlank="1" showInputMessage="1" showErrorMessage="1" prompt="Please provide a description of Overhead 5, which should directly relate to Role 5 above." sqref="D35 D388 D496 D172 D280 D604" xr:uid="{F055F3B5-CD6B-47FB-AD18-F8A4557AFBC0}"/>
    <dataValidation allowBlank="1" showInputMessage="1" showErrorMessage="1" prompt="Please provide a description of Overhead 6, which should directly relate to Role 6 above." sqref="D36 D389 D497 D173 D281 D605" xr:uid="{778789DB-BFC7-4157-A677-0C461023C415}"/>
    <dataValidation allowBlank="1" showInputMessage="1" showErrorMessage="1" prompt="Please provide a description of Overhead 7, which should directly relate to Role 7 above." sqref="D37 D390 D498 D174 D282 D606" xr:uid="{E20CDA34-9169-49AD-94C4-F28C076CA846}"/>
    <dataValidation allowBlank="1" showInputMessage="1" showErrorMessage="1" prompt="Please provide a description of Overhead 8, which should directly relate to Role 8 above." sqref="D38 D391 D499 D175 D283 D607" xr:uid="{6A5E9090-B806-43C4-B6A2-1F7904AD3CAF}"/>
    <dataValidation allowBlank="1" showInputMessage="1" showErrorMessage="1" prompt="Please provide a description of Overhead 9, which should directly relate to Role 9 above." sqref="D39 D392 D500 D176 D284 D608" xr:uid="{D543C6F5-8C4C-43D8-BAB5-392E9D472AE3}"/>
    <dataValidation allowBlank="1" showInputMessage="1" showErrorMessage="1" prompt="Please provide a description of Overhead 10, which should directly relate to Role 10 above." sqref="D40 D393 D501 D177 D285 D609" xr:uid="{31BE9A03-298D-4BC6-874A-B382143CCC7B}"/>
    <dataValidation allowBlank="1" showInputMessage="1" showErrorMessage="1" prompt="Please provide a description of the material." sqref="D44:D63 D289:D308 D397:D416 D505:D524 D181:D200 D613:D632" xr:uid="{B51A00DA-8765-48F7-BF45-43A82197AA2E}"/>
    <dataValidation allowBlank="1" showInputMessage="1" showErrorMessage="1" prompt="Please describe the nature and need of the travel or subsistence cost." sqref="D93:D102 D446:D455 D554:D563 D230:D239 D338:D347 D662:D671" xr:uid="{34114043-00A0-4452-88F3-3C6637BBC87A}"/>
    <dataValidation allowBlank="1" showInputMessage="1" showErrorMessage="1" prompt="Please describe the nature of the cost." sqref="D106:D115 D459:D468 D567:D576 D243:D252 D351:D360 D675:D684" xr:uid="{24BC7F67-33DB-47C9-9F20-F90E32D3F1BB}"/>
    <dataValidation allowBlank="1" showInputMessage="1" showErrorMessage="1" prompt="Please provide a justification for the need of the cost item." sqref="F106:F115 F567:F576 F459:F468 F243:F252 F351:F360 F675:F684" xr:uid="{828C701F-2CCD-454F-B102-55275600B540}"/>
    <dataValidation allowBlank="1" showInputMessage="1" showErrorMessage="1" prompt="Please describe the role or work to be carried out by the subcontractor." sqref="F80:H89 F433:H442 F541:H550 F217:H226 F325:H334 F649:H658" xr:uid="{ABCB6959-9919-47A1-8904-83EC241B2D6F}"/>
    <dataValidation allowBlank="1" showInputMessage="1" showErrorMessage="1" prompt="Please provide a description of the grade / position / role." sqref="D18:D27 D371:D380 D479:D488 D155:D164 D263:D272 D587:D596" xr:uid="{E4A16D1F-282C-4478-BE69-8F0D254F797B}"/>
    <dataValidation allowBlank="1" showInputMessage="1" showErrorMessage="1" prompt="Please provide the subcontractor name." sqref="D80:D89 D433:D442 D541:D550 D217:D226 D325:D334 D649:D658" xr:uid="{DFA2855F-2E75-4FBC-A36A-B8826DD2DCF5}"/>
    <dataValidation allowBlank="1" showInputMessage="1" showErrorMessage="1" prompt="Please enter the IETF grant requested by the lead applicant." sqref="I122" xr:uid="{8B8A3655-2993-4F9C-9B5F-DA385B4DB699}"/>
    <dataValidation allowBlank="1" showInputMessage="1" showErrorMessage="1" prompt="Please enter the IETF support requested by this project partner." sqref="I125:I127" xr:uid="{D885DFCF-4039-4C07-9FEC-2E450B2702DE}"/>
    <dataValidation allowBlank="1" showInputMessage="1" showErrorMessage="1" prompt="Please provide a description of the equipment and whether it is new or existing." sqref="D67:D76 D420:D429 D528:D537 D204:D213 D312:D321 D636:D645" xr:uid="{58DC7751-95BE-421D-86A5-0B384AD2E8EE}"/>
    <dataValidation allowBlank="1" showInputMessage="1" showErrorMessage="1" prompt="Please explain why you cannot use private sector funding, either internally or from third parties, as an alternative to the grant. " sqref="H137" xr:uid="{60C158B0-B2D5-4444-9CBE-87D57DCD9FC0}"/>
    <dataValidation allowBlank="1" showInputMessage="1" showErrorMessage="1" prompt="Please provide the partner name." sqref="D123:D127" xr:uid="{CB37E2C3-ACA8-4BE3-A8F2-F326C96FC42E}"/>
    <dataValidation allowBlank="1" showInputMessage="1" showErrorMessage="1" prompt="Please enter the IETF grant requested by this project partner." sqref="I123:I124" xr:uid="{F793C9C5-7E9B-43D0-94A8-206318EE14CE}"/>
    <dataValidation allowBlank="1" showInputMessage="1" showErrorMessage="1" prompt="Taken from Summary sheet" sqref="F122:G122 G123:G127" xr:uid="{BC382850-7C67-4AC4-858A-C1B80682B8C1}"/>
    <dataValidation allowBlank="1" showInputMessage="1" showErrorMessage="1" prompt="Please enter the name of Partner 1, if applicable." sqref="D147 D255 D471 D579" xr:uid="{047F21F2-D55D-4673-AD61-79A000FF2C6A}"/>
    <dataValidation allowBlank="1" showInputMessage="1" showErrorMessage="1" prompt="Please enter the name of Partner 3, if applicable." sqref="D363" xr:uid="{2839F660-3C48-4DF4-AF92-3766090507EF}"/>
    <dataValidation allowBlank="1" showInputMessage="1" showErrorMessage="1" prompt="Please justify that you are requesting the minimum grant required for the study to proceed." sqref="F131:L133" xr:uid="{0D238E41-EBEF-4241-B687-311FD7BDA366}"/>
    <dataValidation type="custom" allowBlank="1" showInputMessage="1" showErrorMessage="1" sqref="D1:D2" xr:uid="{29D1D408-1FE5-4707-93B8-6E74CC829C4F}">
      <formula1>"&lt;0&gt;0"</formula1>
    </dataValidation>
    <dataValidation type="decimal" allowBlank="1" showInputMessage="1" showErrorMessage="1" prompt="Pleae enter the overhead for role 10 (above) as a % of the direct labour cost." sqref="I40 I501 I177 I285 I393 I609" xr:uid="{17B36689-A1BE-4C8D-937E-499FCF6907A3}">
      <formula1>0</formula1>
      <formula2>1</formula2>
    </dataValidation>
    <dataValidation type="decimal" allowBlank="1" showInputMessage="1" showErrorMessage="1" prompt="Please enter the overhead for role 1 (above), if applicable, as a % of the direct labour cost." sqref="I31 I492 I168 I276 I384 I600" xr:uid="{987D00B7-6303-4FAC-985D-9DF6ED637B2D}">
      <formula1>0</formula1>
      <formula2>1</formula2>
    </dataValidation>
    <dataValidation type="decimal" allowBlank="1" showInputMessage="1" showErrorMessage="1" prompt="Please enter the overhead for role 2 (above), if applicable, as a % of the direct labour cost." sqref="I32 I493 I169 I277 I385 I601" xr:uid="{CBF3619F-C747-4F17-80F5-19A0BE473C66}">
      <formula1>0</formula1>
      <formula2>1</formula2>
    </dataValidation>
    <dataValidation type="decimal" allowBlank="1" showInputMessage="1" showErrorMessage="1" prompt="Please enter the overhead for role 3 (above), if applicable, as a % of the direct labour cost." sqref="I33 I494 I170 I278 I386 I602" xr:uid="{31246760-B211-469B-B88D-08A93BCAB6C5}">
      <formula1>0</formula1>
      <formula2>1</formula2>
    </dataValidation>
    <dataValidation type="decimal" allowBlank="1" showInputMessage="1" showErrorMessage="1" prompt="Please enter the overhead for role 4 (above), if applicable, as a % of the direct labour cost." sqref="I34 I495 I171 I279 I387 I603" xr:uid="{903E9125-13B9-4D89-8AA9-F45C4DB1ACB6}">
      <formula1>0</formula1>
      <formula2>1</formula2>
    </dataValidation>
    <dataValidation type="decimal" allowBlank="1" showInputMessage="1" showErrorMessage="1" prompt="Please enter the overhead for role 6 (above), if applicable, as a % of the direct labour cost." sqref="I36 I497 I173 I281 I389 I605" xr:uid="{F18E33AF-150B-43BA-8BB6-CF450D19D364}">
      <formula1>0</formula1>
      <formula2>1</formula2>
    </dataValidation>
    <dataValidation type="decimal" allowBlank="1" showInputMessage="1" showErrorMessage="1" prompt="Please enter the overhead for role 5 (above), if applicable, as a % of the direct labour cost." sqref="I35 I496 I172 I280 I388 I604" xr:uid="{45AD8D3B-B600-4E7A-B4E4-09628123142B}">
      <formula1>0</formula1>
      <formula2>1</formula2>
    </dataValidation>
    <dataValidation type="decimal" allowBlank="1" showInputMessage="1" showErrorMessage="1" prompt="Please enter the overhead for role 7 (above), if applicable, as a % of the direct labour cost." sqref="I37 I498 I174 I282 I390 I606" xr:uid="{1E080E23-C06D-4DA5-A84C-085BC8DC63F7}">
      <formula1>0</formula1>
      <formula2>1</formula2>
    </dataValidation>
    <dataValidation type="decimal" allowBlank="1" showInputMessage="1" showErrorMessage="1" prompt="Please enter the overhead for role 8 (above), if applicable, as a % of the direct labour cost." sqref="I38 I499 I175 I283 I391 I607" xr:uid="{B479EE90-66FA-48E8-9C59-302AC95967AF}">
      <formula1>0</formula1>
      <formula2>1</formula2>
    </dataValidation>
    <dataValidation type="decimal" allowBlank="1" showInputMessage="1" showErrorMessage="1" prompt="Please enter the overhead for role 9 (above), if applicable, as a % of the direct labour cost." sqref="I39 I500 I176 I284 I392 I608" xr:uid="{2F092861-DB9B-4531-A5CD-7415297A6B40}">
      <formula1>0</formula1>
      <formula2>1</formula2>
    </dataValidation>
    <dataValidation type="decimal" allowBlank="1" showInputMessage="1" showErrorMessage="1" prompt="Please provide the % utilisation of this equipment in the study during the year, e.g. 0%= no use, 100% = full use for the entire year. " sqref="I67:I76 I528:I537 I204:I213 I312:I321 I420:I429 I636:I645" xr:uid="{0AD23800-060D-47DF-87FA-AB5539D4EC76}">
      <formula1>0</formula1>
      <formula2>1</formula2>
    </dataValidation>
    <dataValidation type="decimal" allowBlank="1" showInputMessage="1" showErrorMessage="1" prompt="Please enter the average annual leave days for the applicant's direct labour team used on the study. The default is 20 days." sqref="H15 H152 H260 H368 H476 H584" xr:uid="{368AA1DB-9D2F-4E2F-962C-C6D736AB5E0D}">
      <formula1>0</formula1>
      <formula2>252</formula2>
    </dataValidation>
    <dataValidation type="decimal" operator="greaterThanOrEqual" allowBlank="1" showInputMessage="1" showErrorMessage="1" sqref="I18:I27 H44:I63 I80:I89 H93:I102 I106:I115 I155:I164 H181:I200 I217:I226 H230:I239 I243:I252 I263:I272 H289:I308 I325:I334 H338:I347 I351:I360 I371:I380 H397:I416 I433:I442 H446:I455 I459:I468 I479:I488 H505:I524 I541:I550 H554:I563 I567:I576 I587:I596 H613:I632 I649:I658 H662:I671 I675:I684" xr:uid="{27263099-3637-434C-B093-BD0A7435B088}">
      <formula1>0</formula1>
    </dataValidation>
    <dataValidation type="decimal" operator="greaterThanOrEqual" allowBlank="1" showInputMessage="1" showErrorMessage="1" prompt="Please provide the total employee cost for this role, including gross salary, National Insurance, company pension contribution, life insurance or other non-discretionary costs." sqref="G18:G27 G155:G164 G263:G272 G371:G380 G479:G488 G587:G596" xr:uid="{A346CBDF-734F-4759-A6C5-108F3146933D}">
      <formula1>0</formula1>
    </dataValidation>
    <dataValidation type="decimal" allowBlank="1" showInputMessage="1" showErrorMessage="1" prompt="Please provide the residual value at the end of use in the project." sqref="H67:H76 H204:H213 H312:H321 H420:H429 H528:H537 H636:H645" xr:uid="{55104941-7235-4142-B4DD-06D531563EF0}">
      <formula1>0</formula1>
      <formula2>G67</formula2>
    </dataValidation>
    <dataValidation type="decimal" operator="greaterThanOrEqual" allowBlank="1" showInputMessage="1" showErrorMessage="1" prompt="Please provide the purchase price of new equipment, or the net value at the start of use if using existing equipment." sqref="G67:G76 G204:G213 G312:G321 G420:G429 G528:G537 G636:G645" xr:uid="{4A85CCE9-C568-494E-B76E-8D4DC93657A4}">
      <formula1>0</formula1>
    </dataValidation>
    <dataValidation type="decimal" operator="greaterThanOrEqual" allowBlank="1" showInputMessage="1" showErrorMessage="1" prompt="Please provide the amount of funding from third parties, if applicable." sqref="F140:F141" xr:uid="{27975BDB-C4A7-4D83-B0D4-A8311742D727}">
      <formula1>0</formula1>
    </dataValidation>
  </dataValidations>
  <hyperlinks>
    <hyperlink ref="D1" location="Summary!A1" display="Return to Summary" xr:uid="{6581BECC-1DF0-4141-B941-9FA1C5E9E716}"/>
    <hyperlink ref="D2" location="Guidance!A1" display="Return to Guidance" xr:uid="{A65F2802-2FC1-45F5-BC0A-1F97E0238D67}"/>
  </hyperlinks>
  <pageMargins left="0.74803149606299213" right="0.74803149606299213" top="0.98425196850393704" bottom="0.98425196850393704" header="0.511811023622047" footer="0.511811023622047"/>
  <pageSetup paperSize="9" scale="61" fitToWidth="0" fitToHeight="0" orientation="portrait" verticalDpi="300" r:id="rId1"/>
  <headerFooter alignWithMargins="0">
    <oddHeader>&amp;C&amp;"Calibri"&amp;10&amp;K000000OFFICIAL-SENSITIVE: COMMERCIAL&amp;1#</oddHeader>
    <oddFooter>&amp;C&amp;1#&amp;"Calibri"&amp;10&amp;K000000OFFICIAL-SENSITIVE: COMMERCIAL</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Please use the drop-down menu to choose the partner type. " xr:uid="{5E0652C7-7428-4F01-9913-A000D031F160}">
          <x14:formula1>
            <xm:f>Summary!$E$56:$E$61</xm:f>
          </x14:formula1>
          <xm:sqref>F123:F127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2022-08-11T14:42:08+00:00</Date_x0020_Opened>
    <LegacyData xmlns="aaacb922-5235-4a66-b188-303b9b46fbd7" xsi:nil="true"/>
    <Descriptor xmlns="0063f72e-ace3-48fb-9c1f-5b513408b31f" xsi:nil="true"/>
    <j487236539dc4c80b3ec9fb8003ddb17 xmlns="4e847ffd-bcec-4f01-bb9c-aee589fa597e">
      <Terms xmlns="http://schemas.microsoft.com/office/infopath/2007/PartnerControls"/>
    </j487236539dc4c80b3ec9fb8003ddb17>
    <TaxCatchAll xmlns="388512bb-138c-4527-804a-feb06de18f69">
      <Value>1</Value>
    </TaxCatchAll>
    <m975189f4ba442ecbf67d4147307b177 xmlns="388512bb-138c-4527-804a-feb06de18f69">
      <Terms xmlns="http://schemas.microsoft.com/office/infopath/2007/PartnerControls">
        <TermInfo xmlns="http://schemas.microsoft.com/office/infopath/2007/PartnerControls">
          <TermName xmlns="http://schemas.microsoft.com/office/infopath/2007/PartnerControls">Industrial Energy</TermName>
          <TermId xmlns="http://schemas.microsoft.com/office/infopath/2007/PartnerControls">196d2126-cc91-40b4-bd0b-d2f757bf15bb</TermId>
        </TermInfo>
      </Terms>
    </m975189f4ba442ecbf67d4147307b177>
    <Security_x0020_Classification xmlns="0063f72e-ace3-48fb-9c1f-5b513408b31f">OFFICIAL</Security_x0020_Classification>
    <Retention_x0020_Label xmlns="a8f60570-4bd3-4f2b-950b-a996de8ab151" xsi:nil="true"/>
    <Date_x0020_Closed xmlns="b413c3fd-5a3b-4239-b985-69032e371c04" xsi:nil="true"/>
    <lcf76f155ced4ddcb4097134ff3c332f xmlns="4e847ffd-bcec-4f01-bb9c-aee589fa597e">
      <Terms xmlns="http://schemas.microsoft.com/office/infopath/2007/PartnerControls"/>
    </lcf76f155ced4ddcb4097134ff3c332f>
    <_dlc_DocId xmlns="388512bb-138c-4527-804a-feb06de18f69">NY2PUUKWKJPZ-494713318-390321</_dlc_DocId>
    <_dlc_DocIdUrl xmlns="388512bb-138c-4527-804a-feb06de18f69">
      <Url>https://beisgov.sharepoint.com/sites/IETF/_layouts/15/DocIdRedir.aspx?ID=NY2PUUKWKJPZ-494713318-390321</Url>
      <Description>NY2PUUKWKJPZ-494713318-390321</Description>
    </_dlc_DocIdUrl>
    <Obsolete_x003f_ xmlns="4e847ffd-bcec-4f01-bb9c-aee589fa597e" xsi:nil="true"/>
    <_Flow_SignoffStatus xmlns="4e847ffd-bcec-4f01-bb9c-aee589fa597e" xsi:nil="true"/>
    <SharedWithUsers xmlns="388512bb-138c-4527-804a-feb06de18f69">
      <UserInfo>
        <DisplayName>Chadwick, Tom (Energy Security)</DisplayName>
        <AccountId>1942</AccountId>
        <AccountType/>
      </UserInfo>
      <UserInfo>
        <DisplayName>Brennan, Dominic (Energy Security)</DisplayName>
        <AccountId>5033</AccountId>
        <AccountType/>
      </UserInfo>
      <UserInfo>
        <DisplayName>Mehta, Sital (Energy Security)</DisplayName>
        <AccountId>46</AccountId>
        <AccountType/>
      </UserInfo>
      <UserInfo>
        <DisplayName>Rebis, Rebecca (BEIS)</DisplayName>
        <AccountId>146</AccountId>
        <AccountType/>
      </UserInfo>
      <UserInfo>
        <DisplayName>zz_Rosewell, Marcus (Energy Security)</DisplayName>
        <AccountId>289</AccountId>
        <AccountType/>
      </UserInfo>
      <UserInfo>
        <DisplayName>Aharonyan, Anahit (Energy Security)</DisplayName>
        <AccountId>78</AccountId>
        <AccountType/>
      </UserInfo>
      <UserInfo>
        <DisplayName>Bowden, Jack (Energy Security)</DisplayName>
        <AccountId>4944</AccountId>
        <AccountType/>
      </UserInfo>
      <UserInfo>
        <DisplayName>Tozer, Lily (Energy Security)</DisplayName>
        <AccountId>29</AccountId>
        <AccountType/>
      </UserInfo>
      <UserInfo>
        <DisplayName>Hawthorn, Jack (Energy Security)</DisplayName>
        <AccountId>5297</AccountId>
        <AccountType/>
      </UserInfo>
      <UserInfo>
        <DisplayName>Fosdike, Peter (Energy Security)</DisplayName>
        <AccountId>462</AccountId>
        <AccountType/>
      </UserInfo>
    </SharedWithUsers>
    <_dlc_DocIdPersistId xmlns="388512bb-138c-4527-804a-feb06de18f69" xsi:nil="true"/>
    <TaxCatchAllLabel xmlns="388512bb-138c-4527-804a-feb06de18f6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37799990EE5CE447A7B30970C2D54DB3" ma:contentTypeVersion="32" ma:contentTypeDescription="Create a new document." ma:contentTypeScope="" ma:versionID="ab1df4ec0a92b3c9cbcd13bae4756821">
  <xsd:schema xmlns:xsd="http://www.w3.org/2001/XMLSchema" xmlns:xs="http://www.w3.org/2001/XMLSchema" xmlns:p="http://schemas.microsoft.com/office/2006/metadata/properties" xmlns:ns2="0063f72e-ace3-48fb-9c1f-5b513408b31f" xmlns:ns3="388512bb-138c-4527-804a-feb06de18f69" xmlns:ns4="b413c3fd-5a3b-4239-b985-69032e371c04" xmlns:ns5="a8f60570-4bd3-4f2b-950b-a996de8ab151" xmlns:ns6="aaacb922-5235-4a66-b188-303b9b46fbd7" xmlns:ns7="4e847ffd-bcec-4f01-bb9c-aee589fa597e" targetNamespace="http://schemas.microsoft.com/office/2006/metadata/properties" ma:root="true" ma:fieldsID="01d7f9d5df16316a3fa91a490d6f8909" ns2:_="" ns3:_="" ns4:_="" ns5:_="" ns6:_="" ns7:_="">
    <xsd:import namespace="0063f72e-ace3-48fb-9c1f-5b513408b31f"/>
    <xsd:import namespace="388512bb-138c-4527-804a-feb06de18f69"/>
    <xsd:import namespace="b413c3fd-5a3b-4239-b985-69032e371c04"/>
    <xsd:import namespace="a8f60570-4bd3-4f2b-950b-a996de8ab151"/>
    <xsd:import namespace="aaacb922-5235-4a66-b188-303b9b46fbd7"/>
    <xsd:import namespace="4e847ffd-bcec-4f01-bb9c-aee589fa597e"/>
    <xsd:element name="properties">
      <xsd:complexType>
        <xsd:sequence>
          <xsd:element name="documentManagement">
            <xsd:complexType>
              <xsd:all>
                <xsd:element ref="ns2:Security_x0020_Classification" minOccurs="0"/>
                <xsd:element ref="ns2:Descriptor" minOccurs="0"/>
                <xsd:element ref="ns4:Government_x0020_Body" minOccurs="0"/>
                <xsd:element ref="ns4:Date_x0020_Opened" minOccurs="0"/>
                <xsd:element ref="ns4:Date_x0020_Closed" minOccurs="0"/>
                <xsd:element ref="ns5:Retention_x0020_Label" minOccurs="0"/>
                <xsd:element ref="ns6:LegacyData" minOccurs="0"/>
                <xsd:element ref="ns3:_dlc_DocIdUrl" minOccurs="0"/>
                <xsd:element ref="ns7:Obsolete_x003f_" minOccurs="0"/>
                <xsd:element ref="ns7:_Flow_SignoffStatus" minOccurs="0"/>
                <xsd:element ref="ns7:MediaServiceMetadata" minOccurs="0"/>
                <xsd:element ref="ns7:MediaServiceFastMetadata" minOccurs="0"/>
                <xsd:element ref="ns7:MediaServiceDateTaken" minOccurs="0"/>
                <xsd:element ref="ns7:MediaServiceAutoTags" minOccurs="0"/>
                <xsd:element ref="ns7:MediaServiceGenerationTime" minOccurs="0"/>
                <xsd:element ref="ns7:MediaServiceEventHashCode" minOccurs="0"/>
                <xsd:element ref="ns7:MediaServiceAutoKeyPoints" minOccurs="0"/>
                <xsd:element ref="ns7:MediaServiceKeyPoints" minOccurs="0"/>
                <xsd:element ref="ns7:MediaServiceOCR" minOccurs="0"/>
                <xsd:element ref="ns7:MediaServiceLocation" minOccurs="0"/>
                <xsd:element ref="ns3:_dlc_DocId" minOccurs="0"/>
                <xsd:element ref="ns3:m975189f4ba442ecbf67d4147307b177" minOccurs="0"/>
                <xsd:element ref="ns3:_dlc_DocIdPersistId" minOccurs="0"/>
                <xsd:element ref="ns3:SharedWithUsers" minOccurs="0"/>
                <xsd:element ref="ns3:SharedWithDetails" minOccurs="0"/>
                <xsd:element ref="ns7:MediaLengthInSeconds" minOccurs="0"/>
                <xsd:element ref="ns3:TaxCatchAll" minOccurs="0"/>
                <xsd:element ref="ns7:j487236539dc4c80b3ec9fb8003ddb17" minOccurs="0"/>
                <xsd:element ref="ns3:TaxCatchAllLabel" minOccurs="0"/>
                <xsd:element ref="ns7:lcf76f155ced4ddcb4097134ff3c332f" minOccurs="0"/>
                <xsd:element ref="ns7:MediaServiceObjectDetectorVersions" minOccurs="0"/>
                <xsd:element ref="ns7: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2" nillable="true" ma:displayName="Security Classification" ma:default="OFFICIAL" ma:format="Dropdown" ma:indexed="true" ma:internalName="Security_x0020_Classification" ma:readOnly="false">
      <xsd:simpleType>
        <xsd:restriction base="dms:Choice">
          <xsd:enumeration value="OFFICIAL"/>
          <xsd:enumeration value="OFFICIAL - SENSITIVE"/>
        </xsd:restriction>
      </xsd:simpleType>
    </xsd:element>
    <xsd:element name="Descriptor" ma:index="3" nillable="true" ma:displayName="Descriptor" ma:default="" ma:format="Dropdown" ma:indexed="true" ma:internalName="Descriptor" ma:readOnly="false">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388512bb-138c-4527-804a-feb06de18f69" elementFormDefault="qualified">
    <xsd:import namespace="http://schemas.microsoft.com/office/2006/documentManagement/types"/>
    <xsd:import namespace="http://schemas.microsoft.com/office/infopath/2007/PartnerControls"/>
    <xsd:element name="_dlc_DocIdUrl" ma:index="10" nillable="true" ma:displayName="Document ID" ma:description="Permanent link to this document."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 ma:index="29" nillable="true" ma:displayName="Document ID Value" ma:description="The value of the document ID assigned to this item." ma:hidden="true" ma:internalName="_dlc_DocId" ma:readOnly="false">
      <xsd:simpleType>
        <xsd:restriction base="dms:Text"/>
      </xsd:simpleType>
    </xsd:element>
    <xsd:element name="m975189f4ba442ecbf67d4147307b177" ma:index="30" nillable="true" ma:taxonomy="true" ma:internalName="m975189f4ba442ecbf67d4147307b177" ma:taxonomyFieldName="Business_x0020_Unit" ma:displayName="Business Unit" ma:readOnly="false" ma:default="1;#Industrial Energy|196d2126-cc91-40b4-bd0b-d2f757bf15bb"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_dlc_DocIdPersistId" ma:index="31" nillable="true" ma:displayName="Persist ID" ma:description="Keep ID on add." ma:hidden="true" ma:internalName="_dlc_DocIdPersistId" ma:readOnly="false">
      <xsd:simpleType>
        <xsd:restriction base="dms:Boolean"/>
      </xsd:simpleType>
    </xsd:element>
    <xsd:element name="SharedWithUsers" ma:index="32"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3" nillable="true" ma:displayName="Shared With Details" ma:hidden="true" ma:internalName="SharedWithDetails" ma:readOnly="true">
      <xsd:simpleType>
        <xsd:restriction base="dms:Note"/>
      </xsd:simpleType>
    </xsd:element>
    <xsd:element name="TaxCatchAll" ma:index="35" nillable="true" ma:displayName="Taxonomy Catch All Column" ma:hidden="true" ma:list="{4bb5cce3-78dd-4460-9c5f-a1a8f3e22e35}" ma:internalName="TaxCatchAll" ma:readOnly="false" ma:showField="CatchAllData" ma:web="388512bb-138c-4527-804a-feb06de18f69">
      <xsd:complexType>
        <xsd:complexContent>
          <xsd:extension base="dms:MultiChoiceLookup">
            <xsd:sequence>
              <xsd:element name="Value" type="dms:Lookup" maxOccurs="unbounded" minOccurs="0" nillable="true"/>
            </xsd:sequence>
          </xsd:extension>
        </xsd:complexContent>
      </xsd:complexType>
    </xsd:element>
    <xsd:element name="TaxCatchAllLabel" ma:index="37" nillable="true" ma:displayName="Taxonomy Catch All Column1" ma:hidden="true" ma:list="{4bb5cce3-78dd-4460-9c5f-a1a8f3e22e35}" ma:internalName="TaxCatchAllLabel" ma:readOnly="false" ma:showField="CatchAllDataLabel" ma:web="388512bb-138c-4527-804a-feb06de18f6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5" nillable="true" ma:displayName="Government Body" ma:default="BEIS" ma:internalName="Government_x0020_Body" ma:readOnly="false">
      <xsd:simpleType>
        <xsd:restriction base="dms:Text">
          <xsd:maxLength value="255"/>
        </xsd:restriction>
      </xsd:simpleType>
    </xsd:element>
    <xsd:element name="Date_x0020_Opened" ma:index="6" nillable="true" ma:displayName="Date Opened" ma:default="[Today]" ma:format="DateOnly" ma:internalName="Date_x0020_Opened" ma:readOnly="false">
      <xsd:simpleType>
        <xsd:restriction base="dms:DateTime"/>
      </xsd:simpleType>
    </xsd:element>
    <xsd:element name="Date_x0020_Closed" ma:index="7" nillable="true" ma:displayName="Date Closed" ma:format="DateOnly" ma:internalName="Date_x0020_Closed"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8" nillable="true" ma:displayName="Retention Label" ma:internalName="Retention_x0020_Label"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9" nillable="true" ma:displayName="Legacy Data" ma:internalName="Legacy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e847ffd-bcec-4f01-bb9c-aee589fa597e" elementFormDefault="qualified">
    <xsd:import namespace="http://schemas.microsoft.com/office/2006/documentManagement/types"/>
    <xsd:import namespace="http://schemas.microsoft.com/office/infopath/2007/PartnerControls"/>
    <xsd:element name="Obsolete_x003f_" ma:index="13" nillable="true" ma:displayName="Relevance" ma:format="RadioButtons" ma:internalName="Obsolete_x003f_" ma:readOnly="false">
      <xsd:simpleType>
        <xsd:restriction base="dms:Choice">
          <xsd:enumeration value="In use"/>
          <xsd:enumeration value="Archived"/>
          <xsd:enumeration value="Superseded"/>
          <xsd:enumeration value="Template"/>
        </xsd:restriction>
      </xsd:simpleType>
    </xsd:element>
    <xsd:element name="_Flow_SignoffStatus" ma:index="14" nillable="true" ma:displayName="Sign-off status" ma:internalName="Sign_x002d_off_x0020_status" ma:readOnly="false">
      <xsd:simpleType>
        <xsd:restriction base="dms:Text"/>
      </xsd:simpleType>
    </xsd:element>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DateTaken" ma:index="21" nillable="true" ma:displayName="MediaServiceDateTaken" ma:hidden="true" ma:internalName="MediaServiceDateTaken" ma:readOnly="true">
      <xsd:simpleType>
        <xsd:restriction base="dms:Text"/>
      </xsd:simpleType>
    </xsd:element>
    <xsd:element name="MediaServiceAutoTags" ma:index="22" nillable="true" ma:displayName="Tags" ma:hidden="true" ma:internalName="MediaServiceAutoTags" ma:readOnly="true">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hidden="true" ma:internalName="MediaServiceKeyPoints" ma:readOnly="true">
      <xsd:simpleType>
        <xsd:restriction base="dms:Note"/>
      </xsd:simpleType>
    </xsd:element>
    <xsd:element name="MediaServiceOCR" ma:index="27" nillable="true" ma:displayName="Extracted Text" ma:hidden="true" ma:internalName="MediaServiceOCR" ma:readOnly="true">
      <xsd:simpleType>
        <xsd:restriction base="dms:Note"/>
      </xsd:simpleType>
    </xsd:element>
    <xsd:element name="MediaServiceLocation" ma:index="28" nillable="true" ma:displayName="Location" ma:hidden="true" ma:internalName="MediaServiceLocation" ma:readOnly="true">
      <xsd:simpleType>
        <xsd:restriction base="dms:Text"/>
      </xsd:simpleType>
    </xsd:element>
    <xsd:element name="MediaLengthInSeconds" ma:index="34" nillable="true" ma:displayName="Length (seconds)" ma:hidden="true" ma:internalName="MediaLengthInSeconds" ma:readOnly="true">
      <xsd:simpleType>
        <xsd:restriction base="dms:Unknown"/>
      </xsd:simpleType>
    </xsd:element>
    <xsd:element name="j487236539dc4c80b3ec9fb8003ddb17" ma:index="36" nillable="true" ma:taxonomy="true" ma:internalName="j487236539dc4c80b3ec9fb8003ddb17" ma:taxonomyFieldName="Funding_x0020_Window" ma:displayName="Funding Window" ma:readOnly="false" ma:default="" ma:fieldId="{34872365-39dc-4c80-b3ec-9fb8003ddb17}" ma:sspId="9b0aeba9-2bce-41c2-8545-5d12d676a674" ma:termSetId="0d592019-e061-408d-9c65-4b57341fc707" ma:anchorId="00000000-0000-0000-0000-000000000000" ma:open="false" ma:isKeyword="false">
      <xsd:complexType>
        <xsd:sequence>
          <xsd:element ref="pc:Terms" minOccurs="0" maxOccurs="1"/>
        </xsd:sequence>
      </xsd:complexType>
    </xsd:element>
    <xsd:element name="lcf76f155ced4ddcb4097134ff3c332f" ma:index="38"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40" nillable="true" ma:displayName="MediaServiceObjectDetectorVersions" ma:hidden="true" ma:indexed="true" ma:internalName="MediaServiceObjectDetectorVersions" ma:readOnly="true">
      <xsd:simpleType>
        <xsd:restriction base="dms:Text"/>
      </xsd:simpleType>
    </xsd:element>
    <xsd:element name="MediaServiceSearchProperties" ma:index="4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80936E-779E-4ED4-9D30-C64F6D992D93}">
  <ds:schemaRefs>
    <ds:schemaRef ds:uri="http://purl.org/dc/elements/1.1/"/>
    <ds:schemaRef ds:uri="http://schemas.microsoft.com/office/2006/metadata/properties"/>
    <ds:schemaRef ds:uri="http://schemas.microsoft.com/office/infopath/2007/PartnerControls"/>
    <ds:schemaRef ds:uri="388512bb-138c-4527-804a-feb06de18f69"/>
    <ds:schemaRef ds:uri="http://schemas.openxmlformats.org/package/2006/metadata/core-properties"/>
    <ds:schemaRef ds:uri="http://purl.org/dc/terms/"/>
    <ds:schemaRef ds:uri="0063f72e-ace3-48fb-9c1f-5b513408b31f"/>
    <ds:schemaRef ds:uri="aaacb922-5235-4a66-b188-303b9b46fbd7"/>
    <ds:schemaRef ds:uri="http://schemas.microsoft.com/office/2006/documentManagement/types"/>
    <ds:schemaRef ds:uri="http://www.w3.org/XML/1998/namespace"/>
    <ds:schemaRef ds:uri="4e847ffd-bcec-4f01-bb9c-aee589fa597e"/>
    <ds:schemaRef ds:uri="a8f60570-4bd3-4f2b-950b-a996de8ab151"/>
    <ds:schemaRef ds:uri="b413c3fd-5a3b-4239-b985-69032e371c04"/>
    <ds:schemaRef ds:uri="http://purl.org/dc/dcmitype/"/>
  </ds:schemaRefs>
</ds:datastoreItem>
</file>

<file path=customXml/itemProps2.xml><?xml version="1.0" encoding="utf-8"?>
<ds:datastoreItem xmlns:ds="http://schemas.openxmlformats.org/officeDocument/2006/customXml" ds:itemID="{6BE72152-2B20-485A-956B-8E604B35BBA1}">
  <ds:schemaRefs>
    <ds:schemaRef ds:uri="http://schemas.microsoft.com/sharepoint/v3/contenttype/forms"/>
  </ds:schemaRefs>
</ds:datastoreItem>
</file>

<file path=customXml/itemProps3.xml><?xml version="1.0" encoding="utf-8"?>
<ds:datastoreItem xmlns:ds="http://schemas.openxmlformats.org/officeDocument/2006/customXml" ds:itemID="{3CDB09FF-8DC1-46B4-8F88-9B50B5DD6D19}">
  <ds:schemaRefs>
    <ds:schemaRef ds:uri="http://schemas.microsoft.com/sharepoint/events"/>
  </ds:schemaRefs>
</ds:datastoreItem>
</file>

<file path=customXml/itemProps4.xml><?xml version="1.0" encoding="utf-8"?>
<ds:datastoreItem xmlns:ds="http://schemas.openxmlformats.org/officeDocument/2006/customXml" ds:itemID="{560F8651-EFE3-4696-9FEA-50034E9981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63f72e-ace3-48fb-9c1f-5b513408b31f"/>
    <ds:schemaRef ds:uri="388512bb-138c-4527-804a-feb06de18f69"/>
    <ds:schemaRef ds:uri="b413c3fd-5a3b-4239-b985-69032e371c04"/>
    <ds:schemaRef ds:uri="a8f60570-4bd3-4f2b-950b-a996de8ab151"/>
    <ds:schemaRef ds:uri="aaacb922-5235-4a66-b188-303b9b46fbd7"/>
    <ds:schemaRef ds:uri="4e847ffd-bcec-4f01-bb9c-aee589fa59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Cover</vt:lpstr>
      <vt:lpstr>Summary</vt:lpstr>
      <vt:lpstr>Guidance</vt:lpstr>
      <vt:lpstr>Feasibility Study </vt:lpstr>
      <vt:lpstr>Cover!Print_Area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Davis, Mark (Beis)</dc:creator>
  <cp:keywords/>
  <dc:description/>
  <cp:lastModifiedBy>Gibson, Rachel (Energy Security)</cp:lastModifiedBy>
  <cp:revision/>
  <dcterms:created xsi:type="dcterms:W3CDTF">2021-07-14T10:16:20Z</dcterms:created>
  <dcterms:modified xsi:type="dcterms:W3CDTF">2024-01-25T13:06:02Z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0x01010037799990EE5CE447A7B30970C2D54DB3</vt:lpwstr>
  </property>
  <property fmtid="{D5CDD505-2E9C-101B-9397-08002B2CF9AE}" pid="3" name="Business Unit">
    <vt:lpwstr>1;#Industrial Energy|196d2126-cc91-40b4-bd0b-d2f757bf15bb</vt:lpwstr>
  </property>
  <property fmtid="{D5CDD505-2E9C-101B-9397-08002B2CF9AE}" pid="4" name="_dlc_DocIdItemGuid">
    <vt:lpwstr>e81f1205-32c1-497c-976c-717f2f107ded</vt:lpwstr>
  </property>
  <property fmtid="{D5CDD505-2E9C-101B-9397-08002B2CF9AE}" pid="5" name="MediaServiceImageTags">
    <vt:lpwstr/>
  </property>
  <property fmtid="{D5CDD505-2E9C-101B-9397-08002B2CF9AE}" pid="6" name="Funding Window">
    <vt:lpwstr/>
  </property>
  <property fmtid="{D5CDD505-2E9C-101B-9397-08002B2CF9AE}" pid="7" name="MSIP_Label_5458b084-3f41-4c39-b52c-d2a390cd56f3_Enabled">
    <vt:lpwstr>true</vt:lpwstr>
  </property>
  <property fmtid="{D5CDD505-2E9C-101B-9397-08002B2CF9AE}" pid="8" name="MSIP_Label_5458b084-3f41-4c39-b52c-d2a390cd56f3_SetDate">
    <vt:lpwstr>2024-01-25T13:06:02Z</vt:lpwstr>
  </property>
  <property fmtid="{D5CDD505-2E9C-101B-9397-08002B2CF9AE}" pid="9" name="MSIP_Label_5458b084-3f41-4c39-b52c-d2a390cd56f3_Method">
    <vt:lpwstr>Privileged</vt:lpwstr>
  </property>
  <property fmtid="{D5CDD505-2E9C-101B-9397-08002B2CF9AE}" pid="10" name="MSIP_Label_5458b084-3f41-4c39-b52c-d2a390cd56f3_Name">
    <vt:lpwstr>OS-COMMERCIAL</vt:lpwstr>
  </property>
  <property fmtid="{D5CDD505-2E9C-101B-9397-08002B2CF9AE}" pid="11" name="MSIP_Label_5458b084-3f41-4c39-b52c-d2a390cd56f3_SiteId">
    <vt:lpwstr>cbac7005-02c1-43eb-b497-e6492d1b2dd8</vt:lpwstr>
  </property>
  <property fmtid="{D5CDD505-2E9C-101B-9397-08002B2CF9AE}" pid="12" name="MSIP_Label_5458b084-3f41-4c39-b52c-d2a390cd56f3_ActionId">
    <vt:lpwstr>3b897b1c-8bc8-4f6a-87d0-96991b77f933</vt:lpwstr>
  </property>
  <property fmtid="{D5CDD505-2E9C-101B-9397-08002B2CF9AE}" pid="13" name="MSIP_Label_5458b084-3f41-4c39-b52c-d2a390cd56f3_ContentBits">
    <vt:lpwstr>3</vt:lpwstr>
  </property>
</Properties>
</file>