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04D3AC2-61B9-4487-9A16-CC9D8A35369B}" xr6:coauthVersionLast="45" xr6:coauthVersionMax="45" xr10:uidLastSave="{00000000-0000-0000-0000-000000000000}"/>
  <workbookProtection workbookAlgorithmName="SHA-512" workbookHashValue="gw670w4sNaVOMWzcGTb+Wm6G36ezWjw4kIdIGnjDMgtdAxk/1ygMCX5W1+2V3YmiUjx06ToD0vnOe/JESYHCfg==" workbookSaltValue="QfJsAKB5gc0JknkhJ17LlA==" workbookSpinCount="100000" lockStructure="1"/>
  <bookViews>
    <workbookView xWindow="780" yWindow="48" windowWidth="20220" windowHeight="12252" xr2:uid="{00000000-000D-0000-FFFF-FFFF00000000}"/>
  </bookViews>
  <sheets>
    <sheet name="Cover_sheet" sheetId="9" r:id="rId1"/>
    <sheet name="Contents" sheetId="10" r:id="rId2"/>
    <sheet name="FIRE1401a" sheetId="1" r:id="rId3"/>
    <sheet name="FIRE1401b" sheetId="8" r:id="rId4"/>
    <sheet name="rawdata and checks" sheetId="4" state="hidden" r:id="rId5"/>
  </sheets>
  <definedNames>
    <definedName name="_xlnm.Print_Area" localSheetId="1">Contents!$A$1:$E$6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50" i="4" l="1"/>
  <c r="B51" i="1"/>
  <c r="BG50" i="4" s="1"/>
  <c r="C51" i="1"/>
  <c r="BH50" i="4" s="1"/>
  <c r="D51" i="1"/>
  <c r="E51" i="1"/>
  <c r="B52" i="1"/>
  <c r="BG51" i="4" s="1"/>
  <c r="C52" i="1"/>
  <c r="BH51" i="4" s="1"/>
  <c r="D52" i="1"/>
  <c r="BF51" i="4" s="1"/>
  <c r="E52" i="1"/>
  <c r="Q42" i="4"/>
  <c r="Q43" i="4"/>
  <c r="Q44" i="4"/>
  <c r="Q45" i="4"/>
  <c r="Q46" i="4"/>
  <c r="Q47" i="4"/>
  <c r="Q48" i="4"/>
  <c r="Q49" i="4"/>
  <c r="Q50" i="4"/>
  <c r="Q51" i="4"/>
  <c r="BC51" i="4"/>
  <c r="BD51" i="4"/>
  <c r="BE51" i="4"/>
  <c r="BD50" i="4" l="1"/>
  <c r="BE50" i="4"/>
  <c r="BD49" i="4"/>
  <c r="BE49" i="4"/>
  <c r="BC50" i="4" l="1"/>
  <c r="B50" i="1"/>
  <c r="BG49" i="4" s="1"/>
  <c r="C50" i="1"/>
  <c r="BH49" i="4" s="1"/>
  <c r="D50" i="1"/>
  <c r="BF49" i="4" s="1"/>
  <c r="E50" i="1"/>
  <c r="BC49" i="4" l="1"/>
  <c r="B49" i="1"/>
  <c r="BG48" i="4" s="1"/>
  <c r="C49" i="1"/>
  <c r="BH48" i="4" s="1"/>
  <c r="D49" i="1"/>
  <c r="BF48" i="4" s="1"/>
  <c r="E49" i="1"/>
  <c r="BD48" i="4"/>
  <c r="BE48" i="4"/>
  <c r="BC48" i="4" l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2" i="4"/>
  <c r="BD47" i="4" l="1"/>
  <c r="BE47" i="4"/>
  <c r="B48" i="1" l="1"/>
  <c r="BG47" i="4" s="1"/>
  <c r="C48" i="1"/>
  <c r="BH47" i="4" s="1"/>
  <c r="D48" i="1"/>
  <c r="BF47" i="4" s="1"/>
  <c r="E48" i="1"/>
  <c r="BC47" i="4" l="1"/>
  <c r="BD46" i="4" l="1"/>
  <c r="BE45" i="4"/>
  <c r="BE46" i="4"/>
  <c r="BE44" i="4"/>
  <c r="B47" i="1" l="1"/>
  <c r="BG46" i="4" s="1"/>
  <c r="B4" i="1" l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F45" i="4" s="1"/>
  <c r="C47" i="1"/>
  <c r="BH46" i="4" s="1"/>
  <c r="D47" i="1"/>
  <c r="BF46" i="4" s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BC45" i="4" s="1"/>
  <c r="E47" i="1"/>
  <c r="E3" i="1"/>
  <c r="C3" i="1"/>
  <c r="D3" i="1"/>
  <c r="B3" i="1"/>
  <c r="BC46" i="4" l="1"/>
  <c r="BD2" i="4"/>
  <c r="BE2" i="4"/>
  <c r="BF2" i="4"/>
  <c r="BG2" i="4"/>
  <c r="BH2" i="4"/>
  <c r="BE3" i="4" l="1"/>
  <c r="BE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3" i="4"/>
  <c r="BD4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F3" i="4"/>
  <c r="BG3" i="4"/>
  <c r="BH3" i="4"/>
  <c r="BF4" i="4"/>
  <c r="BG4" i="4"/>
  <c r="BH4" i="4"/>
  <c r="BF5" i="4"/>
  <c r="BG5" i="4"/>
  <c r="BH5" i="4"/>
  <c r="BF6" i="4"/>
  <c r="BG6" i="4"/>
  <c r="BH6" i="4"/>
  <c r="BF7" i="4"/>
  <c r="BG7" i="4"/>
  <c r="BH7" i="4"/>
  <c r="BF8" i="4"/>
  <c r="BG8" i="4"/>
  <c r="BH8" i="4"/>
  <c r="BF9" i="4"/>
  <c r="BG9" i="4"/>
  <c r="BH9" i="4"/>
  <c r="BF10" i="4"/>
  <c r="BG10" i="4"/>
  <c r="BH10" i="4"/>
  <c r="BF11" i="4"/>
  <c r="BG11" i="4"/>
  <c r="BH11" i="4"/>
  <c r="BF12" i="4"/>
  <c r="BG12" i="4"/>
  <c r="BH12" i="4"/>
  <c r="BF13" i="4"/>
  <c r="BG13" i="4"/>
  <c r="BH13" i="4"/>
  <c r="BF14" i="4"/>
  <c r="BG14" i="4"/>
  <c r="BH14" i="4"/>
  <c r="BF15" i="4"/>
  <c r="BG15" i="4"/>
  <c r="BH15" i="4"/>
  <c r="BF16" i="4"/>
  <c r="BG16" i="4"/>
  <c r="BH16" i="4"/>
  <c r="BF17" i="4"/>
  <c r="BG17" i="4"/>
  <c r="BH17" i="4"/>
  <c r="BF18" i="4"/>
  <c r="BG18" i="4"/>
  <c r="BH18" i="4"/>
  <c r="BF19" i="4"/>
  <c r="BG19" i="4"/>
  <c r="BH19" i="4"/>
  <c r="BF20" i="4"/>
  <c r="BG20" i="4"/>
  <c r="BH20" i="4"/>
  <c r="BF21" i="4"/>
  <c r="BG21" i="4"/>
  <c r="BH21" i="4"/>
  <c r="BF22" i="4"/>
  <c r="BG22" i="4"/>
  <c r="BH22" i="4"/>
  <c r="BF23" i="4"/>
  <c r="BG23" i="4"/>
  <c r="BH23" i="4"/>
  <c r="BF24" i="4"/>
  <c r="BG24" i="4"/>
  <c r="BH24" i="4"/>
  <c r="BF25" i="4"/>
  <c r="BG25" i="4"/>
  <c r="BH25" i="4"/>
  <c r="BF26" i="4"/>
  <c r="BG26" i="4"/>
  <c r="BH26" i="4"/>
  <c r="BF27" i="4"/>
  <c r="BG27" i="4"/>
  <c r="BH27" i="4"/>
  <c r="BF28" i="4"/>
  <c r="BG28" i="4"/>
  <c r="BH28" i="4"/>
  <c r="BF29" i="4"/>
  <c r="BG29" i="4"/>
  <c r="BH29" i="4"/>
  <c r="BF30" i="4"/>
  <c r="BG30" i="4"/>
  <c r="BH30" i="4"/>
  <c r="BF31" i="4"/>
  <c r="BG31" i="4"/>
  <c r="BH31" i="4"/>
  <c r="BF32" i="4"/>
  <c r="BG32" i="4"/>
  <c r="BH32" i="4"/>
  <c r="BF33" i="4"/>
  <c r="BG33" i="4"/>
  <c r="BH33" i="4"/>
  <c r="BF34" i="4"/>
  <c r="BG34" i="4"/>
  <c r="BH34" i="4"/>
  <c r="BF35" i="4"/>
  <c r="BG35" i="4"/>
  <c r="BH35" i="4"/>
  <c r="BF36" i="4"/>
  <c r="BG36" i="4"/>
  <c r="BH36" i="4"/>
  <c r="BF37" i="4"/>
  <c r="BG37" i="4"/>
  <c r="BH37" i="4"/>
  <c r="BF38" i="4"/>
  <c r="BG38" i="4"/>
  <c r="BH38" i="4"/>
  <c r="BF39" i="4"/>
  <c r="BG39" i="4"/>
  <c r="BH39" i="4"/>
  <c r="BF40" i="4"/>
  <c r="BG40" i="4"/>
  <c r="BH40" i="4"/>
  <c r="BF41" i="4"/>
  <c r="BG41" i="4"/>
  <c r="BH41" i="4"/>
  <c r="BF42" i="4"/>
  <c r="BG42" i="4"/>
  <c r="BH42" i="4"/>
  <c r="BF43" i="4"/>
  <c r="BG43" i="4"/>
  <c r="BH43" i="4"/>
  <c r="BF44" i="4"/>
  <c r="BG44" i="4"/>
  <c r="BH44" i="4"/>
  <c r="BG45" i="4"/>
  <c r="BH45" i="4"/>
  <c r="BC40" i="4" l="1"/>
  <c r="BC41" i="4"/>
  <c r="BC42" i="4"/>
  <c r="BC43" i="4"/>
  <c r="BC44" i="4"/>
  <c r="BC2" i="4" l="1"/>
  <c r="BC30" i="4"/>
  <c r="BC18" i="4"/>
  <c r="BC6" i="4"/>
  <c r="BC37" i="4"/>
  <c r="BC33" i="4"/>
  <c r="BC29" i="4"/>
  <c r="BC25" i="4"/>
  <c r="BC21" i="4"/>
  <c r="BC17" i="4"/>
  <c r="BC13" i="4"/>
  <c r="BC9" i="4"/>
  <c r="BC5" i="4"/>
  <c r="BC38" i="4"/>
  <c r="BC26" i="4"/>
  <c r="BC10" i="4"/>
  <c r="BC36" i="4"/>
  <c r="BC28" i="4"/>
  <c r="BC24" i="4"/>
  <c r="BC20" i="4"/>
  <c r="BC16" i="4"/>
  <c r="BC12" i="4"/>
  <c r="BC8" i="4"/>
  <c r="BC4" i="4"/>
  <c r="BC34" i="4"/>
  <c r="BC22" i="4"/>
  <c r="BC14" i="4"/>
  <c r="BC39" i="4"/>
  <c r="BC35" i="4"/>
  <c r="BC31" i="4"/>
  <c r="BC27" i="4"/>
  <c r="BC23" i="4"/>
  <c r="BC19" i="4"/>
  <c r="BC15" i="4"/>
  <c r="BC11" i="4"/>
  <c r="BC7" i="4"/>
  <c r="BC3" i="4"/>
  <c r="BC32" i="4"/>
</calcChain>
</file>

<file path=xl/sharedStrings.xml><?xml version="1.0" encoding="utf-8"?>
<sst xmlns="http://schemas.openxmlformats.org/spreadsheetml/2006/main" count="1737" uniqueCount="102">
  <si>
    <t>Year</t>
  </si>
  <si>
    <t>England</t>
  </si>
  <si>
    <t>Scotland</t>
  </si>
  <si>
    <t>Wales</t>
  </si>
  <si>
    <t>Great Britain</t>
  </si>
  <si>
    <t>The full set of fire statistics releases, tables and guidance can be found on our landing page, here</t>
  </si>
  <si>
    <t>Source: ONS Population Estimates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</si>
  <si>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</si>
  <si>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</si>
  <si>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</si>
  <si>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</si>
  <si>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</si>
  <si>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</si>
  <si>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</si>
  <si>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</si>
  <si>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</si>
  <si>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</si>
  <si>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</si>
  <si>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</si>
  <si>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</si>
  <si>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</si>
  <si>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</si>
  <si>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</si>
  <si>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</si>
  <si>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</si>
  <si>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</si>
  <si>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</si>
  <si>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</si>
  <si>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</si>
  <si>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</si>
  <si>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</si>
  <si>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</si>
  <si>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</si>
  <si>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</si>
  <si>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</si>
  <si>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</si>
  <si>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</si>
  <si>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</si>
  <si>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</si>
  <si>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</si>
  <si>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</si>
  <si>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</si>
  <si>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</si>
  <si>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</si>
  <si>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</si>
  <si>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</si>
  <si>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</si>
  <si>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</si>
  <si>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</si>
  <si>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</si>
  <si>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</si>
  <si>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</si>
  <si>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North Wales</t>
  </si>
  <si>
    <t>Mid and West Wales</t>
  </si>
  <si>
    <t>South Wales</t>
  </si>
  <si>
    <t>chk1</t>
  </si>
  <si>
    <t>chk2</t>
  </si>
  <si>
    <t>chk4</t>
  </si>
  <si>
    <t>chk5</t>
  </si>
  <si>
    <t>chk3</t>
  </si>
  <si>
    <t>chk6</t>
  </si>
  <si>
    <t>Devon and Somerset</t>
  </si>
  <si>
    <t>..</t>
  </si>
  <si>
    <t>https://www.gov.uk/government/collections/fire-statistics</t>
  </si>
  <si>
    <r>
      <t>FIRE STATISTICS TABLE 1401a: Resident population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by Nation</t>
    </r>
  </si>
  <si>
    <t>Note:</t>
  </si>
  <si>
    <t>Please note figures are rounded to the nearest 100 and hence figures may not add to England and Great Britain totals.</t>
  </si>
  <si>
    <t>Dorset and Wiltshire</t>
  </si>
  <si>
    <t>1 Mid year population estimates, published by the Office for National Statistics.</t>
  </si>
  <si>
    <t>Contact: pop.info@ons.gov.uk</t>
  </si>
  <si>
    <t>Contact: FireStatistics@homeoffice.gov.uk</t>
  </si>
  <si>
    <t>Nation_or_FRA</t>
  </si>
  <si>
    <t>Fire and rescue incident statistics</t>
  </si>
  <si>
    <t>Responsible Statistician: Deborah Lader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</si>
  <si>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</si>
  <si>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</si>
  <si>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</si>
  <si>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</si>
  <si>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</si>
  <si>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</si>
  <si>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</si>
  <si>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</si>
  <si>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Table 1401</t>
  </si>
  <si>
    <t>Fire1401a</t>
  </si>
  <si>
    <t>Fire1401b</t>
  </si>
  <si>
    <t>Resident population by Nation</t>
  </si>
  <si>
    <t>Resident population by Nation and FRA</t>
  </si>
  <si>
    <t>Yes</t>
  </si>
  <si>
    <t>End of table</t>
  </si>
  <si>
    <t>England, year ending March 2021: data tables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</si>
  <si>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</si>
  <si>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12 August 2021</t>
  </si>
  <si>
    <t>Crown copyright © 2021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</si>
  <si>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</si>
  <si>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</si>
  <si>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</si>
  <si>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Detail</t>
  </si>
  <si>
    <t>Publication Date: 12 August 2021</t>
  </si>
  <si>
    <t>Shows the resident population by nation and year.</t>
  </si>
  <si>
    <t>Shows the resident population by fire and rescue authority.</t>
  </si>
  <si>
    <t>1971 to 2020</t>
  </si>
  <si>
    <t>Next update: 11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</si>
</sst>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u/>
      <sz val="8.5"/>
      <color indexed="12"/>
      <name val="Arial"/>
      <family val="2"/>
    </font>
    <font>
      <b/>
      <vertAlign val="superscript"/>
      <sz val="11"/>
      <color theme="0"/>
      <name val="Arial Black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12"/>
      <color rgb="FF0563C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 applyNumberFormat="0" applyFill="0" applyBorder="0" applyAlignment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" fillId="0" borderId="0" applyNumberFormat="0" applyFont="0" applyBorder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115">
    <xf numFmtId="0" fontId="0" fillId="0" borderId="0" xfId="0"/>
    <xf numFmtId="3" fontId="1" fillId="3" borderId="0" xfId="0" applyNumberFormat="1" applyFont="1" applyFill="1" applyBorder="1"/>
    <xf numFmtId="0" fontId="0" fillId="3" borderId="0" xfId="0" applyFont="1" applyFill="1"/>
    <xf numFmtId="3" fontId="0" fillId="3" borderId="2" xfId="0" applyNumberFormat="1" applyFont="1" applyFill="1" applyBorder="1"/>
    <xf numFmtId="3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0" fontId="7" fillId="3" borderId="0" xfId="6" applyFill="1"/>
    <xf numFmtId="3" fontId="1" fillId="3" borderId="2" xfId="0" applyNumberFormat="1" applyFont="1" applyFill="1" applyBorder="1"/>
    <xf numFmtId="3" fontId="0" fillId="3" borderId="0" xfId="0" applyNumberFormat="1" applyFont="1" applyFill="1"/>
    <xf numFmtId="3" fontId="27" fillId="0" borderId="0" xfId="2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30" fillId="0" borderId="0" xfId="2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29" fillId="0" borderId="0" xfId="3" applyNumberFormat="1" applyFont="1" applyFill="1" applyBorder="1" applyAlignment="1">
      <alignment horizontal="right"/>
    </xf>
    <xf numFmtId="3" fontId="31" fillId="0" borderId="0" xfId="3" applyNumberFormat="1" applyFont="1" applyFill="1" applyBorder="1" applyAlignment="1">
      <alignment horizontal="right"/>
    </xf>
    <xf numFmtId="3" fontId="10" fillId="0" borderId="0" xfId="3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/>
    </xf>
    <xf numFmtId="0" fontId="0" fillId="3" borderId="0" xfId="0" applyFont="1" applyFill="1" applyAlignment="1"/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Alignment="1"/>
    <xf numFmtId="3" fontId="27" fillId="0" borderId="0" xfId="3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3" fontId="27" fillId="0" borderId="0" xfId="2" applyNumberFormat="1" applyFont="1" applyFill="1" applyBorder="1"/>
    <xf numFmtId="0" fontId="10" fillId="0" borderId="13" xfId="0" applyFont="1" applyFill="1" applyBorder="1" applyAlignment="1">
      <alignment horizontal="right"/>
    </xf>
    <xf numFmtId="3" fontId="29" fillId="0" borderId="13" xfId="3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 vertical="center" wrapText="1"/>
    </xf>
    <xf numFmtId="3" fontId="31" fillId="0" borderId="13" xfId="3" applyNumberFormat="1" applyFont="1" applyFill="1" applyBorder="1" applyAlignment="1">
      <alignment horizontal="right"/>
    </xf>
    <xf numFmtId="3" fontId="10" fillId="0" borderId="13" xfId="3" applyNumberFormat="1" applyFont="1" applyFill="1" applyBorder="1" applyAlignment="1">
      <alignment horizontal="right"/>
    </xf>
    <xf numFmtId="3" fontId="28" fillId="0" borderId="13" xfId="3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3" fontId="3" fillId="0" borderId="0" xfId="52" applyNumberFormat="1" applyFont="1" applyFill="1"/>
    <xf numFmtId="3" fontId="27" fillId="0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left" wrapText="1"/>
    </xf>
    <xf numFmtId="3" fontId="10" fillId="3" borderId="0" xfId="3" applyNumberFormat="1" applyFont="1" applyFill="1" applyBorder="1" applyAlignment="1">
      <alignment horizontal="left"/>
    </xf>
    <xf numFmtId="0" fontId="1" fillId="3" borderId="0" xfId="0" applyFont="1" applyFill="1" applyAlignment="1"/>
    <xf numFmtId="0" fontId="10" fillId="0" borderId="0" xfId="0" applyFont="1" applyFill="1" applyBorder="1"/>
    <xf numFmtId="3" fontId="27" fillId="0" borderId="0" xfId="49" applyNumberFormat="1" applyFont="1" applyFill="1" applyAlignment="1">
      <alignment horizontal="right"/>
    </xf>
    <xf numFmtId="3" fontId="27" fillId="0" borderId="0" xfId="3" applyNumberFormat="1" applyFont="1" applyFill="1" applyBorder="1"/>
    <xf numFmtId="3" fontId="10" fillId="0" borderId="0" xfId="0" applyNumberFormat="1" applyFont="1" applyFill="1" applyBorder="1"/>
    <xf numFmtId="0" fontId="27" fillId="0" borderId="0" xfId="2" applyFont="1" applyFill="1"/>
    <xf numFmtId="0" fontId="27" fillId="0" borderId="0" xfId="49" applyFont="1" applyFill="1"/>
    <xf numFmtId="0" fontId="10" fillId="0" borderId="0" xfId="0" applyFont="1" applyFill="1"/>
    <xf numFmtId="3" fontId="27" fillId="0" borderId="0" xfId="1" applyNumberFormat="1" applyFont="1" applyFill="1" applyBorder="1"/>
    <xf numFmtId="3" fontId="27" fillId="0" borderId="0" xfId="0" applyNumberFormat="1" applyFont="1" applyFill="1" applyBorder="1"/>
    <xf numFmtId="3" fontId="3" fillId="0" borderId="0" xfId="0" applyNumberFormat="1" applyFont="1" applyFill="1"/>
    <xf numFmtId="0" fontId="39" fillId="0" borderId="0" xfId="0" applyFont="1" applyFill="1" applyBorder="1"/>
    <xf numFmtId="3" fontId="39" fillId="0" borderId="0" xfId="3" applyNumberFormat="1" applyFont="1" applyFill="1" applyBorder="1"/>
    <xf numFmtId="0" fontId="40" fillId="0" borderId="0" xfId="0" applyFont="1" applyFill="1" applyBorder="1"/>
    <xf numFmtId="3" fontId="38" fillId="0" borderId="0" xfId="52" applyNumberFormat="1" applyFont="1" applyFill="1" applyBorder="1"/>
    <xf numFmtId="0" fontId="7" fillId="3" borderId="0" xfId="6" applyFill="1" applyAlignment="1"/>
    <xf numFmtId="3" fontId="10" fillId="0" borderId="0" xfId="0" applyNumberFormat="1" applyFont="1"/>
    <xf numFmtId="3" fontId="28" fillId="0" borderId="0" xfId="0" applyNumberFormat="1" applyFont="1"/>
    <xf numFmtId="3" fontId="41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/>
    </xf>
    <xf numFmtId="3" fontId="41" fillId="0" borderId="0" xfId="1" applyNumberFormat="1" applyFont="1" applyFill="1" applyBorder="1"/>
    <xf numFmtId="3" fontId="41" fillId="0" borderId="0" xfId="0" applyNumberFormat="1" applyFont="1" applyFill="1" applyBorder="1"/>
    <xf numFmtId="3" fontId="41" fillId="0" borderId="0" xfId="2" applyNumberFormat="1" applyFont="1" applyFill="1" applyBorder="1" applyAlignment="1">
      <alignment horizontal="right"/>
    </xf>
    <xf numFmtId="3" fontId="41" fillId="0" borderId="0" xfId="3" applyNumberFormat="1" applyFont="1" applyFill="1" applyBorder="1" applyAlignment="1">
      <alignment horizontal="right"/>
    </xf>
    <xf numFmtId="3" fontId="41" fillId="0" borderId="0" xfId="0" applyNumberFormat="1" applyFont="1" applyBorder="1"/>
    <xf numFmtId="0" fontId="45" fillId="35" borderId="0" xfId="55" applyFont="1" applyFill="1" applyAlignment="1">
      <alignment vertical="center"/>
    </xf>
    <xf numFmtId="0" fontId="48" fillId="35" borderId="0" xfId="6" applyFont="1" applyFill="1" applyAlignment="1"/>
    <xf numFmtId="0" fontId="51" fillId="35" borderId="0" xfId="57" applyFont="1" applyFill="1" applyAlignment="1"/>
    <xf numFmtId="0" fontId="52" fillId="35" borderId="0" xfId="59" applyFont="1" applyFill="1" applyAlignment="1"/>
    <xf numFmtId="0" fontId="53" fillId="35" borderId="0" xfId="59" applyFont="1" applyFill="1" applyAlignment="1"/>
    <xf numFmtId="0" fontId="53" fillId="35" borderId="0" xfId="59" applyFont="1" applyFill="1" applyAlignment="1">
      <alignment horizontal="left"/>
    </xf>
    <xf numFmtId="0" fontId="52" fillId="35" borderId="0" xfId="55" applyFont="1" applyFill="1" applyAlignment="1"/>
    <xf numFmtId="0" fontId="53" fillId="35" borderId="0" xfId="55" applyFont="1" applyFill="1" applyAlignment="1"/>
    <xf numFmtId="0" fontId="53" fillId="35" borderId="0" xfId="55" applyFont="1" applyFill="1" applyAlignment="1">
      <alignment horizontal="left"/>
    </xf>
    <xf numFmtId="0" fontId="54" fillId="35" borderId="0" xfId="6" applyFont="1" applyFill="1" applyAlignment="1"/>
    <xf numFmtId="0" fontId="52" fillId="35" borderId="0" xfId="59" applyFont="1" applyFill="1" applyAlignment="1">
      <alignment wrapText="1"/>
    </xf>
    <xf numFmtId="0" fontId="52" fillId="35" borderId="0" xfId="59" applyFont="1" applyFill="1" applyAlignment="1">
      <alignment horizontal="left" wrapText="1"/>
    </xf>
    <xf numFmtId="0" fontId="4" fillId="35" borderId="0" xfId="60" applyFill="1"/>
    <xf numFmtId="0" fontId="53" fillId="35" borderId="0" xfId="61" applyFont="1" applyFill="1" applyAlignment="1">
      <alignment horizontal="left" vertical="center" wrapText="1"/>
    </xf>
    <xf numFmtId="1" fontId="53" fillId="35" borderId="0" xfId="61" applyNumberFormat="1" applyFont="1" applyFill="1" applyAlignment="1">
      <alignment horizontal="left" vertical="center"/>
    </xf>
    <xf numFmtId="0" fontId="53" fillId="35" borderId="0" xfId="60" applyFont="1" applyFill="1"/>
    <xf numFmtId="0" fontId="55" fillId="35" borderId="0" xfId="60" applyFont="1" applyFill="1"/>
    <xf numFmtId="0" fontId="55" fillId="35" borderId="0" xfId="60" applyFont="1" applyFill="1" applyAlignment="1">
      <alignment wrapText="1"/>
    </xf>
    <xf numFmtId="0" fontId="55" fillId="35" borderId="0" xfId="60" applyFont="1" applyFill="1" applyAlignment="1">
      <alignment horizontal="left"/>
    </xf>
    <xf numFmtId="0" fontId="7" fillId="35" borderId="0" xfId="6" applyFill="1" applyAlignment="1">
      <alignment horizontal="left"/>
    </xf>
    <xf numFmtId="0" fontId="43" fillId="35" borderId="0" xfId="54" applyFont="1" applyFill="1"/>
    <xf numFmtId="0" fontId="44" fillId="35" borderId="0" xfId="54" applyFont="1" applyFill="1"/>
    <xf numFmtId="0" fontId="46" fillId="0" borderId="0" xfId="55" applyFont="1" applyAlignment="1">
      <alignment vertical="center"/>
    </xf>
    <xf numFmtId="0" fontId="47" fillId="0" borderId="0" xfId="54" applyFont="1"/>
    <xf numFmtId="0" fontId="42" fillId="35" borderId="0" xfId="54" applyFill="1"/>
    <xf numFmtId="0" fontId="42" fillId="35" borderId="0" xfId="56" applyFont="1" applyFill="1"/>
    <xf numFmtId="0" fontId="51" fillId="35" borderId="0" xfId="58" applyFill="1" applyAlignment="1"/>
    <xf numFmtId="0" fontId="57" fillId="35" borderId="0" xfId="50" applyFont="1" applyFill="1" applyAlignment="1" applyProtection="1"/>
    <xf numFmtId="0" fontId="56" fillId="3" borderId="2" xfId="0" applyFont="1" applyFill="1" applyBorder="1"/>
    <xf numFmtId="0" fontId="0" fillId="3" borderId="2" xfId="0" applyFont="1" applyFill="1" applyBorder="1"/>
    <xf numFmtId="0" fontId="58" fillId="35" borderId="0" xfId="54" applyFont="1" applyFill="1"/>
    <xf numFmtId="0" fontId="59" fillId="35" borderId="0" xfId="54" applyFont="1" applyFill="1"/>
    <xf numFmtId="0" fontId="48" fillId="35" borderId="0" xfId="6" applyFont="1" applyFill="1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0" xfId="0" applyFont="1" applyFill="1" applyAlignment="1">
      <alignment horizontal="right" wrapText="1"/>
    </xf>
    <xf numFmtId="0" fontId="60" fillId="0" borderId="0" xfId="0" applyFont="1" applyBorder="1"/>
    <xf numFmtId="0" fontId="60" fillId="0" borderId="0" xfId="0" applyFont="1"/>
    <xf numFmtId="0" fontId="41" fillId="0" borderId="0" xfId="0" applyFont="1"/>
    <xf numFmtId="0" fontId="4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3" fontId="41" fillId="0" borderId="0" xfId="0" applyNumberFormat="1" applyFont="1"/>
    <xf numFmtId="0" fontId="0" fillId="3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7" fillId="3" borderId="0" xfId="6" applyFill="1" applyAlignment="1">
      <alignment horizontal="right"/>
    </xf>
    <xf numFmtId="0" fontId="7" fillId="3" borderId="0" xfId="6" applyFill="1" applyAlignment="1">
      <alignment horizontal="left"/>
    </xf>
    <xf numFmtId="0" fontId="7" fillId="3" borderId="0" xfId="6" applyFill="1" applyAlignment="1">
      <alignment horizontal="left" wrapText="1"/>
    </xf>
  </cellXfs>
  <cellStyles count="62">
    <cellStyle name="20% - Accent1 2" xfId="26" xr:uid="{00000000-0005-0000-0000-000000000000}"/>
    <cellStyle name="20% - Accent2 2" xfId="30" xr:uid="{00000000-0005-0000-0000-000001000000}"/>
    <cellStyle name="20% - Accent3 2" xfId="34" xr:uid="{00000000-0005-0000-0000-000002000000}"/>
    <cellStyle name="20% - Accent4 2" xfId="38" xr:uid="{00000000-0005-0000-0000-000003000000}"/>
    <cellStyle name="20% - Accent5 2" xfId="42" xr:uid="{00000000-0005-0000-0000-000004000000}"/>
    <cellStyle name="20% - Accent6 2" xfId="46" xr:uid="{00000000-0005-0000-0000-000005000000}"/>
    <cellStyle name="40% - Accent1 2" xfId="27" xr:uid="{00000000-0005-0000-0000-000006000000}"/>
    <cellStyle name="40% - Accent2 2" xfId="31" xr:uid="{00000000-0005-0000-0000-000007000000}"/>
    <cellStyle name="40% - Accent3 2" xfId="35" xr:uid="{00000000-0005-0000-0000-000008000000}"/>
    <cellStyle name="40% - Accent4 2" xfId="39" xr:uid="{00000000-0005-0000-0000-000009000000}"/>
    <cellStyle name="40% - Accent5 2" xfId="43" xr:uid="{00000000-0005-0000-0000-00000A000000}"/>
    <cellStyle name="40% - Accent6 2" xfId="47" xr:uid="{00000000-0005-0000-0000-00000B000000}"/>
    <cellStyle name="60% - Accent1 2" xfId="28" xr:uid="{00000000-0005-0000-0000-00000C000000}"/>
    <cellStyle name="60% - Accent2 2" xfId="32" xr:uid="{00000000-0005-0000-0000-00000D000000}"/>
    <cellStyle name="60% - Accent3 2" xfId="36" xr:uid="{00000000-0005-0000-0000-00000E000000}"/>
    <cellStyle name="60% - Accent4 2" xfId="40" xr:uid="{00000000-0005-0000-0000-00000F000000}"/>
    <cellStyle name="60% - Accent5 2" xfId="44" xr:uid="{00000000-0005-0000-0000-000010000000}"/>
    <cellStyle name="60% - Accent6 2" xfId="48" xr:uid="{00000000-0005-0000-0000-000011000000}"/>
    <cellStyle name="Accent1 2" xfId="25" xr:uid="{00000000-0005-0000-0000-000012000000}"/>
    <cellStyle name="Accent2 2" xfId="29" xr:uid="{00000000-0005-0000-0000-000013000000}"/>
    <cellStyle name="Accent3 2" xfId="33" xr:uid="{00000000-0005-0000-0000-000014000000}"/>
    <cellStyle name="Accent4 2" xfId="37" xr:uid="{00000000-0005-0000-0000-000015000000}"/>
    <cellStyle name="Accent5 2" xfId="41" xr:uid="{00000000-0005-0000-0000-000016000000}"/>
    <cellStyle name="Accent6 2" xfId="45" xr:uid="{00000000-0005-0000-0000-000017000000}"/>
    <cellStyle name="Bad 2" xfId="14" xr:uid="{00000000-0005-0000-0000-000018000000}"/>
    <cellStyle name="Calculation 2" xfId="18" xr:uid="{00000000-0005-0000-0000-000019000000}"/>
    <cellStyle name="Check Cell 2" xfId="20" xr:uid="{00000000-0005-0000-0000-00001A000000}"/>
    <cellStyle name="Explanatory Text 2" xfId="23" xr:uid="{00000000-0005-0000-0000-00001B000000}"/>
    <cellStyle name="Good 2" xfId="13" xr:uid="{00000000-0005-0000-0000-00001C000000}"/>
    <cellStyle name="Heading 1 2" xfId="9" xr:uid="{00000000-0005-0000-0000-00001D000000}"/>
    <cellStyle name="Heading 2 2" xfId="10" xr:uid="{00000000-0005-0000-0000-00001E000000}"/>
    <cellStyle name="Heading 3 2" xfId="11" xr:uid="{00000000-0005-0000-0000-00001F000000}"/>
    <cellStyle name="Heading 4 2" xfId="12" xr:uid="{00000000-0005-0000-0000-000020000000}"/>
    <cellStyle name="Hyperlink" xfId="6" builtinId="8"/>
    <cellStyle name="Hyperlink 2" xfId="7" xr:uid="{00000000-0005-0000-0000-000022000000}"/>
    <cellStyle name="Hyperlink 2 2 2" xfId="57" xr:uid="{47543C1F-B34E-466E-A2D1-4010B0023F5F}"/>
    <cellStyle name="Hyperlink 3" xfId="50" xr:uid="{00000000-0005-0000-0000-000023000000}"/>
    <cellStyle name="Hyperlink 4" xfId="51" xr:uid="{00000000-0005-0000-0000-000024000000}"/>
    <cellStyle name="Hyperlink 5" xfId="53" xr:uid="{00000000-0005-0000-0000-000025000000}"/>
    <cellStyle name="Hyperlink 6" xfId="58" xr:uid="{A7B72110-1592-4D52-8537-2E5F8EB503CE}"/>
    <cellStyle name="Input 2" xfId="16" xr:uid="{00000000-0005-0000-0000-000026000000}"/>
    <cellStyle name="Linked Cell 2" xfId="19" xr:uid="{00000000-0005-0000-0000-000027000000}"/>
    <cellStyle name="Neutral 2" xfId="15" xr:uid="{00000000-0005-0000-0000-000028000000}"/>
    <cellStyle name="Normal" xfId="0" builtinId="0"/>
    <cellStyle name="Normal 2" xfId="2" xr:uid="{00000000-0005-0000-0000-00002A000000}"/>
    <cellStyle name="Normal 2 2 2 2" xfId="55" xr:uid="{FD253233-5CBB-4722-BA87-5E2FECD030D4}"/>
    <cellStyle name="Normal 2 3" xfId="59" xr:uid="{558A544F-BEA2-4C01-A1A8-34FEAC6FA45B}"/>
    <cellStyle name="Normal 2 4" xfId="61" xr:uid="{F4B37929-E9E7-4F65-AC77-8FB5871FFAE0}"/>
    <cellStyle name="Normal 3" xfId="3" xr:uid="{00000000-0005-0000-0000-00002B000000}"/>
    <cellStyle name="Normal 4" xfId="1" xr:uid="{00000000-0005-0000-0000-00002C000000}"/>
    <cellStyle name="Normal 5" xfId="4" xr:uid="{00000000-0005-0000-0000-00002D000000}"/>
    <cellStyle name="Normal 5 2 2" xfId="60" xr:uid="{6C473361-B318-4090-A5EA-1A574F9041D8}"/>
    <cellStyle name="Normal 6" xfId="5" xr:uid="{00000000-0005-0000-0000-00002E000000}"/>
    <cellStyle name="Normal 6 2" xfId="54" xr:uid="{CC30817D-F12F-43C6-97B2-EA413E9974B3}"/>
    <cellStyle name="Normal 7" xfId="49" xr:uid="{00000000-0005-0000-0000-00002F000000}"/>
    <cellStyle name="Normal 7 2" xfId="56" xr:uid="{A7A4D86F-F8DB-43A9-B0F4-CBF073C944C5}"/>
    <cellStyle name="Normal 8" xfId="52" xr:uid="{00000000-0005-0000-0000-000030000000}"/>
    <cellStyle name="Note 2" xfId="22" xr:uid="{00000000-0005-0000-0000-000031000000}"/>
    <cellStyle name="Output 2" xfId="17" xr:uid="{00000000-0005-0000-0000-000032000000}"/>
    <cellStyle name="Title 2" xfId="8" xr:uid="{00000000-0005-0000-0000-000033000000}"/>
    <cellStyle name="Total 2" xfId="24" xr:uid="{00000000-0005-0000-0000-000034000000}"/>
    <cellStyle name="Warning Text 2" xfId="2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72393</xdr:colOff>
      <xdr:row>0</xdr:row>
      <xdr:rowOff>92714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39AA60E-96FF-49DA-8617-CEB0C5730B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393" y="92714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3886203</xdr:colOff>
      <xdr:row>0</xdr:row>
      <xdr:rowOff>46350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2E7551D-3D52-486D-A714-3BF468195A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86203" y="4635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513261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A071E41C-4607-40EB-A64A-835B2C64517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686643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1E526F11-1CBC-4A5D-8468-A85FF74EE8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1749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C714-85C9-440F-B252-C7903D1DCB94}">
  <dimension ref="A1:K14"/>
  <sheetViews>
    <sheetView tabSelected="1" workbookViewId="0"/>
  </sheetViews>
  <sheetFormatPr defaultRowHeight="13.2" x14ac:dyDescent="0.25"/>
  <cols>
    <col min="1" max="1" width="74" style="86" bestFit="1" customWidth="1"/>
    <col min="2" max="255" width="9.44140625" style="86" customWidth="1"/>
    <col min="256" max="256" width="2.88671875" style="86" customWidth="1"/>
    <col min="257" max="257" width="74" style="86" bestFit="1" customWidth="1"/>
    <col min="258" max="511" width="9.44140625" style="86" customWidth="1"/>
    <col min="512" max="512" width="2.88671875" style="86" customWidth="1"/>
    <col min="513" max="513" width="74" style="86" bestFit="1" customWidth="1"/>
    <col min="514" max="767" width="9.44140625" style="86" customWidth="1"/>
    <col min="768" max="768" width="2.88671875" style="86" customWidth="1"/>
    <col min="769" max="769" width="74" style="86" bestFit="1" customWidth="1"/>
    <col min="770" max="1023" width="9.44140625" style="86" customWidth="1"/>
    <col min="1024" max="1024" width="2.88671875" style="86" customWidth="1"/>
    <col min="1025" max="1025" width="74" style="86" bestFit="1" customWidth="1"/>
    <col min="1026" max="1279" width="9.44140625" style="86" customWidth="1"/>
    <col min="1280" max="1280" width="2.88671875" style="86" customWidth="1"/>
    <col min="1281" max="1281" width="74" style="86" bestFit="1" customWidth="1"/>
    <col min="1282" max="1535" width="9.44140625" style="86" customWidth="1"/>
    <col min="1536" max="1536" width="2.88671875" style="86" customWidth="1"/>
    <col min="1537" max="1537" width="74" style="86" bestFit="1" customWidth="1"/>
    <col min="1538" max="1791" width="9.44140625" style="86" customWidth="1"/>
    <col min="1792" max="1792" width="2.88671875" style="86" customWidth="1"/>
    <col min="1793" max="1793" width="74" style="86" bestFit="1" customWidth="1"/>
    <col min="1794" max="2047" width="9.44140625" style="86" customWidth="1"/>
    <col min="2048" max="2048" width="2.88671875" style="86" customWidth="1"/>
    <col min="2049" max="2049" width="74" style="86" bestFit="1" customWidth="1"/>
    <col min="2050" max="2303" width="9.44140625" style="86" customWidth="1"/>
    <col min="2304" max="2304" width="2.88671875" style="86" customWidth="1"/>
    <col min="2305" max="2305" width="74" style="86" bestFit="1" customWidth="1"/>
    <col min="2306" max="2559" width="9.44140625" style="86" customWidth="1"/>
    <col min="2560" max="2560" width="2.88671875" style="86" customWidth="1"/>
    <col min="2561" max="2561" width="74" style="86" bestFit="1" customWidth="1"/>
    <col min="2562" max="2815" width="9.44140625" style="86" customWidth="1"/>
    <col min="2816" max="2816" width="2.88671875" style="86" customWidth="1"/>
    <col min="2817" max="2817" width="74" style="86" bestFit="1" customWidth="1"/>
    <col min="2818" max="3071" width="9.44140625" style="86" customWidth="1"/>
    <col min="3072" max="3072" width="2.88671875" style="86" customWidth="1"/>
    <col min="3073" max="3073" width="74" style="86" bestFit="1" customWidth="1"/>
    <col min="3074" max="3327" width="9.44140625" style="86" customWidth="1"/>
    <col min="3328" max="3328" width="2.88671875" style="86" customWidth="1"/>
    <col min="3329" max="3329" width="74" style="86" bestFit="1" customWidth="1"/>
    <col min="3330" max="3583" width="9.44140625" style="86" customWidth="1"/>
    <col min="3584" max="3584" width="2.88671875" style="86" customWidth="1"/>
    <col min="3585" max="3585" width="74" style="86" bestFit="1" customWidth="1"/>
    <col min="3586" max="3839" width="9.44140625" style="86" customWidth="1"/>
    <col min="3840" max="3840" width="2.88671875" style="86" customWidth="1"/>
    <col min="3841" max="3841" width="74" style="86" bestFit="1" customWidth="1"/>
    <col min="3842" max="4095" width="9.44140625" style="86" customWidth="1"/>
    <col min="4096" max="4096" width="2.88671875" style="86" customWidth="1"/>
    <col min="4097" max="4097" width="74" style="86" bestFit="1" customWidth="1"/>
    <col min="4098" max="4351" width="9.44140625" style="86" customWidth="1"/>
    <col min="4352" max="4352" width="2.88671875" style="86" customWidth="1"/>
    <col min="4353" max="4353" width="74" style="86" bestFit="1" customWidth="1"/>
    <col min="4354" max="4607" width="9.44140625" style="86" customWidth="1"/>
    <col min="4608" max="4608" width="2.88671875" style="86" customWidth="1"/>
    <col min="4609" max="4609" width="74" style="86" bestFit="1" customWidth="1"/>
    <col min="4610" max="4863" width="9.44140625" style="86" customWidth="1"/>
    <col min="4864" max="4864" width="2.88671875" style="86" customWidth="1"/>
    <col min="4865" max="4865" width="74" style="86" bestFit="1" customWidth="1"/>
    <col min="4866" max="5119" width="9.44140625" style="86" customWidth="1"/>
    <col min="5120" max="5120" width="2.88671875" style="86" customWidth="1"/>
    <col min="5121" max="5121" width="74" style="86" bestFit="1" customWidth="1"/>
    <col min="5122" max="5375" width="9.44140625" style="86" customWidth="1"/>
    <col min="5376" max="5376" width="2.88671875" style="86" customWidth="1"/>
    <col min="5377" max="5377" width="74" style="86" bestFit="1" customWidth="1"/>
    <col min="5378" max="5631" width="9.44140625" style="86" customWidth="1"/>
    <col min="5632" max="5632" width="2.88671875" style="86" customWidth="1"/>
    <col min="5633" max="5633" width="74" style="86" bestFit="1" customWidth="1"/>
    <col min="5634" max="5887" width="9.44140625" style="86" customWidth="1"/>
    <col min="5888" max="5888" width="2.88671875" style="86" customWidth="1"/>
    <col min="5889" max="5889" width="74" style="86" bestFit="1" customWidth="1"/>
    <col min="5890" max="6143" width="9.44140625" style="86" customWidth="1"/>
    <col min="6144" max="6144" width="2.88671875" style="86" customWidth="1"/>
    <col min="6145" max="6145" width="74" style="86" bestFit="1" customWidth="1"/>
    <col min="6146" max="6399" width="9.44140625" style="86" customWidth="1"/>
    <col min="6400" max="6400" width="2.88671875" style="86" customWidth="1"/>
    <col min="6401" max="6401" width="74" style="86" bestFit="1" customWidth="1"/>
    <col min="6402" max="6655" width="9.44140625" style="86" customWidth="1"/>
    <col min="6656" max="6656" width="2.88671875" style="86" customWidth="1"/>
    <col min="6657" max="6657" width="74" style="86" bestFit="1" customWidth="1"/>
    <col min="6658" max="6911" width="9.44140625" style="86" customWidth="1"/>
    <col min="6912" max="6912" width="2.88671875" style="86" customWidth="1"/>
    <col min="6913" max="6913" width="74" style="86" bestFit="1" customWidth="1"/>
    <col min="6914" max="7167" width="9.44140625" style="86" customWidth="1"/>
    <col min="7168" max="7168" width="2.88671875" style="86" customWidth="1"/>
    <col min="7169" max="7169" width="74" style="86" bestFit="1" customWidth="1"/>
    <col min="7170" max="7423" width="9.44140625" style="86" customWidth="1"/>
    <col min="7424" max="7424" width="2.88671875" style="86" customWidth="1"/>
    <col min="7425" max="7425" width="74" style="86" bestFit="1" customWidth="1"/>
    <col min="7426" max="7679" width="9.44140625" style="86" customWidth="1"/>
    <col min="7680" max="7680" width="2.88671875" style="86" customWidth="1"/>
    <col min="7681" max="7681" width="74" style="86" bestFit="1" customWidth="1"/>
    <col min="7682" max="7935" width="9.44140625" style="86" customWidth="1"/>
    <col min="7936" max="7936" width="2.88671875" style="86" customWidth="1"/>
    <col min="7937" max="7937" width="74" style="86" bestFit="1" customWidth="1"/>
    <col min="7938" max="8191" width="9.44140625" style="86" customWidth="1"/>
    <col min="8192" max="8192" width="2.88671875" style="86" customWidth="1"/>
    <col min="8193" max="8193" width="74" style="86" bestFit="1" customWidth="1"/>
    <col min="8194" max="8447" width="9.44140625" style="86" customWidth="1"/>
    <col min="8448" max="8448" width="2.88671875" style="86" customWidth="1"/>
    <col min="8449" max="8449" width="74" style="86" bestFit="1" customWidth="1"/>
    <col min="8450" max="8703" width="9.44140625" style="86" customWidth="1"/>
    <col min="8704" max="8704" width="2.88671875" style="86" customWidth="1"/>
    <col min="8705" max="8705" width="74" style="86" bestFit="1" customWidth="1"/>
    <col min="8706" max="8959" width="9.44140625" style="86" customWidth="1"/>
    <col min="8960" max="8960" width="2.88671875" style="86" customWidth="1"/>
    <col min="8961" max="8961" width="74" style="86" bestFit="1" customWidth="1"/>
    <col min="8962" max="9215" width="9.44140625" style="86" customWidth="1"/>
    <col min="9216" max="9216" width="2.88671875" style="86" customWidth="1"/>
    <col min="9217" max="9217" width="74" style="86" bestFit="1" customWidth="1"/>
    <col min="9218" max="9471" width="9.44140625" style="86" customWidth="1"/>
    <col min="9472" max="9472" width="2.88671875" style="86" customWidth="1"/>
    <col min="9473" max="9473" width="74" style="86" bestFit="1" customWidth="1"/>
    <col min="9474" max="9727" width="9.44140625" style="86" customWidth="1"/>
    <col min="9728" max="9728" width="2.88671875" style="86" customWidth="1"/>
    <col min="9729" max="9729" width="74" style="86" bestFit="1" customWidth="1"/>
    <col min="9730" max="9983" width="9.44140625" style="86" customWidth="1"/>
    <col min="9984" max="9984" width="2.88671875" style="86" customWidth="1"/>
    <col min="9985" max="9985" width="74" style="86" bestFit="1" customWidth="1"/>
    <col min="9986" max="10239" width="9.44140625" style="86" customWidth="1"/>
    <col min="10240" max="10240" width="2.88671875" style="86" customWidth="1"/>
    <col min="10241" max="10241" width="74" style="86" bestFit="1" customWidth="1"/>
    <col min="10242" max="10495" width="9.44140625" style="86" customWidth="1"/>
    <col min="10496" max="10496" width="2.88671875" style="86" customWidth="1"/>
    <col min="10497" max="10497" width="74" style="86" bestFit="1" customWidth="1"/>
    <col min="10498" max="10751" width="9.44140625" style="86" customWidth="1"/>
    <col min="10752" max="10752" width="2.88671875" style="86" customWidth="1"/>
    <col min="10753" max="10753" width="74" style="86" bestFit="1" customWidth="1"/>
    <col min="10754" max="11007" width="9.44140625" style="86" customWidth="1"/>
    <col min="11008" max="11008" width="2.88671875" style="86" customWidth="1"/>
    <col min="11009" max="11009" width="74" style="86" bestFit="1" customWidth="1"/>
    <col min="11010" max="11263" width="9.44140625" style="86" customWidth="1"/>
    <col min="11264" max="11264" width="2.88671875" style="86" customWidth="1"/>
    <col min="11265" max="11265" width="74" style="86" bestFit="1" customWidth="1"/>
    <col min="11266" max="11519" width="9.44140625" style="86" customWidth="1"/>
    <col min="11520" max="11520" width="2.88671875" style="86" customWidth="1"/>
    <col min="11521" max="11521" width="74" style="86" bestFit="1" customWidth="1"/>
    <col min="11522" max="11775" width="9.44140625" style="86" customWidth="1"/>
    <col min="11776" max="11776" width="2.88671875" style="86" customWidth="1"/>
    <col min="11777" max="11777" width="74" style="86" bestFit="1" customWidth="1"/>
    <col min="11778" max="12031" width="9.44140625" style="86" customWidth="1"/>
    <col min="12032" max="12032" width="2.88671875" style="86" customWidth="1"/>
    <col min="12033" max="12033" width="74" style="86" bestFit="1" customWidth="1"/>
    <col min="12034" max="12287" width="9.44140625" style="86" customWidth="1"/>
    <col min="12288" max="12288" width="2.88671875" style="86" customWidth="1"/>
    <col min="12289" max="12289" width="74" style="86" bestFit="1" customWidth="1"/>
    <col min="12290" max="12543" width="9.44140625" style="86" customWidth="1"/>
    <col min="12544" max="12544" width="2.88671875" style="86" customWidth="1"/>
    <col min="12545" max="12545" width="74" style="86" bestFit="1" customWidth="1"/>
    <col min="12546" max="12799" width="9.44140625" style="86" customWidth="1"/>
    <col min="12800" max="12800" width="2.88671875" style="86" customWidth="1"/>
    <col min="12801" max="12801" width="74" style="86" bestFit="1" customWidth="1"/>
    <col min="12802" max="13055" width="9.44140625" style="86" customWidth="1"/>
    <col min="13056" max="13056" width="2.88671875" style="86" customWidth="1"/>
    <col min="13057" max="13057" width="74" style="86" bestFit="1" customWidth="1"/>
    <col min="13058" max="13311" width="9.44140625" style="86" customWidth="1"/>
    <col min="13312" max="13312" width="2.88671875" style="86" customWidth="1"/>
    <col min="13313" max="13313" width="74" style="86" bestFit="1" customWidth="1"/>
    <col min="13314" max="13567" width="9.44140625" style="86" customWidth="1"/>
    <col min="13568" max="13568" width="2.88671875" style="86" customWidth="1"/>
    <col min="13569" max="13569" width="74" style="86" bestFit="1" customWidth="1"/>
    <col min="13570" max="13823" width="9.44140625" style="86" customWidth="1"/>
    <col min="13824" max="13824" width="2.88671875" style="86" customWidth="1"/>
    <col min="13825" max="13825" width="74" style="86" bestFit="1" customWidth="1"/>
    <col min="13826" max="14079" width="9.44140625" style="86" customWidth="1"/>
    <col min="14080" max="14080" width="2.88671875" style="86" customWidth="1"/>
    <col min="14081" max="14081" width="74" style="86" bestFit="1" customWidth="1"/>
    <col min="14082" max="14335" width="9.44140625" style="86" customWidth="1"/>
    <col min="14336" max="14336" width="2.88671875" style="86" customWidth="1"/>
    <col min="14337" max="14337" width="74" style="86" bestFit="1" customWidth="1"/>
    <col min="14338" max="14591" width="9.44140625" style="86" customWidth="1"/>
    <col min="14592" max="14592" width="2.88671875" style="86" customWidth="1"/>
    <col min="14593" max="14593" width="74" style="86" bestFit="1" customWidth="1"/>
    <col min="14594" max="14847" width="9.44140625" style="86" customWidth="1"/>
    <col min="14848" max="14848" width="2.88671875" style="86" customWidth="1"/>
    <col min="14849" max="14849" width="74" style="86" bestFit="1" customWidth="1"/>
    <col min="14850" max="15103" width="9.44140625" style="86" customWidth="1"/>
    <col min="15104" max="15104" width="2.88671875" style="86" customWidth="1"/>
    <col min="15105" max="15105" width="74" style="86" bestFit="1" customWidth="1"/>
    <col min="15106" max="15359" width="9.44140625" style="86" customWidth="1"/>
    <col min="15360" max="15360" width="2.88671875" style="86" customWidth="1"/>
    <col min="15361" max="15361" width="74" style="86" bestFit="1" customWidth="1"/>
    <col min="15362" max="15615" width="9.44140625" style="86" customWidth="1"/>
    <col min="15616" max="15616" width="2.88671875" style="86" customWidth="1"/>
    <col min="15617" max="15617" width="74" style="86" bestFit="1" customWidth="1"/>
    <col min="15618" max="15871" width="9.44140625" style="86" customWidth="1"/>
    <col min="15872" max="15872" width="2.88671875" style="86" customWidth="1"/>
    <col min="15873" max="15873" width="74" style="86" bestFit="1" customWidth="1"/>
    <col min="15874" max="16127" width="9.44140625" style="86" customWidth="1"/>
    <col min="16128" max="16128" width="2.88671875" style="86" customWidth="1"/>
    <col min="16129" max="16129" width="74" style="86" bestFit="1" customWidth="1"/>
    <col min="16130" max="16384" width="9.44140625" style="86" customWidth="1"/>
  </cols>
  <sheetData>
    <row r="1" spans="1:11" ht="84" customHeight="1" x14ac:dyDescent="0.25"/>
    <row r="2" spans="1:11" ht="27.6" x14ac:dyDescent="0.45">
      <c r="A2" s="87" t="s">
        <v>72</v>
      </c>
    </row>
    <row r="3" spans="1:11" ht="22.8" x14ac:dyDescent="0.25">
      <c r="A3" s="66" t="s">
        <v>89</v>
      </c>
    </row>
    <row r="4" spans="1:11" ht="45" customHeight="1" x14ac:dyDescent="0.3">
      <c r="A4" s="96" t="s">
        <v>82</v>
      </c>
      <c r="C4" s="88"/>
      <c r="K4" s="89"/>
    </row>
    <row r="5" spans="1:11" ht="32.25" customHeight="1" x14ac:dyDescent="0.25">
      <c r="A5" s="97" t="s">
        <v>73</v>
      </c>
      <c r="B5" s="90"/>
    </row>
    <row r="6" spans="1:11" ht="15" x14ac:dyDescent="0.25">
      <c r="A6" s="67" t="s">
        <v>74</v>
      </c>
      <c r="B6" s="90"/>
    </row>
    <row r="7" spans="1:11" ht="15.6" x14ac:dyDescent="0.3">
      <c r="A7" s="91" t="s">
        <v>90</v>
      </c>
      <c r="B7" s="68"/>
    </row>
    <row r="8" spans="1:11" ht="28.5" customHeight="1" x14ac:dyDescent="0.25">
      <c r="A8" s="98" t="s">
        <v>91</v>
      </c>
      <c r="B8" s="91"/>
    </row>
    <row r="9" spans="1:11" ht="15" x14ac:dyDescent="0.25">
      <c r="A9" s="98" t="s">
        <v>101</v>
      </c>
      <c r="B9" s="91"/>
    </row>
    <row r="10" spans="1:11" ht="30" customHeight="1" x14ac:dyDescent="0.25">
      <c r="A10" s="97" t="s">
        <v>92</v>
      </c>
    </row>
    <row r="11" spans="1:11" ht="15" x14ac:dyDescent="0.25">
      <c r="A11" s="92" t="s">
        <v>75</v>
      </c>
    </row>
    <row r="12" spans="1:11" ht="15" x14ac:dyDescent="0.25">
      <c r="A12" s="97" t="s">
        <v>93</v>
      </c>
    </row>
    <row r="13" spans="1:11" ht="15" x14ac:dyDescent="0.25">
      <c r="A13" s="97" t="s">
        <v>94</v>
      </c>
    </row>
    <row r="14" spans="1:11" ht="15" x14ac:dyDescent="0.25">
      <c r="A14" s="93" t="s">
        <v>95</v>
      </c>
    </row>
  </sheetData>
  <hyperlinks>
    <hyperlink ref="A6" r:id="rId1" xr:uid="{2389F7C7-E93F-4CC6-9F5A-60FB07D82274}"/>
    <hyperlink ref="A11" location="Contents!A1" display="Contents" xr:uid="{28F8669F-465A-4DA8-A3BB-5E7BF02000FC}"/>
    <hyperlink ref="A14" r:id="rId2" display="If you find any problems, or have any feedback, relating to accessibility please email us at firestatistics@homeoffice.gov.uk" xr:uid="{743B3BEF-840B-4BB5-8EA0-21159047AB21}"/>
    <hyperlink ref="A9" r:id="rId3" display="Next update: November 2021" xr:uid="{DCC9E64B-A518-4EBC-B9F0-0723B595FD93}"/>
    <hyperlink ref="A8" r:id="rId4" xr:uid="{3A10CB3B-1121-488B-8CF9-455065E7FC8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3280-0469-4E96-B9F0-D52FC7B9F683}">
  <dimension ref="A1:E20"/>
  <sheetViews>
    <sheetView workbookViewId="0"/>
  </sheetViews>
  <sheetFormatPr defaultColWidth="9.44140625" defaultRowHeight="13.8" x14ac:dyDescent="0.25"/>
  <cols>
    <col min="1" max="1" width="26.6640625" style="82" customWidth="1"/>
    <col min="2" max="2" width="33" style="83" customWidth="1"/>
    <col min="3" max="3" width="46.109375" style="83" customWidth="1"/>
    <col min="4" max="4" width="19.33203125" style="82" customWidth="1"/>
    <col min="5" max="5" width="16.33203125" style="82" customWidth="1"/>
    <col min="6" max="6" width="9.44140625" style="82" customWidth="1"/>
    <col min="7" max="16384" width="9.44140625" style="82"/>
  </cols>
  <sheetData>
    <row r="1" spans="1:5" s="70" customFormat="1" ht="15.6" customHeight="1" x14ac:dyDescent="0.25">
      <c r="A1" s="69" t="s">
        <v>72</v>
      </c>
      <c r="D1" s="71"/>
      <c r="E1" s="71"/>
    </row>
    <row r="2" spans="1:5" s="70" customFormat="1" ht="21.6" customHeight="1" x14ac:dyDescent="0.25">
      <c r="A2" s="72" t="s">
        <v>97</v>
      </c>
      <c r="D2" s="71"/>
      <c r="E2" s="71"/>
    </row>
    <row r="3" spans="1:5" s="73" customFormat="1" ht="18" customHeight="1" x14ac:dyDescent="0.2">
      <c r="A3" s="73" t="s">
        <v>76</v>
      </c>
      <c r="D3" s="74"/>
      <c r="E3" s="74"/>
    </row>
    <row r="4" spans="1:5" s="73" customFormat="1" ht="15.75" customHeight="1" x14ac:dyDescent="0.2">
      <c r="A4" s="75" t="s">
        <v>77</v>
      </c>
      <c r="D4" s="74"/>
      <c r="E4" s="74"/>
    </row>
    <row r="5" spans="1:5" s="78" customFormat="1" ht="24" customHeight="1" x14ac:dyDescent="0.3">
      <c r="A5" s="76" t="s">
        <v>78</v>
      </c>
      <c r="B5" s="76" t="s">
        <v>79</v>
      </c>
      <c r="C5" s="76" t="s">
        <v>96</v>
      </c>
      <c r="D5" s="76" t="s">
        <v>80</v>
      </c>
      <c r="E5" s="77" t="s">
        <v>81</v>
      </c>
    </row>
    <row r="6" spans="1:5" s="81" customFormat="1" ht="14.4" x14ac:dyDescent="0.3">
      <c r="A6" s="85" t="s">
        <v>83</v>
      </c>
      <c r="B6" s="79" t="s">
        <v>85</v>
      </c>
      <c r="C6" s="79" t="s">
        <v>98</v>
      </c>
      <c r="D6" s="80" t="s">
        <v>100</v>
      </c>
      <c r="E6" s="80" t="s">
        <v>87</v>
      </c>
    </row>
    <row r="7" spans="1:5" s="81" customFormat="1" ht="14.4" x14ac:dyDescent="0.3">
      <c r="A7" s="85" t="s">
        <v>84</v>
      </c>
      <c r="B7" s="79" t="s">
        <v>86</v>
      </c>
      <c r="C7" s="79" t="s">
        <v>99</v>
      </c>
      <c r="D7" s="80" t="s">
        <v>100</v>
      </c>
      <c r="E7" s="80" t="s">
        <v>87</v>
      </c>
    </row>
    <row r="8" spans="1:5" s="78" customFormat="1" ht="14.4" x14ac:dyDescent="0.3">
      <c r="A8" s="82"/>
      <c r="B8" s="83"/>
      <c r="C8" s="83"/>
      <c r="D8" s="84"/>
      <c r="E8" s="82"/>
    </row>
    <row r="9" spans="1:5" s="78" customFormat="1" ht="14.4" x14ac:dyDescent="0.3">
      <c r="A9" s="82"/>
      <c r="B9" s="83"/>
      <c r="C9" s="83"/>
      <c r="D9" s="84"/>
      <c r="E9" s="82"/>
    </row>
    <row r="10" spans="1:5" s="78" customFormat="1" ht="14.4" x14ac:dyDescent="0.3">
      <c r="A10" s="82"/>
      <c r="B10" s="83"/>
      <c r="C10" s="83"/>
      <c r="D10" s="84"/>
      <c r="E10" s="82"/>
    </row>
    <row r="11" spans="1:5" s="78" customFormat="1" ht="14.4" x14ac:dyDescent="0.3">
      <c r="A11" s="82"/>
      <c r="B11" s="83"/>
      <c r="C11" s="83"/>
      <c r="D11" s="84"/>
      <c r="E11" s="82"/>
    </row>
    <row r="12" spans="1:5" s="78" customFormat="1" ht="14.4" x14ac:dyDescent="0.3">
      <c r="A12" s="82"/>
      <c r="B12" s="83"/>
      <c r="C12" s="83"/>
      <c r="D12" s="84"/>
      <c r="E12" s="82"/>
    </row>
    <row r="13" spans="1:5" s="78" customFormat="1" ht="14.4" x14ac:dyDescent="0.3">
      <c r="A13" s="82"/>
      <c r="B13" s="83"/>
      <c r="C13" s="83"/>
      <c r="D13" s="84"/>
      <c r="E13" s="82"/>
    </row>
    <row r="14" spans="1:5" s="78" customFormat="1" ht="14.4" x14ac:dyDescent="0.3">
      <c r="A14" s="82"/>
      <c r="B14" s="83"/>
      <c r="C14" s="83"/>
      <c r="D14" s="84"/>
      <c r="E14" s="82"/>
    </row>
    <row r="15" spans="1:5" s="78" customFormat="1" ht="14.4" x14ac:dyDescent="0.3">
      <c r="A15" s="82"/>
      <c r="B15" s="83"/>
      <c r="C15" s="83"/>
      <c r="D15" s="84"/>
      <c r="E15" s="82"/>
    </row>
    <row r="16" spans="1:5" s="78" customFormat="1" ht="14.4" x14ac:dyDescent="0.3">
      <c r="A16" s="82"/>
      <c r="B16" s="83"/>
      <c r="C16" s="83"/>
      <c r="D16" s="84"/>
      <c r="E16" s="82"/>
    </row>
    <row r="17" spans="2:5" s="78" customFormat="1" ht="14.4" x14ac:dyDescent="0.3">
      <c r="B17" s="83"/>
      <c r="C17" s="83"/>
      <c r="D17" s="84"/>
      <c r="E17" s="82"/>
    </row>
    <row r="18" spans="2:5" s="78" customFormat="1" ht="14.4" x14ac:dyDescent="0.3">
      <c r="B18" s="83"/>
      <c r="C18" s="83"/>
      <c r="D18" s="84"/>
      <c r="E18" s="82"/>
    </row>
    <row r="19" spans="2:5" s="78" customFormat="1" ht="14.4" x14ac:dyDescent="0.3">
      <c r="B19" s="83"/>
      <c r="C19" s="83"/>
      <c r="D19" s="84"/>
      <c r="E19" s="82"/>
    </row>
    <row r="20" spans="2:5" s="78" customFormat="1" ht="14.4" x14ac:dyDescent="0.3">
      <c r="B20" s="83"/>
      <c r="C20" s="83"/>
      <c r="D20" s="84"/>
      <c r="E20" s="82"/>
    </row>
  </sheetData>
  <hyperlinks>
    <hyperlink ref="A4" location="Cover_sheet!A1" display="Cover sheet" xr:uid="{8996F400-96A4-4CAB-8B61-F9C512817B5C}"/>
    <hyperlink ref="A6" location="FIRE1401a!A1" display="Fire1401a" xr:uid="{789C9DF7-9837-4690-AA1C-7F7005526022}"/>
    <hyperlink ref="A7" location="FIRE1401b!A1" display="Fire1401b" xr:uid="{1F0DD9E2-8B62-4A61-86B5-C161385DE4F2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zoomScaleNormal="100" workbookViewId="0">
      <pane ySplit="2" topLeftCell="A3" activePane="bottomLeft" state="frozen"/>
      <selection pane="bottomLeft" sqref="A1:E1"/>
    </sheetView>
  </sheetViews>
  <sheetFormatPr defaultColWidth="9.109375" defaultRowHeight="14.4" x14ac:dyDescent="0.3"/>
  <cols>
    <col min="1" max="1" width="12.6640625" style="2" customWidth="1"/>
    <col min="2" max="5" width="16.6640625" style="2" customWidth="1"/>
    <col min="6" max="6" width="9.109375" style="2"/>
    <col min="7" max="7" width="9.88671875" style="2" bestFit="1" customWidth="1"/>
    <col min="8" max="16384" width="9.109375" style="2"/>
  </cols>
  <sheetData>
    <row r="1" spans="1:7" ht="18.75" customHeight="1" x14ac:dyDescent="0.45">
      <c r="A1" s="110" t="s">
        <v>64</v>
      </c>
      <c r="B1" s="110"/>
      <c r="C1" s="110"/>
      <c r="D1" s="110"/>
      <c r="E1" s="110"/>
      <c r="F1" s="24"/>
    </row>
    <row r="2" spans="1:7" s="102" customFormat="1" ht="36.9" customHeight="1" thickBot="1" x14ac:dyDescent="0.35">
      <c r="A2" s="99" t="s">
        <v>0</v>
      </c>
      <c r="B2" s="100" t="s">
        <v>1</v>
      </c>
      <c r="C2" s="100" t="s">
        <v>2</v>
      </c>
      <c r="D2" s="100" t="s">
        <v>3</v>
      </c>
      <c r="E2" s="101" t="s">
        <v>4</v>
      </c>
    </row>
    <row r="3" spans="1:7" x14ac:dyDescent="0.3">
      <c r="A3" s="22">
        <v>1971</v>
      </c>
      <c r="B3" s="3">
        <f>ROUND('rawdata and checks'!B2,-2)</f>
        <v>46411700</v>
      </c>
      <c r="C3" s="3">
        <f>ROUND('rawdata and checks'!C2,-2)</f>
        <v>5235600</v>
      </c>
      <c r="D3" s="3">
        <f>ROUND('rawdata and checks'!D2,-2)</f>
        <v>2740300</v>
      </c>
      <c r="E3" s="7">
        <f>ROUND('rawdata and checks'!B2+'rawdata and checks'!C2+'rawdata and checks'!D2,-2)</f>
        <v>54387600</v>
      </c>
      <c r="G3" s="8"/>
    </row>
    <row r="4" spans="1:7" x14ac:dyDescent="0.3">
      <c r="A4" s="23">
        <v>1972</v>
      </c>
      <c r="B4" s="4">
        <f>ROUND('rawdata and checks'!B3,-2)</f>
        <v>46571900</v>
      </c>
      <c r="C4" s="4">
        <f>ROUND('rawdata and checks'!C3,-2)</f>
        <v>5230600</v>
      </c>
      <c r="D4" s="8">
        <f>ROUND('rawdata and checks'!D3,-2)</f>
        <v>2755200</v>
      </c>
      <c r="E4" s="1">
        <f>ROUND('rawdata and checks'!B3+'rawdata and checks'!C3+'rawdata and checks'!D3,-2)</f>
        <v>54557700</v>
      </c>
      <c r="G4" s="8"/>
    </row>
    <row r="5" spans="1:7" x14ac:dyDescent="0.3">
      <c r="A5" s="23">
        <v>1973</v>
      </c>
      <c r="B5" s="4">
        <f>ROUND('rawdata and checks'!B4,-2)</f>
        <v>46686200</v>
      </c>
      <c r="C5" s="4">
        <f>ROUND('rawdata and checks'!C4,-2)</f>
        <v>5233900</v>
      </c>
      <c r="D5" s="8">
        <f>ROUND('rawdata and checks'!D4,-2)</f>
        <v>2772800</v>
      </c>
      <c r="E5" s="1">
        <f>ROUND('rawdata and checks'!B4+'rawdata and checks'!C4+'rawdata and checks'!D4,-2)</f>
        <v>54692900</v>
      </c>
      <c r="G5" s="8"/>
    </row>
    <row r="6" spans="1:7" x14ac:dyDescent="0.3">
      <c r="A6" s="23">
        <v>1974</v>
      </c>
      <c r="B6" s="4">
        <f>ROUND('rawdata and checks'!B5,-2)</f>
        <v>46682700</v>
      </c>
      <c r="C6" s="4">
        <f>ROUND('rawdata and checks'!C5,-2)</f>
        <v>5240800</v>
      </c>
      <c r="D6" s="8">
        <f>ROUND('rawdata and checks'!D5,-2)</f>
        <v>2785200</v>
      </c>
      <c r="E6" s="1">
        <f>ROUND('rawdata and checks'!B5+'rawdata and checks'!C5+'rawdata and checks'!D5,-2)</f>
        <v>54708700</v>
      </c>
      <c r="G6" s="8"/>
    </row>
    <row r="7" spans="1:7" x14ac:dyDescent="0.3">
      <c r="A7" s="23">
        <v>1975</v>
      </c>
      <c r="B7" s="4">
        <f>ROUND('rawdata and checks'!B6,-2)</f>
        <v>46674400</v>
      </c>
      <c r="C7" s="4">
        <f>ROUND('rawdata and checks'!C6,-2)</f>
        <v>5232400</v>
      </c>
      <c r="D7" s="8">
        <f>ROUND('rawdata and checks'!D6,-2)</f>
        <v>2795400</v>
      </c>
      <c r="E7" s="1">
        <f>ROUND('rawdata and checks'!B6+'rawdata and checks'!C6+'rawdata and checks'!D6,-2)</f>
        <v>54702200</v>
      </c>
      <c r="G7" s="8"/>
    </row>
    <row r="8" spans="1:7" x14ac:dyDescent="0.3">
      <c r="A8" s="23">
        <v>1976</v>
      </c>
      <c r="B8" s="4">
        <f>ROUND('rawdata and checks'!B7,-2)</f>
        <v>46659900</v>
      </c>
      <c r="C8" s="4">
        <f>ROUND('rawdata and checks'!C7,-2)</f>
        <v>5233400</v>
      </c>
      <c r="D8" s="8">
        <f>ROUND('rawdata and checks'!D7,-2)</f>
        <v>2799300</v>
      </c>
      <c r="E8" s="1">
        <f>ROUND('rawdata and checks'!B7+'rawdata and checks'!C7+'rawdata and checks'!D7,-2)</f>
        <v>54692600</v>
      </c>
      <c r="G8" s="8"/>
    </row>
    <row r="9" spans="1:7" x14ac:dyDescent="0.3">
      <c r="A9" s="23">
        <v>1977</v>
      </c>
      <c r="B9" s="4">
        <f>ROUND('rawdata and checks'!B8,-2)</f>
        <v>46639800</v>
      </c>
      <c r="C9" s="4">
        <f>ROUND('rawdata and checks'!C8,-2)</f>
        <v>5226200</v>
      </c>
      <c r="D9" s="8">
        <f>ROUND('rawdata and checks'!D8,-2)</f>
        <v>2800600</v>
      </c>
      <c r="E9" s="1">
        <f>ROUND('rawdata and checks'!B8+'rawdata and checks'!C8+'rawdata and checks'!D8,-2)</f>
        <v>54666600</v>
      </c>
      <c r="G9" s="8"/>
    </row>
    <row r="10" spans="1:7" x14ac:dyDescent="0.3">
      <c r="A10" s="23">
        <v>1978</v>
      </c>
      <c r="B10" s="4">
        <f>ROUND('rawdata and checks'!B9,-2)</f>
        <v>46638200</v>
      </c>
      <c r="C10" s="5">
        <f>ROUND('rawdata and checks'!C9,-2)</f>
        <v>5212300</v>
      </c>
      <c r="D10" s="8">
        <f>ROUND('rawdata and checks'!D9,-2)</f>
        <v>2804300</v>
      </c>
      <c r="E10" s="1">
        <f>ROUND('rawdata and checks'!B9+'rawdata and checks'!C9+'rawdata and checks'!D9,-2)</f>
        <v>54654800</v>
      </c>
      <c r="G10" s="8"/>
    </row>
    <row r="11" spans="1:7" x14ac:dyDescent="0.3">
      <c r="A11" s="23">
        <v>1979</v>
      </c>
      <c r="B11" s="4">
        <f>ROUND('rawdata and checks'!B10,-2)</f>
        <v>46698100</v>
      </c>
      <c r="C11" s="5">
        <f>ROUND('rawdata and checks'!C10,-2)</f>
        <v>5203600</v>
      </c>
      <c r="D11" s="8">
        <f>ROUND('rawdata and checks'!D10,-2)</f>
        <v>2810100</v>
      </c>
      <c r="E11" s="1">
        <f>ROUND('rawdata and checks'!B10+'rawdata and checks'!C10+'rawdata and checks'!D10,-2)</f>
        <v>54711800</v>
      </c>
      <c r="G11" s="8"/>
    </row>
    <row r="12" spans="1:7" x14ac:dyDescent="0.3">
      <c r="A12" s="23">
        <v>1980</v>
      </c>
      <c r="B12" s="4">
        <f>ROUND('rawdata and checks'!B11,-2)</f>
        <v>46787200</v>
      </c>
      <c r="C12" s="5">
        <f>ROUND('rawdata and checks'!C11,-2)</f>
        <v>5193900</v>
      </c>
      <c r="D12" s="8">
        <f>ROUND('rawdata and checks'!D11,-2)</f>
        <v>2815800</v>
      </c>
      <c r="E12" s="1">
        <f>ROUND('rawdata and checks'!B11+'rawdata and checks'!C11+'rawdata and checks'!D11,-2)</f>
        <v>54796900</v>
      </c>
      <c r="G12" s="8"/>
    </row>
    <row r="13" spans="1:7" x14ac:dyDescent="0.3">
      <c r="A13" s="23">
        <v>1981</v>
      </c>
      <c r="B13" s="4">
        <f>ROUND('rawdata and checks'!B12,-2)</f>
        <v>46820800</v>
      </c>
      <c r="C13" s="5">
        <f>ROUND('rawdata and checks'!C12,-2)</f>
        <v>5180200</v>
      </c>
      <c r="D13" s="8">
        <f>ROUND('rawdata and checks'!D12,-2)</f>
        <v>2813500</v>
      </c>
      <c r="E13" s="1">
        <f>ROUND('rawdata and checks'!B12+'rawdata and checks'!C12+'rawdata and checks'!D12,-2)</f>
        <v>54814500</v>
      </c>
      <c r="G13" s="8"/>
    </row>
    <row r="14" spans="1:7" x14ac:dyDescent="0.3">
      <c r="A14" s="23">
        <v>1982</v>
      </c>
      <c r="B14" s="4">
        <f>ROUND('rawdata and checks'!B13,-2)</f>
        <v>46777300</v>
      </c>
      <c r="C14" s="5">
        <f>ROUND('rawdata and checks'!C13,-2)</f>
        <v>5164500</v>
      </c>
      <c r="D14" s="8">
        <f>ROUND('rawdata and checks'!D13,-2)</f>
        <v>2804300</v>
      </c>
      <c r="E14" s="1">
        <f>ROUND('rawdata and checks'!B13+'rawdata and checks'!C13+'rawdata and checks'!D13,-2)</f>
        <v>54746100</v>
      </c>
      <c r="G14" s="8"/>
    </row>
    <row r="15" spans="1:7" x14ac:dyDescent="0.3">
      <c r="A15" s="23">
        <v>1983</v>
      </c>
      <c r="B15" s="4">
        <f>ROUND('rawdata and checks'!B14,-2)</f>
        <v>46813700</v>
      </c>
      <c r="C15" s="5">
        <f>ROUND('rawdata and checks'!C14,-2)</f>
        <v>5148100</v>
      </c>
      <c r="D15" s="8">
        <f>ROUND('rawdata and checks'!D14,-2)</f>
        <v>2803300</v>
      </c>
      <c r="E15" s="1">
        <f>ROUND('rawdata and checks'!B14+'rawdata and checks'!C14+'rawdata and checks'!D14,-2)</f>
        <v>54765100</v>
      </c>
      <c r="G15" s="8"/>
    </row>
    <row r="16" spans="1:7" x14ac:dyDescent="0.3">
      <c r="A16" s="23">
        <v>1984</v>
      </c>
      <c r="B16" s="4">
        <f>ROUND('rawdata and checks'!B15,-2)</f>
        <v>46912400</v>
      </c>
      <c r="C16" s="5">
        <f>ROUND('rawdata and checks'!C15,-2)</f>
        <v>5138900</v>
      </c>
      <c r="D16" s="8">
        <f>ROUND('rawdata and checks'!D15,-2)</f>
        <v>2800700</v>
      </c>
      <c r="E16" s="1">
        <f>ROUND('rawdata and checks'!B15+'rawdata and checks'!C15+'rawdata and checks'!D15,-2)</f>
        <v>54852000</v>
      </c>
      <c r="G16" s="8"/>
    </row>
    <row r="17" spans="1:7" x14ac:dyDescent="0.3">
      <c r="A17" s="23">
        <v>1985</v>
      </c>
      <c r="B17" s="4">
        <f>ROUND('rawdata and checks'!B16,-2)</f>
        <v>47057400</v>
      </c>
      <c r="C17" s="5">
        <f>ROUND('rawdata and checks'!C16,-2)</f>
        <v>5127900</v>
      </c>
      <c r="D17" s="8">
        <f>ROUND('rawdata and checks'!D16,-2)</f>
        <v>2803400</v>
      </c>
      <c r="E17" s="1">
        <f>ROUND('rawdata and checks'!B16+'rawdata and checks'!C16+'rawdata and checks'!D16,-2)</f>
        <v>54988700</v>
      </c>
      <c r="G17" s="8"/>
    </row>
    <row r="18" spans="1:7" x14ac:dyDescent="0.3">
      <c r="A18" s="23">
        <v>1986</v>
      </c>
      <c r="B18" s="4">
        <f>ROUND('rawdata and checks'!B17,-2)</f>
        <v>47187600</v>
      </c>
      <c r="C18" s="5">
        <f>ROUND('rawdata and checks'!C17,-2)</f>
        <v>5111800</v>
      </c>
      <c r="D18" s="8">
        <f>ROUND('rawdata and checks'!D17,-2)</f>
        <v>2810900</v>
      </c>
      <c r="E18" s="1">
        <f>ROUND('rawdata and checks'!B17+'rawdata and checks'!C17+'rawdata and checks'!D17,-2)</f>
        <v>55110300</v>
      </c>
      <c r="G18" s="8"/>
    </row>
    <row r="19" spans="1:7" x14ac:dyDescent="0.3">
      <c r="A19" s="23">
        <v>1987</v>
      </c>
      <c r="B19" s="4">
        <f>ROUND('rawdata and checks'!B18,-2)</f>
        <v>47300400</v>
      </c>
      <c r="C19" s="5">
        <f>ROUND('rawdata and checks'!C18,-2)</f>
        <v>5099000</v>
      </c>
      <c r="D19" s="8">
        <f>ROUND('rawdata and checks'!D18,-2)</f>
        <v>2822600</v>
      </c>
      <c r="E19" s="1">
        <f>ROUND('rawdata and checks'!B18+'rawdata and checks'!C18+'rawdata and checks'!D18,-2)</f>
        <v>55222000</v>
      </c>
      <c r="G19" s="8"/>
    </row>
    <row r="20" spans="1:7" x14ac:dyDescent="0.3">
      <c r="A20" s="23">
        <v>1988</v>
      </c>
      <c r="B20" s="4">
        <f>ROUND('rawdata and checks'!B19,-2)</f>
        <v>47412300</v>
      </c>
      <c r="C20" s="5">
        <f>ROUND('rawdata and checks'!C19,-2)</f>
        <v>5077400</v>
      </c>
      <c r="D20" s="8">
        <f>ROUND('rawdata and checks'!D19,-2)</f>
        <v>2841200</v>
      </c>
      <c r="E20" s="1">
        <f>ROUND('rawdata and checks'!B19+'rawdata and checks'!C19+'rawdata and checks'!D19,-2)</f>
        <v>55330900</v>
      </c>
      <c r="G20" s="8"/>
    </row>
    <row r="21" spans="1:7" x14ac:dyDescent="0.3">
      <c r="A21" s="23">
        <v>1989</v>
      </c>
      <c r="B21" s="4">
        <f>ROUND('rawdata and checks'!B20,-2)</f>
        <v>47552700</v>
      </c>
      <c r="C21" s="5">
        <f>ROUND('rawdata and checks'!C20,-2)</f>
        <v>5078200</v>
      </c>
      <c r="D21" s="8">
        <f>ROUND('rawdata and checks'!D20,-2)</f>
        <v>2855200</v>
      </c>
      <c r="E21" s="1">
        <f>ROUND('rawdata and checks'!B20+'rawdata and checks'!C20+'rawdata and checks'!D20,-2)</f>
        <v>55486100</v>
      </c>
      <c r="G21" s="8"/>
    </row>
    <row r="22" spans="1:7" x14ac:dyDescent="0.3">
      <c r="A22" s="23">
        <v>1990</v>
      </c>
      <c r="B22" s="4">
        <f>ROUND('rawdata and checks'!B21,-2)</f>
        <v>47699100</v>
      </c>
      <c r="C22" s="5">
        <f>ROUND('rawdata and checks'!C21,-2)</f>
        <v>5081300</v>
      </c>
      <c r="D22" s="8">
        <f>ROUND('rawdata and checks'!D21,-2)</f>
        <v>2861500</v>
      </c>
      <c r="E22" s="1">
        <f>ROUND('rawdata and checks'!B21+'rawdata and checks'!C21+'rawdata and checks'!D21,-2)</f>
        <v>55641900</v>
      </c>
      <c r="G22" s="8"/>
    </row>
    <row r="23" spans="1:7" x14ac:dyDescent="0.3">
      <c r="A23" s="23">
        <v>1991</v>
      </c>
      <c r="B23" s="4">
        <f>ROUND('rawdata and checks'!B22,-2)</f>
        <v>47875000</v>
      </c>
      <c r="C23" s="5">
        <f>ROUND('rawdata and checks'!C22,-2)</f>
        <v>5083300</v>
      </c>
      <c r="D23" s="4">
        <f>ROUND('rawdata and checks'!D22,-2)</f>
        <v>2873000</v>
      </c>
      <c r="E23" s="1">
        <f>ROUND('rawdata and checks'!B22+'rawdata and checks'!C22+'rawdata and checks'!D22,-2)</f>
        <v>55831300</v>
      </c>
      <c r="G23" s="8"/>
    </row>
    <row r="24" spans="1:7" x14ac:dyDescent="0.3">
      <c r="A24" s="23">
        <v>1992</v>
      </c>
      <c r="B24" s="4">
        <f>ROUND('rawdata and checks'!B23,-2)</f>
        <v>47998000</v>
      </c>
      <c r="C24" s="5">
        <f>ROUND('rawdata and checks'!C23,-2)</f>
        <v>5085600</v>
      </c>
      <c r="D24" s="4">
        <f>ROUND('rawdata and checks'!D23,-2)</f>
        <v>2877700</v>
      </c>
      <c r="E24" s="1">
        <f>ROUND('rawdata and checks'!B23+'rawdata and checks'!C23+'rawdata and checks'!D23,-2)</f>
        <v>55961300</v>
      </c>
      <c r="G24" s="8"/>
    </row>
    <row r="25" spans="1:7" x14ac:dyDescent="0.3">
      <c r="A25" s="23">
        <v>1993</v>
      </c>
      <c r="B25" s="4">
        <f>ROUND('rawdata and checks'!B24,-2)</f>
        <v>48102300</v>
      </c>
      <c r="C25" s="5">
        <f>ROUND('rawdata and checks'!C24,-2)</f>
        <v>5092500</v>
      </c>
      <c r="D25" s="4">
        <f>ROUND('rawdata and checks'!D24,-2)</f>
        <v>2883600</v>
      </c>
      <c r="E25" s="1">
        <f>ROUND('rawdata and checks'!B24+'rawdata and checks'!C24+'rawdata and checks'!D24,-2)</f>
        <v>56078400</v>
      </c>
      <c r="G25" s="8"/>
    </row>
    <row r="26" spans="1:7" x14ac:dyDescent="0.3">
      <c r="A26" s="23">
        <v>1994</v>
      </c>
      <c r="B26" s="4">
        <f>ROUND('rawdata and checks'!B25,-2)</f>
        <v>48228800</v>
      </c>
      <c r="C26" s="5">
        <f>ROUND('rawdata and checks'!C25,-2)</f>
        <v>5102200</v>
      </c>
      <c r="D26" s="4">
        <f>ROUND('rawdata and checks'!D25,-2)</f>
        <v>2887400</v>
      </c>
      <c r="E26" s="1">
        <f>ROUND('rawdata and checks'!B25+'rawdata and checks'!C25+'rawdata and checks'!D25,-2)</f>
        <v>56218400</v>
      </c>
      <c r="G26" s="8"/>
    </row>
    <row r="27" spans="1:7" x14ac:dyDescent="0.3">
      <c r="A27" s="23">
        <v>1995</v>
      </c>
      <c r="B27" s="4">
        <f>ROUND('rawdata and checks'!B26,-2)</f>
        <v>48383500</v>
      </c>
      <c r="C27" s="5">
        <f>ROUND('rawdata and checks'!C26,-2)</f>
        <v>5103700</v>
      </c>
      <c r="D27" s="4">
        <f>ROUND('rawdata and checks'!D26,-2)</f>
        <v>2888500</v>
      </c>
      <c r="E27" s="1">
        <f>ROUND('rawdata and checks'!B26+'rawdata and checks'!C26+'rawdata and checks'!D26,-2)</f>
        <v>56375700</v>
      </c>
      <c r="G27" s="8"/>
    </row>
    <row r="28" spans="1:7" x14ac:dyDescent="0.3">
      <c r="A28" s="23">
        <v>1996</v>
      </c>
      <c r="B28" s="4">
        <f>ROUND('rawdata and checks'!B27,-2)</f>
        <v>48519100</v>
      </c>
      <c r="C28" s="5">
        <f>ROUND('rawdata and checks'!C27,-2)</f>
        <v>5092200</v>
      </c>
      <c r="D28" s="4">
        <f>ROUND('rawdata and checks'!D27,-2)</f>
        <v>2891300</v>
      </c>
      <c r="E28" s="1">
        <f>ROUND('rawdata and checks'!B27+'rawdata and checks'!C27+'rawdata and checks'!D27,-2)</f>
        <v>56502600</v>
      </c>
      <c r="G28" s="8"/>
    </row>
    <row r="29" spans="1:7" x14ac:dyDescent="0.3">
      <c r="A29" s="23">
        <v>1997</v>
      </c>
      <c r="B29" s="4">
        <f>ROUND('rawdata and checks'!B28,-2)</f>
        <v>48664800</v>
      </c>
      <c r="C29" s="5">
        <f>ROUND('rawdata and checks'!C28,-2)</f>
        <v>5083300</v>
      </c>
      <c r="D29" s="4">
        <f>ROUND('rawdata and checks'!D28,-2)</f>
        <v>2894900</v>
      </c>
      <c r="E29" s="1">
        <f>ROUND('rawdata and checks'!B28+'rawdata and checks'!C28+'rawdata and checks'!D28,-2)</f>
        <v>56643000</v>
      </c>
      <c r="G29" s="8"/>
    </row>
    <row r="30" spans="1:7" x14ac:dyDescent="0.3">
      <c r="A30" s="23">
        <v>1998</v>
      </c>
      <c r="B30" s="4">
        <f>ROUND('rawdata and checks'!B29,-2)</f>
        <v>48820600</v>
      </c>
      <c r="C30" s="5">
        <f>ROUND('rawdata and checks'!C29,-2)</f>
        <v>5077100</v>
      </c>
      <c r="D30" s="4">
        <f>ROUND('rawdata and checks'!D29,-2)</f>
        <v>2899500</v>
      </c>
      <c r="E30" s="1">
        <f>ROUND('rawdata and checks'!B29+'rawdata and checks'!C29+'rawdata and checks'!D29,-2)</f>
        <v>56797200</v>
      </c>
      <c r="G30" s="8"/>
    </row>
    <row r="31" spans="1:7" x14ac:dyDescent="0.3">
      <c r="A31" s="23">
        <v>1999</v>
      </c>
      <c r="B31" s="4">
        <f>ROUND('rawdata and checks'!B30,-2)</f>
        <v>49032900</v>
      </c>
      <c r="C31" s="5">
        <f>ROUND('rawdata and checks'!C30,-2)</f>
        <v>5072000</v>
      </c>
      <c r="D31" s="4">
        <f>ROUND('rawdata and checks'!D30,-2)</f>
        <v>2900600</v>
      </c>
      <c r="E31" s="1">
        <f>ROUND('rawdata and checks'!B30+'rawdata and checks'!C30+'rawdata and checks'!D30,-2)</f>
        <v>57005500</v>
      </c>
      <c r="G31" s="8"/>
    </row>
    <row r="32" spans="1:7" x14ac:dyDescent="0.3">
      <c r="A32" s="23">
        <v>2000</v>
      </c>
      <c r="B32" s="4">
        <f>ROUND('rawdata and checks'!B31,-2)</f>
        <v>49233300</v>
      </c>
      <c r="C32" s="5">
        <f>ROUND('rawdata and checks'!C31,-2)</f>
        <v>5062900</v>
      </c>
      <c r="D32" s="4">
        <f>ROUND('rawdata and checks'!D31,-2)</f>
        <v>2906900</v>
      </c>
      <c r="E32" s="1">
        <f>ROUND('rawdata and checks'!B31+'rawdata and checks'!C31+'rawdata and checks'!D31,-2)</f>
        <v>57203100</v>
      </c>
      <c r="G32" s="8"/>
    </row>
    <row r="33" spans="1:7" x14ac:dyDescent="0.3">
      <c r="A33" s="23">
        <v>2001</v>
      </c>
      <c r="B33" s="4">
        <f>ROUND('rawdata and checks'!B32,-2)</f>
        <v>49449700</v>
      </c>
      <c r="C33" s="5">
        <f>ROUND('rawdata and checks'!C32,-2)</f>
        <v>5064200</v>
      </c>
      <c r="D33" s="4">
        <f>ROUND('rawdata and checks'!D32,-2)</f>
        <v>2910200</v>
      </c>
      <c r="E33" s="1">
        <f>ROUND('rawdata and checks'!B32+'rawdata and checks'!C32+'rawdata and checks'!D32,-2)</f>
        <v>57424200</v>
      </c>
      <c r="G33" s="8"/>
    </row>
    <row r="34" spans="1:7" x14ac:dyDescent="0.3">
      <c r="A34" s="23">
        <v>2002</v>
      </c>
      <c r="B34" s="4">
        <f>ROUND('rawdata and checks'!B33,-2)</f>
        <v>49679300</v>
      </c>
      <c r="C34" s="4">
        <f>ROUND('rawdata and checks'!C33,-2)</f>
        <v>5066000</v>
      </c>
      <c r="D34" s="4">
        <f>ROUND('rawdata and checks'!D33,-2)</f>
        <v>2922900</v>
      </c>
      <c r="E34" s="1">
        <f>ROUND('rawdata and checks'!B33+'rawdata and checks'!C33+'rawdata and checks'!D33,-2)</f>
        <v>57668100</v>
      </c>
      <c r="G34" s="8"/>
    </row>
    <row r="35" spans="1:7" x14ac:dyDescent="0.3">
      <c r="A35" s="23">
        <v>2003</v>
      </c>
      <c r="B35" s="4">
        <f>ROUND('rawdata and checks'!B34,-2)</f>
        <v>49925500</v>
      </c>
      <c r="C35" s="4">
        <f>ROUND('rawdata and checks'!C34,-2)</f>
        <v>5068500</v>
      </c>
      <c r="D35" s="4">
        <f>ROUND('rawdata and checks'!D34,-2)</f>
        <v>2937700</v>
      </c>
      <c r="E35" s="1">
        <f>ROUND('rawdata and checks'!B34+'rawdata and checks'!C34+'rawdata and checks'!D34,-2)</f>
        <v>57931700</v>
      </c>
      <c r="G35" s="8"/>
    </row>
    <row r="36" spans="1:7" x14ac:dyDescent="0.3">
      <c r="A36" s="23">
        <v>2004</v>
      </c>
      <c r="B36" s="4">
        <f>ROUND('rawdata and checks'!B35,-2)</f>
        <v>50194600</v>
      </c>
      <c r="C36" s="4">
        <f>ROUND('rawdata and checks'!C35,-2)</f>
        <v>5084300</v>
      </c>
      <c r="D36" s="4">
        <f>ROUND('rawdata and checks'!D35,-2)</f>
        <v>2957400</v>
      </c>
      <c r="E36" s="1">
        <f>ROUND('rawdata and checks'!B35+'rawdata and checks'!C35+'rawdata and checks'!D35,-2)</f>
        <v>58236300</v>
      </c>
      <c r="G36" s="8"/>
    </row>
    <row r="37" spans="1:7" x14ac:dyDescent="0.3">
      <c r="A37" s="23">
        <v>2005</v>
      </c>
      <c r="B37" s="4">
        <f>ROUND('rawdata and checks'!B36,-2)</f>
        <v>50606000</v>
      </c>
      <c r="C37" s="4">
        <f>ROUND('rawdata and checks'!C36,-2)</f>
        <v>5110200</v>
      </c>
      <c r="D37" s="4">
        <f>ROUND('rawdata and checks'!D36,-2)</f>
        <v>2969300</v>
      </c>
      <c r="E37" s="1">
        <f>ROUND('rawdata and checks'!B36+'rawdata and checks'!C36+'rawdata and checks'!D36,-2)</f>
        <v>58685500</v>
      </c>
      <c r="G37" s="8"/>
    </row>
    <row r="38" spans="1:7" x14ac:dyDescent="0.3">
      <c r="A38" s="23">
        <v>2006</v>
      </c>
      <c r="B38" s="4">
        <f>ROUND('rawdata and checks'!B37,-2)</f>
        <v>50965200</v>
      </c>
      <c r="C38" s="4">
        <f>ROUND('rawdata and checks'!C37,-2)</f>
        <v>5133100</v>
      </c>
      <c r="D38" s="4">
        <f>ROUND('rawdata and checks'!D37,-2)</f>
        <v>2985700</v>
      </c>
      <c r="E38" s="1">
        <f>ROUND('rawdata and checks'!B37+'rawdata and checks'!C37+'rawdata and checks'!D37,-2)</f>
        <v>59084000</v>
      </c>
      <c r="G38" s="8"/>
    </row>
    <row r="39" spans="1:7" x14ac:dyDescent="0.3">
      <c r="A39" s="23">
        <v>2007</v>
      </c>
      <c r="B39" s="4">
        <f>ROUND('rawdata and checks'!B38,-2)</f>
        <v>51381100</v>
      </c>
      <c r="C39" s="4">
        <f>ROUND('rawdata and checks'!C38,-2)</f>
        <v>5170000</v>
      </c>
      <c r="D39" s="4">
        <f>ROUND('rawdata and checks'!D38,-2)</f>
        <v>3006300</v>
      </c>
      <c r="E39" s="1">
        <f>ROUND('rawdata and checks'!B38+'rawdata and checks'!C38+'rawdata and checks'!D38,-2)</f>
        <v>59557400</v>
      </c>
      <c r="G39" s="8"/>
    </row>
    <row r="40" spans="1:7" x14ac:dyDescent="0.3">
      <c r="A40" s="23">
        <v>2008</v>
      </c>
      <c r="B40" s="4">
        <f>ROUND('rawdata and checks'!B39,-2)</f>
        <v>51815900</v>
      </c>
      <c r="C40" s="4">
        <f>ROUND('rawdata and checks'!C39,-2)</f>
        <v>5202900</v>
      </c>
      <c r="D40" s="4">
        <f>ROUND('rawdata and checks'!D39,-2)</f>
        <v>3025900</v>
      </c>
      <c r="E40" s="1">
        <f>ROUND('rawdata and checks'!B39+'rawdata and checks'!C39+'rawdata and checks'!D39,-2)</f>
        <v>60044600</v>
      </c>
      <c r="G40" s="8"/>
    </row>
    <row r="41" spans="1:7" x14ac:dyDescent="0.3">
      <c r="A41" s="23">
        <v>2009</v>
      </c>
      <c r="B41" s="4">
        <f>ROUND('rawdata and checks'!B40,-2)</f>
        <v>52196400</v>
      </c>
      <c r="C41" s="4">
        <f>ROUND('rawdata and checks'!C40,-2)</f>
        <v>5231900</v>
      </c>
      <c r="D41" s="4">
        <f>ROUND('rawdata and checks'!D40,-2)</f>
        <v>3038900</v>
      </c>
      <c r="E41" s="1">
        <f>ROUND('rawdata and checks'!B40+'rawdata and checks'!C40+'rawdata and checks'!D40,-2)</f>
        <v>60467200</v>
      </c>
      <c r="G41" s="8"/>
    </row>
    <row r="42" spans="1:7" x14ac:dyDescent="0.3">
      <c r="A42" s="23">
        <v>2010</v>
      </c>
      <c r="B42" s="4">
        <f>ROUND('rawdata and checks'!B41,-2)</f>
        <v>52642500</v>
      </c>
      <c r="C42" s="4">
        <f>ROUND('rawdata and checks'!C41,-2)</f>
        <v>5262200</v>
      </c>
      <c r="D42" s="4">
        <f>ROUND('rawdata and checks'!D41,-2)</f>
        <v>3050000</v>
      </c>
      <c r="E42" s="1">
        <f>ROUND('rawdata and checks'!B41+'rawdata and checks'!C41+'rawdata and checks'!D41,-2)</f>
        <v>60954600</v>
      </c>
      <c r="G42" s="8"/>
    </row>
    <row r="43" spans="1:7" x14ac:dyDescent="0.3">
      <c r="A43" s="23">
        <v>2011</v>
      </c>
      <c r="B43" s="4">
        <f>ROUND('rawdata and checks'!B42,-2)</f>
        <v>53107200</v>
      </c>
      <c r="C43" s="4">
        <f>ROUND('rawdata and checks'!C42,-2)</f>
        <v>5299900</v>
      </c>
      <c r="D43" s="4">
        <f>ROUND('rawdata and checks'!D42,-2)</f>
        <v>3063800</v>
      </c>
      <c r="E43" s="1">
        <f>ROUND('rawdata and checks'!B42+'rawdata and checks'!C42+'rawdata and checks'!D42,-2)</f>
        <v>61470800</v>
      </c>
      <c r="G43" s="8"/>
    </row>
    <row r="44" spans="1:7" x14ac:dyDescent="0.3">
      <c r="A44" s="23">
        <v>2012</v>
      </c>
      <c r="B44" s="4">
        <f>ROUND('rawdata and checks'!B43,-2)</f>
        <v>53493700</v>
      </c>
      <c r="C44" s="4">
        <f>ROUND('rawdata and checks'!C43,-2)</f>
        <v>5313600</v>
      </c>
      <c r="D44" s="4">
        <f>ROUND('rawdata and checks'!D43,-2)</f>
        <v>3074100</v>
      </c>
      <c r="E44" s="1">
        <f>ROUND('rawdata and checks'!B43+'rawdata and checks'!C43+'rawdata and checks'!D43,-2)</f>
        <v>61881400</v>
      </c>
      <c r="G44" s="8"/>
    </row>
    <row r="45" spans="1:7" x14ac:dyDescent="0.3">
      <c r="A45" s="23">
        <v>2013</v>
      </c>
      <c r="B45" s="4">
        <f>ROUND('rawdata and checks'!B44,-2)</f>
        <v>53865800</v>
      </c>
      <c r="C45" s="4">
        <f>ROUND('rawdata and checks'!C44,-2)</f>
        <v>5327700</v>
      </c>
      <c r="D45" s="4">
        <f>ROUND('rawdata and checks'!D44,-2)</f>
        <v>3082400</v>
      </c>
      <c r="E45" s="1">
        <f>ROUND('rawdata and checks'!B44+'rawdata and checks'!C44+'rawdata and checks'!D44,-2)</f>
        <v>62275900</v>
      </c>
      <c r="G45" s="8"/>
    </row>
    <row r="46" spans="1:7" x14ac:dyDescent="0.3">
      <c r="A46" s="23">
        <v>2014</v>
      </c>
      <c r="B46" s="4">
        <f>ROUND('rawdata and checks'!B45,-2)</f>
        <v>54316600</v>
      </c>
      <c r="C46" s="4">
        <f>ROUND('rawdata and checks'!C45,-2)</f>
        <v>5347600</v>
      </c>
      <c r="D46" s="4">
        <f>ROUND('rawdata and checks'!D45,-2)</f>
        <v>3092000</v>
      </c>
      <c r="E46" s="1">
        <f>ROUND('rawdata and checks'!B45+'rawdata and checks'!C45+'rawdata and checks'!D45,-2)</f>
        <v>62756300</v>
      </c>
      <c r="G46" s="8"/>
    </row>
    <row r="47" spans="1:7" x14ac:dyDescent="0.3">
      <c r="A47" s="23">
        <v>2015</v>
      </c>
      <c r="B47" s="5">
        <f>ROUND('rawdata and checks'!B46,-2)</f>
        <v>54786300</v>
      </c>
      <c r="C47" s="5">
        <f>ROUND('rawdata and checks'!C46,-2)</f>
        <v>5373000</v>
      </c>
      <c r="D47" s="5">
        <f>ROUND('rawdata and checks'!D46,-2)</f>
        <v>3099100</v>
      </c>
      <c r="E47" s="1">
        <f>ROUND('rawdata and checks'!B46+'rawdata and checks'!C46+'rawdata and checks'!D46,-2)</f>
        <v>63258400</v>
      </c>
      <c r="G47" s="8"/>
    </row>
    <row r="48" spans="1:7" x14ac:dyDescent="0.3">
      <c r="A48" s="23">
        <v>2016</v>
      </c>
      <c r="B48" s="5">
        <f>ROUND('rawdata and checks'!B47,-2)</f>
        <v>55268100</v>
      </c>
      <c r="C48" s="5">
        <f>ROUND('rawdata and checks'!C47,-2)</f>
        <v>5404700</v>
      </c>
      <c r="D48" s="5">
        <f>ROUND('rawdata and checks'!D47,-2)</f>
        <v>3113200</v>
      </c>
      <c r="E48" s="1">
        <f>ROUND('rawdata and checks'!B47+'rawdata and checks'!C47+'rawdata and checks'!D47,-2)</f>
        <v>63785900</v>
      </c>
    </row>
    <row r="49" spans="1:9" x14ac:dyDescent="0.3">
      <c r="A49" s="23">
        <v>2017</v>
      </c>
      <c r="B49" s="5">
        <f>ROUND('rawdata and checks'!B48,-2)</f>
        <v>55619400</v>
      </c>
      <c r="C49" s="5">
        <f>ROUND('rawdata and checks'!C48,-2)</f>
        <v>5424800</v>
      </c>
      <c r="D49" s="5">
        <f>ROUND('rawdata and checks'!D48,-2)</f>
        <v>3125200</v>
      </c>
      <c r="E49" s="1">
        <f>ROUND('rawdata and checks'!B48+'rawdata and checks'!C48+'rawdata and checks'!D48,-2)</f>
        <v>64169400</v>
      </c>
    </row>
    <row r="50" spans="1:9" x14ac:dyDescent="0.3">
      <c r="A50" s="23">
        <v>2018</v>
      </c>
      <c r="B50" s="5">
        <f>ROUND('rawdata and checks'!B49,-2)</f>
        <v>55977200</v>
      </c>
      <c r="C50" s="5">
        <f>ROUND('rawdata and checks'!C49,-2)</f>
        <v>5438100</v>
      </c>
      <c r="D50" s="5">
        <f>ROUND('rawdata and checks'!D49,-2)</f>
        <v>3138600</v>
      </c>
      <c r="E50" s="1">
        <f>ROUND('rawdata and checks'!B49+'rawdata and checks'!C49+'rawdata and checks'!D49,-2)</f>
        <v>64553900</v>
      </c>
    </row>
    <row r="51" spans="1:9" x14ac:dyDescent="0.3">
      <c r="A51" s="23">
        <v>2019</v>
      </c>
      <c r="B51" s="5">
        <f>ROUND('rawdata and checks'!B50,-2)</f>
        <v>56287000</v>
      </c>
      <c r="C51" s="5">
        <f>ROUND('rawdata and checks'!C50,-2)</f>
        <v>5463300</v>
      </c>
      <c r="D51" s="5">
        <f>ROUND('rawdata and checks'!D50,-2)</f>
        <v>3152900</v>
      </c>
      <c r="E51" s="1">
        <f>ROUND('rawdata and checks'!B50+'rawdata and checks'!C50+'rawdata and checks'!D50,-2)</f>
        <v>64903100</v>
      </c>
    </row>
    <row r="52" spans="1:9" ht="15" thickBot="1" x14ac:dyDescent="0.35">
      <c r="A52" s="23">
        <v>2020</v>
      </c>
      <c r="B52" s="5">
        <f>ROUND('rawdata and checks'!B51,-2)</f>
        <v>56550100</v>
      </c>
      <c r="C52" s="5">
        <f>ROUND('rawdata and checks'!C51,-2)</f>
        <v>5466000</v>
      </c>
      <c r="D52" s="5">
        <f>ROUND('rawdata and checks'!D51,-2)</f>
        <v>3169600</v>
      </c>
      <c r="E52" s="1">
        <f>ROUND('rawdata and checks'!B51+'rawdata and checks'!C51+'rawdata and checks'!D51,-2)</f>
        <v>65185700</v>
      </c>
    </row>
    <row r="53" spans="1:9" ht="13.5" customHeight="1" x14ac:dyDescent="0.3">
      <c r="A53" s="94" t="s">
        <v>88</v>
      </c>
      <c r="B53" s="95"/>
      <c r="C53" s="95"/>
      <c r="D53" s="95"/>
      <c r="E53" s="95"/>
      <c r="G53" s="16"/>
      <c r="I53" s="17"/>
    </row>
    <row r="54" spans="1:9" ht="15" customHeight="1" x14ac:dyDescent="0.3">
      <c r="A54" s="109" t="s">
        <v>68</v>
      </c>
      <c r="B54" s="109"/>
      <c r="C54" s="109"/>
      <c r="D54" s="109"/>
      <c r="E54" s="109"/>
    </row>
    <row r="55" spans="1:9" ht="15" customHeight="1" x14ac:dyDescent="0.3">
      <c r="A55" s="39"/>
      <c r="B55" s="39"/>
      <c r="C55" s="39"/>
      <c r="D55" s="39"/>
      <c r="E55" s="39"/>
      <c r="G55" s="40"/>
    </row>
    <row r="56" spans="1:9" x14ac:dyDescent="0.3">
      <c r="A56" s="41" t="s">
        <v>65</v>
      </c>
      <c r="B56" s="21"/>
      <c r="C56" s="21"/>
      <c r="G56" s="40"/>
    </row>
    <row r="57" spans="1:9" ht="28.5" customHeight="1" x14ac:dyDescent="0.3">
      <c r="A57" s="109" t="s">
        <v>66</v>
      </c>
      <c r="B57" s="109"/>
      <c r="C57" s="109"/>
      <c r="D57" s="109"/>
    </row>
    <row r="59" spans="1:9" ht="30.75" customHeight="1" x14ac:dyDescent="0.3">
      <c r="A59" s="109" t="s">
        <v>5</v>
      </c>
      <c r="B59" s="109"/>
      <c r="C59" s="109"/>
      <c r="D59" s="109"/>
      <c r="E59" s="109"/>
    </row>
    <row r="60" spans="1:9" x14ac:dyDescent="0.3">
      <c r="A60" s="114" t="s">
        <v>63</v>
      </c>
      <c r="B60" s="109"/>
      <c r="C60" s="109"/>
      <c r="D60" s="109"/>
      <c r="E60" s="109"/>
    </row>
    <row r="62" spans="1:9" x14ac:dyDescent="0.3">
      <c r="A62" s="2" t="s">
        <v>6</v>
      </c>
    </row>
    <row r="63" spans="1:9" x14ac:dyDescent="0.3">
      <c r="A63" s="113" t="s">
        <v>69</v>
      </c>
      <c r="B63" s="113"/>
      <c r="D63" s="112"/>
      <c r="E63" s="112"/>
      <c r="F63" s="56"/>
    </row>
    <row r="64" spans="1:9" x14ac:dyDescent="0.3">
      <c r="A64" s="113" t="s">
        <v>70</v>
      </c>
      <c r="B64" s="113"/>
      <c r="C64" s="113"/>
      <c r="D64" s="111"/>
      <c r="E64" s="111"/>
      <c r="F64" s="56"/>
    </row>
    <row r="65" spans="1:1" x14ac:dyDescent="0.3">
      <c r="A65" s="6"/>
    </row>
  </sheetData>
  <mergeCells count="9">
    <mergeCell ref="A54:E54"/>
    <mergeCell ref="A59:E59"/>
    <mergeCell ref="A1:E1"/>
    <mergeCell ref="A57:D57"/>
    <mergeCell ref="D64:E64"/>
    <mergeCell ref="D63:E63"/>
    <mergeCell ref="A64:C64"/>
    <mergeCell ref="A63:B63"/>
    <mergeCell ref="A60:E60"/>
  </mergeCells>
  <hyperlinks>
    <hyperlink ref="A64" r:id="rId1" xr:uid="{00000000-0004-0000-0000-000000000000}"/>
    <hyperlink ref="A63" r:id="rId2" xr:uid="{00000000-0004-0000-0000-000001000000}"/>
    <hyperlink ref="A60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DE23-601F-49EE-A43A-D9768E381879}">
  <dimension ref="A1:AY102"/>
  <sheetViews>
    <sheetView workbookViewId="0">
      <pane ySplit="1" topLeftCell="A2" activePane="bottomLeft" state="frozen"/>
      <selection pane="bottomLeft"/>
    </sheetView>
  </sheetViews>
  <sheetFormatPr defaultColWidth="8.6640625" defaultRowHeight="14.4" x14ac:dyDescent="0.3"/>
  <cols>
    <col min="1" max="1" width="22.6640625" style="105" bestFit="1" customWidth="1"/>
    <col min="2" max="51" width="10.6640625" style="105" customWidth="1"/>
    <col min="52" max="16384" width="8.6640625" style="105"/>
  </cols>
  <sheetData>
    <row r="1" spans="1:51" x14ac:dyDescent="0.3">
      <c r="A1" s="103" t="s">
        <v>71</v>
      </c>
      <c r="B1" s="103">
        <v>2020</v>
      </c>
      <c r="C1" s="103">
        <v>2019</v>
      </c>
      <c r="D1" s="104">
        <v>2018</v>
      </c>
      <c r="E1" s="104">
        <v>2017</v>
      </c>
      <c r="F1" s="104">
        <v>2016</v>
      </c>
      <c r="G1" s="104">
        <v>2015</v>
      </c>
      <c r="H1" s="104">
        <v>2014</v>
      </c>
      <c r="I1" s="104">
        <v>2013</v>
      </c>
      <c r="J1" s="104">
        <v>2012</v>
      </c>
      <c r="K1" s="104">
        <v>2011</v>
      </c>
      <c r="L1" s="104">
        <v>2010</v>
      </c>
      <c r="M1" s="104">
        <v>2009</v>
      </c>
      <c r="N1" s="104">
        <v>2008</v>
      </c>
      <c r="O1" s="104">
        <v>2007</v>
      </c>
      <c r="P1" s="104">
        <v>2006</v>
      </c>
      <c r="Q1" s="104">
        <v>2005</v>
      </c>
      <c r="R1" s="104">
        <v>2004</v>
      </c>
      <c r="S1" s="104">
        <v>2003</v>
      </c>
      <c r="T1" s="104">
        <v>2002</v>
      </c>
      <c r="U1" s="104">
        <v>2001</v>
      </c>
      <c r="V1" s="104">
        <v>2000</v>
      </c>
      <c r="W1" s="104">
        <v>1999</v>
      </c>
      <c r="X1" s="104">
        <v>1998</v>
      </c>
      <c r="Y1" s="104">
        <v>1997</v>
      </c>
      <c r="Z1" s="104">
        <v>1996</v>
      </c>
      <c r="AA1" s="104">
        <v>1995</v>
      </c>
      <c r="AB1" s="104">
        <v>1994</v>
      </c>
      <c r="AC1" s="104">
        <v>1993</v>
      </c>
      <c r="AD1" s="104">
        <v>1992</v>
      </c>
      <c r="AE1" s="104">
        <v>1991</v>
      </c>
      <c r="AF1" s="104">
        <v>1990</v>
      </c>
      <c r="AG1" s="104">
        <v>1989</v>
      </c>
      <c r="AH1" s="104">
        <v>1988</v>
      </c>
      <c r="AI1" s="104">
        <v>1987</v>
      </c>
      <c r="AJ1" s="104">
        <v>1986</v>
      </c>
      <c r="AK1" s="104">
        <v>1985</v>
      </c>
      <c r="AL1" s="104">
        <v>1984</v>
      </c>
      <c r="AM1" s="104">
        <v>1983</v>
      </c>
      <c r="AN1" s="104">
        <v>1982</v>
      </c>
      <c r="AO1" s="104">
        <v>1981</v>
      </c>
      <c r="AP1" s="104">
        <v>1980</v>
      </c>
      <c r="AQ1" s="104">
        <v>1979</v>
      </c>
      <c r="AR1" s="104">
        <v>1978</v>
      </c>
      <c r="AS1" s="104">
        <v>1977</v>
      </c>
      <c r="AT1" s="104">
        <v>1976</v>
      </c>
      <c r="AU1" s="104">
        <v>1975</v>
      </c>
      <c r="AV1" s="104">
        <v>1974</v>
      </c>
      <c r="AW1" s="104">
        <v>1973</v>
      </c>
      <c r="AX1" s="104">
        <v>1972</v>
      </c>
      <c r="AY1" s="104">
        <v>1971</v>
      </c>
    </row>
    <row r="2" spans="1:51" x14ac:dyDescent="0.3">
      <c r="A2" s="106" t="s">
        <v>1</v>
      </c>
      <c r="B2" s="106"/>
      <c r="C2" s="106" t="s">
        <v>62</v>
      </c>
      <c r="D2" s="107" t="s">
        <v>62</v>
      </c>
      <c r="E2" s="107" t="s">
        <v>62</v>
      </c>
      <c r="F2" s="107" t="s">
        <v>62</v>
      </c>
      <c r="G2" s="107" t="s">
        <v>62</v>
      </c>
      <c r="H2" s="107" t="s">
        <v>62</v>
      </c>
      <c r="I2" s="107" t="s">
        <v>62</v>
      </c>
      <c r="J2" s="107" t="s">
        <v>62</v>
      </c>
      <c r="K2" s="107" t="s">
        <v>62</v>
      </c>
      <c r="L2" s="107" t="s">
        <v>62</v>
      </c>
      <c r="M2" s="107" t="s">
        <v>62</v>
      </c>
      <c r="N2" s="107" t="s">
        <v>62</v>
      </c>
      <c r="O2" s="107" t="s">
        <v>62</v>
      </c>
      <c r="P2" s="107" t="s">
        <v>62</v>
      </c>
      <c r="Q2" s="107" t="s">
        <v>62</v>
      </c>
      <c r="R2" s="107" t="s">
        <v>62</v>
      </c>
      <c r="S2" s="107" t="s">
        <v>62</v>
      </c>
      <c r="T2" s="107" t="s">
        <v>62</v>
      </c>
      <c r="U2" s="107" t="s">
        <v>62</v>
      </c>
      <c r="V2" s="60">
        <v>49233300</v>
      </c>
      <c r="W2" s="60">
        <v>49032900</v>
      </c>
      <c r="X2" s="60">
        <v>48820600</v>
      </c>
      <c r="Y2" s="60">
        <v>48664800</v>
      </c>
      <c r="Z2" s="60">
        <v>48519100</v>
      </c>
      <c r="AA2" s="60">
        <v>48383500</v>
      </c>
      <c r="AB2" s="60">
        <v>48228800</v>
      </c>
      <c r="AC2" s="60">
        <v>48102300</v>
      </c>
      <c r="AD2" s="60">
        <v>47998000</v>
      </c>
      <c r="AE2" s="60">
        <v>47875000</v>
      </c>
      <c r="AF2" s="60">
        <v>47699100</v>
      </c>
      <c r="AG2" s="60">
        <v>47552700</v>
      </c>
      <c r="AH2" s="60">
        <v>47412300</v>
      </c>
      <c r="AI2" s="60">
        <v>47300400</v>
      </c>
      <c r="AJ2" s="60">
        <v>47187600</v>
      </c>
      <c r="AK2" s="60">
        <v>47057400</v>
      </c>
      <c r="AL2" s="60">
        <v>46912400</v>
      </c>
      <c r="AM2" s="60">
        <v>46813700</v>
      </c>
      <c r="AN2" s="60">
        <v>46777300</v>
      </c>
      <c r="AO2" s="60">
        <v>46820800</v>
      </c>
      <c r="AP2" s="60">
        <v>46787200</v>
      </c>
      <c r="AQ2" s="60">
        <v>46698100</v>
      </c>
      <c r="AR2" s="60">
        <v>46638200</v>
      </c>
      <c r="AS2" s="60">
        <v>46639800</v>
      </c>
      <c r="AT2" s="60">
        <v>46659900</v>
      </c>
      <c r="AU2" s="60">
        <v>46674400</v>
      </c>
      <c r="AV2" s="60">
        <v>46682700</v>
      </c>
      <c r="AW2" s="60">
        <v>46686200</v>
      </c>
      <c r="AX2" s="60">
        <v>46571900</v>
      </c>
      <c r="AY2" s="60">
        <v>46411700</v>
      </c>
    </row>
    <row r="3" spans="1:51" x14ac:dyDescent="0.3">
      <c r="A3" s="59" t="s">
        <v>2</v>
      </c>
      <c r="B3" s="59">
        <v>5466000</v>
      </c>
      <c r="C3" s="59">
        <v>5463300</v>
      </c>
      <c r="D3" s="60">
        <v>5438100</v>
      </c>
      <c r="E3" s="60">
        <v>5424800</v>
      </c>
      <c r="F3" s="60">
        <v>5404700</v>
      </c>
      <c r="G3" s="60">
        <v>5373000</v>
      </c>
      <c r="H3" s="60">
        <v>5347600</v>
      </c>
      <c r="I3" s="60">
        <v>5327700</v>
      </c>
      <c r="J3" s="60">
        <v>5313600</v>
      </c>
      <c r="K3" s="60">
        <v>5299900</v>
      </c>
      <c r="L3" s="60">
        <v>5262200</v>
      </c>
      <c r="M3" s="60">
        <v>5231900</v>
      </c>
      <c r="N3" s="60">
        <v>5202900</v>
      </c>
      <c r="O3" s="60">
        <v>5170000</v>
      </c>
      <c r="P3" s="60">
        <v>5133100</v>
      </c>
      <c r="Q3" s="60">
        <v>5110200</v>
      </c>
      <c r="R3" s="60">
        <v>5084300</v>
      </c>
      <c r="S3" s="60">
        <v>5068500</v>
      </c>
      <c r="T3" s="60">
        <v>5066000</v>
      </c>
      <c r="U3" s="60">
        <v>5064200</v>
      </c>
      <c r="V3" s="60">
        <v>5062900</v>
      </c>
      <c r="W3" s="60">
        <v>5072000</v>
      </c>
      <c r="X3" s="60">
        <v>5077100</v>
      </c>
      <c r="Y3" s="60">
        <v>5083300</v>
      </c>
      <c r="Z3" s="60">
        <v>5092200</v>
      </c>
      <c r="AA3" s="60">
        <v>5103700</v>
      </c>
      <c r="AB3" s="60">
        <v>5102200</v>
      </c>
      <c r="AC3" s="60">
        <v>5092500</v>
      </c>
      <c r="AD3" s="60">
        <v>5085600</v>
      </c>
      <c r="AE3" s="60">
        <v>5083300</v>
      </c>
      <c r="AF3" s="60">
        <v>5081300</v>
      </c>
      <c r="AG3" s="60">
        <v>5078200</v>
      </c>
      <c r="AH3" s="60">
        <v>5077400</v>
      </c>
      <c r="AI3" s="60">
        <v>5099000</v>
      </c>
      <c r="AJ3" s="60">
        <v>5111800</v>
      </c>
      <c r="AK3" s="60">
        <v>5127900</v>
      </c>
      <c r="AL3" s="60">
        <v>5138900</v>
      </c>
      <c r="AM3" s="60">
        <v>5148100</v>
      </c>
      <c r="AN3" s="60">
        <v>5164500</v>
      </c>
      <c r="AO3" s="60">
        <v>5180200</v>
      </c>
      <c r="AP3" s="60">
        <v>5193900</v>
      </c>
      <c r="AQ3" s="60">
        <v>5203600</v>
      </c>
      <c r="AR3" s="60">
        <v>5212300</v>
      </c>
      <c r="AS3" s="60">
        <v>5226200</v>
      </c>
      <c r="AT3" s="60">
        <v>5233400</v>
      </c>
      <c r="AU3" s="60">
        <v>5232400</v>
      </c>
      <c r="AV3" s="60">
        <v>5240800</v>
      </c>
      <c r="AW3" s="60">
        <v>5233900</v>
      </c>
      <c r="AX3" s="60">
        <v>5230600</v>
      </c>
      <c r="AY3" s="60">
        <v>5235600</v>
      </c>
    </row>
    <row r="4" spans="1:51" x14ac:dyDescent="0.3">
      <c r="A4" s="64" t="s">
        <v>7</v>
      </c>
      <c r="B4" s="105">
        <v>1165613</v>
      </c>
      <c r="C4" s="64">
        <v>1156804</v>
      </c>
      <c r="D4" s="65">
        <v>1152074</v>
      </c>
      <c r="E4" s="60">
        <v>1139791</v>
      </c>
      <c r="F4" s="60">
        <v>1131336</v>
      </c>
      <c r="G4" s="60">
        <v>1118820</v>
      </c>
      <c r="H4" s="60">
        <v>1104211</v>
      </c>
      <c r="I4" s="60">
        <v>1092979</v>
      </c>
      <c r="J4" s="60">
        <v>1080886</v>
      </c>
      <c r="K4" s="60">
        <v>1070120</v>
      </c>
      <c r="L4" s="60">
        <v>1061749</v>
      </c>
      <c r="M4" s="60">
        <v>1053791</v>
      </c>
      <c r="N4" s="60">
        <v>1047210</v>
      </c>
      <c r="O4" s="60">
        <v>1040674</v>
      </c>
      <c r="P4" s="60">
        <v>1031918</v>
      </c>
      <c r="Q4" s="60">
        <v>1024604</v>
      </c>
      <c r="R4" s="60">
        <v>1010330</v>
      </c>
      <c r="S4" s="60">
        <v>1002314</v>
      </c>
      <c r="T4" s="60">
        <v>997027</v>
      </c>
      <c r="U4" s="64">
        <v>994032</v>
      </c>
      <c r="V4" s="105" t="s">
        <v>62</v>
      </c>
      <c r="W4" s="105" t="s">
        <v>62</v>
      </c>
      <c r="X4" s="105" t="s">
        <v>62</v>
      </c>
      <c r="Y4" s="105" t="s">
        <v>62</v>
      </c>
      <c r="Z4" s="105" t="s">
        <v>62</v>
      </c>
      <c r="AA4" s="105" t="s">
        <v>62</v>
      </c>
      <c r="AB4" s="105" t="s">
        <v>62</v>
      </c>
      <c r="AC4" s="105" t="s">
        <v>62</v>
      </c>
      <c r="AD4" s="105" t="s">
        <v>62</v>
      </c>
      <c r="AE4" s="105" t="s">
        <v>62</v>
      </c>
      <c r="AF4" s="105" t="s">
        <v>62</v>
      </c>
      <c r="AG4" s="105" t="s">
        <v>62</v>
      </c>
      <c r="AH4" s="105" t="s">
        <v>62</v>
      </c>
      <c r="AI4" s="105" t="s">
        <v>62</v>
      </c>
      <c r="AJ4" s="105" t="s">
        <v>62</v>
      </c>
      <c r="AK4" s="105" t="s">
        <v>62</v>
      </c>
      <c r="AL4" s="105" t="s">
        <v>62</v>
      </c>
      <c r="AM4" s="105" t="s">
        <v>62</v>
      </c>
      <c r="AN4" s="105" t="s">
        <v>62</v>
      </c>
      <c r="AO4" s="105" t="s">
        <v>62</v>
      </c>
      <c r="AP4" s="105" t="s">
        <v>62</v>
      </c>
      <c r="AQ4" s="105" t="s">
        <v>62</v>
      </c>
      <c r="AR4" s="105" t="s">
        <v>62</v>
      </c>
      <c r="AS4" s="105" t="s">
        <v>62</v>
      </c>
      <c r="AT4" s="105" t="s">
        <v>62</v>
      </c>
      <c r="AU4" s="105" t="s">
        <v>62</v>
      </c>
      <c r="AV4" s="105" t="s">
        <v>62</v>
      </c>
      <c r="AW4" s="105" t="s">
        <v>62</v>
      </c>
      <c r="AX4" s="105" t="s">
        <v>62</v>
      </c>
      <c r="AY4" s="105" t="s">
        <v>62</v>
      </c>
    </row>
    <row r="5" spans="1:51" x14ac:dyDescent="0.3">
      <c r="A5" s="64" t="s">
        <v>8</v>
      </c>
      <c r="B5" s="105">
        <v>682311</v>
      </c>
      <c r="C5" s="64">
        <v>674992</v>
      </c>
      <c r="D5" s="65">
        <v>669338</v>
      </c>
      <c r="E5" s="60">
        <v>664600</v>
      </c>
      <c r="F5" s="60">
        <v>661459</v>
      </c>
      <c r="G5" s="60">
        <v>652378</v>
      </c>
      <c r="H5" s="64">
        <v>642018</v>
      </c>
      <c r="I5" s="64">
        <v>632750</v>
      </c>
      <c r="J5" s="64">
        <v>624458</v>
      </c>
      <c r="K5" s="64">
        <v>617125</v>
      </c>
      <c r="L5" s="64">
        <v>608578</v>
      </c>
      <c r="M5" s="64">
        <v>600586</v>
      </c>
      <c r="N5" s="64">
        <v>595283</v>
      </c>
      <c r="O5" s="64">
        <v>589652</v>
      </c>
      <c r="P5" s="64">
        <v>584009</v>
      </c>
      <c r="Q5" s="64">
        <v>579201</v>
      </c>
      <c r="R5" s="64">
        <v>575315</v>
      </c>
      <c r="S5" s="64">
        <v>574247</v>
      </c>
      <c r="T5" s="64">
        <v>571517</v>
      </c>
      <c r="U5" s="64">
        <v>568008</v>
      </c>
      <c r="V5" s="105" t="s">
        <v>62</v>
      </c>
      <c r="W5" s="105" t="s">
        <v>62</v>
      </c>
      <c r="X5" s="105" t="s">
        <v>62</v>
      </c>
      <c r="Y5" s="105" t="s">
        <v>62</v>
      </c>
      <c r="Z5" s="105" t="s">
        <v>62</v>
      </c>
      <c r="AA5" s="105" t="s">
        <v>62</v>
      </c>
      <c r="AB5" s="105" t="s">
        <v>62</v>
      </c>
      <c r="AC5" s="105" t="s">
        <v>62</v>
      </c>
      <c r="AD5" s="105" t="s">
        <v>62</v>
      </c>
      <c r="AE5" s="105" t="s">
        <v>62</v>
      </c>
      <c r="AF5" s="105" t="s">
        <v>62</v>
      </c>
      <c r="AG5" s="105" t="s">
        <v>62</v>
      </c>
      <c r="AH5" s="105" t="s">
        <v>62</v>
      </c>
      <c r="AI5" s="105" t="s">
        <v>62</v>
      </c>
      <c r="AJ5" s="105" t="s">
        <v>62</v>
      </c>
      <c r="AK5" s="105" t="s">
        <v>62</v>
      </c>
      <c r="AL5" s="105" t="s">
        <v>62</v>
      </c>
      <c r="AM5" s="105" t="s">
        <v>62</v>
      </c>
      <c r="AN5" s="105" t="s">
        <v>62</v>
      </c>
      <c r="AO5" s="105" t="s">
        <v>62</v>
      </c>
      <c r="AP5" s="105" t="s">
        <v>62</v>
      </c>
      <c r="AQ5" s="105" t="s">
        <v>62</v>
      </c>
      <c r="AR5" s="105" t="s">
        <v>62</v>
      </c>
      <c r="AS5" s="105" t="s">
        <v>62</v>
      </c>
      <c r="AT5" s="105" t="s">
        <v>62</v>
      </c>
      <c r="AU5" s="105" t="s">
        <v>62</v>
      </c>
      <c r="AV5" s="105" t="s">
        <v>62</v>
      </c>
      <c r="AW5" s="105" t="s">
        <v>62</v>
      </c>
      <c r="AX5" s="105" t="s">
        <v>62</v>
      </c>
      <c r="AY5" s="105" t="s">
        <v>62</v>
      </c>
    </row>
    <row r="6" spans="1:51" x14ac:dyDescent="0.3">
      <c r="A6" s="64" t="s">
        <v>9</v>
      </c>
      <c r="B6" s="105">
        <v>917762</v>
      </c>
      <c r="C6" s="64">
        <v>914859</v>
      </c>
      <c r="D6" s="65">
        <v>911403</v>
      </c>
      <c r="E6" s="60">
        <v>905813</v>
      </c>
      <c r="F6" s="60">
        <v>901519</v>
      </c>
      <c r="G6" s="60">
        <v>893881</v>
      </c>
      <c r="H6" s="64">
        <v>886128</v>
      </c>
      <c r="I6" s="64">
        <v>878210</v>
      </c>
      <c r="J6" s="64">
        <v>870808</v>
      </c>
      <c r="K6" s="64">
        <v>863937</v>
      </c>
      <c r="L6" s="64">
        <v>857570</v>
      </c>
      <c r="M6" s="64">
        <v>848612</v>
      </c>
      <c r="N6" s="64">
        <v>840928</v>
      </c>
      <c r="O6" s="64">
        <v>830314</v>
      </c>
      <c r="P6" s="64">
        <v>820084</v>
      </c>
      <c r="Q6" s="64">
        <v>811837</v>
      </c>
      <c r="R6" s="64">
        <v>803833</v>
      </c>
      <c r="S6" s="64">
        <v>801706</v>
      </c>
      <c r="T6" s="64">
        <v>801321</v>
      </c>
      <c r="U6" s="64">
        <v>803280</v>
      </c>
      <c r="V6" s="105" t="s">
        <v>62</v>
      </c>
      <c r="W6" s="105" t="s">
        <v>62</v>
      </c>
      <c r="X6" s="105" t="s">
        <v>62</v>
      </c>
      <c r="Y6" s="105" t="s">
        <v>62</v>
      </c>
      <c r="Z6" s="105" t="s">
        <v>62</v>
      </c>
      <c r="AA6" s="105" t="s">
        <v>62</v>
      </c>
      <c r="AB6" s="105" t="s">
        <v>62</v>
      </c>
      <c r="AC6" s="105" t="s">
        <v>62</v>
      </c>
      <c r="AD6" s="105" t="s">
        <v>62</v>
      </c>
      <c r="AE6" s="105" t="s">
        <v>62</v>
      </c>
      <c r="AF6" s="105" t="s">
        <v>62</v>
      </c>
      <c r="AG6" s="105" t="s">
        <v>62</v>
      </c>
      <c r="AH6" s="105" t="s">
        <v>62</v>
      </c>
      <c r="AI6" s="105" t="s">
        <v>62</v>
      </c>
      <c r="AJ6" s="105" t="s">
        <v>62</v>
      </c>
      <c r="AK6" s="105" t="s">
        <v>62</v>
      </c>
      <c r="AL6" s="105" t="s">
        <v>62</v>
      </c>
      <c r="AM6" s="105" t="s">
        <v>62</v>
      </c>
      <c r="AN6" s="105" t="s">
        <v>62</v>
      </c>
      <c r="AO6" s="105" t="s">
        <v>62</v>
      </c>
      <c r="AP6" s="105" t="s">
        <v>62</v>
      </c>
      <c r="AQ6" s="105" t="s">
        <v>62</v>
      </c>
      <c r="AR6" s="105" t="s">
        <v>62</v>
      </c>
      <c r="AS6" s="105" t="s">
        <v>62</v>
      </c>
      <c r="AT6" s="105" t="s">
        <v>62</v>
      </c>
      <c r="AU6" s="105" t="s">
        <v>62</v>
      </c>
      <c r="AV6" s="105" t="s">
        <v>62</v>
      </c>
      <c r="AW6" s="105" t="s">
        <v>62</v>
      </c>
      <c r="AX6" s="105" t="s">
        <v>62</v>
      </c>
      <c r="AY6" s="105" t="s">
        <v>62</v>
      </c>
    </row>
    <row r="7" spans="1:51" x14ac:dyDescent="0.3">
      <c r="A7" s="64" t="s">
        <v>10</v>
      </c>
      <c r="B7" s="105">
        <v>817263</v>
      </c>
      <c r="C7" s="64">
        <v>813430</v>
      </c>
      <c r="D7" s="65">
        <v>808666</v>
      </c>
      <c r="E7" s="60">
        <v>803439</v>
      </c>
      <c r="F7" s="60">
        <v>799296</v>
      </c>
      <c r="G7" s="60">
        <v>790295</v>
      </c>
      <c r="H7" s="64">
        <v>781125</v>
      </c>
      <c r="I7" s="64">
        <v>771909</v>
      </c>
      <c r="J7" s="64">
        <v>763756</v>
      </c>
      <c r="K7" s="64">
        <v>756445</v>
      </c>
      <c r="L7" s="64">
        <v>748270</v>
      </c>
      <c r="M7" s="64">
        <v>738991</v>
      </c>
      <c r="N7" s="64">
        <v>731996</v>
      </c>
      <c r="O7" s="64">
        <v>724534</v>
      </c>
      <c r="P7" s="64">
        <v>716573</v>
      </c>
      <c r="Q7" s="64">
        <v>708988</v>
      </c>
      <c r="R7" s="64">
        <v>701647</v>
      </c>
      <c r="S7" s="64">
        <v>697761</v>
      </c>
      <c r="T7" s="64">
        <v>693829</v>
      </c>
      <c r="U7" s="64">
        <v>691838</v>
      </c>
      <c r="V7" s="105" t="s">
        <v>62</v>
      </c>
      <c r="W7" s="105" t="s">
        <v>62</v>
      </c>
      <c r="X7" s="105" t="s">
        <v>62</v>
      </c>
      <c r="Y7" s="105" t="s">
        <v>62</v>
      </c>
      <c r="Z7" s="105" t="s">
        <v>62</v>
      </c>
      <c r="AA7" s="105" t="s">
        <v>62</v>
      </c>
      <c r="AB7" s="105" t="s">
        <v>62</v>
      </c>
      <c r="AC7" s="105" t="s">
        <v>62</v>
      </c>
      <c r="AD7" s="105" t="s">
        <v>62</v>
      </c>
      <c r="AE7" s="105" t="s">
        <v>62</v>
      </c>
      <c r="AF7" s="105" t="s">
        <v>62</v>
      </c>
      <c r="AG7" s="105" t="s">
        <v>62</v>
      </c>
      <c r="AH7" s="105" t="s">
        <v>62</v>
      </c>
      <c r="AI7" s="105" t="s">
        <v>62</v>
      </c>
      <c r="AJ7" s="105" t="s">
        <v>62</v>
      </c>
      <c r="AK7" s="105" t="s">
        <v>62</v>
      </c>
      <c r="AL7" s="105" t="s">
        <v>62</v>
      </c>
      <c r="AM7" s="105" t="s">
        <v>62</v>
      </c>
      <c r="AN7" s="105" t="s">
        <v>62</v>
      </c>
      <c r="AO7" s="105" t="s">
        <v>62</v>
      </c>
      <c r="AP7" s="105" t="s">
        <v>62</v>
      </c>
      <c r="AQ7" s="105" t="s">
        <v>62</v>
      </c>
      <c r="AR7" s="105" t="s">
        <v>62</v>
      </c>
      <c r="AS7" s="105" t="s">
        <v>62</v>
      </c>
      <c r="AT7" s="105" t="s">
        <v>62</v>
      </c>
      <c r="AU7" s="105" t="s">
        <v>62</v>
      </c>
      <c r="AV7" s="105" t="s">
        <v>62</v>
      </c>
      <c r="AW7" s="105" t="s">
        <v>62</v>
      </c>
      <c r="AX7" s="105" t="s">
        <v>62</v>
      </c>
      <c r="AY7" s="105" t="s">
        <v>62</v>
      </c>
    </row>
    <row r="8" spans="1:51" x14ac:dyDescent="0.3">
      <c r="A8" s="64" t="s">
        <v>11</v>
      </c>
      <c r="B8" s="105">
        <v>859830</v>
      </c>
      <c r="C8" s="64">
        <v>855796</v>
      </c>
      <c r="D8" s="65">
        <v>852523</v>
      </c>
      <c r="E8" s="64">
        <v>847151</v>
      </c>
      <c r="F8" s="64">
        <v>841310</v>
      </c>
      <c r="G8" s="64">
        <v>835181</v>
      </c>
      <c r="H8" s="64">
        <v>825679</v>
      </c>
      <c r="I8" s="64">
        <v>817289</v>
      </c>
      <c r="J8" s="64">
        <v>812504</v>
      </c>
      <c r="K8" s="64">
        <v>806769</v>
      </c>
      <c r="L8" s="64">
        <v>796661</v>
      </c>
      <c r="M8" s="64">
        <v>785201</v>
      </c>
      <c r="N8" s="64">
        <v>776835</v>
      </c>
      <c r="O8" s="64">
        <v>766781</v>
      </c>
      <c r="P8" s="64">
        <v>758777</v>
      </c>
      <c r="Q8" s="64">
        <v>750871</v>
      </c>
      <c r="R8" s="64">
        <v>737930</v>
      </c>
      <c r="S8" s="64">
        <v>729521</v>
      </c>
      <c r="T8" s="64">
        <v>717710</v>
      </c>
      <c r="U8" s="64">
        <v>712143</v>
      </c>
      <c r="V8" s="105" t="s">
        <v>62</v>
      </c>
      <c r="W8" s="105" t="s">
        <v>62</v>
      </c>
      <c r="X8" s="105" t="s">
        <v>62</v>
      </c>
      <c r="Y8" s="105" t="s">
        <v>62</v>
      </c>
      <c r="Z8" s="105" t="s">
        <v>62</v>
      </c>
      <c r="AA8" s="105" t="s">
        <v>62</v>
      </c>
      <c r="AB8" s="105" t="s">
        <v>62</v>
      </c>
      <c r="AC8" s="105" t="s">
        <v>62</v>
      </c>
      <c r="AD8" s="105" t="s">
        <v>62</v>
      </c>
      <c r="AE8" s="105" t="s">
        <v>62</v>
      </c>
      <c r="AF8" s="105" t="s">
        <v>62</v>
      </c>
      <c r="AG8" s="105" t="s">
        <v>62</v>
      </c>
      <c r="AH8" s="105" t="s">
        <v>62</v>
      </c>
      <c r="AI8" s="105" t="s">
        <v>62</v>
      </c>
      <c r="AJ8" s="105" t="s">
        <v>62</v>
      </c>
      <c r="AK8" s="105" t="s">
        <v>62</v>
      </c>
      <c r="AL8" s="105" t="s">
        <v>62</v>
      </c>
      <c r="AM8" s="105" t="s">
        <v>62</v>
      </c>
      <c r="AN8" s="105" t="s">
        <v>62</v>
      </c>
      <c r="AO8" s="105" t="s">
        <v>62</v>
      </c>
      <c r="AP8" s="105" t="s">
        <v>62</v>
      </c>
      <c r="AQ8" s="105" t="s">
        <v>62</v>
      </c>
      <c r="AR8" s="105" t="s">
        <v>62</v>
      </c>
      <c r="AS8" s="105" t="s">
        <v>62</v>
      </c>
      <c r="AT8" s="105" t="s">
        <v>62</v>
      </c>
      <c r="AU8" s="105" t="s">
        <v>62</v>
      </c>
      <c r="AV8" s="105" t="s">
        <v>62</v>
      </c>
      <c r="AW8" s="105" t="s">
        <v>62</v>
      </c>
      <c r="AX8" s="105" t="s">
        <v>62</v>
      </c>
      <c r="AY8" s="105" t="s">
        <v>62</v>
      </c>
    </row>
    <row r="9" spans="1:51" x14ac:dyDescent="0.3">
      <c r="A9" s="64" t="s">
        <v>12</v>
      </c>
      <c r="B9" s="105">
        <v>1069646</v>
      </c>
      <c r="C9" s="64">
        <v>1066647</v>
      </c>
      <c r="D9" s="65">
        <v>1059271</v>
      </c>
      <c r="E9" s="60">
        <v>1054131</v>
      </c>
      <c r="F9" s="60">
        <v>1049306</v>
      </c>
      <c r="G9" s="60">
        <v>1044171</v>
      </c>
      <c r="H9" s="60">
        <v>1040060</v>
      </c>
      <c r="I9" s="60">
        <v>1035314</v>
      </c>
      <c r="J9" s="60">
        <v>1032183</v>
      </c>
      <c r="K9" s="60">
        <v>1028693</v>
      </c>
      <c r="L9" s="60">
        <v>1024715</v>
      </c>
      <c r="M9" s="60">
        <v>1020832</v>
      </c>
      <c r="N9" s="60">
        <v>1017607</v>
      </c>
      <c r="O9" s="60">
        <v>1012966</v>
      </c>
      <c r="P9" s="60">
        <v>1006285</v>
      </c>
      <c r="Q9" s="60">
        <v>1000364</v>
      </c>
      <c r="R9" s="60">
        <v>994647</v>
      </c>
      <c r="S9" s="60">
        <v>991072</v>
      </c>
      <c r="T9" s="60">
        <v>986408</v>
      </c>
      <c r="U9" s="60">
        <v>984019</v>
      </c>
      <c r="V9" s="105" t="s">
        <v>62</v>
      </c>
      <c r="W9" s="105" t="s">
        <v>62</v>
      </c>
      <c r="X9" s="105" t="s">
        <v>62</v>
      </c>
      <c r="Y9" s="105" t="s">
        <v>62</v>
      </c>
      <c r="Z9" s="105" t="s">
        <v>62</v>
      </c>
      <c r="AA9" s="105" t="s">
        <v>62</v>
      </c>
      <c r="AB9" s="105" t="s">
        <v>62</v>
      </c>
      <c r="AC9" s="105" t="s">
        <v>62</v>
      </c>
      <c r="AD9" s="105" t="s">
        <v>62</v>
      </c>
      <c r="AE9" s="105" t="s">
        <v>62</v>
      </c>
      <c r="AF9" s="105" t="s">
        <v>62</v>
      </c>
      <c r="AG9" s="105" t="s">
        <v>62</v>
      </c>
      <c r="AH9" s="105" t="s">
        <v>62</v>
      </c>
      <c r="AI9" s="105" t="s">
        <v>62</v>
      </c>
      <c r="AJ9" s="105" t="s">
        <v>62</v>
      </c>
      <c r="AK9" s="105" t="s">
        <v>62</v>
      </c>
      <c r="AL9" s="105" t="s">
        <v>62</v>
      </c>
      <c r="AM9" s="105" t="s">
        <v>62</v>
      </c>
      <c r="AN9" s="105" t="s">
        <v>62</v>
      </c>
      <c r="AO9" s="105" t="s">
        <v>62</v>
      </c>
      <c r="AP9" s="105" t="s">
        <v>62</v>
      </c>
      <c r="AQ9" s="105" t="s">
        <v>62</v>
      </c>
      <c r="AR9" s="105" t="s">
        <v>62</v>
      </c>
      <c r="AS9" s="105" t="s">
        <v>62</v>
      </c>
      <c r="AT9" s="105" t="s">
        <v>62</v>
      </c>
      <c r="AU9" s="105" t="s">
        <v>62</v>
      </c>
      <c r="AV9" s="105" t="s">
        <v>62</v>
      </c>
      <c r="AW9" s="105" t="s">
        <v>62</v>
      </c>
      <c r="AX9" s="105" t="s">
        <v>62</v>
      </c>
      <c r="AY9" s="105" t="s">
        <v>62</v>
      </c>
    </row>
    <row r="10" spans="1:51" x14ac:dyDescent="0.3">
      <c r="A10" s="64" t="s">
        <v>13</v>
      </c>
      <c r="B10" s="105">
        <v>569768</v>
      </c>
      <c r="C10" s="64">
        <v>569141</v>
      </c>
      <c r="D10" s="65">
        <v>567718</v>
      </c>
      <c r="E10" s="60">
        <v>566150</v>
      </c>
      <c r="F10" s="60">
        <v>564625</v>
      </c>
      <c r="G10" s="60">
        <v>562260</v>
      </c>
      <c r="H10" s="60">
        <v>561122</v>
      </c>
      <c r="I10" s="60">
        <v>559966</v>
      </c>
      <c r="J10" s="60">
        <v>558450</v>
      </c>
      <c r="K10" s="60">
        <v>557444</v>
      </c>
      <c r="L10" s="60">
        <v>555725</v>
      </c>
      <c r="M10" s="60">
        <v>554648</v>
      </c>
      <c r="N10" s="60">
        <v>554815</v>
      </c>
      <c r="O10" s="60">
        <v>554036</v>
      </c>
      <c r="P10" s="60">
        <v>553841</v>
      </c>
      <c r="Q10" s="60">
        <v>553501</v>
      </c>
      <c r="R10" s="60">
        <v>553098</v>
      </c>
      <c r="S10" s="60">
        <v>553448</v>
      </c>
      <c r="T10" s="60">
        <v>553543</v>
      </c>
      <c r="U10" s="60">
        <v>554339</v>
      </c>
      <c r="V10" s="105" t="s">
        <v>62</v>
      </c>
      <c r="W10" s="105" t="s">
        <v>62</v>
      </c>
      <c r="X10" s="105" t="s">
        <v>62</v>
      </c>
      <c r="Y10" s="105" t="s">
        <v>62</v>
      </c>
      <c r="Z10" s="105" t="s">
        <v>62</v>
      </c>
      <c r="AA10" s="105" t="s">
        <v>62</v>
      </c>
      <c r="AB10" s="105" t="s">
        <v>62</v>
      </c>
      <c r="AC10" s="105" t="s">
        <v>62</v>
      </c>
      <c r="AD10" s="105" t="s">
        <v>62</v>
      </c>
      <c r="AE10" s="105" t="s">
        <v>62</v>
      </c>
      <c r="AF10" s="105" t="s">
        <v>62</v>
      </c>
      <c r="AG10" s="105" t="s">
        <v>62</v>
      </c>
      <c r="AH10" s="105" t="s">
        <v>62</v>
      </c>
      <c r="AI10" s="105" t="s">
        <v>62</v>
      </c>
      <c r="AJ10" s="105" t="s">
        <v>62</v>
      </c>
      <c r="AK10" s="105" t="s">
        <v>62</v>
      </c>
      <c r="AL10" s="105" t="s">
        <v>62</v>
      </c>
      <c r="AM10" s="105" t="s">
        <v>62</v>
      </c>
      <c r="AN10" s="105" t="s">
        <v>62</v>
      </c>
      <c r="AO10" s="105" t="s">
        <v>62</v>
      </c>
      <c r="AP10" s="105" t="s">
        <v>62</v>
      </c>
      <c r="AQ10" s="105" t="s">
        <v>62</v>
      </c>
      <c r="AR10" s="105" t="s">
        <v>62</v>
      </c>
      <c r="AS10" s="105" t="s">
        <v>62</v>
      </c>
      <c r="AT10" s="105" t="s">
        <v>62</v>
      </c>
      <c r="AU10" s="105" t="s">
        <v>62</v>
      </c>
      <c r="AV10" s="105" t="s">
        <v>62</v>
      </c>
      <c r="AW10" s="105" t="s">
        <v>62</v>
      </c>
      <c r="AX10" s="105" t="s">
        <v>62</v>
      </c>
      <c r="AY10" s="105" t="s">
        <v>62</v>
      </c>
    </row>
    <row r="11" spans="1:51" x14ac:dyDescent="0.3">
      <c r="A11" s="64" t="s">
        <v>14</v>
      </c>
      <c r="B11" s="105">
        <v>573299</v>
      </c>
      <c r="C11" s="64">
        <v>569578</v>
      </c>
      <c r="D11" s="65">
        <v>565968</v>
      </c>
      <c r="E11" s="61">
        <v>561349</v>
      </c>
      <c r="F11" s="61">
        <v>555057</v>
      </c>
      <c r="G11" s="61">
        <v>550283</v>
      </c>
      <c r="H11" s="60">
        <v>545961</v>
      </c>
      <c r="I11" s="60">
        <v>541734</v>
      </c>
      <c r="J11" s="60">
        <v>538249</v>
      </c>
      <c r="K11" s="60">
        <v>533760</v>
      </c>
      <c r="L11" s="60">
        <v>529794</v>
      </c>
      <c r="M11" s="60">
        <v>526365</v>
      </c>
      <c r="N11" s="60">
        <v>524973</v>
      </c>
      <c r="O11" s="60">
        <v>521957</v>
      </c>
      <c r="P11" s="60">
        <v>517984</v>
      </c>
      <c r="Q11" s="60">
        <v>515098</v>
      </c>
      <c r="R11" s="60">
        <v>511810</v>
      </c>
      <c r="S11" s="60">
        <v>508579</v>
      </c>
      <c r="T11" s="60">
        <v>504644</v>
      </c>
      <c r="U11" s="60">
        <v>499937</v>
      </c>
      <c r="V11" s="105" t="s">
        <v>62</v>
      </c>
      <c r="W11" s="105" t="s">
        <v>62</v>
      </c>
      <c r="X11" s="105" t="s">
        <v>62</v>
      </c>
      <c r="Y11" s="105" t="s">
        <v>62</v>
      </c>
      <c r="Z11" s="105" t="s">
        <v>62</v>
      </c>
      <c r="AA11" s="105" t="s">
        <v>62</v>
      </c>
      <c r="AB11" s="105" t="s">
        <v>62</v>
      </c>
      <c r="AC11" s="105" t="s">
        <v>62</v>
      </c>
      <c r="AD11" s="105" t="s">
        <v>62</v>
      </c>
      <c r="AE11" s="105" t="s">
        <v>62</v>
      </c>
      <c r="AF11" s="105" t="s">
        <v>62</v>
      </c>
      <c r="AG11" s="105" t="s">
        <v>62</v>
      </c>
      <c r="AH11" s="105" t="s">
        <v>62</v>
      </c>
      <c r="AI11" s="105" t="s">
        <v>62</v>
      </c>
      <c r="AJ11" s="105" t="s">
        <v>62</v>
      </c>
      <c r="AK11" s="105" t="s">
        <v>62</v>
      </c>
      <c r="AL11" s="105" t="s">
        <v>62</v>
      </c>
      <c r="AM11" s="105" t="s">
        <v>62</v>
      </c>
      <c r="AN11" s="105" t="s">
        <v>62</v>
      </c>
      <c r="AO11" s="105" t="s">
        <v>62</v>
      </c>
      <c r="AP11" s="105" t="s">
        <v>62</v>
      </c>
      <c r="AQ11" s="105" t="s">
        <v>62</v>
      </c>
      <c r="AR11" s="105" t="s">
        <v>62</v>
      </c>
      <c r="AS11" s="105" t="s">
        <v>62</v>
      </c>
      <c r="AT11" s="105" t="s">
        <v>62</v>
      </c>
      <c r="AU11" s="105" t="s">
        <v>62</v>
      </c>
      <c r="AV11" s="105" t="s">
        <v>62</v>
      </c>
      <c r="AW11" s="105" t="s">
        <v>62</v>
      </c>
      <c r="AX11" s="105" t="s">
        <v>62</v>
      </c>
      <c r="AY11" s="105" t="s">
        <v>62</v>
      </c>
    </row>
    <row r="12" spans="1:51" x14ac:dyDescent="0.3">
      <c r="A12" s="64" t="s">
        <v>15</v>
      </c>
      <c r="B12" s="105">
        <v>499781</v>
      </c>
      <c r="C12" s="64">
        <v>500012</v>
      </c>
      <c r="D12" s="65">
        <v>498888</v>
      </c>
      <c r="E12" s="61">
        <v>498375</v>
      </c>
      <c r="F12" s="61">
        <v>498793</v>
      </c>
      <c r="G12" s="61">
        <v>498581</v>
      </c>
      <c r="H12" s="64">
        <v>498376</v>
      </c>
      <c r="I12" s="64">
        <v>498499</v>
      </c>
      <c r="J12" s="64">
        <v>499205</v>
      </c>
      <c r="K12" s="64">
        <v>499817</v>
      </c>
      <c r="L12" s="64">
        <v>500165</v>
      </c>
      <c r="M12" s="64">
        <v>500786</v>
      </c>
      <c r="N12" s="64">
        <v>500916</v>
      </c>
      <c r="O12" s="64">
        <v>500779</v>
      </c>
      <c r="P12" s="64">
        <v>498813</v>
      </c>
      <c r="Q12" s="64">
        <v>497040</v>
      </c>
      <c r="R12" s="64">
        <v>494918</v>
      </c>
      <c r="S12" s="64">
        <v>491329</v>
      </c>
      <c r="T12" s="64">
        <v>488681</v>
      </c>
      <c r="U12" s="64">
        <v>487795</v>
      </c>
      <c r="V12" s="105" t="s">
        <v>62</v>
      </c>
      <c r="W12" s="105" t="s">
        <v>62</v>
      </c>
      <c r="X12" s="105" t="s">
        <v>62</v>
      </c>
      <c r="Y12" s="105" t="s">
        <v>62</v>
      </c>
      <c r="Z12" s="105" t="s">
        <v>62</v>
      </c>
      <c r="AA12" s="105" t="s">
        <v>62</v>
      </c>
      <c r="AB12" s="105" t="s">
        <v>62</v>
      </c>
      <c r="AC12" s="105" t="s">
        <v>62</v>
      </c>
      <c r="AD12" s="105" t="s">
        <v>62</v>
      </c>
      <c r="AE12" s="105" t="s">
        <v>62</v>
      </c>
      <c r="AF12" s="105" t="s">
        <v>62</v>
      </c>
      <c r="AG12" s="105" t="s">
        <v>62</v>
      </c>
      <c r="AH12" s="105" t="s">
        <v>62</v>
      </c>
      <c r="AI12" s="105" t="s">
        <v>62</v>
      </c>
      <c r="AJ12" s="105" t="s">
        <v>62</v>
      </c>
      <c r="AK12" s="105" t="s">
        <v>62</v>
      </c>
      <c r="AL12" s="105" t="s">
        <v>62</v>
      </c>
      <c r="AM12" s="105" t="s">
        <v>62</v>
      </c>
      <c r="AN12" s="105" t="s">
        <v>62</v>
      </c>
      <c r="AO12" s="105" t="s">
        <v>62</v>
      </c>
      <c r="AP12" s="105" t="s">
        <v>62</v>
      </c>
      <c r="AQ12" s="105" t="s">
        <v>62</v>
      </c>
      <c r="AR12" s="105" t="s">
        <v>62</v>
      </c>
      <c r="AS12" s="105" t="s">
        <v>62</v>
      </c>
      <c r="AT12" s="105" t="s">
        <v>62</v>
      </c>
      <c r="AU12" s="105" t="s">
        <v>62</v>
      </c>
      <c r="AV12" s="105" t="s">
        <v>62</v>
      </c>
      <c r="AW12" s="105" t="s">
        <v>62</v>
      </c>
      <c r="AX12" s="105" t="s">
        <v>62</v>
      </c>
      <c r="AY12" s="105" t="s">
        <v>62</v>
      </c>
    </row>
    <row r="13" spans="1:51" x14ac:dyDescent="0.3">
      <c r="A13" s="64" t="s">
        <v>16</v>
      </c>
      <c r="B13" s="105">
        <v>1063997</v>
      </c>
      <c r="C13" s="64">
        <v>1059996</v>
      </c>
      <c r="D13" s="65">
        <v>1053316</v>
      </c>
      <c r="E13" s="60">
        <v>1049000</v>
      </c>
      <c r="F13" s="60">
        <v>1042937</v>
      </c>
      <c r="G13" s="60">
        <v>1036957</v>
      </c>
      <c r="H13" s="64">
        <v>1032695</v>
      </c>
      <c r="I13" s="64">
        <v>1027951</v>
      </c>
      <c r="J13" s="64">
        <v>1024308</v>
      </c>
      <c r="K13" s="64">
        <v>1019631</v>
      </c>
      <c r="L13" s="64">
        <v>1014983</v>
      </c>
      <c r="M13" s="64">
        <v>1008297</v>
      </c>
      <c r="N13" s="64">
        <v>1003103</v>
      </c>
      <c r="O13" s="64">
        <v>996511</v>
      </c>
      <c r="P13" s="64">
        <v>990759</v>
      </c>
      <c r="Q13" s="64">
        <v>985479</v>
      </c>
      <c r="R13" s="64">
        <v>979971</v>
      </c>
      <c r="S13" s="64">
        <v>975069</v>
      </c>
      <c r="T13" s="64">
        <v>970388</v>
      </c>
      <c r="U13" s="64">
        <v>965614</v>
      </c>
      <c r="V13" s="105" t="s">
        <v>62</v>
      </c>
      <c r="W13" s="105" t="s">
        <v>62</v>
      </c>
      <c r="X13" s="105" t="s">
        <v>62</v>
      </c>
      <c r="Y13" s="105" t="s">
        <v>62</v>
      </c>
      <c r="Z13" s="105" t="s">
        <v>62</v>
      </c>
      <c r="AA13" s="105" t="s">
        <v>62</v>
      </c>
      <c r="AB13" s="105" t="s">
        <v>62</v>
      </c>
      <c r="AC13" s="105" t="s">
        <v>62</v>
      </c>
      <c r="AD13" s="105" t="s">
        <v>62</v>
      </c>
      <c r="AE13" s="105" t="s">
        <v>62</v>
      </c>
      <c r="AF13" s="105" t="s">
        <v>62</v>
      </c>
      <c r="AG13" s="105" t="s">
        <v>62</v>
      </c>
      <c r="AH13" s="105" t="s">
        <v>62</v>
      </c>
      <c r="AI13" s="105" t="s">
        <v>62</v>
      </c>
      <c r="AJ13" s="105" t="s">
        <v>62</v>
      </c>
      <c r="AK13" s="105" t="s">
        <v>62</v>
      </c>
      <c r="AL13" s="105" t="s">
        <v>62</v>
      </c>
      <c r="AM13" s="105" t="s">
        <v>62</v>
      </c>
      <c r="AN13" s="105" t="s">
        <v>62</v>
      </c>
      <c r="AO13" s="105" t="s">
        <v>62</v>
      </c>
      <c r="AP13" s="105" t="s">
        <v>62</v>
      </c>
      <c r="AQ13" s="105" t="s">
        <v>62</v>
      </c>
      <c r="AR13" s="105" t="s">
        <v>62</v>
      </c>
      <c r="AS13" s="105" t="s">
        <v>62</v>
      </c>
      <c r="AT13" s="105" t="s">
        <v>62</v>
      </c>
      <c r="AU13" s="105" t="s">
        <v>62</v>
      </c>
      <c r="AV13" s="105" t="s">
        <v>62</v>
      </c>
      <c r="AW13" s="105" t="s">
        <v>62</v>
      </c>
      <c r="AX13" s="105" t="s">
        <v>62</v>
      </c>
      <c r="AY13" s="105" t="s">
        <v>62</v>
      </c>
    </row>
    <row r="14" spans="1:51" x14ac:dyDescent="0.3">
      <c r="A14" s="64" t="s">
        <v>61</v>
      </c>
      <c r="B14" s="105">
        <v>1773624</v>
      </c>
      <c r="C14" s="64">
        <v>1762964</v>
      </c>
      <c r="D14" s="65">
        <v>1753565</v>
      </c>
      <c r="E14" s="60">
        <v>1740683</v>
      </c>
      <c r="F14" s="60">
        <v>1727038</v>
      </c>
      <c r="G14" s="60">
        <v>1714049</v>
      </c>
      <c r="H14" s="64">
        <v>1700681</v>
      </c>
      <c r="I14" s="64">
        <v>1687093</v>
      </c>
      <c r="J14" s="64">
        <v>1677523</v>
      </c>
      <c r="K14" s="64">
        <v>1667072</v>
      </c>
      <c r="L14" s="64">
        <v>1658187</v>
      </c>
      <c r="M14" s="64">
        <v>1652337</v>
      </c>
      <c r="N14" s="64">
        <v>1650147</v>
      </c>
      <c r="O14" s="64">
        <v>1641885</v>
      </c>
      <c r="P14" s="64">
        <v>1627879</v>
      </c>
      <c r="Q14" s="64">
        <v>1619652</v>
      </c>
      <c r="R14" s="64">
        <v>1605460</v>
      </c>
      <c r="S14" s="64">
        <v>1595473</v>
      </c>
      <c r="T14" s="64">
        <v>1586143</v>
      </c>
      <c r="U14" s="64">
        <v>1575194</v>
      </c>
      <c r="V14" s="105" t="s">
        <v>62</v>
      </c>
      <c r="W14" s="105" t="s">
        <v>62</v>
      </c>
      <c r="X14" s="105" t="s">
        <v>62</v>
      </c>
      <c r="Y14" s="105" t="s">
        <v>62</v>
      </c>
      <c r="Z14" s="105" t="s">
        <v>62</v>
      </c>
      <c r="AA14" s="105" t="s">
        <v>62</v>
      </c>
      <c r="AB14" s="105" t="s">
        <v>62</v>
      </c>
      <c r="AC14" s="105" t="s">
        <v>62</v>
      </c>
      <c r="AD14" s="105" t="s">
        <v>62</v>
      </c>
      <c r="AE14" s="105" t="s">
        <v>62</v>
      </c>
      <c r="AF14" s="105" t="s">
        <v>62</v>
      </c>
      <c r="AG14" s="105" t="s">
        <v>62</v>
      </c>
      <c r="AH14" s="105" t="s">
        <v>62</v>
      </c>
      <c r="AI14" s="105" t="s">
        <v>62</v>
      </c>
      <c r="AJ14" s="105" t="s">
        <v>62</v>
      </c>
      <c r="AK14" s="105" t="s">
        <v>62</v>
      </c>
      <c r="AL14" s="105" t="s">
        <v>62</v>
      </c>
      <c r="AM14" s="105" t="s">
        <v>62</v>
      </c>
      <c r="AN14" s="105" t="s">
        <v>62</v>
      </c>
      <c r="AO14" s="105" t="s">
        <v>62</v>
      </c>
      <c r="AP14" s="105" t="s">
        <v>62</v>
      </c>
      <c r="AQ14" s="105" t="s">
        <v>62</v>
      </c>
      <c r="AR14" s="105" t="s">
        <v>62</v>
      </c>
      <c r="AS14" s="105" t="s">
        <v>62</v>
      </c>
      <c r="AT14" s="105" t="s">
        <v>62</v>
      </c>
      <c r="AU14" s="105" t="s">
        <v>62</v>
      </c>
      <c r="AV14" s="105" t="s">
        <v>62</v>
      </c>
      <c r="AW14" s="105" t="s">
        <v>62</v>
      </c>
      <c r="AX14" s="105" t="s">
        <v>62</v>
      </c>
      <c r="AY14" s="105" t="s">
        <v>62</v>
      </c>
    </row>
    <row r="15" spans="1:51" x14ac:dyDescent="0.3">
      <c r="A15" s="64" t="s">
        <v>67</v>
      </c>
      <c r="B15" s="105">
        <v>1503731</v>
      </c>
      <c r="C15" s="64">
        <v>1496056</v>
      </c>
      <c r="D15" s="60">
        <v>1492328</v>
      </c>
      <c r="E15" s="60">
        <v>1487095</v>
      </c>
      <c r="F15" s="60">
        <v>1478117</v>
      </c>
      <c r="G15" s="60">
        <v>1468596</v>
      </c>
      <c r="H15" s="60">
        <v>1458394</v>
      </c>
      <c r="I15" s="60">
        <v>1447672</v>
      </c>
      <c r="J15" s="60">
        <v>1438586</v>
      </c>
      <c r="K15" s="60">
        <v>1429366</v>
      </c>
      <c r="L15" s="60">
        <v>1415215</v>
      </c>
      <c r="M15" s="60">
        <v>1401597</v>
      </c>
      <c r="N15" s="60">
        <v>1392771</v>
      </c>
      <c r="O15" s="60">
        <v>1378313</v>
      </c>
      <c r="P15" s="60">
        <v>1359093</v>
      </c>
      <c r="Q15" s="60">
        <v>1347649</v>
      </c>
      <c r="R15" s="60">
        <v>1335833</v>
      </c>
      <c r="S15" s="60">
        <v>1328851</v>
      </c>
      <c r="T15" s="60">
        <v>1319700</v>
      </c>
      <c r="U15" s="60">
        <v>1307062</v>
      </c>
      <c r="V15" s="105" t="s">
        <v>62</v>
      </c>
      <c r="W15" s="105" t="s">
        <v>62</v>
      </c>
      <c r="X15" s="105" t="s">
        <v>62</v>
      </c>
      <c r="Y15" s="105" t="s">
        <v>62</v>
      </c>
      <c r="Z15" s="105" t="s">
        <v>62</v>
      </c>
      <c r="AA15" s="105" t="s">
        <v>62</v>
      </c>
      <c r="AB15" s="105" t="s">
        <v>62</v>
      </c>
      <c r="AC15" s="105" t="s">
        <v>62</v>
      </c>
      <c r="AD15" s="105" t="s">
        <v>62</v>
      </c>
      <c r="AE15" s="105" t="s">
        <v>62</v>
      </c>
      <c r="AF15" s="105" t="s">
        <v>62</v>
      </c>
      <c r="AG15" s="105" t="s">
        <v>62</v>
      </c>
      <c r="AH15" s="105" t="s">
        <v>62</v>
      </c>
      <c r="AI15" s="105" t="s">
        <v>62</v>
      </c>
      <c r="AJ15" s="105" t="s">
        <v>62</v>
      </c>
      <c r="AK15" s="105" t="s">
        <v>62</v>
      </c>
      <c r="AL15" s="105" t="s">
        <v>62</v>
      </c>
      <c r="AM15" s="105" t="s">
        <v>62</v>
      </c>
      <c r="AN15" s="105" t="s">
        <v>62</v>
      </c>
      <c r="AO15" s="105" t="s">
        <v>62</v>
      </c>
      <c r="AP15" s="105" t="s">
        <v>62</v>
      </c>
      <c r="AQ15" s="105" t="s">
        <v>62</v>
      </c>
      <c r="AR15" s="105" t="s">
        <v>62</v>
      </c>
      <c r="AS15" s="105" t="s">
        <v>62</v>
      </c>
      <c r="AT15" s="105" t="s">
        <v>62</v>
      </c>
      <c r="AU15" s="105" t="s">
        <v>62</v>
      </c>
      <c r="AV15" s="105" t="s">
        <v>62</v>
      </c>
      <c r="AW15" s="105" t="s">
        <v>62</v>
      </c>
      <c r="AX15" s="105" t="s">
        <v>62</v>
      </c>
      <c r="AY15" s="105" t="s">
        <v>62</v>
      </c>
    </row>
    <row r="16" spans="1:51" x14ac:dyDescent="0.3">
      <c r="A16" s="64" t="s">
        <v>18</v>
      </c>
      <c r="B16" s="105">
        <v>640551</v>
      </c>
      <c r="C16" s="64">
        <v>636897</v>
      </c>
      <c r="D16" s="65">
        <v>633546</v>
      </c>
      <c r="E16" s="60">
        <v>630009</v>
      </c>
      <c r="F16" s="60">
        <v>628103</v>
      </c>
      <c r="G16" s="60">
        <v>625345</v>
      </c>
      <c r="H16" s="64">
        <v>623450</v>
      </c>
      <c r="I16" s="64">
        <v>621649</v>
      </c>
      <c r="J16" s="64">
        <v>619764</v>
      </c>
      <c r="K16" s="64">
        <v>618578</v>
      </c>
      <c r="L16" s="64">
        <v>615656</v>
      </c>
      <c r="M16" s="64">
        <v>611666</v>
      </c>
      <c r="N16" s="64">
        <v>609311</v>
      </c>
      <c r="O16" s="64">
        <v>605592</v>
      </c>
      <c r="P16" s="64">
        <v>600857</v>
      </c>
      <c r="Q16" s="64">
        <v>597505</v>
      </c>
      <c r="R16" s="64">
        <v>594490</v>
      </c>
      <c r="S16" s="64">
        <v>592842</v>
      </c>
      <c r="T16" s="64">
        <v>592012</v>
      </c>
      <c r="U16" s="64">
        <v>591572</v>
      </c>
      <c r="V16" s="105" t="s">
        <v>62</v>
      </c>
      <c r="W16" s="105" t="s">
        <v>62</v>
      </c>
      <c r="X16" s="105" t="s">
        <v>62</v>
      </c>
      <c r="Y16" s="105" t="s">
        <v>62</v>
      </c>
      <c r="Z16" s="105" t="s">
        <v>62</v>
      </c>
      <c r="AA16" s="105" t="s">
        <v>62</v>
      </c>
      <c r="AB16" s="105" t="s">
        <v>62</v>
      </c>
      <c r="AC16" s="105" t="s">
        <v>62</v>
      </c>
      <c r="AD16" s="105" t="s">
        <v>62</v>
      </c>
      <c r="AE16" s="105" t="s">
        <v>62</v>
      </c>
      <c r="AF16" s="105" t="s">
        <v>62</v>
      </c>
      <c r="AG16" s="105" t="s">
        <v>62</v>
      </c>
      <c r="AH16" s="105" t="s">
        <v>62</v>
      </c>
      <c r="AI16" s="105" t="s">
        <v>62</v>
      </c>
      <c r="AJ16" s="105" t="s">
        <v>62</v>
      </c>
      <c r="AK16" s="105" t="s">
        <v>62</v>
      </c>
      <c r="AL16" s="105" t="s">
        <v>62</v>
      </c>
      <c r="AM16" s="105" t="s">
        <v>62</v>
      </c>
      <c r="AN16" s="105" t="s">
        <v>62</v>
      </c>
      <c r="AO16" s="105" t="s">
        <v>62</v>
      </c>
      <c r="AP16" s="105" t="s">
        <v>62</v>
      </c>
      <c r="AQ16" s="105" t="s">
        <v>62</v>
      </c>
      <c r="AR16" s="105" t="s">
        <v>62</v>
      </c>
      <c r="AS16" s="105" t="s">
        <v>62</v>
      </c>
      <c r="AT16" s="105" t="s">
        <v>62</v>
      </c>
      <c r="AU16" s="105" t="s">
        <v>62</v>
      </c>
      <c r="AV16" s="105" t="s">
        <v>62</v>
      </c>
      <c r="AW16" s="105" t="s">
        <v>62</v>
      </c>
      <c r="AX16" s="105" t="s">
        <v>62</v>
      </c>
      <c r="AY16" s="105" t="s">
        <v>62</v>
      </c>
    </row>
    <row r="17" spans="1:51" x14ac:dyDescent="0.3">
      <c r="A17" s="64" t="s">
        <v>19</v>
      </c>
      <c r="B17" s="105">
        <v>850590</v>
      </c>
      <c r="C17" s="64">
        <v>848114</v>
      </c>
      <c r="D17" s="65">
        <v>844985</v>
      </c>
      <c r="E17" s="60">
        <v>840414</v>
      </c>
      <c r="F17" s="60">
        <v>836730</v>
      </c>
      <c r="G17" s="60">
        <v>829094</v>
      </c>
      <c r="H17" s="64">
        <v>821153</v>
      </c>
      <c r="I17" s="64">
        <v>812895</v>
      </c>
      <c r="J17" s="64">
        <v>806812</v>
      </c>
      <c r="K17" s="64">
        <v>800161</v>
      </c>
      <c r="L17" s="64">
        <v>793146</v>
      </c>
      <c r="M17" s="64">
        <v>785954</v>
      </c>
      <c r="N17" s="64">
        <v>781216</v>
      </c>
      <c r="O17" s="64">
        <v>774052</v>
      </c>
      <c r="P17" s="64">
        <v>767089</v>
      </c>
      <c r="Q17" s="64">
        <v>761382</v>
      </c>
      <c r="R17" s="64">
        <v>754854</v>
      </c>
      <c r="S17" s="64">
        <v>750994</v>
      </c>
      <c r="T17" s="64">
        <v>746670</v>
      </c>
      <c r="U17" s="64">
        <v>743079</v>
      </c>
      <c r="V17" s="105" t="s">
        <v>62</v>
      </c>
      <c r="W17" s="105" t="s">
        <v>62</v>
      </c>
      <c r="X17" s="105" t="s">
        <v>62</v>
      </c>
      <c r="Y17" s="105" t="s">
        <v>62</v>
      </c>
      <c r="Z17" s="105" t="s">
        <v>62</v>
      </c>
      <c r="AA17" s="105" t="s">
        <v>62</v>
      </c>
      <c r="AB17" s="105" t="s">
        <v>62</v>
      </c>
      <c r="AC17" s="105" t="s">
        <v>62</v>
      </c>
      <c r="AD17" s="105" t="s">
        <v>62</v>
      </c>
      <c r="AE17" s="105" t="s">
        <v>62</v>
      </c>
      <c r="AF17" s="105" t="s">
        <v>62</v>
      </c>
      <c r="AG17" s="105" t="s">
        <v>62</v>
      </c>
      <c r="AH17" s="105" t="s">
        <v>62</v>
      </c>
      <c r="AI17" s="105" t="s">
        <v>62</v>
      </c>
      <c r="AJ17" s="105" t="s">
        <v>62</v>
      </c>
      <c r="AK17" s="105" t="s">
        <v>62</v>
      </c>
      <c r="AL17" s="105" t="s">
        <v>62</v>
      </c>
      <c r="AM17" s="105" t="s">
        <v>62</v>
      </c>
      <c r="AN17" s="105" t="s">
        <v>62</v>
      </c>
      <c r="AO17" s="105" t="s">
        <v>62</v>
      </c>
      <c r="AP17" s="105" t="s">
        <v>62</v>
      </c>
      <c r="AQ17" s="105" t="s">
        <v>62</v>
      </c>
      <c r="AR17" s="105" t="s">
        <v>62</v>
      </c>
      <c r="AS17" s="105" t="s">
        <v>62</v>
      </c>
      <c r="AT17" s="105" t="s">
        <v>62</v>
      </c>
      <c r="AU17" s="105" t="s">
        <v>62</v>
      </c>
      <c r="AV17" s="105" t="s">
        <v>62</v>
      </c>
      <c r="AW17" s="105" t="s">
        <v>62</v>
      </c>
      <c r="AX17" s="105" t="s">
        <v>62</v>
      </c>
      <c r="AY17" s="105" t="s">
        <v>62</v>
      </c>
    </row>
    <row r="18" spans="1:51" x14ac:dyDescent="0.3">
      <c r="A18" s="64" t="s">
        <v>20</v>
      </c>
      <c r="B18" s="105">
        <v>1856063</v>
      </c>
      <c r="C18" s="64">
        <v>1846655</v>
      </c>
      <c r="D18" s="65">
        <v>1832752</v>
      </c>
      <c r="E18" s="60">
        <v>1820379</v>
      </c>
      <c r="F18" s="60">
        <v>1806944</v>
      </c>
      <c r="G18" s="60">
        <v>1790597</v>
      </c>
      <c r="H18" s="64">
        <v>1775471</v>
      </c>
      <c r="I18" s="64">
        <v>1755137</v>
      </c>
      <c r="J18" s="64">
        <v>1742012</v>
      </c>
      <c r="K18" s="64">
        <v>1729141</v>
      </c>
      <c r="L18" s="64">
        <v>1717620</v>
      </c>
      <c r="M18" s="64">
        <v>1704519</v>
      </c>
      <c r="N18" s="64">
        <v>1694955</v>
      </c>
      <c r="O18" s="64">
        <v>1680058</v>
      </c>
      <c r="P18" s="64">
        <v>1668283</v>
      </c>
      <c r="Q18" s="64">
        <v>1656371</v>
      </c>
      <c r="R18" s="64">
        <v>1643176</v>
      </c>
      <c r="S18" s="64">
        <v>1633493</v>
      </c>
      <c r="T18" s="64">
        <v>1625032</v>
      </c>
      <c r="U18" s="64">
        <v>1616258</v>
      </c>
      <c r="V18" s="105" t="s">
        <v>62</v>
      </c>
      <c r="W18" s="105" t="s">
        <v>62</v>
      </c>
      <c r="X18" s="105" t="s">
        <v>62</v>
      </c>
      <c r="Y18" s="105" t="s">
        <v>62</v>
      </c>
      <c r="Z18" s="105" t="s">
        <v>62</v>
      </c>
      <c r="AA18" s="105" t="s">
        <v>62</v>
      </c>
      <c r="AB18" s="105" t="s">
        <v>62</v>
      </c>
      <c r="AC18" s="105" t="s">
        <v>62</v>
      </c>
      <c r="AD18" s="105" t="s">
        <v>62</v>
      </c>
      <c r="AE18" s="105" t="s">
        <v>62</v>
      </c>
      <c r="AF18" s="105" t="s">
        <v>62</v>
      </c>
      <c r="AG18" s="105" t="s">
        <v>62</v>
      </c>
      <c r="AH18" s="105" t="s">
        <v>62</v>
      </c>
      <c r="AI18" s="105" t="s">
        <v>62</v>
      </c>
      <c r="AJ18" s="105" t="s">
        <v>62</v>
      </c>
      <c r="AK18" s="105" t="s">
        <v>62</v>
      </c>
      <c r="AL18" s="105" t="s">
        <v>62</v>
      </c>
      <c r="AM18" s="105" t="s">
        <v>62</v>
      </c>
      <c r="AN18" s="105" t="s">
        <v>62</v>
      </c>
      <c r="AO18" s="105" t="s">
        <v>62</v>
      </c>
      <c r="AP18" s="105" t="s">
        <v>62</v>
      </c>
      <c r="AQ18" s="105" t="s">
        <v>62</v>
      </c>
      <c r="AR18" s="105" t="s">
        <v>62</v>
      </c>
      <c r="AS18" s="105" t="s">
        <v>62</v>
      </c>
      <c r="AT18" s="105" t="s">
        <v>62</v>
      </c>
      <c r="AU18" s="105" t="s">
        <v>62</v>
      </c>
      <c r="AV18" s="105" t="s">
        <v>62</v>
      </c>
      <c r="AW18" s="105" t="s">
        <v>62</v>
      </c>
      <c r="AX18" s="105" t="s">
        <v>62</v>
      </c>
      <c r="AY18" s="105" t="s">
        <v>62</v>
      </c>
    </row>
    <row r="19" spans="1:51" x14ac:dyDescent="0.3">
      <c r="A19" s="64" t="s">
        <v>21</v>
      </c>
      <c r="B19" s="105">
        <v>640650</v>
      </c>
      <c r="C19" s="64">
        <v>637070</v>
      </c>
      <c r="D19" s="65">
        <v>633558</v>
      </c>
      <c r="E19" s="61">
        <v>628139</v>
      </c>
      <c r="F19" s="61">
        <v>623094</v>
      </c>
      <c r="G19" s="61">
        <v>617527</v>
      </c>
      <c r="H19" s="64">
        <v>611739</v>
      </c>
      <c r="I19" s="64">
        <v>605959</v>
      </c>
      <c r="J19" s="64">
        <v>602216</v>
      </c>
      <c r="K19" s="64">
        <v>598289</v>
      </c>
      <c r="L19" s="64">
        <v>594097</v>
      </c>
      <c r="M19" s="64">
        <v>590480</v>
      </c>
      <c r="N19" s="64">
        <v>587610</v>
      </c>
      <c r="O19" s="64">
        <v>585415</v>
      </c>
      <c r="P19" s="64">
        <v>580702</v>
      </c>
      <c r="Q19" s="64">
        <v>576908</v>
      </c>
      <c r="R19" s="64">
        <v>572641</v>
      </c>
      <c r="S19" s="64">
        <v>569281</v>
      </c>
      <c r="T19" s="64">
        <v>566445</v>
      </c>
      <c r="U19" s="64">
        <v>564999</v>
      </c>
      <c r="V19" s="105" t="s">
        <v>62</v>
      </c>
      <c r="W19" s="105" t="s">
        <v>62</v>
      </c>
      <c r="X19" s="105" t="s">
        <v>62</v>
      </c>
      <c r="Y19" s="105" t="s">
        <v>62</v>
      </c>
      <c r="Z19" s="105" t="s">
        <v>62</v>
      </c>
      <c r="AA19" s="105" t="s">
        <v>62</v>
      </c>
      <c r="AB19" s="105" t="s">
        <v>62</v>
      </c>
      <c r="AC19" s="105" t="s">
        <v>62</v>
      </c>
      <c r="AD19" s="105" t="s">
        <v>62</v>
      </c>
      <c r="AE19" s="105" t="s">
        <v>62</v>
      </c>
      <c r="AF19" s="105" t="s">
        <v>62</v>
      </c>
      <c r="AG19" s="105" t="s">
        <v>62</v>
      </c>
      <c r="AH19" s="105" t="s">
        <v>62</v>
      </c>
      <c r="AI19" s="105" t="s">
        <v>62</v>
      </c>
      <c r="AJ19" s="105" t="s">
        <v>62</v>
      </c>
      <c r="AK19" s="105" t="s">
        <v>62</v>
      </c>
      <c r="AL19" s="105" t="s">
        <v>62</v>
      </c>
      <c r="AM19" s="105" t="s">
        <v>62</v>
      </c>
      <c r="AN19" s="105" t="s">
        <v>62</v>
      </c>
      <c r="AO19" s="105" t="s">
        <v>62</v>
      </c>
      <c r="AP19" s="105" t="s">
        <v>62</v>
      </c>
      <c r="AQ19" s="105" t="s">
        <v>62</v>
      </c>
      <c r="AR19" s="105" t="s">
        <v>62</v>
      </c>
      <c r="AS19" s="105" t="s">
        <v>62</v>
      </c>
      <c r="AT19" s="105" t="s">
        <v>62</v>
      </c>
      <c r="AU19" s="105" t="s">
        <v>62</v>
      </c>
      <c r="AV19" s="105" t="s">
        <v>62</v>
      </c>
      <c r="AW19" s="105" t="s">
        <v>62</v>
      </c>
      <c r="AX19" s="105" t="s">
        <v>62</v>
      </c>
      <c r="AY19" s="105" t="s">
        <v>62</v>
      </c>
    </row>
    <row r="20" spans="1:51" x14ac:dyDescent="0.3">
      <c r="A20" s="64" t="s">
        <v>22</v>
      </c>
      <c r="B20" s="105">
        <v>9002488</v>
      </c>
      <c r="C20" s="64">
        <v>8961989</v>
      </c>
      <c r="D20" s="65">
        <v>8908081</v>
      </c>
      <c r="E20" s="61">
        <v>8825001</v>
      </c>
      <c r="F20" s="61">
        <v>8769659</v>
      </c>
      <c r="G20" s="61">
        <v>8666930</v>
      </c>
      <c r="H20" s="64">
        <v>8539398</v>
      </c>
      <c r="I20" s="64">
        <v>8417458</v>
      </c>
      <c r="J20" s="64">
        <v>8308833</v>
      </c>
      <c r="K20" s="64">
        <v>8204407</v>
      </c>
      <c r="L20" s="64">
        <v>8061495</v>
      </c>
      <c r="M20" s="64">
        <v>7942594</v>
      </c>
      <c r="N20" s="64">
        <v>7812161</v>
      </c>
      <c r="O20" s="64">
        <v>7693473</v>
      </c>
      <c r="P20" s="64">
        <v>7597825</v>
      </c>
      <c r="Q20" s="64">
        <v>7519009</v>
      </c>
      <c r="R20" s="64">
        <v>7432730</v>
      </c>
      <c r="S20" s="64">
        <v>7394817</v>
      </c>
      <c r="T20" s="64">
        <v>7376671</v>
      </c>
      <c r="U20" s="64">
        <v>7322403</v>
      </c>
      <c r="V20" s="105" t="s">
        <v>62</v>
      </c>
      <c r="W20" s="105" t="s">
        <v>62</v>
      </c>
      <c r="X20" s="105" t="s">
        <v>62</v>
      </c>
      <c r="Y20" s="105" t="s">
        <v>62</v>
      </c>
      <c r="Z20" s="105" t="s">
        <v>62</v>
      </c>
      <c r="AA20" s="105" t="s">
        <v>62</v>
      </c>
      <c r="AB20" s="105" t="s">
        <v>62</v>
      </c>
      <c r="AC20" s="105" t="s">
        <v>62</v>
      </c>
      <c r="AD20" s="105" t="s">
        <v>62</v>
      </c>
      <c r="AE20" s="105" t="s">
        <v>62</v>
      </c>
      <c r="AF20" s="105" t="s">
        <v>62</v>
      </c>
      <c r="AG20" s="105" t="s">
        <v>62</v>
      </c>
      <c r="AH20" s="105" t="s">
        <v>62</v>
      </c>
      <c r="AI20" s="105" t="s">
        <v>62</v>
      </c>
      <c r="AJ20" s="105" t="s">
        <v>62</v>
      </c>
      <c r="AK20" s="105" t="s">
        <v>62</v>
      </c>
      <c r="AL20" s="105" t="s">
        <v>62</v>
      </c>
      <c r="AM20" s="105" t="s">
        <v>62</v>
      </c>
      <c r="AN20" s="105" t="s">
        <v>62</v>
      </c>
      <c r="AO20" s="105" t="s">
        <v>62</v>
      </c>
      <c r="AP20" s="105" t="s">
        <v>62</v>
      </c>
      <c r="AQ20" s="105" t="s">
        <v>62</v>
      </c>
      <c r="AR20" s="105" t="s">
        <v>62</v>
      </c>
      <c r="AS20" s="105" t="s">
        <v>62</v>
      </c>
      <c r="AT20" s="105" t="s">
        <v>62</v>
      </c>
      <c r="AU20" s="105" t="s">
        <v>62</v>
      </c>
      <c r="AV20" s="105" t="s">
        <v>62</v>
      </c>
      <c r="AW20" s="105" t="s">
        <v>62</v>
      </c>
      <c r="AX20" s="105" t="s">
        <v>62</v>
      </c>
      <c r="AY20" s="105" t="s">
        <v>62</v>
      </c>
    </row>
    <row r="21" spans="1:51" x14ac:dyDescent="0.3">
      <c r="A21" s="64" t="s">
        <v>23</v>
      </c>
      <c r="B21" s="105">
        <v>2848286</v>
      </c>
      <c r="C21" s="64">
        <v>2835686</v>
      </c>
      <c r="D21" s="65">
        <v>2812569</v>
      </c>
      <c r="E21" s="61">
        <v>2798799</v>
      </c>
      <c r="F21" s="61">
        <v>2780844</v>
      </c>
      <c r="G21" s="61">
        <v>2754017</v>
      </c>
      <c r="H21" s="64">
        <v>2730123</v>
      </c>
      <c r="I21" s="64">
        <v>2713572</v>
      </c>
      <c r="J21" s="64">
        <v>2701377</v>
      </c>
      <c r="K21" s="64">
        <v>2685386</v>
      </c>
      <c r="L21" s="64">
        <v>2661841</v>
      </c>
      <c r="M21" s="64">
        <v>2639833</v>
      </c>
      <c r="N21" s="64">
        <v>2620007</v>
      </c>
      <c r="O21" s="64">
        <v>2598619</v>
      </c>
      <c r="P21" s="64">
        <v>2582260</v>
      </c>
      <c r="Q21" s="64">
        <v>2564055</v>
      </c>
      <c r="R21" s="64">
        <v>2549752</v>
      </c>
      <c r="S21" s="64">
        <v>2538555</v>
      </c>
      <c r="T21" s="64">
        <v>2523214</v>
      </c>
      <c r="U21" s="64">
        <v>2516096</v>
      </c>
      <c r="V21" s="105" t="s">
        <v>62</v>
      </c>
      <c r="W21" s="105" t="s">
        <v>62</v>
      </c>
      <c r="X21" s="105" t="s">
        <v>62</v>
      </c>
      <c r="Y21" s="105" t="s">
        <v>62</v>
      </c>
      <c r="Z21" s="105" t="s">
        <v>62</v>
      </c>
      <c r="AA21" s="105" t="s">
        <v>62</v>
      </c>
      <c r="AB21" s="105" t="s">
        <v>62</v>
      </c>
      <c r="AC21" s="105" t="s">
        <v>62</v>
      </c>
      <c r="AD21" s="105" t="s">
        <v>62</v>
      </c>
      <c r="AE21" s="105" t="s">
        <v>62</v>
      </c>
      <c r="AF21" s="105" t="s">
        <v>62</v>
      </c>
      <c r="AG21" s="105" t="s">
        <v>62</v>
      </c>
      <c r="AH21" s="105" t="s">
        <v>62</v>
      </c>
      <c r="AI21" s="105" t="s">
        <v>62</v>
      </c>
      <c r="AJ21" s="105" t="s">
        <v>62</v>
      </c>
      <c r="AK21" s="105" t="s">
        <v>62</v>
      </c>
      <c r="AL21" s="105" t="s">
        <v>62</v>
      </c>
      <c r="AM21" s="105" t="s">
        <v>62</v>
      </c>
      <c r="AN21" s="105" t="s">
        <v>62</v>
      </c>
      <c r="AO21" s="105" t="s">
        <v>62</v>
      </c>
      <c r="AP21" s="105" t="s">
        <v>62</v>
      </c>
      <c r="AQ21" s="105" t="s">
        <v>62</v>
      </c>
      <c r="AR21" s="105" t="s">
        <v>62</v>
      </c>
      <c r="AS21" s="105" t="s">
        <v>62</v>
      </c>
      <c r="AT21" s="105" t="s">
        <v>62</v>
      </c>
      <c r="AU21" s="105" t="s">
        <v>62</v>
      </c>
      <c r="AV21" s="105" t="s">
        <v>62</v>
      </c>
      <c r="AW21" s="105" t="s">
        <v>62</v>
      </c>
      <c r="AX21" s="105" t="s">
        <v>62</v>
      </c>
      <c r="AY21" s="105" t="s">
        <v>62</v>
      </c>
    </row>
    <row r="22" spans="1:51" x14ac:dyDescent="0.3">
      <c r="A22" s="64" t="s">
        <v>24</v>
      </c>
      <c r="B22" s="105">
        <v>1856770</v>
      </c>
      <c r="C22" s="64">
        <v>1849967</v>
      </c>
      <c r="D22" s="65">
        <v>1844245</v>
      </c>
      <c r="E22" s="60">
        <v>1837805</v>
      </c>
      <c r="F22" s="60">
        <v>1828815</v>
      </c>
      <c r="G22" s="60">
        <v>1813586</v>
      </c>
      <c r="H22" s="64">
        <v>1799770</v>
      </c>
      <c r="I22" s="64">
        <v>1786708</v>
      </c>
      <c r="J22" s="64">
        <v>1776430</v>
      </c>
      <c r="K22" s="64">
        <v>1763421</v>
      </c>
      <c r="L22" s="64">
        <v>1748132</v>
      </c>
      <c r="M22" s="64">
        <v>1730706</v>
      </c>
      <c r="N22" s="64">
        <v>1718048</v>
      </c>
      <c r="O22" s="64">
        <v>1705571</v>
      </c>
      <c r="P22" s="64">
        <v>1695160</v>
      </c>
      <c r="Q22" s="64">
        <v>1686048</v>
      </c>
      <c r="R22" s="64">
        <v>1672491</v>
      </c>
      <c r="S22" s="64">
        <v>1662787</v>
      </c>
      <c r="T22" s="64">
        <v>1654008</v>
      </c>
      <c r="U22" s="64">
        <v>1649013</v>
      </c>
      <c r="V22" s="105" t="s">
        <v>62</v>
      </c>
      <c r="W22" s="105" t="s">
        <v>62</v>
      </c>
      <c r="X22" s="105" t="s">
        <v>62</v>
      </c>
      <c r="Y22" s="105" t="s">
        <v>62</v>
      </c>
      <c r="Z22" s="105" t="s">
        <v>62</v>
      </c>
      <c r="AA22" s="105" t="s">
        <v>62</v>
      </c>
      <c r="AB22" s="105" t="s">
        <v>62</v>
      </c>
      <c r="AC22" s="105" t="s">
        <v>62</v>
      </c>
      <c r="AD22" s="105" t="s">
        <v>62</v>
      </c>
      <c r="AE22" s="105" t="s">
        <v>62</v>
      </c>
      <c r="AF22" s="105" t="s">
        <v>62</v>
      </c>
      <c r="AG22" s="105" t="s">
        <v>62</v>
      </c>
      <c r="AH22" s="105" t="s">
        <v>62</v>
      </c>
      <c r="AI22" s="105" t="s">
        <v>62</v>
      </c>
      <c r="AJ22" s="105" t="s">
        <v>62</v>
      </c>
      <c r="AK22" s="105" t="s">
        <v>62</v>
      </c>
      <c r="AL22" s="105" t="s">
        <v>62</v>
      </c>
      <c r="AM22" s="105" t="s">
        <v>62</v>
      </c>
      <c r="AN22" s="105" t="s">
        <v>62</v>
      </c>
      <c r="AO22" s="105" t="s">
        <v>62</v>
      </c>
      <c r="AP22" s="105" t="s">
        <v>62</v>
      </c>
      <c r="AQ22" s="105" t="s">
        <v>62</v>
      </c>
      <c r="AR22" s="105" t="s">
        <v>62</v>
      </c>
      <c r="AS22" s="105" t="s">
        <v>62</v>
      </c>
      <c r="AT22" s="105" t="s">
        <v>62</v>
      </c>
      <c r="AU22" s="105" t="s">
        <v>62</v>
      </c>
      <c r="AV22" s="105" t="s">
        <v>62</v>
      </c>
      <c r="AW22" s="105" t="s">
        <v>62</v>
      </c>
      <c r="AX22" s="105" t="s">
        <v>62</v>
      </c>
      <c r="AY22" s="105" t="s">
        <v>62</v>
      </c>
    </row>
    <row r="23" spans="1:51" x14ac:dyDescent="0.3">
      <c r="A23" s="64" t="s">
        <v>25</v>
      </c>
      <c r="B23" s="105">
        <v>791685</v>
      </c>
      <c r="C23" s="64">
        <v>788587</v>
      </c>
      <c r="D23" s="65">
        <v>784164</v>
      </c>
      <c r="E23" s="62">
        <v>779411</v>
      </c>
      <c r="F23" s="62">
        <v>773023</v>
      </c>
      <c r="G23" s="62">
        <v>767572</v>
      </c>
      <c r="H23" s="64">
        <v>763730</v>
      </c>
      <c r="I23" s="64">
        <v>759002</v>
      </c>
      <c r="J23" s="64">
        <v>754498</v>
      </c>
      <c r="K23" s="64">
        <v>750176</v>
      </c>
      <c r="L23" s="64">
        <v>746945</v>
      </c>
      <c r="M23" s="64">
        <v>744663</v>
      </c>
      <c r="N23" s="64">
        <v>742581</v>
      </c>
      <c r="O23" s="64">
        <v>737965</v>
      </c>
      <c r="P23" s="64">
        <v>732803</v>
      </c>
      <c r="Q23" s="64">
        <v>727919</v>
      </c>
      <c r="R23" s="64">
        <v>724693</v>
      </c>
      <c r="S23" s="64">
        <v>722919</v>
      </c>
      <c r="T23" s="64">
        <v>719732</v>
      </c>
      <c r="U23" s="64">
        <v>717118</v>
      </c>
      <c r="V23" s="105" t="s">
        <v>62</v>
      </c>
      <c r="W23" s="105" t="s">
        <v>62</v>
      </c>
      <c r="X23" s="105" t="s">
        <v>62</v>
      </c>
      <c r="Y23" s="105" t="s">
        <v>62</v>
      </c>
      <c r="Z23" s="105" t="s">
        <v>62</v>
      </c>
      <c r="AA23" s="105" t="s">
        <v>62</v>
      </c>
      <c r="AB23" s="105" t="s">
        <v>62</v>
      </c>
      <c r="AC23" s="105" t="s">
        <v>62</v>
      </c>
      <c r="AD23" s="105" t="s">
        <v>62</v>
      </c>
      <c r="AE23" s="105" t="s">
        <v>62</v>
      </c>
      <c r="AF23" s="105" t="s">
        <v>62</v>
      </c>
      <c r="AG23" s="105" t="s">
        <v>62</v>
      </c>
      <c r="AH23" s="105" t="s">
        <v>62</v>
      </c>
      <c r="AI23" s="105" t="s">
        <v>62</v>
      </c>
      <c r="AJ23" s="105" t="s">
        <v>62</v>
      </c>
      <c r="AK23" s="105" t="s">
        <v>62</v>
      </c>
      <c r="AL23" s="105" t="s">
        <v>62</v>
      </c>
      <c r="AM23" s="105" t="s">
        <v>62</v>
      </c>
      <c r="AN23" s="105" t="s">
        <v>62</v>
      </c>
      <c r="AO23" s="105" t="s">
        <v>62</v>
      </c>
      <c r="AP23" s="105" t="s">
        <v>62</v>
      </c>
      <c r="AQ23" s="105" t="s">
        <v>62</v>
      </c>
      <c r="AR23" s="105" t="s">
        <v>62</v>
      </c>
      <c r="AS23" s="105" t="s">
        <v>62</v>
      </c>
      <c r="AT23" s="105" t="s">
        <v>62</v>
      </c>
      <c r="AU23" s="105" t="s">
        <v>62</v>
      </c>
      <c r="AV23" s="105" t="s">
        <v>62</v>
      </c>
      <c r="AW23" s="105" t="s">
        <v>62</v>
      </c>
      <c r="AX23" s="105" t="s">
        <v>62</v>
      </c>
      <c r="AY23" s="105" t="s">
        <v>62</v>
      </c>
    </row>
    <row r="24" spans="1:51" x14ac:dyDescent="0.3">
      <c r="A24" s="64" t="s">
        <v>26</v>
      </c>
      <c r="B24" s="105">
        <v>1195672</v>
      </c>
      <c r="C24" s="64">
        <v>1189519</v>
      </c>
      <c r="D24" s="65">
        <v>1184365</v>
      </c>
      <c r="E24" s="61">
        <v>1180934</v>
      </c>
      <c r="F24" s="61">
        <v>1176386</v>
      </c>
      <c r="G24" s="61">
        <v>1165332</v>
      </c>
      <c r="H24" s="64">
        <v>1154195</v>
      </c>
      <c r="I24" s="64">
        <v>1140618</v>
      </c>
      <c r="J24" s="64">
        <v>1129291</v>
      </c>
      <c r="K24" s="64">
        <v>1119824</v>
      </c>
      <c r="L24" s="64">
        <v>1107641</v>
      </c>
      <c r="M24" s="64">
        <v>1096599</v>
      </c>
      <c r="N24" s="64">
        <v>1085434</v>
      </c>
      <c r="O24" s="64">
        <v>1072954</v>
      </c>
      <c r="P24" s="64">
        <v>1063202</v>
      </c>
      <c r="Q24" s="64">
        <v>1055483</v>
      </c>
      <c r="R24" s="64">
        <v>1047366</v>
      </c>
      <c r="S24" s="64">
        <v>1045337</v>
      </c>
      <c r="T24" s="64">
        <v>1040387</v>
      </c>
      <c r="U24" s="64">
        <v>1035523</v>
      </c>
      <c r="V24" s="105" t="s">
        <v>62</v>
      </c>
      <c r="W24" s="105" t="s">
        <v>62</v>
      </c>
      <c r="X24" s="105" t="s">
        <v>62</v>
      </c>
      <c r="Y24" s="105" t="s">
        <v>62</v>
      </c>
      <c r="Z24" s="105" t="s">
        <v>62</v>
      </c>
      <c r="AA24" s="105" t="s">
        <v>62</v>
      </c>
      <c r="AB24" s="105" t="s">
        <v>62</v>
      </c>
      <c r="AC24" s="105" t="s">
        <v>62</v>
      </c>
      <c r="AD24" s="105" t="s">
        <v>62</v>
      </c>
      <c r="AE24" s="105" t="s">
        <v>62</v>
      </c>
      <c r="AF24" s="105" t="s">
        <v>62</v>
      </c>
      <c r="AG24" s="105" t="s">
        <v>62</v>
      </c>
      <c r="AH24" s="105" t="s">
        <v>62</v>
      </c>
      <c r="AI24" s="105" t="s">
        <v>62</v>
      </c>
      <c r="AJ24" s="105" t="s">
        <v>62</v>
      </c>
      <c r="AK24" s="105" t="s">
        <v>62</v>
      </c>
      <c r="AL24" s="105" t="s">
        <v>62</v>
      </c>
      <c r="AM24" s="105" t="s">
        <v>62</v>
      </c>
      <c r="AN24" s="105" t="s">
        <v>62</v>
      </c>
      <c r="AO24" s="105" t="s">
        <v>62</v>
      </c>
      <c r="AP24" s="105" t="s">
        <v>62</v>
      </c>
      <c r="AQ24" s="105" t="s">
        <v>62</v>
      </c>
      <c r="AR24" s="105" t="s">
        <v>62</v>
      </c>
      <c r="AS24" s="105" t="s">
        <v>62</v>
      </c>
      <c r="AT24" s="105" t="s">
        <v>62</v>
      </c>
      <c r="AU24" s="105" t="s">
        <v>62</v>
      </c>
      <c r="AV24" s="105" t="s">
        <v>62</v>
      </c>
      <c r="AW24" s="105" t="s">
        <v>62</v>
      </c>
      <c r="AX24" s="105" t="s">
        <v>62</v>
      </c>
      <c r="AY24" s="105" t="s">
        <v>62</v>
      </c>
    </row>
    <row r="25" spans="1:51" x14ac:dyDescent="0.3">
      <c r="A25" s="64" t="s">
        <v>27</v>
      </c>
      <c r="B25" s="105">
        <v>934439</v>
      </c>
      <c r="C25" s="64">
        <v>932806</v>
      </c>
      <c r="D25" s="65">
        <v>932085</v>
      </c>
      <c r="E25" s="60">
        <v>929854</v>
      </c>
      <c r="F25" s="60">
        <v>928474</v>
      </c>
      <c r="G25" s="60">
        <v>925157</v>
      </c>
      <c r="H25" s="64">
        <v>923888</v>
      </c>
      <c r="I25" s="64">
        <v>921939</v>
      </c>
      <c r="J25" s="64">
        <v>921052</v>
      </c>
      <c r="K25" s="64">
        <v>918047</v>
      </c>
      <c r="L25" s="64">
        <v>915263</v>
      </c>
      <c r="M25" s="64">
        <v>913088</v>
      </c>
      <c r="N25" s="64">
        <v>912437</v>
      </c>
      <c r="O25" s="64">
        <v>908016</v>
      </c>
      <c r="P25" s="64">
        <v>903857</v>
      </c>
      <c r="Q25" s="64">
        <v>900831</v>
      </c>
      <c r="R25" s="64">
        <v>894919</v>
      </c>
      <c r="S25" s="64">
        <v>887042</v>
      </c>
      <c r="T25" s="64">
        <v>880339</v>
      </c>
      <c r="U25" s="64">
        <v>875682</v>
      </c>
      <c r="V25" s="105" t="s">
        <v>62</v>
      </c>
      <c r="W25" s="105" t="s">
        <v>62</v>
      </c>
      <c r="X25" s="105" t="s">
        <v>62</v>
      </c>
      <c r="Y25" s="105" t="s">
        <v>62</v>
      </c>
      <c r="Z25" s="105" t="s">
        <v>62</v>
      </c>
      <c r="AA25" s="105" t="s">
        <v>62</v>
      </c>
      <c r="AB25" s="105" t="s">
        <v>62</v>
      </c>
      <c r="AC25" s="105" t="s">
        <v>62</v>
      </c>
      <c r="AD25" s="105" t="s">
        <v>62</v>
      </c>
      <c r="AE25" s="105" t="s">
        <v>62</v>
      </c>
      <c r="AF25" s="105" t="s">
        <v>62</v>
      </c>
      <c r="AG25" s="105" t="s">
        <v>62</v>
      </c>
      <c r="AH25" s="105" t="s">
        <v>62</v>
      </c>
      <c r="AI25" s="105" t="s">
        <v>62</v>
      </c>
      <c r="AJ25" s="105" t="s">
        <v>62</v>
      </c>
      <c r="AK25" s="105" t="s">
        <v>62</v>
      </c>
      <c r="AL25" s="105" t="s">
        <v>62</v>
      </c>
      <c r="AM25" s="105" t="s">
        <v>62</v>
      </c>
      <c r="AN25" s="105" t="s">
        <v>62</v>
      </c>
      <c r="AO25" s="105" t="s">
        <v>62</v>
      </c>
      <c r="AP25" s="105" t="s">
        <v>62</v>
      </c>
      <c r="AQ25" s="105" t="s">
        <v>62</v>
      </c>
      <c r="AR25" s="105" t="s">
        <v>62</v>
      </c>
      <c r="AS25" s="105" t="s">
        <v>62</v>
      </c>
      <c r="AT25" s="105" t="s">
        <v>62</v>
      </c>
      <c r="AU25" s="105" t="s">
        <v>62</v>
      </c>
      <c r="AV25" s="105" t="s">
        <v>62</v>
      </c>
      <c r="AW25" s="105" t="s">
        <v>62</v>
      </c>
      <c r="AX25" s="105" t="s">
        <v>62</v>
      </c>
      <c r="AY25" s="105" t="s">
        <v>62</v>
      </c>
    </row>
    <row r="26" spans="1:51" x14ac:dyDescent="0.3">
      <c r="A26" s="64" t="s">
        <v>28</v>
      </c>
      <c r="B26" s="105">
        <v>142296</v>
      </c>
      <c r="C26" s="64">
        <v>141771</v>
      </c>
      <c r="D26" s="65">
        <v>141538</v>
      </c>
      <c r="E26" s="61">
        <v>140984</v>
      </c>
      <c r="F26" s="61">
        <v>140264</v>
      </c>
      <c r="G26" s="61">
        <v>139763</v>
      </c>
      <c r="H26" s="64">
        <v>139332</v>
      </c>
      <c r="I26" s="64">
        <v>138555</v>
      </c>
      <c r="J26" s="63">
        <v>138826</v>
      </c>
      <c r="K26" s="64">
        <v>138392</v>
      </c>
      <c r="L26" s="64">
        <v>138364</v>
      </c>
      <c r="M26" s="64">
        <v>138361</v>
      </c>
      <c r="N26" s="64">
        <v>138675</v>
      </c>
      <c r="O26" s="64">
        <v>138289</v>
      </c>
      <c r="P26" s="64">
        <v>137727</v>
      </c>
      <c r="Q26" s="64">
        <v>137179</v>
      </c>
      <c r="R26" s="64">
        <v>135891</v>
      </c>
      <c r="S26" s="64">
        <v>134783</v>
      </c>
      <c r="T26" s="64">
        <v>133908</v>
      </c>
      <c r="U26" s="64">
        <v>132925</v>
      </c>
      <c r="V26" s="105" t="s">
        <v>62</v>
      </c>
      <c r="W26" s="105" t="s">
        <v>62</v>
      </c>
      <c r="X26" s="105" t="s">
        <v>62</v>
      </c>
      <c r="Y26" s="105" t="s">
        <v>62</v>
      </c>
      <c r="Z26" s="105" t="s">
        <v>62</v>
      </c>
      <c r="AA26" s="105" t="s">
        <v>62</v>
      </c>
      <c r="AB26" s="105" t="s">
        <v>62</v>
      </c>
      <c r="AC26" s="105" t="s">
        <v>62</v>
      </c>
      <c r="AD26" s="105" t="s">
        <v>62</v>
      </c>
      <c r="AE26" s="105" t="s">
        <v>62</v>
      </c>
      <c r="AF26" s="105" t="s">
        <v>62</v>
      </c>
      <c r="AG26" s="105" t="s">
        <v>62</v>
      </c>
      <c r="AH26" s="105" t="s">
        <v>62</v>
      </c>
      <c r="AI26" s="105" t="s">
        <v>62</v>
      </c>
      <c r="AJ26" s="105" t="s">
        <v>62</v>
      </c>
      <c r="AK26" s="105" t="s">
        <v>62</v>
      </c>
      <c r="AL26" s="105" t="s">
        <v>62</v>
      </c>
      <c r="AM26" s="105" t="s">
        <v>62</v>
      </c>
      <c r="AN26" s="105" t="s">
        <v>62</v>
      </c>
      <c r="AO26" s="105" t="s">
        <v>62</v>
      </c>
      <c r="AP26" s="105" t="s">
        <v>62</v>
      </c>
      <c r="AQ26" s="105" t="s">
        <v>62</v>
      </c>
      <c r="AR26" s="105" t="s">
        <v>62</v>
      </c>
      <c r="AS26" s="105" t="s">
        <v>62</v>
      </c>
      <c r="AT26" s="105" t="s">
        <v>62</v>
      </c>
      <c r="AU26" s="105" t="s">
        <v>62</v>
      </c>
      <c r="AV26" s="105" t="s">
        <v>62</v>
      </c>
      <c r="AW26" s="105" t="s">
        <v>62</v>
      </c>
      <c r="AX26" s="105" t="s">
        <v>62</v>
      </c>
      <c r="AY26" s="105" t="s">
        <v>62</v>
      </c>
    </row>
    <row r="27" spans="1:51" x14ac:dyDescent="0.3">
      <c r="A27" s="64" t="s">
        <v>29</v>
      </c>
      <c r="B27" s="105">
        <v>2226</v>
      </c>
      <c r="C27" s="64">
        <v>2224</v>
      </c>
      <c r="D27" s="65">
        <v>2242</v>
      </c>
      <c r="E27" s="61">
        <v>2259</v>
      </c>
      <c r="F27" s="61">
        <v>2331</v>
      </c>
      <c r="G27" s="61">
        <v>2335</v>
      </c>
      <c r="H27" s="64">
        <v>2292</v>
      </c>
      <c r="I27" s="64">
        <v>2265</v>
      </c>
      <c r="J27" s="63">
        <v>2279</v>
      </c>
      <c r="K27" s="64">
        <v>2224</v>
      </c>
      <c r="L27" s="64">
        <v>2228</v>
      </c>
      <c r="M27" s="64">
        <v>2251</v>
      </c>
      <c r="N27" s="64">
        <v>2333</v>
      </c>
      <c r="O27" s="64">
        <v>2293</v>
      </c>
      <c r="P27" s="64">
        <v>2264</v>
      </c>
      <c r="Q27" s="64">
        <v>2210</v>
      </c>
      <c r="R27" s="64">
        <v>2210</v>
      </c>
      <c r="S27" s="64">
        <v>2155</v>
      </c>
      <c r="T27" s="64">
        <v>2170</v>
      </c>
      <c r="U27" s="64">
        <v>2140</v>
      </c>
      <c r="V27" s="105" t="s">
        <v>62</v>
      </c>
      <c r="W27" s="105" t="s">
        <v>62</v>
      </c>
      <c r="X27" s="105" t="s">
        <v>62</v>
      </c>
      <c r="Y27" s="105" t="s">
        <v>62</v>
      </c>
      <c r="Z27" s="105" t="s">
        <v>62</v>
      </c>
      <c r="AA27" s="105" t="s">
        <v>62</v>
      </c>
      <c r="AB27" s="105" t="s">
        <v>62</v>
      </c>
      <c r="AC27" s="105" t="s">
        <v>62</v>
      </c>
      <c r="AD27" s="105" t="s">
        <v>62</v>
      </c>
      <c r="AE27" s="105" t="s">
        <v>62</v>
      </c>
      <c r="AF27" s="105" t="s">
        <v>62</v>
      </c>
      <c r="AG27" s="105" t="s">
        <v>62</v>
      </c>
      <c r="AH27" s="105" t="s">
        <v>62</v>
      </c>
      <c r="AI27" s="105" t="s">
        <v>62</v>
      </c>
      <c r="AJ27" s="105" t="s">
        <v>62</v>
      </c>
      <c r="AK27" s="105" t="s">
        <v>62</v>
      </c>
      <c r="AL27" s="105" t="s">
        <v>62</v>
      </c>
      <c r="AM27" s="105" t="s">
        <v>62</v>
      </c>
      <c r="AN27" s="105" t="s">
        <v>62</v>
      </c>
      <c r="AO27" s="105" t="s">
        <v>62</v>
      </c>
      <c r="AP27" s="105" t="s">
        <v>62</v>
      </c>
      <c r="AQ27" s="105" t="s">
        <v>62</v>
      </c>
      <c r="AR27" s="105" t="s">
        <v>62</v>
      </c>
      <c r="AS27" s="105" t="s">
        <v>62</v>
      </c>
      <c r="AT27" s="105" t="s">
        <v>62</v>
      </c>
      <c r="AU27" s="105" t="s">
        <v>62</v>
      </c>
      <c r="AV27" s="105" t="s">
        <v>62</v>
      </c>
      <c r="AW27" s="105" t="s">
        <v>62</v>
      </c>
      <c r="AX27" s="105" t="s">
        <v>62</v>
      </c>
      <c r="AY27" s="105" t="s">
        <v>62</v>
      </c>
    </row>
    <row r="28" spans="1:51" x14ac:dyDescent="0.3">
      <c r="A28" s="64" t="s">
        <v>30</v>
      </c>
      <c r="B28" s="105">
        <v>1868199</v>
      </c>
      <c r="C28" s="64">
        <v>1860111</v>
      </c>
      <c r="D28" s="65">
        <v>1846478</v>
      </c>
      <c r="E28" s="60">
        <v>1832252</v>
      </c>
      <c r="F28" s="60">
        <v>1817395</v>
      </c>
      <c r="G28" s="60">
        <v>1798276</v>
      </c>
      <c r="H28" s="64">
        <v>1782513</v>
      </c>
      <c r="I28" s="64">
        <v>1763803</v>
      </c>
      <c r="J28" s="64">
        <v>1748281</v>
      </c>
      <c r="K28" s="64">
        <v>1731351</v>
      </c>
      <c r="L28" s="64">
        <v>1714643</v>
      </c>
      <c r="M28" s="64">
        <v>1695499</v>
      </c>
      <c r="N28" s="64">
        <v>1681532</v>
      </c>
      <c r="O28" s="64">
        <v>1663615</v>
      </c>
      <c r="P28" s="64">
        <v>1643112</v>
      </c>
      <c r="Q28" s="64">
        <v>1627315</v>
      </c>
      <c r="R28" s="64">
        <v>1612843</v>
      </c>
      <c r="S28" s="64">
        <v>1600205</v>
      </c>
      <c r="T28" s="64">
        <v>1589230</v>
      </c>
      <c r="U28" s="64">
        <v>1580898</v>
      </c>
      <c r="V28" s="105" t="s">
        <v>62</v>
      </c>
      <c r="W28" s="105" t="s">
        <v>62</v>
      </c>
      <c r="X28" s="105" t="s">
        <v>62</v>
      </c>
      <c r="Y28" s="105" t="s">
        <v>62</v>
      </c>
      <c r="Z28" s="105" t="s">
        <v>62</v>
      </c>
      <c r="AA28" s="105" t="s">
        <v>62</v>
      </c>
      <c r="AB28" s="105" t="s">
        <v>62</v>
      </c>
      <c r="AC28" s="105" t="s">
        <v>62</v>
      </c>
      <c r="AD28" s="105" t="s">
        <v>62</v>
      </c>
      <c r="AE28" s="105" t="s">
        <v>62</v>
      </c>
      <c r="AF28" s="105" t="s">
        <v>62</v>
      </c>
      <c r="AG28" s="105" t="s">
        <v>62</v>
      </c>
      <c r="AH28" s="105" t="s">
        <v>62</v>
      </c>
      <c r="AI28" s="105" t="s">
        <v>62</v>
      </c>
      <c r="AJ28" s="105" t="s">
        <v>62</v>
      </c>
      <c r="AK28" s="105" t="s">
        <v>62</v>
      </c>
      <c r="AL28" s="105" t="s">
        <v>62</v>
      </c>
      <c r="AM28" s="105" t="s">
        <v>62</v>
      </c>
      <c r="AN28" s="105" t="s">
        <v>62</v>
      </c>
      <c r="AO28" s="105" t="s">
        <v>62</v>
      </c>
      <c r="AP28" s="105" t="s">
        <v>62</v>
      </c>
      <c r="AQ28" s="105" t="s">
        <v>62</v>
      </c>
      <c r="AR28" s="105" t="s">
        <v>62</v>
      </c>
      <c r="AS28" s="105" t="s">
        <v>62</v>
      </c>
      <c r="AT28" s="105" t="s">
        <v>62</v>
      </c>
      <c r="AU28" s="105" t="s">
        <v>62</v>
      </c>
      <c r="AV28" s="105" t="s">
        <v>62</v>
      </c>
      <c r="AW28" s="105" t="s">
        <v>62</v>
      </c>
      <c r="AX28" s="105" t="s">
        <v>62</v>
      </c>
      <c r="AY28" s="105" t="s">
        <v>62</v>
      </c>
    </row>
    <row r="29" spans="1:51" x14ac:dyDescent="0.3">
      <c r="A29" s="64" t="s">
        <v>31</v>
      </c>
      <c r="B29" s="105">
        <v>1515487</v>
      </c>
      <c r="C29" s="64">
        <v>1508941</v>
      </c>
      <c r="D29" s="65">
        <v>1498300</v>
      </c>
      <c r="E29" s="60">
        <v>1490497</v>
      </c>
      <c r="F29" s="60">
        <v>1483863</v>
      </c>
      <c r="G29" s="60">
        <v>1476893</v>
      </c>
      <c r="H29" s="64">
        <v>1470919</v>
      </c>
      <c r="I29" s="64">
        <v>1467960</v>
      </c>
      <c r="J29" s="64">
        <v>1465261</v>
      </c>
      <c r="K29" s="64">
        <v>1461295</v>
      </c>
      <c r="L29" s="64">
        <v>1457298</v>
      </c>
      <c r="M29" s="64">
        <v>1452916</v>
      </c>
      <c r="N29" s="64">
        <v>1451175</v>
      </c>
      <c r="O29" s="64">
        <v>1449418</v>
      </c>
      <c r="P29" s="64">
        <v>1445983</v>
      </c>
      <c r="Q29" s="64">
        <v>1440141</v>
      </c>
      <c r="R29" s="64">
        <v>1434024</v>
      </c>
      <c r="S29" s="64">
        <v>1427668</v>
      </c>
      <c r="T29" s="64">
        <v>1420076</v>
      </c>
      <c r="U29" s="64">
        <v>1417265</v>
      </c>
      <c r="V29" s="105" t="s">
        <v>62</v>
      </c>
      <c r="W29" s="105" t="s">
        <v>62</v>
      </c>
      <c r="X29" s="105" t="s">
        <v>62</v>
      </c>
      <c r="Y29" s="105" t="s">
        <v>62</v>
      </c>
      <c r="Z29" s="105" t="s">
        <v>62</v>
      </c>
      <c r="AA29" s="105" t="s">
        <v>62</v>
      </c>
      <c r="AB29" s="105" t="s">
        <v>62</v>
      </c>
      <c r="AC29" s="105" t="s">
        <v>62</v>
      </c>
      <c r="AD29" s="105" t="s">
        <v>62</v>
      </c>
      <c r="AE29" s="105" t="s">
        <v>62</v>
      </c>
      <c r="AF29" s="105" t="s">
        <v>62</v>
      </c>
      <c r="AG29" s="105" t="s">
        <v>62</v>
      </c>
      <c r="AH29" s="105" t="s">
        <v>62</v>
      </c>
      <c r="AI29" s="105" t="s">
        <v>62</v>
      </c>
      <c r="AJ29" s="105" t="s">
        <v>62</v>
      </c>
      <c r="AK29" s="105" t="s">
        <v>62</v>
      </c>
      <c r="AL29" s="105" t="s">
        <v>62</v>
      </c>
      <c r="AM29" s="105" t="s">
        <v>62</v>
      </c>
      <c r="AN29" s="105" t="s">
        <v>62</v>
      </c>
      <c r="AO29" s="105" t="s">
        <v>62</v>
      </c>
      <c r="AP29" s="105" t="s">
        <v>62</v>
      </c>
      <c r="AQ29" s="105" t="s">
        <v>62</v>
      </c>
      <c r="AR29" s="105" t="s">
        <v>62</v>
      </c>
      <c r="AS29" s="105" t="s">
        <v>62</v>
      </c>
      <c r="AT29" s="105" t="s">
        <v>62</v>
      </c>
      <c r="AU29" s="105" t="s">
        <v>62</v>
      </c>
      <c r="AV29" s="105" t="s">
        <v>62</v>
      </c>
      <c r="AW29" s="105" t="s">
        <v>62</v>
      </c>
      <c r="AX29" s="105" t="s">
        <v>62</v>
      </c>
      <c r="AY29" s="105" t="s">
        <v>62</v>
      </c>
    </row>
    <row r="30" spans="1:51" x14ac:dyDescent="0.3">
      <c r="A30" s="64" t="s">
        <v>32</v>
      </c>
      <c r="B30" s="105">
        <v>1107597</v>
      </c>
      <c r="C30" s="64">
        <v>1100306</v>
      </c>
      <c r="D30" s="65">
        <v>1093183</v>
      </c>
      <c r="E30" s="60">
        <v>1083226</v>
      </c>
      <c r="F30" s="60">
        <v>1068928</v>
      </c>
      <c r="G30" s="60">
        <v>1055798</v>
      </c>
      <c r="H30" s="64">
        <v>1043436</v>
      </c>
      <c r="I30" s="64">
        <v>1033339</v>
      </c>
      <c r="J30" s="64">
        <v>1025345</v>
      </c>
      <c r="K30" s="64">
        <v>1018387</v>
      </c>
      <c r="L30" s="64">
        <v>1008874</v>
      </c>
      <c r="M30" s="64">
        <v>999380</v>
      </c>
      <c r="N30" s="64">
        <v>992187</v>
      </c>
      <c r="O30" s="64">
        <v>982968</v>
      </c>
      <c r="P30" s="64">
        <v>972614</v>
      </c>
      <c r="Q30" s="64">
        <v>962510</v>
      </c>
      <c r="R30" s="64">
        <v>951884</v>
      </c>
      <c r="S30" s="64">
        <v>942175</v>
      </c>
      <c r="T30" s="64">
        <v>934655</v>
      </c>
      <c r="U30" s="64">
        <v>927634</v>
      </c>
      <c r="V30" s="105" t="s">
        <v>62</v>
      </c>
      <c r="W30" s="105" t="s">
        <v>62</v>
      </c>
      <c r="X30" s="105" t="s">
        <v>62</v>
      </c>
      <c r="Y30" s="105" t="s">
        <v>62</v>
      </c>
      <c r="Z30" s="105" t="s">
        <v>62</v>
      </c>
      <c r="AA30" s="105" t="s">
        <v>62</v>
      </c>
      <c r="AB30" s="105" t="s">
        <v>62</v>
      </c>
      <c r="AC30" s="105" t="s">
        <v>62</v>
      </c>
      <c r="AD30" s="105" t="s">
        <v>62</v>
      </c>
      <c r="AE30" s="105" t="s">
        <v>62</v>
      </c>
      <c r="AF30" s="105" t="s">
        <v>62</v>
      </c>
      <c r="AG30" s="105" t="s">
        <v>62</v>
      </c>
      <c r="AH30" s="105" t="s">
        <v>62</v>
      </c>
      <c r="AI30" s="105" t="s">
        <v>62</v>
      </c>
      <c r="AJ30" s="105" t="s">
        <v>62</v>
      </c>
      <c r="AK30" s="105" t="s">
        <v>62</v>
      </c>
      <c r="AL30" s="105" t="s">
        <v>62</v>
      </c>
      <c r="AM30" s="105" t="s">
        <v>62</v>
      </c>
      <c r="AN30" s="105" t="s">
        <v>62</v>
      </c>
      <c r="AO30" s="105" t="s">
        <v>62</v>
      </c>
      <c r="AP30" s="105" t="s">
        <v>62</v>
      </c>
      <c r="AQ30" s="105" t="s">
        <v>62</v>
      </c>
      <c r="AR30" s="105" t="s">
        <v>62</v>
      </c>
      <c r="AS30" s="105" t="s">
        <v>62</v>
      </c>
      <c r="AT30" s="105" t="s">
        <v>62</v>
      </c>
      <c r="AU30" s="105" t="s">
        <v>62</v>
      </c>
      <c r="AV30" s="105" t="s">
        <v>62</v>
      </c>
      <c r="AW30" s="105" t="s">
        <v>62</v>
      </c>
      <c r="AX30" s="105" t="s">
        <v>62</v>
      </c>
      <c r="AY30" s="105" t="s">
        <v>62</v>
      </c>
    </row>
    <row r="31" spans="1:51" x14ac:dyDescent="0.3">
      <c r="A31" s="64" t="s">
        <v>33</v>
      </c>
      <c r="B31" s="105">
        <v>766333</v>
      </c>
      <c r="C31" s="64">
        <v>761224</v>
      </c>
      <c r="D31" s="65">
        <v>755833</v>
      </c>
      <c r="E31" s="61">
        <v>751171</v>
      </c>
      <c r="F31" s="61">
        <v>744811</v>
      </c>
      <c r="G31" s="61">
        <v>737350</v>
      </c>
      <c r="H31" s="64">
        <v>731886</v>
      </c>
      <c r="I31" s="64">
        <v>724523</v>
      </c>
      <c r="J31" s="64">
        <v>719184</v>
      </c>
      <c r="K31" s="64">
        <v>714768</v>
      </c>
      <c r="L31" s="64">
        <v>711805</v>
      </c>
      <c r="M31" s="64">
        <v>705599</v>
      </c>
      <c r="N31" s="64">
        <v>700780</v>
      </c>
      <c r="O31" s="64">
        <v>693739</v>
      </c>
      <c r="P31" s="64">
        <v>685414</v>
      </c>
      <c r="Q31" s="64">
        <v>677324</v>
      </c>
      <c r="R31" s="64">
        <v>672415</v>
      </c>
      <c r="S31" s="64">
        <v>663197</v>
      </c>
      <c r="T31" s="64">
        <v>655580</v>
      </c>
      <c r="U31" s="64">
        <v>647640</v>
      </c>
      <c r="V31" s="105" t="s">
        <v>62</v>
      </c>
      <c r="W31" s="105" t="s">
        <v>62</v>
      </c>
      <c r="X31" s="105" t="s">
        <v>62</v>
      </c>
      <c r="Y31" s="105" t="s">
        <v>62</v>
      </c>
      <c r="Z31" s="105" t="s">
        <v>62</v>
      </c>
      <c r="AA31" s="105" t="s">
        <v>62</v>
      </c>
      <c r="AB31" s="105" t="s">
        <v>62</v>
      </c>
      <c r="AC31" s="105" t="s">
        <v>62</v>
      </c>
      <c r="AD31" s="105" t="s">
        <v>62</v>
      </c>
      <c r="AE31" s="105" t="s">
        <v>62</v>
      </c>
      <c r="AF31" s="105" t="s">
        <v>62</v>
      </c>
      <c r="AG31" s="105" t="s">
        <v>62</v>
      </c>
      <c r="AH31" s="105" t="s">
        <v>62</v>
      </c>
      <c r="AI31" s="105" t="s">
        <v>62</v>
      </c>
      <c r="AJ31" s="105" t="s">
        <v>62</v>
      </c>
      <c r="AK31" s="105" t="s">
        <v>62</v>
      </c>
      <c r="AL31" s="105" t="s">
        <v>62</v>
      </c>
      <c r="AM31" s="105" t="s">
        <v>62</v>
      </c>
      <c r="AN31" s="105" t="s">
        <v>62</v>
      </c>
      <c r="AO31" s="105" t="s">
        <v>62</v>
      </c>
      <c r="AP31" s="105" t="s">
        <v>62</v>
      </c>
      <c r="AQ31" s="105" t="s">
        <v>62</v>
      </c>
      <c r="AR31" s="105" t="s">
        <v>62</v>
      </c>
      <c r="AS31" s="105" t="s">
        <v>62</v>
      </c>
      <c r="AT31" s="105" t="s">
        <v>62</v>
      </c>
      <c r="AU31" s="105" t="s">
        <v>62</v>
      </c>
      <c r="AV31" s="105" t="s">
        <v>62</v>
      </c>
      <c r="AW31" s="105" t="s">
        <v>62</v>
      </c>
      <c r="AX31" s="105" t="s">
        <v>62</v>
      </c>
      <c r="AY31" s="105" t="s">
        <v>62</v>
      </c>
    </row>
    <row r="32" spans="1:51" x14ac:dyDescent="0.3">
      <c r="A32" s="64" t="s">
        <v>34</v>
      </c>
      <c r="B32" s="105">
        <v>1434256</v>
      </c>
      <c r="C32" s="64">
        <v>1429910</v>
      </c>
      <c r="D32" s="65">
        <v>1423065</v>
      </c>
      <c r="E32" s="61">
        <v>1416825</v>
      </c>
      <c r="F32" s="61">
        <v>1411155</v>
      </c>
      <c r="G32" s="61">
        <v>1401516</v>
      </c>
      <c r="H32" s="64">
        <v>1393548</v>
      </c>
      <c r="I32" s="64">
        <v>1388143</v>
      </c>
      <c r="J32" s="64">
        <v>1386444</v>
      </c>
      <c r="K32" s="64">
        <v>1380770</v>
      </c>
      <c r="L32" s="64">
        <v>1375902</v>
      </c>
      <c r="M32" s="64">
        <v>1371789</v>
      </c>
      <c r="N32" s="64">
        <v>1368842</v>
      </c>
      <c r="O32" s="64">
        <v>1367495</v>
      </c>
      <c r="P32" s="64">
        <v>1368244</v>
      </c>
      <c r="Q32" s="64">
        <v>1368421</v>
      </c>
      <c r="R32" s="64">
        <v>1367028</v>
      </c>
      <c r="S32" s="64">
        <v>1366036</v>
      </c>
      <c r="T32" s="64">
        <v>1366501</v>
      </c>
      <c r="U32" s="64">
        <v>1367810</v>
      </c>
      <c r="V32" s="105" t="s">
        <v>62</v>
      </c>
      <c r="W32" s="105" t="s">
        <v>62</v>
      </c>
      <c r="X32" s="105" t="s">
        <v>62</v>
      </c>
      <c r="Y32" s="105" t="s">
        <v>62</v>
      </c>
      <c r="Z32" s="105" t="s">
        <v>62</v>
      </c>
      <c r="AA32" s="105" t="s">
        <v>62</v>
      </c>
      <c r="AB32" s="105" t="s">
        <v>62</v>
      </c>
      <c r="AC32" s="105" t="s">
        <v>62</v>
      </c>
      <c r="AD32" s="105" t="s">
        <v>62</v>
      </c>
      <c r="AE32" s="105" t="s">
        <v>62</v>
      </c>
      <c r="AF32" s="105" t="s">
        <v>62</v>
      </c>
      <c r="AG32" s="105" t="s">
        <v>62</v>
      </c>
      <c r="AH32" s="105" t="s">
        <v>62</v>
      </c>
      <c r="AI32" s="105" t="s">
        <v>62</v>
      </c>
      <c r="AJ32" s="105" t="s">
        <v>62</v>
      </c>
      <c r="AK32" s="105" t="s">
        <v>62</v>
      </c>
      <c r="AL32" s="105" t="s">
        <v>62</v>
      </c>
      <c r="AM32" s="105" t="s">
        <v>62</v>
      </c>
      <c r="AN32" s="105" t="s">
        <v>62</v>
      </c>
      <c r="AO32" s="105" t="s">
        <v>62</v>
      </c>
      <c r="AP32" s="105" t="s">
        <v>62</v>
      </c>
      <c r="AQ32" s="105" t="s">
        <v>62</v>
      </c>
      <c r="AR32" s="105" t="s">
        <v>62</v>
      </c>
      <c r="AS32" s="105" t="s">
        <v>62</v>
      </c>
      <c r="AT32" s="105" t="s">
        <v>62</v>
      </c>
      <c r="AU32" s="105" t="s">
        <v>62</v>
      </c>
      <c r="AV32" s="105" t="s">
        <v>62</v>
      </c>
      <c r="AW32" s="105" t="s">
        <v>62</v>
      </c>
      <c r="AX32" s="105" t="s">
        <v>62</v>
      </c>
      <c r="AY32" s="105" t="s">
        <v>62</v>
      </c>
    </row>
    <row r="33" spans="1:51" x14ac:dyDescent="0.3">
      <c r="A33" s="64" t="s">
        <v>53</v>
      </c>
      <c r="B33" s="105">
        <v>913698</v>
      </c>
      <c r="C33" s="64">
        <v>910027</v>
      </c>
      <c r="D33" s="65">
        <v>907434</v>
      </c>
      <c r="E33" s="60">
        <v>904324</v>
      </c>
      <c r="F33" s="60">
        <v>902133</v>
      </c>
      <c r="G33" s="60">
        <v>899121</v>
      </c>
      <c r="H33" s="64">
        <v>898123</v>
      </c>
      <c r="I33" s="64">
        <v>896594</v>
      </c>
      <c r="J33" s="64">
        <v>895955</v>
      </c>
      <c r="K33" s="64">
        <v>893509</v>
      </c>
      <c r="L33" s="64">
        <v>890022</v>
      </c>
      <c r="M33" s="64">
        <v>887279</v>
      </c>
      <c r="N33" s="64">
        <v>885107</v>
      </c>
      <c r="O33" s="64">
        <v>879679</v>
      </c>
      <c r="P33" s="64">
        <v>873277</v>
      </c>
      <c r="Q33" s="64">
        <v>868145</v>
      </c>
      <c r="R33" s="64">
        <v>864578</v>
      </c>
      <c r="S33" s="64">
        <v>857739</v>
      </c>
      <c r="T33" s="64">
        <v>851105</v>
      </c>
      <c r="U33" s="64">
        <v>846368</v>
      </c>
      <c r="V33" s="105" t="s">
        <v>62</v>
      </c>
      <c r="W33" s="105" t="s">
        <v>62</v>
      </c>
      <c r="X33" s="105" t="s">
        <v>62</v>
      </c>
      <c r="Y33" s="105" t="s">
        <v>62</v>
      </c>
      <c r="Z33" s="105" t="s">
        <v>62</v>
      </c>
      <c r="AA33" s="105" t="s">
        <v>62</v>
      </c>
      <c r="AB33" s="105" t="s">
        <v>62</v>
      </c>
      <c r="AC33" s="105" t="s">
        <v>62</v>
      </c>
      <c r="AD33" s="105" t="s">
        <v>62</v>
      </c>
      <c r="AE33" s="105" t="s">
        <v>62</v>
      </c>
      <c r="AF33" s="105" t="s">
        <v>62</v>
      </c>
      <c r="AG33" s="105" t="s">
        <v>62</v>
      </c>
      <c r="AH33" s="105" t="s">
        <v>62</v>
      </c>
      <c r="AI33" s="105" t="s">
        <v>62</v>
      </c>
      <c r="AJ33" s="105" t="s">
        <v>62</v>
      </c>
      <c r="AK33" s="105" t="s">
        <v>62</v>
      </c>
      <c r="AL33" s="105" t="s">
        <v>62</v>
      </c>
      <c r="AM33" s="105" t="s">
        <v>62</v>
      </c>
      <c r="AN33" s="105" t="s">
        <v>62</v>
      </c>
      <c r="AO33" s="105" t="s">
        <v>62</v>
      </c>
      <c r="AP33" s="105" t="s">
        <v>62</v>
      </c>
      <c r="AQ33" s="105" t="s">
        <v>62</v>
      </c>
      <c r="AR33" s="105" t="s">
        <v>62</v>
      </c>
      <c r="AS33" s="105" t="s">
        <v>62</v>
      </c>
      <c r="AT33" s="105" t="s">
        <v>62</v>
      </c>
      <c r="AU33" s="105" t="s">
        <v>62</v>
      </c>
      <c r="AV33" s="105" t="s">
        <v>62</v>
      </c>
      <c r="AW33" s="105" t="s">
        <v>62</v>
      </c>
      <c r="AX33" s="105" t="s">
        <v>62</v>
      </c>
      <c r="AY33" s="105" t="s">
        <v>62</v>
      </c>
    </row>
    <row r="34" spans="1:51" x14ac:dyDescent="0.3">
      <c r="A34" s="64" t="s">
        <v>35</v>
      </c>
      <c r="B34" s="105">
        <v>914039</v>
      </c>
      <c r="C34" s="64">
        <v>907760</v>
      </c>
      <c r="D34" s="65">
        <v>903680</v>
      </c>
      <c r="E34" s="61">
        <v>898390</v>
      </c>
      <c r="F34" s="61">
        <v>891731</v>
      </c>
      <c r="G34" s="61">
        <v>884748</v>
      </c>
      <c r="H34" s="64">
        <v>877388</v>
      </c>
      <c r="I34" s="64">
        <v>870296</v>
      </c>
      <c r="J34" s="64">
        <v>864847</v>
      </c>
      <c r="K34" s="64">
        <v>859426</v>
      </c>
      <c r="L34" s="64">
        <v>852926</v>
      </c>
      <c r="M34" s="64">
        <v>846355</v>
      </c>
      <c r="N34" s="64">
        <v>841495</v>
      </c>
      <c r="O34" s="64">
        <v>834945</v>
      </c>
      <c r="P34" s="64">
        <v>829062</v>
      </c>
      <c r="Q34" s="64">
        <v>822890</v>
      </c>
      <c r="R34" s="64">
        <v>815690</v>
      </c>
      <c r="S34" s="64">
        <v>810127</v>
      </c>
      <c r="T34" s="64">
        <v>803463</v>
      </c>
      <c r="U34" s="64">
        <v>798618</v>
      </c>
      <c r="V34" s="105" t="s">
        <v>62</v>
      </c>
      <c r="W34" s="105" t="s">
        <v>62</v>
      </c>
      <c r="X34" s="105" t="s">
        <v>62</v>
      </c>
      <c r="Y34" s="105" t="s">
        <v>62</v>
      </c>
      <c r="Z34" s="105" t="s">
        <v>62</v>
      </c>
      <c r="AA34" s="105" t="s">
        <v>62</v>
      </c>
      <c r="AB34" s="105" t="s">
        <v>62</v>
      </c>
      <c r="AC34" s="105" t="s">
        <v>62</v>
      </c>
      <c r="AD34" s="105" t="s">
        <v>62</v>
      </c>
      <c r="AE34" s="105" t="s">
        <v>62</v>
      </c>
      <c r="AF34" s="105" t="s">
        <v>62</v>
      </c>
      <c r="AG34" s="105" t="s">
        <v>62</v>
      </c>
      <c r="AH34" s="105" t="s">
        <v>62</v>
      </c>
      <c r="AI34" s="105" t="s">
        <v>62</v>
      </c>
      <c r="AJ34" s="105" t="s">
        <v>62</v>
      </c>
      <c r="AK34" s="105" t="s">
        <v>62</v>
      </c>
      <c r="AL34" s="105" t="s">
        <v>62</v>
      </c>
      <c r="AM34" s="105" t="s">
        <v>62</v>
      </c>
      <c r="AN34" s="105" t="s">
        <v>62</v>
      </c>
      <c r="AO34" s="105" t="s">
        <v>62</v>
      </c>
      <c r="AP34" s="105" t="s">
        <v>62</v>
      </c>
      <c r="AQ34" s="105" t="s">
        <v>62</v>
      </c>
      <c r="AR34" s="105" t="s">
        <v>62</v>
      </c>
      <c r="AS34" s="105" t="s">
        <v>62</v>
      </c>
      <c r="AT34" s="105" t="s">
        <v>62</v>
      </c>
      <c r="AU34" s="105" t="s">
        <v>62</v>
      </c>
      <c r="AV34" s="105" t="s">
        <v>62</v>
      </c>
      <c r="AW34" s="105" t="s">
        <v>62</v>
      </c>
      <c r="AX34" s="105" t="s">
        <v>62</v>
      </c>
      <c r="AY34" s="105" t="s">
        <v>62</v>
      </c>
    </row>
    <row r="35" spans="1:51" x14ac:dyDescent="0.3">
      <c r="A35" s="64" t="s">
        <v>52</v>
      </c>
      <c r="B35" s="105">
        <v>703361</v>
      </c>
      <c r="C35" s="64">
        <v>699559</v>
      </c>
      <c r="D35" s="65">
        <v>698369</v>
      </c>
      <c r="E35" s="60">
        <v>696284</v>
      </c>
      <c r="F35" s="60">
        <v>694826</v>
      </c>
      <c r="G35" s="60">
        <v>693360</v>
      </c>
      <c r="H35" s="64">
        <v>693067</v>
      </c>
      <c r="I35" s="64">
        <v>691180</v>
      </c>
      <c r="J35" s="64">
        <v>689924</v>
      </c>
      <c r="K35" s="64">
        <v>688417</v>
      </c>
      <c r="L35" s="64">
        <v>685911</v>
      </c>
      <c r="M35" s="64">
        <v>684575</v>
      </c>
      <c r="N35" s="64">
        <v>682644</v>
      </c>
      <c r="O35" s="64">
        <v>679485</v>
      </c>
      <c r="P35" s="64">
        <v>675881</v>
      </c>
      <c r="Q35" s="64">
        <v>673227</v>
      </c>
      <c r="R35" s="64">
        <v>672442</v>
      </c>
      <c r="S35" s="64">
        <v>669372</v>
      </c>
      <c r="T35" s="64">
        <v>666867</v>
      </c>
      <c r="U35" s="64">
        <v>664563</v>
      </c>
      <c r="V35" s="105" t="s">
        <v>62</v>
      </c>
      <c r="W35" s="105" t="s">
        <v>62</v>
      </c>
      <c r="X35" s="105" t="s">
        <v>62</v>
      </c>
      <c r="Y35" s="105" t="s">
        <v>62</v>
      </c>
      <c r="Z35" s="105" t="s">
        <v>62</v>
      </c>
      <c r="AA35" s="105" t="s">
        <v>62</v>
      </c>
      <c r="AB35" s="105" t="s">
        <v>62</v>
      </c>
      <c r="AC35" s="105" t="s">
        <v>62</v>
      </c>
      <c r="AD35" s="105" t="s">
        <v>62</v>
      </c>
      <c r="AE35" s="105" t="s">
        <v>62</v>
      </c>
      <c r="AF35" s="105" t="s">
        <v>62</v>
      </c>
      <c r="AG35" s="105" t="s">
        <v>62</v>
      </c>
      <c r="AH35" s="105" t="s">
        <v>62</v>
      </c>
      <c r="AI35" s="105" t="s">
        <v>62</v>
      </c>
      <c r="AJ35" s="105" t="s">
        <v>62</v>
      </c>
      <c r="AK35" s="105" t="s">
        <v>62</v>
      </c>
      <c r="AL35" s="105" t="s">
        <v>62</v>
      </c>
      <c r="AM35" s="105" t="s">
        <v>62</v>
      </c>
      <c r="AN35" s="105" t="s">
        <v>62</v>
      </c>
      <c r="AO35" s="105" t="s">
        <v>62</v>
      </c>
      <c r="AP35" s="105" t="s">
        <v>62</v>
      </c>
      <c r="AQ35" s="105" t="s">
        <v>62</v>
      </c>
      <c r="AR35" s="105" t="s">
        <v>62</v>
      </c>
      <c r="AS35" s="105" t="s">
        <v>62</v>
      </c>
      <c r="AT35" s="105" t="s">
        <v>62</v>
      </c>
      <c r="AU35" s="105" t="s">
        <v>62</v>
      </c>
      <c r="AV35" s="105" t="s">
        <v>62</v>
      </c>
      <c r="AW35" s="105" t="s">
        <v>62</v>
      </c>
      <c r="AX35" s="105" t="s">
        <v>62</v>
      </c>
      <c r="AY35" s="105" t="s">
        <v>62</v>
      </c>
    </row>
    <row r="36" spans="1:51" x14ac:dyDescent="0.3">
      <c r="A36" s="64" t="s">
        <v>36</v>
      </c>
      <c r="B36" s="105">
        <v>831622</v>
      </c>
      <c r="C36" s="64">
        <v>828672</v>
      </c>
      <c r="D36" s="65">
        <v>824398</v>
      </c>
      <c r="E36" s="60">
        <v>819796</v>
      </c>
      <c r="F36" s="60">
        <v>816458</v>
      </c>
      <c r="G36" s="60">
        <v>811801</v>
      </c>
      <c r="H36" s="64">
        <v>808384</v>
      </c>
      <c r="I36" s="64">
        <v>806837</v>
      </c>
      <c r="J36" s="64">
        <v>803075</v>
      </c>
      <c r="K36" s="64">
        <v>798989</v>
      </c>
      <c r="L36" s="64">
        <v>794098</v>
      </c>
      <c r="M36" s="64">
        <v>788794</v>
      </c>
      <c r="N36" s="64">
        <v>785747</v>
      </c>
      <c r="O36" s="64">
        <v>781017</v>
      </c>
      <c r="P36" s="64">
        <v>776276</v>
      </c>
      <c r="Q36" s="64">
        <v>772215</v>
      </c>
      <c r="R36" s="64">
        <v>766602</v>
      </c>
      <c r="S36" s="64">
        <v>760090</v>
      </c>
      <c r="T36" s="64">
        <v>755274</v>
      </c>
      <c r="U36" s="64">
        <v>751385</v>
      </c>
      <c r="V36" s="105" t="s">
        <v>62</v>
      </c>
      <c r="W36" s="105" t="s">
        <v>62</v>
      </c>
      <c r="X36" s="105" t="s">
        <v>62</v>
      </c>
      <c r="Y36" s="105" t="s">
        <v>62</v>
      </c>
      <c r="Z36" s="105" t="s">
        <v>62</v>
      </c>
      <c r="AA36" s="105" t="s">
        <v>62</v>
      </c>
      <c r="AB36" s="105" t="s">
        <v>62</v>
      </c>
      <c r="AC36" s="105" t="s">
        <v>62</v>
      </c>
      <c r="AD36" s="105" t="s">
        <v>62</v>
      </c>
      <c r="AE36" s="105" t="s">
        <v>62</v>
      </c>
      <c r="AF36" s="105" t="s">
        <v>62</v>
      </c>
      <c r="AG36" s="105" t="s">
        <v>62</v>
      </c>
      <c r="AH36" s="105" t="s">
        <v>62</v>
      </c>
      <c r="AI36" s="105" t="s">
        <v>62</v>
      </c>
      <c r="AJ36" s="105" t="s">
        <v>62</v>
      </c>
      <c r="AK36" s="105" t="s">
        <v>62</v>
      </c>
      <c r="AL36" s="105" t="s">
        <v>62</v>
      </c>
      <c r="AM36" s="105" t="s">
        <v>62</v>
      </c>
      <c r="AN36" s="105" t="s">
        <v>62</v>
      </c>
      <c r="AO36" s="105" t="s">
        <v>62</v>
      </c>
      <c r="AP36" s="105" t="s">
        <v>62</v>
      </c>
      <c r="AQ36" s="105" t="s">
        <v>62</v>
      </c>
      <c r="AR36" s="105" t="s">
        <v>62</v>
      </c>
      <c r="AS36" s="105" t="s">
        <v>62</v>
      </c>
      <c r="AT36" s="105" t="s">
        <v>62</v>
      </c>
      <c r="AU36" s="105" t="s">
        <v>62</v>
      </c>
      <c r="AV36" s="105" t="s">
        <v>62</v>
      </c>
      <c r="AW36" s="105" t="s">
        <v>62</v>
      </c>
      <c r="AX36" s="105" t="s">
        <v>62</v>
      </c>
      <c r="AY36" s="105" t="s">
        <v>62</v>
      </c>
    </row>
    <row r="37" spans="1:51" x14ac:dyDescent="0.3">
      <c r="A37" s="64" t="s">
        <v>37</v>
      </c>
      <c r="B37" s="105">
        <v>757181</v>
      </c>
      <c r="C37" s="64">
        <v>753278</v>
      </c>
      <c r="D37" s="65">
        <v>747622</v>
      </c>
      <c r="E37" s="61">
        <v>741209</v>
      </c>
      <c r="F37" s="61">
        <v>732452</v>
      </c>
      <c r="G37" s="61">
        <v>722167</v>
      </c>
      <c r="H37" s="64">
        <v>713351</v>
      </c>
      <c r="I37" s="64">
        <v>705655</v>
      </c>
      <c r="J37" s="64">
        <v>700331</v>
      </c>
      <c r="K37" s="64">
        <v>693967</v>
      </c>
      <c r="L37" s="64">
        <v>688011</v>
      </c>
      <c r="M37" s="64">
        <v>683464</v>
      </c>
      <c r="N37" s="64">
        <v>678201</v>
      </c>
      <c r="O37" s="64">
        <v>672062</v>
      </c>
      <c r="P37" s="64">
        <v>663603</v>
      </c>
      <c r="Q37" s="64">
        <v>654450</v>
      </c>
      <c r="R37" s="64">
        <v>646616</v>
      </c>
      <c r="S37" s="64">
        <v>642666</v>
      </c>
      <c r="T37" s="64">
        <v>636780</v>
      </c>
      <c r="U37" s="64">
        <v>630986</v>
      </c>
      <c r="V37" s="105" t="s">
        <v>62</v>
      </c>
      <c r="W37" s="105" t="s">
        <v>62</v>
      </c>
      <c r="X37" s="105" t="s">
        <v>62</v>
      </c>
      <c r="Y37" s="105" t="s">
        <v>62</v>
      </c>
      <c r="Z37" s="105" t="s">
        <v>62</v>
      </c>
      <c r="AA37" s="105" t="s">
        <v>62</v>
      </c>
      <c r="AB37" s="105" t="s">
        <v>62</v>
      </c>
      <c r="AC37" s="105" t="s">
        <v>62</v>
      </c>
      <c r="AD37" s="105" t="s">
        <v>62</v>
      </c>
      <c r="AE37" s="105" t="s">
        <v>62</v>
      </c>
      <c r="AF37" s="105" t="s">
        <v>62</v>
      </c>
      <c r="AG37" s="105" t="s">
        <v>62</v>
      </c>
      <c r="AH37" s="105" t="s">
        <v>62</v>
      </c>
      <c r="AI37" s="105" t="s">
        <v>62</v>
      </c>
      <c r="AJ37" s="105" t="s">
        <v>62</v>
      </c>
      <c r="AK37" s="105" t="s">
        <v>62</v>
      </c>
      <c r="AL37" s="105" t="s">
        <v>62</v>
      </c>
      <c r="AM37" s="105" t="s">
        <v>62</v>
      </c>
      <c r="AN37" s="105" t="s">
        <v>62</v>
      </c>
      <c r="AO37" s="105" t="s">
        <v>62</v>
      </c>
      <c r="AP37" s="105" t="s">
        <v>62</v>
      </c>
      <c r="AQ37" s="105" t="s">
        <v>62</v>
      </c>
      <c r="AR37" s="105" t="s">
        <v>62</v>
      </c>
      <c r="AS37" s="105" t="s">
        <v>62</v>
      </c>
      <c r="AT37" s="105" t="s">
        <v>62</v>
      </c>
      <c r="AU37" s="105" t="s">
        <v>62</v>
      </c>
      <c r="AV37" s="105" t="s">
        <v>62</v>
      </c>
      <c r="AW37" s="105" t="s">
        <v>62</v>
      </c>
      <c r="AX37" s="105" t="s">
        <v>62</v>
      </c>
      <c r="AY37" s="105" t="s">
        <v>62</v>
      </c>
    </row>
    <row r="38" spans="1:51" x14ac:dyDescent="0.3">
      <c r="A38" s="64" t="s">
        <v>38</v>
      </c>
      <c r="B38" s="105">
        <v>323820</v>
      </c>
      <c r="C38" s="64">
        <v>322434</v>
      </c>
      <c r="D38" s="65">
        <v>320274</v>
      </c>
      <c r="E38" s="61">
        <v>319030</v>
      </c>
      <c r="F38" s="61">
        <v>317444</v>
      </c>
      <c r="G38" s="61">
        <v>316453</v>
      </c>
      <c r="H38" s="64">
        <v>316832</v>
      </c>
      <c r="I38" s="64">
        <v>316389</v>
      </c>
      <c r="J38" s="63">
        <v>316489</v>
      </c>
      <c r="K38" s="64">
        <v>316278</v>
      </c>
      <c r="L38" s="64">
        <v>315463</v>
      </c>
      <c r="M38" s="64">
        <v>314489</v>
      </c>
      <c r="N38" s="64">
        <v>314057</v>
      </c>
      <c r="O38" s="64">
        <v>312960</v>
      </c>
      <c r="P38" s="64">
        <v>311375</v>
      </c>
      <c r="Q38" s="64">
        <v>310752</v>
      </c>
      <c r="R38" s="64">
        <v>310140</v>
      </c>
      <c r="S38" s="64">
        <v>309448</v>
      </c>
      <c r="T38" s="64">
        <v>308499</v>
      </c>
      <c r="U38" s="64">
        <v>307363</v>
      </c>
      <c r="V38" s="105" t="s">
        <v>62</v>
      </c>
      <c r="W38" s="105" t="s">
        <v>62</v>
      </c>
      <c r="X38" s="105" t="s">
        <v>62</v>
      </c>
      <c r="Y38" s="105" t="s">
        <v>62</v>
      </c>
      <c r="Z38" s="105" t="s">
        <v>62</v>
      </c>
      <c r="AA38" s="105" t="s">
        <v>62</v>
      </c>
      <c r="AB38" s="105" t="s">
        <v>62</v>
      </c>
      <c r="AC38" s="105" t="s">
        <v>62</v>
      </c>
      <c r="AD38" s="105" t="s">
        <v>62</v>
      </c>
      <c r="AE38" s="105" t="s">
        <v>62</v>
      </c>
      <c r="AF38" s="105" t="s">
        <v>62</v>
      </c>
      <c r="AG38" s="105" t="s">
        <v>62</v>
      </c>
      <c r="AH38" s="105" t="s">
        <v>62</v>
      </c>
      <c r="AI38" s="105" t="s">
        <v>62</v>
      </c>
      <c r="AJ38" s="105" t="s">
        <v>62</v>
      </c>
      <c r="AK38" s="105" t="s">
        <v>62</v>
      </c>
      <c r="AL38" s="105" t="s">
        <v>62</v>
      </c>
      <c r="AM38" s="105" t="s">
        <v>62</v>
      </c>
      <c r="AN38" s="105" t="s">
        <v>62</v>
      </c>
      <c r="AO38" s="105" t="s">
        <v>62</v>
      </c>
      <c r="AP38" s="105" t="s">
        <v>62</v>
      </c>
      <c r="AQ38" s="105" t="s">
        <v>62</v>
      </c>
      <c r="AR38" s="105" t="s">
        <v>62</v>
      </c>
      <c r="AS38" s="105" t="s">
        <v>62</v>
      </c>
      <c r="AT38" s="105" t="s">
        <v>62</v>
      </c>
      <c r="AU38" s="105" t="s">
        <v>62</v>
      </c>
      <c r="AV38" s="105" t="s">
        <v>62</v>
      </c>
      <c r="AW38" s="105" t="s">
        <v>62</v>
      </c>
      <c r="AX38" s="105" t="s">
        <v>62</v>
      </c>
      <c r="AY38" s="105" t="s">
        <v>62</v>
      </c>
    </row>
    <row r="39" spans="1:51" x14ac:dyDescent="0.3">
      <c r="A39" s="64" t="s">
        <v>39</v>
      </c>
      <c r="B39" s="105">
        <v>1170475</v>
      </c>
      <c r="C39" s="64">
        <v>1161124</v>
      </c>
      <c r="D39" s="65">
        <v>1154195</v>
      </c>
      <c r="E39" s="60">
        <v>1147060</v>
      </c>
      <c r="F39" s="60">
        <v>1136262</v>
      </c>
      <c r="G39" s="60">
        <v>1125153</v>
      </c>
      <c r="H39" s="64">
        <v>1116001</v>
      </c>
      <c r="I39" s="64">
        <v>1107080</v>
      </c>
      <c r="J39" s="64">
        <v>1098630</v>
      </c>
      <c r="K39" s="64">
        <v>1090695</v>
      </c>
      <c r="L39" s="64">
        <v>1083398</v>
      </c>
      <c r="M39" s="64">
        <v>1074913</v>
      </c>
      <c r="N39" s="64">
        <v>1066854</v>
      </c>
      <c r="O39" s="64">
        <v>1059494</v>
      </c>
      <c r="P39" s="64">
        <v>1054286</v>
      </c>
      <c r="Q39" s="64">
        <v>1049349</v>
      </c>
      <c r="R39" s="64">
        <v>1040590</v>
      </c>
      <c r="S39" s="64">
        <v>1031973</v>
      </c>
      <c r="T39" s="64">
        <v>1024350</v>
      </c>
      <c r="U39" s="64">
        <v>1017748</v>
      </c>
      <c r="V39" s="105" t="s">
        <v>62</v>
      </c>
      <c r="W39" s="105" t="s">
        <v>62</v>
      </c>
      <c r="X39" s="105" t="s">
        <v>62</v>
      </c>
      <c r="Y39" s="105" t="s">
        <v>62</v>
      </c>
      <c r="Z39" s="105" t="s">
        <v>62</v>
      </c>
      <c r="AA39" s="105" t="s">
        <v>62</v>
      </c>
      <c r="AB39" s="105" t="s">
        <v>62</v>
      </c>
      <c r="AC39" s="105" t="s">
        <v>62</v>
      </c>
      <c r="AD39" s="105" t="s">
        <v>62</v>
      </c>
      <c r="AE39" s="105" t="s">
        <v>62</v>
      </c>
      <c r="AF39" s="105" t="s">
        <v>62</v>
      </c>
      <c r="AG39" s="105" t="s">
        <v>62</v>
      </c>
      <c r="AH39" s="105" t="s">
        <v>62</v>
      </c>
      <c r="AI39" s="105" t="s">
        <v>62</v>
      </c>
      <c r="AJ39" s="105" t="s">
        <v>62</v>
      </c>
      <c r="AK39" s="105" t="s">
        <v>62</v>
      </c>
      <c r="AL39" s="105" t="s">
        <v>62</v>
      </c>
      <c r="AM39" s="105" t="s">
        <v>62</v>
      </c>
      <c r="AN39" s="105" t="s">
        <v>62</v>
      </c>
      <c r="AO39" s="105" t="s">
        <v>62</v>
      </c>
      <c r="AP39" s="105" t="s">
        <v>62</v>
      </c>
      <c r="AQ39" s="105" t="s">
        <v>62</v>
      </c>
      <c r="AR39" s="105" t="s">
        <v>62</v>
      </c>
      <c r="AS39" s="105" t="s">
        <v>62</v>
      </c>
      <c r="AT39" s="105" t="s">
        <v>62</v>
      </c>
      <c r="AU39" s="105" t="s">
        <v>62</v>
      </c>
      <c r="AV39" s="105" t="s">
        <v>62</v>
      </c>
      <c r="AW39" s="105" t="s">
        <v>62</v>
      </c>
      <c r="AX39" s="105" t="s">
        <v>62</v>
      </c>
      <c r="AY39" s="105" t="s">
        <v>62</v>
      </c>
    </row>
    <row r="40" spans="1:51" x14ac:dyDescent="0.3">
      <c r="A40" s="64" t="s">
        <v>40</v>
      </c>
      <c r="B40" s="105">
        <v>696880</v>
      </c>
      <c r="C40" s="64">
        <v>691667</v>
      </c>
      <c r="D40" s="65">
        <v>687524</v>
      </c>
      <c r="E40" s="61">
        <v>682444</v>
      </c>
      <c r="F40" s="61">
        <v>678484</v>
      </c>
      <c r="G40" s="61">
        <v>673590</v>
      </c>
      <c r="H40" s="64">
        <v>669377</v>
      </c>
      <c r="I40" s="64">
        <v>663998</v>
      </c>
      <c r="J40" s="64">
        <v>660009</v>
      </c>
      <c r="K40" s="64">
        <v>654791</v>
      </c>
      <c r="L40" s="64">
        <v>648688</v>
      </c>
      <c r="M40" s="64">
        <v>643095</v>
      </c>
      <c r="N40" s="64">
        <v>638784</v>
      </c>
      <c r="O40" s="64">
        <v>635094</v>
      </c>
      <c r="P40" s="64">
        <v>630873</v>
      </c>
      <c r="Q40" s="64">
        <v>627568</v>
      </c>
      <c r="R40" s="64">
        <v>620412</v>
      </c>
      <c r="S40" s="64">
        <v>616031</v>
      </c>
      <c r="T40" s="64">
        <v>609491</v>
      </c>
      <c r="U40" s="64">
        <v>607277</v>
      </c>
      <c r="V40" s="105" t="s">
        <v>62</v>
      </c>
      <c r="W40" s="105" t="s">
        <v>62</v>
      </c>
      <c r="X40" s="105" t="s">
        <v>62</v>
      </c>
      <c r="Y40" s="105" t="s">
        <v>62</v>
      </c>
      <c r="Z40" s="105" t="s">
        <v>62</v>
      </c>
      <c r="AA40" s="105" t="s">
        <v>62</v>
      </c>
      <c r="AB40" s="105" t="s">
        <v>62</v>
      </c>
      <c r="AC40" s="105" t="s">
        <v>62</v>
      </c>
      <c r="AD40" s="105" t="s">
        <v>62</v>
      </c>
      <c r="AE40" s="105" t="s">
        <v>62</v>
      </c>
      <c r="AF40" s="105" t="s">
        <v>62</v>
      </c>
      <c r="AG40" s="105" t="s">
        <v>62</v>
      </c>
      <c r="AH40" s="105" t="s">
        <v>62</v>
      </c>
      <c r="AI40" s="105" t="s">
        <v>62</v>
      </c>
      <c r="AJ40" s="105" t="s">
        <v>62</v>
      </c>
      <c r="AK40" s="105" t="s">
        <v>62</v>
      </c>
      <c r="AL40" s="105" t="s">
        <v>62</v>
      </c>
      <c r="AM40" s="105" t="s">
        <v>62</v>
      </c>
      <c r="AN40" s="105" t="s">
        <v>62</v>
      </c>
      <c r="AO40" s="105" t="s">
        <v>62</v>
      </c>
      <c r="AP40" s="105" t="s">
        <v>62</v>
      </c>
      <c r="AQ40" s="105" t="s">
        <v>62</v>
      </c>
      <c r="AR40" s="105" t="s">
        <v>62</v>
      </c>
      <c r="AS40" s="105" t="s">
        <v>62</v>
      </c>
      <c r="AT40" s="105" t="s">
        <v>62</v>
      </c>
      <c r="AU40" s="105" t="s">
        <v>62</v>
      </c>
      <c r="AV40" s="105" t="s">
        <v>62</v>
      </c>
      <c r="AW40" s="105" t="s">
        <v>62</v>
      </c>
      <c r="AX40" s="105" t="s">
        <v>62</v>
      </c>
      <c r="AY40" s="105" t="s">
        <v>62</v>
      </c>
    </row>
    <row r="41" spans="1:51" x14ac:dyDescent="0.3">
      <c r="A41" s="64" t="s">
        <v>41</v>
      </c>
      <c r="B41" s="105">
        <v>506737</v>
      </c>
      <c r="C41" s="64">
        <v>502990</v>
      </c>
      <c r="D41" s="65">
        <v>498073</v>
      </c>
      <c r="E41" s="60">
        <v>493227</v>
      </c>
      <c r="F41" s="60">
        <v>488119</v>
      </c>
      <c r="G41" s="60">
        <v>483904</v>
      </c>
      <c r="H41" s="64">
        <v>480542</v>
      </c>
      <c r="I41" s="64">
        <v>477727</v>
      </c>
      <c r="J41" s="64">
        <v>476227</v>
      </c>
      <c r="K41" s="64">
        <v>473939</v>
      </c>
      <c r="L41" s="64">
        <v>470164</v>
      </c>
      <c r="M41" s="64">
        <v>466958</v>
      </c>
      <c r="N41" s="64">
        <v>464562</v>
      </c>
      <c r="O41" s="64">
        <v>461001</v>
      </c>
      <c r="P41" s="64">
        <v>457241</v>
      </c>
      <c r="Q41" s="64">
        <v>453058</v>
      </c>
      <c r="R41" s="64">
        <v>449413</v>
      </c>
      <c r="S41" s="64">
        <v>446761</v>
      </c>
      <c r="T41" s="64">
        <v>444302</v>
      </c>
      <c r="U41" s="64">
        <v>441827</v>
      </c>
      <c r="V41" s="105" t="s">
        <v>62</v>
      </c>
      <c r="W41" s="105" t="s">
        <v>62</v>
      </c>
      <c r="X41" s="105" t="s">
        <v>62</v>
      </c>
      <c r="Y41" s="105" t="s">
        <v>62</v>
      </c>
      <c r="Z41" s="105" t="s">
        <v>62</v>
      </c>
      <c r="AA41" s="105" t="s">
        <v>62</v>
      </c>
      <c r="AB41" s="105" t="s">
        <v>62</v>
      </c>
      <c r="AC41" s="105" t="s">
        <v>62</v>
      </c>
      <c r="AD41" s="105" t="s">
        <v>62</v>
      </c>
      <c r="AE41" s="105" t="s">
        <v>62</v>
      </c>
      <c r="AF41" s="105" t="s">
        <v>62</v>
      </c>
      <c r="AG41" s="105" t="s">
        <v>62</v>
      </c>
      <c r="AH41" s="105" t="s">
        <v>62</v>
      </c>
      <c r="AI41" s="105" t="s">
        <v>62</v>
      </c>
      <c r="AJ41" s="105" t="s">
        <v>62</v>
      </c>
      <c r="AK41" s="105" t="s">
        <v>62</v>
      </c>
      <c r="AL41" s="105" t="s">
        <v>62</v>
      </c>
      <c r="AM41" s="105" t="s">
        <v>62</v>
      </c>
      <c r="AN41" s="105" t="s">
        <v>62</v>
      </c>
      <c r="AO41" s="105" t="s">
        <v>62</v>
      </c>
      <c r="AP41" s="105" t="s">
        <v>62</v>
      </c>
      <c r="AQ41" s="105" t="s">
        <v>62</v>
      </c>
      <c r="AR41" s="105" t="s">
        <v>62</v>
      </c>
      <c r="AS41" s="105" t="s">
        <v>62</v>
      </c>
      <c r="AT41" s="105" t="s">
        <v>62</v>
      </c>
      <c r="AU41" s="105" t="s">
        <v>62</v>
      </c>
      <c r="AV41" s="105" t="s">
        <v>62</v>
      </c>
      <c r="AW41" s="105" t="s">
        <v>62</v>
      </c>
      <c r="AX41" s="105" t="s">
        <v>62</v>
      </c>
      <c r="AY41" s="105" t="s">
        <v>62</v>
      </c>
    </row>
    <row r="42" spans="1:51" x14ac:dyDescent="0.3">
      <c r="A42" s="64" t="s">
        <v>54</v>
      </c>
      <c r="B42" s="105">
        <v>1552527</v>
      </c>
      <c r="C42" s="64">
        <v>1543293</v>
      </c>
      <c r="D42" s="65">
        <v>1532828</v>
      </c>
      <c r="E42" s="60">
        <v>1524557</v>
      </c>
      <c r="F42" s="60">
        <v>1516191</v>
      </c>
      <c r="G42" s="60">
        <v>1506605</v>
      </c>
      <c r="H42" s="64">
        <v>1500846</v>
      </c>
      <c r="I42" s="64">
        <v>1494638</v>
      </c>
      <c r="J42" s="64">
        <v>1488188</v>
      </c>
      <c r="K42" s="64">
        <v>1481832</v>
      </c>
      <c r="L42" s="64">
        <v>1474038</v>
      </c>
      <c r="M42" s="64">
        <v>1467018</v>
      </c>
      <c r="N42" s="64">
        <v>1458116</v>
      </c>
      <c r="O42" s="64">
        <v>1447135</v>
      </c>
      <c r="P42" s="64">
        <v>1436510</v>
      </c>
      <c r="Q42" s="64">
        <v>1427937</v>
      </c>
      <c r="R42" s="64">
        <v>1420402</v>
      </c>
      <c r="S42" s="64">
        <v>1410610</v>
      </c>
      <c r="T42" s="64">
        <v>1404904</v>
      </c>
      <c r="U42" s="64">
        <v>1399301</v>
      </c>
      <c r="V42" s="105" t="s">
        <v>62</v>
      </c>
      <c r="W42" s="105" t="s">
        <v>62</v>
      </c>
      <c r="X42" s="105" t="s">
        <v>62</v>
      </c>
      <c r="Y42" s="105" t="s">
        <v>62</v>
      </c>
      <c r="Z42" s="105" t="s">
        <v>62</v>
      </c>
      <c r="AA42" s="105" t="s">
        <v>62</v>
      </c>
      <c r="AB42" s="105" t="s">
        <v>62</v>
      </c>
      <c r="AC42" s="105" t="s">
        <v>62</v>
      </c>
      <c r="AD42" s="105" t="s">
        <v>62</v>
      </c>
      <c r="AE42" s="105" t="s">
        <v>62</v>
      </c>
      <c r="AF42" s="105" t="s">
        <v>62</v>
      </c>
      <c r="AG42" s="105" t="s">
        <v>62</v>
      </c>
      <c r="AH42" s="105" t="s">
        <v>62</v>
      </c>
      <c r="AI42" s="105" t="s">
        <v>62</v>
      </c>
      <c r="AJ42" s="105" t="s">
        <v>62</v>
      </c>
      <c r="AK42" s="105" t="s">
        <v>62</v>
      </c>
      <c r="AL42" s="105" t="s">
        <v>62</v>
      </c>
      <c r="AM42" s="105" t="s">
        <v>62</v>
      </c>
      <c r="AN42" s="105" t="s">
        <v>62</v>
      </c>
      <c r="AO42" s="105" t="s">
        <v>62</v>
      </c>
      <c r="AP42" s="105" t="s">
        <v>62</v>
      </c>
      <c r="AQ42" s="105" t="s">
        <v>62</v>
      </c>
      <c r="AR42" s="105" t="s">
        <v>62</v>
      </c>
      <c r="AS42" s="105" t="s">
        <v>62</v>
      </c>
      <c r="AT42" s="105" t="s">
        <v>62</v>
      </c>
      <c r="AU42" s="105" t="s">
        <v>62</v>
      </c>
      <c r="AV42" s="105" t="s">
        <v>62</v>
      </c>
      <c r="AW42" s="105" t="s">
        <v>62</v>
      </c>
      <c r="AX42" s="105" t="s">
        <v>62</v>
      </c>
      <c r="AY42" s="105" t="s">
        <v>62</v>
      </c>
    </row>
    <row r="43" spans="1:51" x14ac:dyDescent="0.3">
      <c r="A43" s="64" t="s">
        <v>42</v>
      </c>
      <c r="B43" s="105">
        <v>1415054</v>
      </c>
      <c r="C43" s="64">
        <v>1409020</v>
      </c>
      <c r="D43" s="65">
        <v>1402918</v>
      </c>
      <c r="E43" s="61">
        <v>1393445</v>
      </c>
      <c r="F43" s="61">
        <v>1385413</v>
      </c>
      <c r="G43" s="61">
        <v>1375457</v>
      </c>
      <c r="H43" s="64">
        <v>1366088</v>
      </c>
      <c r="I43" s="64">
        <v>1358520</v>
      </c>
      <c r="J43" s="64">
        <v>1352382</v>
      </c>
      <c r="K43" s="64">
        <v>1343805</v>
      </c>
      <c r="L43" s="64">
        <v>1332871</v>
      </c>
      <c r="M43" s="64">
        <v>1323855</v>
      </c>
      <c r="N43" s="64">
        <v>1315448</v>
      </c>
      <c r="O43" s="64">
        <v>1306289</v>
      </c>
      <c r="P43" s="64">
        <v>1299676</v>
      </c>
      <c r="Q43" s="64">
        <v>1293188</v>
      </c>
      <c r="R43" s="64">
        <v>1283439</v>
      </c>
      <c r="S43" s="64">
        <v>1276501</v>
      </c>
      <c r="T43" s="64">
        <v>1271309</v>
      </c>
      <c r="U43" s="64">
        <v>1266475</v>
      </c>
      <c r="V43" s="105" t="s">
        <v>62</v>
      </c>
      <c r="W43" s="105" t="s">
        <v>62</v>
      </c>
      <c r="X43" s="105" t="s">
        <v>62</v>
      </c>
      <c r="Y43" s="105" t="s">
        <v>62</v>
      </c>
      <c r="Z43" s="105" t="s">
        <v>62</v>
      </c>
      <c r="AA43" s="105" t="s">
        <v>62</v>
      </c>
      <c r="AB43" s="105" t="s">
        <v>62</v>
      </c>
      <c r="AC43" s="105" t="s">
        <v>62</v>
      </c>
      <c r="AD43" s="105" t="s">
        <v>62</v>
      </c>
      <c r="AE43" s="105" t="s">
        <v>62</v>
      </c>
      <c r="AF43" s="105" t="s">
        <v>62</v>
      </c>
      <c r="AG43" s="105" t="s">
        <v>62</v>
      </c>
      <c r="AH43" s="105" t="s">
        <v>62</v>
      </c>
      <c r="AI43" s="105" t="s">
        <v>62</v>
      </c>
      <c r="AJ43" s="105" t="s">
        <v>62</v>
      </c>
      <c r="AK43" s="105" t="s">
        <v>62</v>
      </c>
      <c r="AL43" s="105" t="s">
        <v>62</v>
      </c>
      <c r="AM43" s="105" t="s">
        <v>62</v>
      </c>
      <c r="AN43" s="105" t="s">
        <v>62</v>
      </c>
      <c r="AO43" s="105" t="s">
        <v>62</v>
      </c>
      <c r="AP43" s="105" t="s">
        <v>62</v>
      </c>
      <c r="AQ43" s="105" t="s">
        <v>62</v>
      </c>
      <c r="AR43" s="105" t="s">
        <v>62</v>
      </c>
      <c r="AS43" s="105" t="s">
        <v>62</v>
      </c>
      <c r="AT43" s="105" t="s">
        <v>62</v>
      </c>
      <c r="AU43" s="105" t="s">
        <v>62</v>
      </c>
      <c r="AV43" s="105" t="s">
        <v>62</v>
      </c>
      <c r="AW43" s="105" t="s">
        <v>62</v>
      </c>
      <c r="AX43" s="105" t="s">
        <v>62</v>
      </c>
      <c r="AY43" s="105" t="s">
        <v>62</v>
      </c>
    </row>
    <row r="44" spans="1:51" x14ac:dyDescent="0.3">
      <c r="A44" s="64" t="s">
        <v>43</v>
      </c>
      <c r="B44" s="105">
        <v>1139794</v>
      </c>
      <c r="C44" s="64">
        <v>1135935</v>
      </c>
      <c r="D44" s="65">
        <v>1131052</v>
      </c>
      <c r="E44" s="60">
        <v>1126203</v>
      </c>
      <c r="F44" s="60">
        <v>1120089</v>
      </c>
      <c r="G44" s="60">
        <v>1113912</v>
      </c>
      <c r="H44" s="64">
        <v>1110826</v>
      </c>
      <c r="I44" s="64">
        <v>1107031</v>
      </c>
      <c r="J44" s="64">
        <v>1101831</v>
      </c>
      <c r="K44" s="64">
        <v>1098265</v>
      </c>
      <c r="L44" s="64">
        <v>1092653</v>
      </c>
      <c r="M44" s="64">
        <v>1087139</v>
      </c>
      <c r="N44" s="64">
        <v>1083651</v>
      </c>
      <c r="O44" s="64">
        <v>1076819</v>
      </c>
      <c r="P44" s="64">
        <v>1070390</v>
      </c>
      <c r="Q44" s="64">
        <v>1064194</v>
      </c>
      <c r="R44" s="64">
        <v>1059641</v>
      </c>
      <c r="S44" s="64">
        <v>1055259</v>
      </c>
      <c r="T44" s="64">
        <v>1050154</v>
      </c>
      <c r="U44" s="64">
        <v>1047574</v>
      </c>
      <c r="V44" s="105" t="s">
        <v>62</v>
      </c>
      <c r="W44" s="105" t="s">
        <v>62</v>
      </c>
      <c r="X44" s="105" t="s">
        <v>62</v>
      </c>
      <c r="Y44" s="105" t="s">
        <v>62</v>
      </c>
      <c r="Z44" s="105" t="s">
        <v>62</v>
      </c>
      <c r="AA44" s="105" t="s">
        <v>62</v>
      </c>
      <c r="AB44" s="105" t="s">
        <v>62</v>
      </c>
      <c r="AC44" s="105" t="s">
        <v>62</v>
      </c>
      <c r="AD44" s="105" t="s">
        <v>62</v>
      </c>
      <c r="AE44" s="105" t="s">
        <v>62</v>
      </c>
      <c r="AF44" s="105" t="s">
        <v>62</v>
      </c>
      <c r="AG44" s="105" t="s">
        <v>62</v>
      </c>
      <c r="AH44" s="105" t="s">
        <v>62</v>
      </c>
      <c r="AI44" s="105" t="s">
        <v>62</v>
      </c>
      <c r="AJ44" s="105" t="s">
        <v>62</v>
      </c>
      <c r="AK44" s="105" t="s">
        <v>62</v>
      </c>
      <c r="AL44" s="105" t="s">
        <v>62</v>
      </c>
      <c r="AM44" s="105" t="s">
        <v>62</v>
      </c>
      <c r="AN44" s="105" t="s">
        <v>62</v>
      </c>
      <c r="AO44" s="105" t="s">
        <v>62</v>
      </c>
      <c r="AP44" s="105" t="s">
        <v>62</v>
      </c>
      <c r="AQ44" s="105" t="s">
        <v>62</v>
      </c>
      <c r="AR44" s="105" t="s">
        <v>62</v>
      </c>
      <c r="AS44" s="105" t="s">
        <v>62</v>
      </c>
      <c r="AT44" s="105" t="s">
        <v>62</v>
      </c>
      <c r="AU44" s="105" t="s">
        <v>62</v>
      </c>
      <c r="AV44" s="105" t="s">
        <v>62</v>
      </c>
      <c r="AW44" s="105" t="s">
        <v>62</v>
      </c>
      <c r="AX44" s="105" t="s">
        <v>62</v>
      </c>
      <c r="AY44" s="105" t="s">
        <v>62</v>
      </c>
    </row>
    <row r="45" spans="1:51" x14ac:dyDescent="0.3">
      <c r="A45" s="64" t="s">
        <v>44</v>
      </c>
      <c r="B45" s="105">
        <v>761246</v>
      </c>
      <c r="C45" s="64">
        <v>761350</v>
      </c>
      <c r="D45" s="65">
        <v>758556</v>
      </c>
      <c r="E45" s="61">
        <v>756978</v>
      </c>
      <c r="F45" s="61">
        <v>751175</v>
      </c>
      <c r="G45" s="61">
        <v>747734</v>
      </c>
      <c r="H45" s="64">
        <v>742499</v>
      </c>
      <c r="I45" s="64">
        <v>735844</v>
      </c>
      <c r="J45" s="64">
        <v>732802</v>
      </c>
      <c r="K45" s="64">
        <v>730133</v>
      </c>
      <c r="L45" s="64">
        <v>723976</v>
      </c>
      <c r="M45" s="64">
        <v>718183</v>
      </c>
      <c r="N45" s="64">
        <v>714348</v>
      </c>
      <c r="O45" s="64">
        <v>709144</v>
      </c>
      <c r="P45" s="64">
        <v>702961</v>
      </c>
      <c r="Q45" s="64">
        <v>697837</v>
      </c>
      <c r="R45" s="64">
        <v>689087</v>
      </c>
      <c r="S45" s="64">
        <v>681408</v>
      </c>
      <c r="T45" s="64">
        <v>674579</v>
      </c>
      <c r="U45" s="64">
        <v>669913</v>
      </c>
      <c r="V45" s="105" t="s">
        <v>62</v>
      </c>
      <c r="W45" s="105" t="s">
        <v>62</v>
      </c>
      <c r="X45" s="105" t="s">
        <v>62</v>
      </c>
      <c r="Y45" s="105" t="s">
        <v>62</v>
      </c>
      <c r="Z45" s="105" t="s">
        <v>62</v>
      </c>
      <c r="AA45" s="105" t="s">
        <v>62</v>
      </c>
      <c r="AB45" s="105" t="s">
        <v>62</v>
      </c>
      <c r="AC45" s="105" t="s">
        <v>62</v>
      </c>
      <c r="AD45" s="105" t="s">
        <v>62</v>
      </c>
      <c r="AE45" s="105" t="s">
        <v>62</v>
      </c>
      <c r="AF45" s="105" t="s">
        <v>62</v>
      </c>
      <c r="AG45" s="105" t="s">
        <v>62</v>
      </c>
      <c r="AH45" s="105" t="s">
        <v>62</v>
      </c>
      <c r="AI45" s="105" t="s">
        <v>62</v>
      </c>
      <c r="AJ45" s="105" t="s">
        <v>62</v>
      </c>
      <c r="AK45" s="105" t="s">
        <v>62</v>
      </c>
      <c r="AL45" s="105" t="s">
        <v>62</v>
      </c>
      <c r="AM45" s="105" t="s">
        <v>62</v>
      </c>
      <c r="AN45" s="105" t="s">
        <v>62</v>
      </c>
      <c r="AO45" s="105" t="s">
        <v>62</v>
      </c>
      <c r="AP45" s="105" t="s">
        <v>62</v>
      </c>
      <c r="AQ45" s="105" t="s">
        <v>62</v>
      </c>
      <c r="AR45" s="105" t="s">
        <v>62</v>
      </c>
      <c r="AS45" s="105" t="s">
        <v>62</v>
      </c>
      <c r="AT45" s="105" t="s">
        <v>62</v>
      </c>
      <c r="AU45" s="105" t="s">
        <v>62</v>
      </c>
      <c r="AV45" s="105" t="s">
        <v>62</v>
      </c>
      <c r="AW45" s="105" t="s">
        <v>62</v>
      </c>
      <c r="AX45" s="105" t="s">
        <v>62</v>
      </c>
      <c r="AY45" s="105" t="s">
        <v>62</v>
      </c>
    </row>
    <row r="46" spans="1:51" x14ac:dyDescent="0.3">
      <c r="A46" s="64" t="s">
        <v>45</v>
      </c>
      <c r="B46" s="105">
        <v>1199870</v>
      </c>
      <c r="C46" s="64">
        <v>1196236</v>
      </c>
      <c r="D46" s="65">
        <v>1189934</v>
      </c>
      <c r="E46" s="61">
        <v>1185321</v>
      </c>
      <c r="F46" s="61">
        <v>1180956</v>
      </c>
      <c r="G46" s="61">
        <v>1172382</v>
      </c>
      <c r="H46" s="64">
        <v>1164095</v>
      </c>
      <c r="I46" s="64">
        <v>1154136</v>
      </c>
      <c r="J46" s="64">
        <v>1144046</v>
      </c>
      <c r="K46" s="64">
        <v>1135367</v>
      </c>
      <c r="L46" s="64">
        <v>1125804</v>
      </c>
      <c r="M46" s="64">
        <v>1113665</v>
      </c>
      <c r="N46" s="64">
        <v>1104242</v>
      </c>
      <c r="O46" s="64">
        <v>1095639</v>
      </c>
      <c r="P46" s="64">
        <v>1082841</v>
      </c>
      <c r="Q46" s="64">
        <v>1071781</v>
      </c>
      <c r="R46" s="64">
        <v>1065142</v>
      </c>
      <c r="S46" s="64">
        <v>1062774</v>
      </c>
      <c r="T46" s="64">
        <v>1059472</v>
      </c>
      <c r="U46" s="64">
        <v>1060163</v>
      </c>
      <c r="V46" s="105" t="s">
        <v>62</v>
      </c>
      <c r="W46" s="105" t="s">
        <v>62</v>
      </c>
      <c r="X46" s="105" t="s">
        <v>62</v>
      </c>
      <c r="Y46" s="105" t="s">
        <v>62</v>
      </c>
      <c r="Z46" s="105" t="s">
        <v>62</v>
      </c>
      <c r="AA46" s="105" t="s">
        <v>62</v>
      </c>
      <c r="AB46" s="105" t="s">
        <v>62</v>
      </c>
      <c r="AC46" s="105" t="s">
        <v>62</v>
      </c>
      <c r="AD46" s="105" t="s">
        <v>62</v>
      </c>
      <c r="AE46" s="105" t="s">
        <v>62</v>
      </c>
      <c r="AF46" s="105" t="s">
        <v>62</v>
      </c>
      <c r="AG46" s="105" t="s">
        <v>62</v>
      </c>
      <c r="AH46" s="105" t="s">
        <v>62</v>
      </c>
      <c r="AI46" s="105" t="s">
        <v>62</v>
      </c>
      <c r="AJ46" s="105" t="s">
        <v>62</v>
      </c>
      <c r="AK46" s="105" t="s">
        <v>62</v>
      </c>
      <c r="AL46" s="105" t="s">
        <v>62</v>
      </c>
      <c r="AM46" s="105" t="s">
        <v>62</v>
      </c>
      <c r="AN46" s="105" t="s">
        <v>62</v>
      </c>
      <c r="AO46" s="105" t="s">
        <v>62</v>
      </c>
      <c r="AP46" s="105" t="s">
        <v>62</v>
      </c>
      <c r="AQ46" s="105" t="s">
        <v>62</v>
      </c>
      <c r="AR46" s="105" t="s">
        <v>62</v>
      </c>
      <c r="AS46" s="105" t="s">
        <v>62</v>
      </c>
      <c r="AT46" s="105" t="s">
        <v>62</v>
      </c>
      <c r="AU46" s="105" t="s">
        <v>62</v>
      </c>
      <c r="AV46" s="105" t="s">
        <v>62</v>
      </c>
      <c r="AW46" s="105" t="s">
        <v>62</v>
      </c>
      <c r="AX46" s="105" t="s">
        <v>62</v>
      </c>
      <c r="AY46" s="105" t="s">
        <v>62</v>
      </c>
    </row>
    <row r="47" spans="1:51" x14ac:dyDescent="0.3">
      <c r="A47" s="64" t="s">
        <v>46</v>
      </c>
      <c r="B47" s="105">
        <v>1146624</v>
      </c>
      <c r="C47" s="64">
        <v>1141469</v>
      </c>
      <c r="D47" s="65">
        <v>1136371</v>
      </c>
      <c r="E47" s="61">
        <v>1129538</v>
      </c>
      <c r="F47" s="61">
        <v>1126417</v>
      </c>
      <c r="G47" s="61">
        <v>1120521</v>
      </c>
      <c r="H47" s="64">
        <v>1117332</v>
      </c>
      <c r="I47" s="64">
        <v>1112559</v>
      </c>
      <c r="J47" s="64">
        <v>1107684</v>
      </c>
      <c r="K47" s="64">
        <v>1104141</v>
      </c>
      <c r="L47" s="64">
        <v>1100024</v>
      </c>
      <c r="M47" s="64">
        <v>1094638</v>
      </c>
      <c r="N47" s="64">
        <v>1091129</v>
      </c>
      <c r="O47" s="64">
        <v>1089457</v>
      </c>
      <c r="P47" s="64">
        <v>1086495</v>
      </c>
      <c r="Q47" s="64">
        <v>1085369</v>
      </c>
      <c r="R47" s="64">
        <v>1082774</v>
      </c>
      <c r="S47" s="64">
        <v>1084723</v>
      </c>
      <c r="T47" s="64">
        <v>1086546</v>
      </c>
      <c r="U47" s="64">
        <v>1086816</v>
      </c>
      <c r="V47" s="105" t="s">
        <v>62</v>
      </c>
      <c r="W47" s="105" t="s">
        <v>62</v>
      </c>
      <c r="X47" s="105" t="s">
        <v>62</v>
      </c>
      <c r="Y47" s="105" t="s">
        <v>62</v>
      </c>
      <c r="Z47" s="105" t="s">
        <v>62</v>
      </c>
      <c r="AA47" s="105" t="s">
        <v>62</v>
      </c>
      <c r="AB47" s="105" t="s">
        <v>62</v>
      </c>
      <c r="AC47" s="105" t="s">
        <v>62</v>
      </c>
      <c r="AD47" s="105" t="s">
        <v>62</v>
      </c>
      <c r="AE47" s="105" t="s">
        <v>62</v>
      </c>
      <c r="AF47" s="105" t="s">
        <v>62</v>
      </c>
      <c r="AG47" s="105" t="s">
        <v>62</v>
      </c>
      <c r="AH47" s="105" t="s">
        <v>62</v>
      </c>
      <c r="AI47" s="105" t="s">
        <v>62</v>
      </c>
      <c r="AJ47" s="105" t="s">
        <v>62</v>
      </c>
      <c r="AK47" s="105" t="s">
        <v>62</v>
      </c>
      <c r="AL47" s="105" t="s">
        <v>62</v>
      </c>
      <c r="AM47" s="105" t="s">
        <v>62</v>
      </c>
      <c r="AN47" s="105" t="s">
        <v>62</v>
      </c>
      <c r="AO47" s="105" t="s">
        <v>62</v>
      </c>
      <c r="AP47" s="105" t="s">
        <v>62</v>
      </c>
      <c r="AQ47" s="105" t="s">
        <v>62</v>
      </c>
      <c r="AR47" s="105" t="s">
        <v>62</v>
      </c>
      <c r="AS47" s="105" t="s">
        <v>62</v>
      </c>
      <c r="AT47" s="105" t="s">
        <v>62</v>
      </c>
      <c r="AU47" s="105" t="s">
        <v>62</v>
      </c>
      <c r="AV47" s="105" t="s">
        <v>62</v>
      </c>
      <c r="AW47" s="105" t="s">
        <v>62</v>
      </c>
      <c r="AX47" s="105" t="s">
        <v>62</v>
      </c>
      <c r="AY47" s="105" t="s">
        <v>62</v>
      </c>
    </row>
    <row r="48" spans="1:51" x14ac:dyDescent="0.3">
      <c r="A48" s="64" t="s">
        <v>47</v>
      </c>
      <c r="B48" s="105">
        <v>583786</v>
      </c>
      <c r="C48" s="64">
        <v>577933</v>
      </c>
      <c r="D48" s="65">
        <v>571010</v>
      </c>
      <c r="E48" s="61">
        <v>564562</v>
      </c>
      <c r="F48" s="61">
        <v>558991</v>
      </c>
      <c r="G48" s="61">
        <v>555154</v>
      </c>
      <c r="H48" s="64">
        <v>552450</v>
      </c>
      <c r="I48" s="64">
        <v>549517</v>
      </c>
      <c r="J48" s="64">
        <v>548320</v>
      </c>
      <c r="K48" s="64">
        <v>546554</v>
      </c>
      <c r="L48" s="64">
        <v>544166</v>
      </c>
      <c r="M48" s="64">
        <v>542131</v>
      </c>
      <c r="N48" s="64">
        <v>539384</v>
      </c>
      <c r="O48" s="64">
        <v>534381</v>
      </c>
      <c r="P48" s="64">
        <v>529059</v>
      </c>
      <c r="Q48" s="64">
        <v>523653</v>
      </c>
      <c r="R48" s="64">
        <v>518637</v>
      </c>
      <c r="S48" s="64">
        <v>515056</v>
      </c>
      <c r="T48" s="64">
        <v>510691</v>
      </c>
      <c r="U48" s="64">
        <v>506193</v>
      </c>
      <c r="V48" s="105" t="s">
        <v>62</v>
      </c>
      <c r="W48" s="105" t="s">
        <v>62</v>
      </c>
      <c r="X48" s="105" t="s">
        <v>62</v>
      </c>
      <c r="Y48" s="105" t="s">
        <v>62</v>
      </c>
      <c r="Z48" s="105" t="s">
        <v>62</v>
      </c>
      <c r="AA48" s="105" t="s">
        <v>62</v>
      </c>
      <c r="AB48" s="105" t="s">
        <v>62</v>
      </c>
      <c r="AC48" s="105" t="s">
        <v>62</v>
      </c>
      <c r="AD48" s="105" t="s">
        <v>62</v>
      </c>
      <c r="AE48" s="105" t="s">
        <v>62</v>
      </c>
      <c r="AF48" s="105" t="s">
        <v>62</v>
      </c>
      <c r="AG48" s="105" t="s">
        <v>62</v>
      </c>
      <c r="AH48" s="105" t="s">
        <v>62</v>
      </c>
      <c r="AI48" s="105" t="s">
        <v>62</v>
      </c>
      <c r="AJ48" s="105" t="s">
        <v>62</v>
      </c>
      <c r="AK48" s="105" t="s">
        <v>62</v>
      </c>
      <c r="AL48" s="105" t="s">
        <v>62</v>
      </c>
      <c r="AM48" s="105" t="s">
        <v>62</v>
      </c>
      <c r="AN48" s="105" t="s">
        <v>62</v>
      </c>
      <c r="AO48" s="105" t="s">
        <v>62</v>
      </c>
      <c r="AP48" s="105" t="s">
        <v>62</v>
      </c>
      <c r="AQ48" s="105" t="s">
        <v>62</v>
      </c>
      <c r="AR48" s="105" t="s">
        <v>62</v>
      </c>
      <c r="AS48" s="105" t="s">
        <v>62</v>
      </c>
      <c r="AT48" s="105" t="s">
        <v>62</v>
      </c>
      <c r="AU48" s="105" t="s">
        <v>62</v>
      </c>
      <c r="AV48" s="105" t="s">
        <v>62</v>
      </c>
      <c r="AW48" s="105" t="s">
        <v>62</v>
      </c>
      <c r="AX48" s="105" t="s">
        <v>62</v>
      </c>
      <c r="AY48" s="105" t="s">
        <v>62</v>
      </c>
    </row>
    <row r="49" spans="1:51" x14ac:dyDescent="0.3">
      <c r="A49" s="64" t="s">
        <v>48</v>
      </c>
      <c r="B49" s="105">
        <v>2939927</v>
      </c>
      <c r="C49" s="64">
        <v>2928592</v>
      </c>
      <c r="D49" s="65">
        <v>2916458</v>
      </c>
      <c r="E49" s="60">
        <v>2897303</v>
      </c>
      <c r="F49" s="60">
        <v>2870551</v>
      </c>
      <c r="G49" s="60">
        <v>2834490</v>
      </c>
      <c r="H49" s="64">
        <v>2805891</v>
      </c>
      <c r="I49" s="64">
        <v>2781753</v>
      </c>
      <c r="J49" s="64">
        <v>2761887</v>
      </c>
      <c r="K49" s="64">
        <v>2739733</v>
      </c>
      <c r="L49" s="64">
        <v>2711938</v>
      </c>
      <c r="M49" s="64">
        <v>2687116</v>
      </c>
      <c r="N49" s="64">
        <v>2666062</v>
      </c>
      <c r="O49" s="64">
        <v>2641758</v>
      </c>
      <c r="P49" s="64">
        <v>2626028</v>
      </c>
      <c r="Q49" s="64">
        <v>2611863</v>
      </c>
      <c r="R49" s="64">
        <v>2593992</v>
      </c>
      <c r="S49" s="64">
        <v>2585480</v>
      </c>
      <c r="T49" s="64">
        <v>2576364</v>
      </c>
      <c r="U49" s="64">
        <v>2568015</v>
      </c>
      <c r="V49" s="105" t="s">
        <v>62</v>
      </c>
      <c r="W49" s="105" t="s">
        <v>62</v>
      </c>
      <c r="X49" s="105" t="s">
        <v>62</v>
      </c>
      <c r="Y49" s="105" t="s">
        <v>62</v>
      </c>
      <c r="Z49" s="105" t="s">
        <v>62</v>
      </c>
      <c r="AA49" s="105" t="s">
        <v>62</v>
      </c>
      <c r="AB49" s="105" t="s">
        <v>62</v>
      </c>
      <c r="AC49" s="105" t="s">
        <v>62</v>
      </c>
      <c r="AD49" s="105" t="s">
        <v>62</v>
      </c>
      <c r="AE49" s="105" t="s">
        <v>62</v>
      </c>
      <c r="AF49" s="105" t="s">
        <v>62</v>
      </c>
      <c r="AG49" s="105" t="s">
        <v>62</v>
      </c>
      <c r="AH49" s="105" t="s">
        <v>62</v>
      </c>
      <c r="AI49" s="105" t="s">
        <v>62</v>
      </c>
      <c r="AJ49" s="105" t="s">
        <v>62</v>
      </c>
      <c r="AK49" s="105" t="s">
        <v>62</v>
      </c>
      <c r="AL49" s="105" t="s">
        <v>62</v>
      </c>
      <c r="AM49" s="105" t="s">
        <v>62</v>
      </c>
      <c r="AN49" s="105" t="s">
        <v>62</v>
      </c>
      <c r="AO49" s="105" t="s">
        <v>62</v>
      </c>
      <c r="AP49" s="105" t="s">
        <v>62</v>
      </c>
      <c r="AQ49" s="105" t="s">
        <v>62</v>
      </c>
      <c r="AR49" s="105" t="s">
        <v>62</v>
      </c>
      <c r="AS49" s="105" t="s">
        <v>62</v>
      </c>
      <c r="AT49" s="105" t="s">
        <v>62</v>
      </c>
      <c r="AU49" s="105" t="s">
        <v>62</v>
      </c>
      <c r="AV49" s="105" t="s">
        <v>62</v>
      </c>
      <c r="AW49" s="105" t="s">
        <v>62</v>
      </c>
      <c r="AX49" s="105" t="s">
        <v>62</v>
      </c>
      <c r="AY49" s="105" t="s">
        <v>62</v>
      </c>
    </row>
    <row r="50" spans="1:51" x14ac:dyDescent="0.3">
      <c r="A50" s="64" t="s">
        <v>49</v>
      </c>
      <c r="B50" s="105">
        <v>867635</v>
      </c>
      <c r="C50" s="64">
        <v>863980</v>
      </c>
      <c r="D50" s="65">
        <v>858852</v>
      </c>
      <c r="E50" s="61">
        <v>852353</v>
      </c>
      <c r="F50" s="61">
        <v>846888</v>
      </c>
      <c r="G50" s="61">
        <v>838525</v>
      </c>
      <c r="H50" s="64">
        <v>830512</v>
      </c>
      <c r="I50" s="64">
        <v>822940</v>
      </c>
      <c r="J50" s="64">
        <v>815960</v>
      </c>
      <c r="K50" s="64">
        <v>808919</v>
      </c>
      <c r="L50" s="64">
        <v>803154</v>
      </c>
      <c r="M50" s="64">
        <v>796039</v>
      </c>
      <c r="N50" s="64">
        <v>790978</v>
      </c>
      <c r="O50" s="64">
        <v>784283</v>
      </c>
      <c r="P50" s="64">
        <v>777402</v>
      </c>
      <c r="Q50" s="64">
        <v>770798</v>
      </c>
      <c r="R50" s="64">
        <v>765987</v>
      </c>
      <c r="S50" s="64">
        <v>760883</v>
      </c>
      <c r="T50" s="64">
        <v>757263</v>
      </c>
      <c r="U50" s="64">
        <v>754976</v>
      </c>
      <c r="V50" s="105" t="s">
        <v>62</v>
      </c>
      <c r="W50" s="105" t="s">
        <v>62</v>
      </c>
      <c r="X50" s="105" t="s">
        <v>62</v>
      </c>
      <c r="Y50" s="105" t="s">
        <v>62</v>
      </c>
      <c r="Z50" s="105" t="s">
        <v>62</v>
      </c>
      <c r="AA50" s="105" t="s">
        <v>62</v>
      </c>
      <c r="AB50" s="105" t="s">
        <v>62</v>
      </c>
      <c r="AC50" s="105" t="s">
        <v>62</v>
      </c>
      <c r="AD50" s="105" t="s">
        <v>62</v>
      </c>
      <c r="AE50" s="105" t="s">
        <v>62</v>
      </c>
      <c r="AF50" s="105" t="s">
        <v>62</v>
      </c>
      <c r="AG50" s="105" t="s">
        <v>62</v>
      </c>
      <c r="AH50" s="105" t="s">
        <v>62</v>
      </c>
      <c r="AI50" s="105" t="s">
        <v>62</v>
      </c>
      <c r="AJ50" s="105" t="s">
        <v>62</v>
      </c>
      <c r="AK50" s="105" t="s">
        <v>62</v>
      </c>
      <c r="AL50" s="105" t="s">
        <v>62</v>
      </c>
      <c r="AM50" s="105" t="s">
        <v>62</v>
      </c>
      <c r="AN50" s="105" t="s">
        <v>62</v>
      </c>
      <c r="AO50" s="105" t="s">
        <v>62</v>
      </c>
      <c r="AP50" s="105" t="s">
        <v>62</v>
      </c>
      <c r="AQ50" s="105" t="s">
        <v>62</v>
      </c>
      <c r="AR50" s="105" t="s">
        <v>62</v>
      </c>
      <c r="AS50" s="105" t="s">
        <v>62</v>
      </c>
      <c r="AT50" s="105" t="s">
        <v>62</v>
      </c>
      <c r="AU50" s="105" t="s">
        <v>62</v>
      </c>
      <c r="AV50" s="105" t="s">
        <v>62</v>
      </c>
      <c r="AW50" s="105" t="s">
        <v>62</v>
      </c>
      <c r="AX50" s="105" t="s">
        <v>62</v>
      </c>
      <c r="AY50" s="105" t="s">
        <v>62</v>
      </c>
    </row>
    <row r="51" spans="1:51" x14ac:dyDescent="0.3">
      <c r="A51" s="64" t="s">
        <v>50</v>
      </c>
      <c r="B51" s="105">
        <v>2345235</v>
      </c>
      <c r="C51" s="65">
        <v>2332469</v>
      </c>
      <c r="D51" s="65">
        <v>2320214</v>
      </c>
      <c r="E51" s="61">
        <v>2307035</v>
      </c>
      <c r="F51" s="61">
        <v>2295025</v>
      </c>
      <c r="G51" s="61">
        <v>2277796</v>
      </c>
      <c r="H51" s="64">
        <v>2261757</v>
      </c>
      <c r="I51" s="64">
        <v>2250644</v>
      </c>
      <c r="J51" s="64">
        <v>2240388</v>
      </c>
      <c r="K51" s="64">
        <v>2227371</v>
      </c>
      <c r="L51" s="64">
        <v>2212556</v>
      </c>
      <c r="M51" s="64">
        <v>2197607</v>
      </c>
      <c r="N51" s="64">
        <v>2185043</v>
      </c>
      <c r="O51" s="64">
        <v>2168816</v>
      </c>
      <c r="P51" s="64">
        <v>2154207</v>
      </c>
      <c r="Q51" s="64">
        <v>2142174</v>
      </c>
      <c r="R51" s="64">
        <v>2118239</v>
      </c>
      <c r="S51" s="64">
        <v>2102681</v>
      </c>
      <c r="T51" s="64">
        <v>2093189</v>
      </c>
      <c r="U51" s="64">
        <v>2083101</v>
      </c>
      <c r="V51" s="105" t="s">
        <v>62</v>
      </c>
      <c r="W51" s="105" t="s">
        <v>62</v>
      </c>
      <c r="X51" s="105" t="s">
        <v>62</v>
      </c>
      <c r="Y51" s="105" t="s">
        <v>62</v>
      </c>
      <c r="Z51" s="105" t="s">
        <v>62</v>
      </c>
      <c r="AA51" s="105" t="s">
        <v>62</v>
      </c>
      <c r="AB51" s="105" t="s">
        <v>62</v>
      </c>
      <c r="AC51" s="105" t="s">
        <v>62</v>
      </c>
      <c r="AD51" s="105" t="s">
        <v>62</v>
      </c>
      <c r="AE51" s="105" t="s">
        <v>62</v>
      </c>
      <c r="AF51" s="105" t="s">
        <v>62</v>
      </c>
      <c r="AG51" s="105" t="s">
        <v>62</v>
      </c>
      <c r="AH51" s="105" t="s">
        <v>62</v>
      </c>
      <c r="AI51" s="105" t="s">
        <v>62</v>
      </c>
      <c r="AJ51" s="105" t="s">
        <v>62</v>
      </c>
      <c r="AK51" s="105" t="s">
        <v>62</v>
      </c>
      <c r="AL51" s="105" t="s">
        <v>62</v>
      </c>
      <c r="AM51" s="105" t="s">
        <v>62</v>
      </c>
      <c r="AN51" s="105" t="s">
        <v>62</v>
      </c>
      <c r="AO51" s="105" t="s">
        <v>62</v>
      </c>
      <c r="AP51" s="105" t="s">
        <v>62</v>
      </c>
      <c r="AQ51" s="105" t="s">
        <v>62</v>
      </c>
      <c r="AR51" s="105" t="s">
        <v>62</v>
      </c>
      <c r="AS51" s="105" t="s">
        <v>62</v>
      </c>
      <c r="AT51" s="105" t="s">
        <v>62</v>
      </c>
      <c r="AU51" s="105" t="s">
        <v>62</v>
      </c>
      <c r="AV51" s="105" t="s">
        <v>62</v>
      </c>
      <c r="AW51" s="105" t="s">
        <v>62</v>
      </c>
      <c r="AX51" s="105" t="s">
        <v>62</v>
      </c>
      <c r="AY51" s="105" t="s">
        <v>62</v>
      </c>
    </row>
    <row r="52" spans="1:51" x14ac:dyDescent="0.3">
      <c r="A52" s="64" t="s">
        <v>88</v>
      </c>
    </row>
    <row r="54" spans="1:51" x14ac:dyDescent="0.3">
      <c r="B54" s="64"/>
    </row>
    <row r="55" spans="1:51" x14ac:dyDescent="0.3">
      <c r="B55" s="64"/>
    </row>
    <row r="56" spans="1:51" x14ac:dyDescent="0.3">
      <c r="B56" s="64"/>
    </row>
    <row r="57" spans="1:51" x14ac:dyDescent="0.3">
      <c r="B57" s="64"/>
    </row>
    <row r="58" spans="1:51" x14ac:dyDescent="0.3">
      <c r="B58" s="64"/>
    </row>
    <row r="59" spans="1:51" x14ac:dyDescent="0.3">
      <c r="B59" s="64"/>
    </row>
    <row r="60" spans="1:51" x14ac:dyDescent="0.3">
      <c r="B60" s="64"/>
    </row>
    <row r="61" spans="1:51" x14ac:dyDescent="0.3">
      <c r="B61" s="64"/>
    </row>
    <row r="62" spans="1:51" x14ac:dyDescent="0.3">
      <c r="B62" s="64"/>
    </row>
    <row r="63" spans="1:51" x14ac:dyDescent="0.3">
      <c r="B63" s="64"/>
    </row>
    <row r="64" spans="1:51" x14ac:dyDescent="0.3">
      <c r="B64" s="64"/>
    </row>
    <row r="65" spans="2:2" x14ac:dyDescent="0.3">
      <c r="B65" s="64"/>
    </row>
    <row r="66" spans="2:2" x14ac:dyDescent="0.3">
      <c r="B66" s="64"/>
    </row>
    <row r="67" spans="2:2" x14ac:dyDescent="0.3">
      <c r="B67" s="64"/>
    </row>
    <row r="68" spans="2:2" x14ac:dyDescent="0.3">
      <c r="B68" s="64"/>
    </row>
    <row r="69" spans="2:2" x14ac:dyDescent="0.3">
      <c r="B69" s="64"/>
    </row>
    <row r="70" spans="2:2" x14ac:dyDescent="0.3">
      <c r="B70" s="64"/>
    </row>
    <row r="71" spans="2:2" x14ac:dyDescent="0.3">
      <c r="B71" s="64"/>
    </row>
    <row r="72" spans="2:2" x14ac:dyDescent="0.3">
      <c r="B72" s="64"/>
    </row>
    <row r="73" spans="2:2" x14ac:dyDescent="0.3">
      <c r="B73" s="64"/>
    </row>
    <row r="74" spans="2:2" x14ac:dyDescent="0.3">
      <c r="B74" s="64"/>
    </row>
    <row r="75" spans="2:2" x14ac:dyDescent="0.3">
      <c r="B75" s="64"/>
    </row>
    <row r="76" spans="2:2" x14ac:dyDescent="0.3">
      <c r="B76" s="64"/>
    </row>
    <row r="77" spans="2:2" x14ac:dyDescent="0.3">
      <c r="B77" s="64"/>
    </row>
    <row r="78" spans="2:2" x14ac:dyDescent="0.3">
      <c r="B78" s="64"/>
    </row>
    <row r="79" spans="2:2" x14ac:dyDescent="0.3">
      <c r="B79" s="64"/>
    </row>
    <row r="80" spans="2:2" x14ac:dyDescent="0.3">
      <c r="B80" s="64"/>
    </row>
    <row r="81" spans="2:2" x14ac:dyDescent="0.3">
      <c r="B81" s="64"/>
    </row>
    <row r="82" spans="2:2" x14ac:dyDescent="0.3">
      <c r="B82" s="64"/>
    </row>
    <row r="83" spans="2:2" x14ac:dyDescent="0.3">
      <c r="B83" s="64"/>
    </row>
    <row r="84" spans="2:2" x14ac:dyDescent="0.3">
      <c r="B84" s="64"/>
    </row>
    <row r="85" spans="2:2" x14ac:dyDescent="0.3">
      <c r="B85" s="64"/>
    </row>
    <row r="86" spans="2:2" x14ac:dyDescent="0.3">
      <c r="B86" s="64"/>
    </row>
    <row r="87" spans="2:2" x14ac:dyDescent="0.3">
      <c r="B87" s="64"/>
    </row>
    <row r="88" spans="2:2" x14ac:dyDescent="0.3">
      <c r="B88" s="64"/>
    </row>
    <row r="89" spans="2:2" x14ac:dyDescent="0.3">
      <c r="B89" s="64"/>
    </row>
    <row r="90" spans="2:2" x14ac:dyDescent="0.3">
      <c r="B90" s="64"/>
    </row>
    <row r="91" spans="2:2" x14ac:dyDescent="0.3">
      <c r="B91" s="64"/>
    </row>
    <row r="92" spans="2:2" x14ac:dyDescent="0.3">
      <c r="B92" s="64"/>
    </row>
    <row r="93" spans="2:2" x14ac:dyDescent="0.3">
      <c r="B93" s="64"/>
    </row>
    <row r="94" spans="2:2" x14ac:dyDescent="0.3">
      <c r="B94" s="64"/>
    </row>
    <row r="95" spans="2:2" x14ac:dyDescent="0.3">
      <c r="B95" s="64"/>
    </row>
    <row r="96" spans="2:2" x14ac:dyDescent="0.3">
      <c r="B96" s="64"/>
    </row>
    <row r="97" spans="2:9" x14ac:dyDescent="0.3">
      <c r="B97" s="64"/>
    </row>
    <row r="98" spans="2:9" x14ac:dyDescent="0.3">
      <c r="B98" s="64"/>
    </row>
    <row r="99" spans="2:9" x14ac:dyDescent="0.3">
      <c r="B99" s="64"/>
    </row>
    <row r="100" spans="2:9" x14ac:dyDescent="0.3">
      <c r="B100" s="64"/>
    </row>
    <row r="101" spans="2:9" x14ac:dyDescent="0.3">
      <c r="B101" s="64"/>
    </row>
    <row r="102" spans="2:9" x14ac:dyDescent="0.3">
      <c r="C102" s="108"/>
      <c r="D102" s="108"/>
      <c r="E102" s="108"/>
      <c r="F102" s="108"/>
      <c r="G102" s="108"/>
      <c r="H102" s="108"/>
      <c r="I102" s="10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63"/>
  <sheetViews>
    <sheetView topLeftCell="AK1" zoomScale="110" zoomScaleNormal="110" workbookViewId="0">
      <pane ySplit="1" topLeftCell="A29" activePane="bottomLeft" state="frozen"/>
      <selection pane="bottomLeft" activeCell="BH52" sqref="BH52"/>
    </sheetView>
  </sheetViews>
  <sheetFormatPr defaultColWidth="9.109375" defaultRowHeight="12" x14ac:dyDescent="0.25"/>
  <cols>
    <col min="1" max="1" width="9.33203125" style="36" bestFit="1" customWidth="1"/>
    <col min="2" max="2" width="15" style="12" customWidth="1"/>
    <col min="3" max="3" width="10.33203125" style="19" bestFit="1" customWidth="1"/>
    <col min="4" max="4" width="11.6640625" style="14" bestFit="1" customWidth="1"/>
    <col min="5" max="5" width="10.109375" style="10" bestFit="1" customWidth="1"/>
    <col min="6" max="7" width="9.5546875" style="10" bestFit="1" customWidth="1"/>
    <col min="8" max="8" width="11.109375" style="10" customWidth="1"/>
    <col min="9" max="9" width="9.5546875" style="10" bestFit="1" customWidth="1"/>
    <col min="10" max="10" width="10.109375" style="10" bestFit="1" customWidth="1"/>
    <col min="11" max="13" width="9.5546875" style="10" bestFit="1" customWidth="1"/>
    <col min="14" max="14" width="17" style="10" customWidth="1"/>
    <col min="15" max="15" width="10.109375" style="10" bestFit="1" customWidth="1"/>
    <col min="16" max="16" width="9.5546875" style="10" bestFit="1" customWidth="1"/>
    <col min="17" max="17" width="17.6640625" style="10" bestFit="1" customWidth="1"/>
    <col min="18" max="19" width="9.5546875" style="10" bestFit="1" customWidth="1"/>
    <col min="20" max="20" width="10.109375" style="10" bestFit="1" customWidth="1"/>
    <col min="21" max="21" width="9.5546875" style="10" bestFit="1" customWidth="1"/>
    <col min="22" max="24" width="10.109375" style="10" bestFit="1" customWidth="1"/>
    <col min="25" max="25" width="9.5546875" style="10" bestFit="1" customWidth="1"/>
    <col min="26" max="26" width="10.109375" style="10" bestFit="1" customWidth="1"/>
    <col min="27" max="29" width="9.5546875" style="10" bestFit="1" customWidth="1"/>
    <col min="30" max="32" width="10.109375" style="10" bestFit="1" customWidth="1"/>
    <col min="33" max="33" width="9.5546875" style="10" bestFit="1" customWidth="1"/>
    <col min="34" max="34" width="10.109375" style="10" bestFit="1" customWidth="1"/>
    <col min="35" max="35" width="9.88671875" style="11" bestFit="1" customWidth="1"/>
    <col min="36" max="36" width="9.5546875" style="10" bestFit="1" customWidth="1"/>
    <col min="37" max="37" width="9.88671875" style="11" bestFit="1" customWidth="1"/>
    <col min="38" max="40" width="9.5546875" style="10" bestFit="1" customWidth="1"/>
    <col min="41" max="41" width="10.109375" style="10" bestFit="1" customWidth="1"/>
    <col min="42" max="43" width="9.5546875" style="10" bestFit="1" customWidth="1"/>
    <col min="44" max="44" width="11.6640625" style="11" bestFit="1" customWidth="1"/>
    <col min="45" max="46" width="10.109375" style="10" bestFit="1" customWidth="1"/>
    <col min="47" max="47" width="9.5546875" style="10" bestFit="1" customWidth="1"/>
    <col min="48" max="49" width="10.109375" style="10" bestFit="1" customWidth="1"/>
    <col min="50" max="50" width="9.5546875" style="10" bestFit="1" customWidth="1"/>
    <col min="51" max="51" width="10.109375" style="10" bestFit="1" customWidth="1"/>
    <col min="52" max="52" width="9.5546875" style="10" bestFit="1" customWidth="1"/>
    <col min="53" max="53" width="10.109375" style="10" bestFit="1" customWidth="1"/>
    <col min="54" max="54" width="9.5546875" style="10" bestFit="1" customWidth="1"/>
    <col min="55" max="16384" width="9.109375" style="15"/>
  </cols>
  <sheetData>
    <row r="1" spans="1:60" s="28" customFormat="1" ht="12.6" thickBot="1" x14ac:dyDescent="0.3">
      <c r="A1" s="35"/>
      <c r="B1" s="29" t="s">
        <v>1</v>
      </c>
      <c r="C1" s="30" t="s">
        <v>2</v>
      </c>
      <c r="D1" s="31" t="s">
        <v>3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11</v>
      </c>
      <c r="J1" s="32" t="s">
        <v>12</v>
      </c>
      <c r="K1" s="32" t="s">
        <v>13</v>
      </c>
      <c r="L1" s="32" t="s">
        <v>14</v>
      </c>
      <c r="M1" s="32" t="s">
        <v>15</v>
      </c>
      <c r="N1" s="32" t="s">
        <v>16</v>
      </c>
      <c r="O1" s="32" t="s">
        <v>61</v>
      </c>
      <c r="P1" s="32" t="s">
        <v>17</v>
      </c>
      <c r="Q1" s="32" t="s">
        <v>67</v>
      </c>
      <c r="R1" s="32" t="s">
        <v>18</v>
      </c>
      <c r="S1" s="32" t="s">
        <v>19</v>
      </c>
      <c r="T1" s="32" t="s">
        <v>20</v>
      </c>
      <c r="U1" s="32" t="s">
        <v>21</v>
      </c>
      <c r="V1" s="32" t="s">
        <v>22</v>
      </c>
      <c r="W1" s="32" t="s">
        <v>23</v>
      </c>
      <c r="X1" s="32" t="s">
        <v>24</v>
      </c>
      <c r="Y1" s="32" t="s">
        <v>25</v>
      </c>
      <c r="Z1" s="32" t="s">
        <v>26</v>
      </c>
      <c r="AA1" s="32" t="s">
        <v>27</v>
      </c>
      <c r="AB1" s="32" t="s">
        <v>28</v>
      </c>
      <c r="AC1" s="32" t="s">
        <v>29</v>
      </c>
      <c r="AD1" s="32" t="s">
        <v>30</v>
      </c>
      <c r="AE1" s="32" t="s">
        <v>31</v>
      </c>
      <c r="AF1" s="32" t="s">
        <v>32</v>
      </c>
      <c r="AG1" s="32" t="s">
        <v>33</v>
      </c>
      <c r="AH1" s="32" t="s">
        <v>34</v>
      </c>
      <c r="AI1" s="33" t="s">
        <v>53</v>
      </c>
      <c r="AJ1" s="32" t="s">
        <v>35</v>
      </c>
      <c r="AK1" s="33" t="s">
        <v>52</v>
      </c>
      <c r="AL1" s="32" t="s">
        <v>36</v>
      </c>
      <c r="AM1" s="32" t="s">
        <v>37</v>
      </c>
      <c r="AN1" s="32" t="s">
        <v>38</v>
      </c>
      <c r="AO1" s="32" t="s">
        <v>39</v>
      </c>
      <c r="AP1" s="32" t="s">
        <v>40</v>
      </c>
      <c r="AQ1" s="32" t="s">
        <v>41</v>
      </c>
      <c r="AR1" s="33" t="s">
        <v>54</v>
      </c>
      <c r="AS1" s="32" t="s">
        <v>42</v>
      </c>
      <c r="AT1" s="32" t="s">
        <v>43</v>
      </c>
      <c r="AU1" s="32" t="s">
        <v>44</v>
      </c>
      <c r="AV1" s="32" t="s">
        <v>45</v>
      </c>
      <c r="AW1" s="32" t="s">
        <v>46</v>
      </c>
      <c r="AX1" s="32" t="s">
        <v>47</v>
      </c>
      <c r="AY1" s="32" t="s">
        <v>48</v>
      </c>
      <c r="AZ1" s="32" t="s">
        <v>49</v>
      </c>
      <c r="BA1" s="32" t="s">
        <v>50</v>
      </c>
      <c r="BB1" s="32" t="s">
        <v>51</v>
      </c>
      <c r="BC1" s="34" t="s">
        <v>55</v>
      </c>
      <c r="BD1" s="34" t="s">
        <v>56</v>
      </c>
      <c r="BE1" s="34" t="s">
        <v>59</v>
      </c>
      <c r="BF1" s="34" t="s">
        <v>57</v>
      </c>
      <c r="BG1" s="34" t="s">
        <v>58</v>
      </c>
      <c r="BH1" s="34" t="s">
        <v>60</v>
      </c>
    </row>
    <row r="2" spans="1:60" ht="12.6" thickTop="1" x14ac:dyDescent="0.25">
      <c r="A2" s="36">
        <v>1971</v>
      </c>
      <c r="B2" s="12">
        <v>46411700</v>
      </c>
      <c r="C2" s="19">
        <v>5235600</v>
      </c>
      <c r="D2" s="14">
        <v>2740300</v>
      </c>
      <c r="E2" s="10">
        <v>914900</v>
      </c>
      <c r="F2" s="10" t="s">
        <v>62</v>
      </c>
      <c r="G2" s="10">
        <v>926700</v>
      </c>
      <c r="H2" s="10">
        <v>480700</v>
      </c>
      <c r="I2" s="10">
        <v>512400</v>
      </c>
      <c r="J2" s="10" t="s">
        <v>62</v>
      </c>
      <c r="K2" s="10" t="s">
        <v>62</v>
      </c>
      <c r="L2" s="10">
        <v>379800</v>
      </c>
      <c r="M2" s="44">
        <v>473600</v>
      </c>
      <c r="N2" s="10">
        <v>889500</v>
      </c>
      <c r="O2" s="10">
        <v>1297100</v>
      </c>
      <c r="P2" s="10">
        <v>554600</v>
      </c>
      <c r="Q2" s="10">
        <f>P2+BB2</f>
        <v>1243200</v>
      </c>
      <c r="R2" s="10">
        <v>707800</v>
      </c>
      <c r="S2" s="10">
        <v>652600</v>
      </c>
      <c r="T2" s="10">
        <v>1365700</v>
      </c>
      <c r="U2" s="44">
        <v>472900</v>
      </c>
      <c r="V2" s="44">
        <v>7529400</v>
      </c>
      <c r="W2" s="44">
        <v>2750100</v>
      </c>
      <c r="X2" s="10">
        <v>1400500</v>
      </c>
      <c r="Y2" s="44">
        <v>565200</v>
      </c>
      <c r="Z2" s="44">
        <v>933000</v>
      </c>
      <c r="AA2" s="10" t="s">
        <v>62</v>
      </c>
      <c r="AB2" s="44">
        <v>107200</v>
      </c>
      <c r="AC2" s="45">
        <v>2000</v>
      </c>
      <c r="AD2" s="10">
        <v>1322400</v>
      </c>
      <c r="AE2" s="10">
        <v>1352100</v>
      </c>
      <c r="AF2" s="10">
        <v>804400</v>
      </c>
      <c r="AG2" s="44">
        <v>507600</v>
      </c>
      <c r="AH2" s="44">
        <v>1661800</v>
      </c>
      <c r="AI2" s="26" t="s">
        <v>62</v>
      </c>
      <c r="AJ2" s="44">
        <v>628900</v>
      </c>
      <c r="AK2" s="10" t="s">
        <v>62</v>
      </c>
      <c r="AL2" s="10">
        <v>637200</v>
      </c>
      <c r="AM2" s="44">
        <v>472500</v>
      </c>
      <c r="AN2" s="44">
        <v>281200</v>
      </c>
      <c r="AO2" s="10">
        <v>977900</v>
      </c>
      <c r="AP2" s="44">
        <v>516100</v>
      </c>
      <c r="AQ2" s="10" t="s">
        <v>62</v>
      </c>
      <c r="AR2" s="10" t="s">
        <v>62</v>
      </c>
      <c r="AS2" s="44">
        <v>1331400</v>
      </c>
      <c r="AT2" s="10">
        <v>968000</v>
      </c>
      <c r="AU2" s="44">
        <v>546800</v>
      </c>
      <c r="AV2" s="44">
        <v>1014000</v>
      </c>
      <c r="AW2" s="44">
        <v>1217600</v>
      </c>
      <c r="AX2" s="44">
        <v>458100</v>
      </c>
      <c r="AY2" s="10">
        <v>2811000</v>
      </c>
      <c r="AZ2" s="44">
        <v>600300</v>
      </c>
      <c r="BA2" s="44">
        <v>2089600</v>
      </c>
      <c r="BB2" s="10">
        <v>688600</v>
      </c>
      <c r="BC2" s="11">
        <f>FIRE1401a!E3-FIRE1401a!D3-FIRE1401a!C3-FIRE1401a!B3</f>
        <v>0</v>
      </c>
      <c r="BD2" s="11" t="e">
        <f>IF(#REF!="..","No data",D2-#REF!-AK2-AR2)</f>
        <v>#REF!</v>
      </c>
      <c r="BE2" s="11" t="e">
        <f>IF(BB2="..","No data",B2-E2-F2-G2-H2-I2-#REF!-K2-L2-M2-N2-O2-P2-R2-S2-T2-U2-V2-W2-X2-Y2-Z2-AA2-AB2-AC2-AD2-AE2-AF2-AG2-AH2-AJ2-AL2-AM2-AN2-AO2-AP2-#REF!-AS2-AT2-AU2-AV2-AW2-AX2-AY2-AZ2-BA2-BB2)</f>
        <v>#VALUE!</v>
      </c>
      <c r="BF2" s="11">
        <f>D2-FIRE1401a!D3</f>
        <v>0</v>
      </c>
      <c r="BG2" s="11">
        <f>B2-FIRE1401a!B3</f>
        <v>0</v>
      </c>
      <c r="BH2" s="11">
        <f>C2-FIRE1401a!C3</f>
        <v>0</v>
      </c>
    </row>
    <row r="3" spans="1:60" x14ac:dyDescent="0.25">
      <c r="A3" s="36">
        <v>1972</v>
      </c>
      <c r="B3" s="12">
        <v>46571900</v>
      </c>
      <c r="C3" s="19">
        <v>5230600</v>
      </c>
      <c r="D3" s="14">
        <v>2755200</v>
      </c>
      <c r="E3" s="10">
        <v>919200</v>
      </c>
      <c r="F3" s="10" t="s">
        <v>62</v>
      </c>
      <c r="G3" s="10">
        <v>936800</v>
      </c>
      <c r="H3" s="10">
        <v>487200</v>
      </c>
      <c r="I3" s="10">
        <v>522400</v>
      </c>
      <c r="J3" s="10" t="s">
        <v>62</v>
      </c>
      <c r="K3" s="10" t="s">
        <v>62</v>
      </c>
      <c r="L3" s="10">
        <v>388800</v>
      </c>
      <c r="M3" s="44">
        <v>476200</v>
      </c>
      <c r="N3" s="10">
        <v>892100</v>
      </c>
      <c r="O3" s="10">
        <v>1318500</v>
      </c>
      <c r="P3" s="46">
        <v>562600</v>
      </c>
      <c r="Q3" s="10">
        <f t="shared" ref="Q3:Q51" si="0">P3+BB3</f>
        <v>1260800</v>
      </c>
      <c r="R3" s="10">
        <v>709700</v>
      </c>
      <c r="S3" s="10">
        <v>658600</v>
      </c>
      <c r="T3" s="10">
        <v>1384500</v>
      </c>
      <c r="U3" s="44">
        <v>479300</v>
      </c>
      <c r="V3" s="44">
        <v>7442800</v>
      </c>
      <c r="W3" s="44">
        <v>2740100</v>
      </c>
      <c r="X3" s="10">
        <v>1418600</v>
      </c>
      <c r="Y3" s="44">
        <v>573500</v>
      </c>
      <c r="Z3" s="44">
        <v>937900</v>
      </c>
      <c r="AA3" s="10" t="s">
        <v>62</v>
      </c>
      <c r="AB3" s="44">
        <v>109400</v>
      </c>
      <c r="AC3" s="45">
        <v>2100</v>
      </c>
      <c r="AD3" s="10">
        <v>1337000</v>
      </c>
      <c r="AE3" s="10">
        <v>1363200</v>
      </c>
      <c r="AF3" s="10">
        <v>816000</v>
      </c>
      <c r="AG3" s="44">
        <v>514400</v>
      </c>
      <c r="AH3" s="44">
        <v>1642600</v>
      </c>
      <c r="AI3" s="26" t="s">
        <v>62</v>
      </c>
      <c r="AJ3" s="44">
        <v>640900</v>
      </c>
      <c r="AK3" s="10" t="s">
        <v>62</v>
      </c>
      <c r="AL3" s="10">
        <v>644700</v>
      </c>
      <c r="AM3" s="44">
        <v>482900</v>
      </c>
      <c r="AN3" s="44">
        <v>284900</v>
      </c>
      <c r="AO3" s="10">
        <v>983100</v>
      </c>
      <c r="AP3" s="44">
        <v>522400</v>
      </c>
      <c r="AQ3" s="10" t="s">
        <v>62</v>
      </c>
      <c r="AR3" s="10" t="s">
        <v>62</v>
      </c>
      <c r="AS3" s="44">
        <v>1329600</v>
      </c>
      <c r="AT3" s="10">
        <v>976500</v>
      </c>
      <c r="AU3" s="44">
        <v>556300</v>
      </c>
      <c r="AV3" s="44">
        <v>1014700</v>
      </c>
      <c r="AW3" s="44">
        <v>1208900</v>
      </c>
      <c r="AX3" s="44">
        <v>462200</v>
      </c>
      <c r="AY3" s="10">
        <v>2802700</v>
      </c>
      <c r="AZ3" s="44">
        <v>608300</v>
      </c>
      <c r="BA3" s="44">
        <v>2086400</v>
      </c>
      <c r="BB3" s="10">
        <v>698200</v>
      </c>
      <c r="BC3" s="11">
        <f>FIRE1401a!E4-FIRE1401a!D4-FIRE1401a!C4-FIRE1401a!B4</f>
        <v>0</v>
      </c>
      <c r="BD3" s="11" t="str">
        <f t="shared" ref="BD3:BD10" si="1">IF(AI2="..","No data",D3-AI2-AK3-AR3)</f>
        <v>No data</v>
      </c>
      <c r="BE3" s="11" t="e">
        <f>IF(BB3="..","No data",B3-E3-F3-G3-H3-I3-#REF!-K3-L3-M3-N3-O3-P3-R3-S3-T3-U3-V3-W3-X3-Y3-Z3-AA3-AB3-AC3-AD3-AE3-AF3-AG3-AH3-AJ3-AL3-AM3-AN3-AO3-AP3-AQ2-AS3-AT3-AU3-AV3-AW3-AX3-AY3-AZ3-BA3-BB3)</f>
        <v>#VALUE!</v>
      </c>
      <c r="BF3" s="11">
        <f>D3-FIRE1401a!D4</f>
        <v>0</v>
      </c>
      <c r="BG3" s="11">
        <f>B3-FIRE1401a!B4</f>
        <v>0</v>
      </c>
      <c r="BH3" s="11">
        <f>C3-FIRE1401a!C4</f>
        <v>0</v>
      </c>
    </row>
    <row r="4" spans="1:60" x14ac:dyDescent="0.25">
      <c r="A4" s="36">
        <v>1973</v>
      </c>
      <c r="B4" s="12">
        <v>46686200</v>
      </c>
      <c r="C4" s="19">
        <v>5233900</v>
      </c>
      <c r="D4" s="14">
        <v>2772800</v>
      </c>
      <c r="E4" s="10">
        <v>921600</v>
      </c>
      <c r="F4" s="10" t="s">
        <v>62</v>
      </c>
      <c r="G4" s="10">
        <v>943800</v>
      </c>
      <c r="H4" s="10">
        <v>494900</v>
      </c>
      <c r="I4" s="10">
        <v>532700</v>
      </c>
      <c r="J4" s="10" t="s">
        <v>62</v>
      </c>
      <c r="K4" s="10" t="s">
        <v>62</v>
      </c>
      <c r="L4" s="10">
        <v>396500</v>
      </c>
      <c r="M4" s="44">
        <v>479000</v>
      </c>
      <c r="N4" s="10">
        <v>897300</v>
      </c>
      <c r="O4" s="10">
        <v>1392500</v>
      </c>
      <c r="P4" s="47">
        <v>567700</v>
      </c>
      <c r="Q4" s="10">
        <f t="shared" si="0"/>
        <v>1274400</v>
      </c>
      <c r="R4" s="10">
        <v>699200</v>
      </c>
      <c r="S4" s="10">
        <v>660400</v>
      </c>
      <c r="T4" s="10">
        <v>1397500</v>
      </c>
      <c r="U4" s="44">
        <v>483700</v>
      </c>
      <c r="V4" s="44">
        <v>7362400</v>
      </c>
      <c r="W4" s="44">
        <v>2724500</v>
      </c>
      <c r="X4" s="10">
        <v>1431500</v>
      </c>
      <c r="Y4" s="44">
        <v>582000</v>
      </c>
      <c r="Z4" s="44">
        <v>941900</v>
      </c>
      <c r="AA4" s="10" t="s">
        <v>62</v>
      </c>
      <c r="AB4" s="44">
        <v>111100</v>
      </c>
      <c r="AC4" s="45">
        <v>2100</v>
      </c>
      <c r="AD4" s="10">
        <v>1349100</v>
      </c>
      <c r="AE4" s="47">
        <v>1372800</v>
      </c>
      <c r="AF4" s="47">
        <v>824300</v>
      </c>
      <c r="AG4" s="44">
        <v>520800</v>
      </c>
      <c r="AH4" s="44">
        <v>1625700</v>
      </c>
      <c r="AI4" s="26" t="s">
        <v>62</v>
      </c>
      <c r="AJ4" s="44">
        <v>653400</v>
      </c>
      <c r="AK4" s="10" t="s">
        <v>62</v>
      </c>
      <c r="AL4" s="10">
        <v>652300</v>
      </c>
      <c r="AM4" s="44">
        <v>493400</v>
      </c>
      <c r="AN4" s="44">
        <v>288600</v>
      </c>
      <c r="AO4" s="10">
        <v>986800</v>
      </c>
      <c r="AP4" s="44">
        <v>527800</v>
      </c>
      <c r="AQ4" s="10" t="s">
        <v>62</v>
      </c>
      <c r="AR4" s="10" t="s">
        <v>62</v>
      </c>
      <c r="AS4" s="44">
        <v>1328400</v>
      </c>
      <c r="AT4" s="10">
        <v>984600</v>
      </c>
      <c r="AU4" s="44">
        <v>565000</v>
      </c>
      <c r="AV4" s="44">
        <v>1013400</v>
      </c>
      <c r="AW4" s="44">
        <v>1200000</v>
      </c>
      <c r="AX4" s="44">
        <v>464500</v>
      </c>
      <c r="AY4" s="10">
        <v>2794500</v>
      </c>
      <c r="AZ4" s="44">
        <v>613100</v>
      </c>
      <c r="BA4" s="44">
        <v>2088700</v>
      </c>
      <c r="BB4" s="10">
        <v>706700</v>
      </c>
      <c r="BC4" s="11">
        <f>FIRE1401a!E5-FIRE1401a!D5-FIRE1401a!C5-FIRE1401a!B5</f>
        <v>0</v>
      </c>
      <c r="BD4" s="11" t="str">
        <f t="shared" si="1"/>
        <v>No data</v>
      </c>
      <c r="BE4" s="11" t="e">
        <f>IF(BB4="..","No data",B4-E4-F4-G4-H4-I4-#REF!-K4-L4-M4-N4-O4-P4-R4-S4-T4-U4-V4-W4-X4-Y4-Z4-AA4-AB4-AC4-AD4-AE4-AF4-AG4-AH4-AJ4-AL4-AM4-AN4-AO4-AP4-AQ3-AS4-AT4-AU4-AV4-AW4-AX4-AY4-AZ4-BA4-BB4)</f>
        <v>#VALUE!</v>
      </c>
      <c r="BF4" s="11">
        <f>D4-FIRE1401a!D5</f>
        <v>0</v>
      </c>
      <c r="BG4" s="11">
        <f>B4-FIRE1401a!B5</f>
        <v>0</v>
      </c>
      <c r="BH4" s="11">
        <f>C4-FIRE1401a!C5</f>
        <v>0</v>
      </c>
    </row>
    <row r="5" spans="1:60" x14ac:dyDescent="0.25">
      <c r="A5" s="36">
        <v>1974</v>
      </c>
      <c r="B5" s="12">
        <v>46682700</v>
      </c>
      <c r="C5" s="19">
        <v>5240800</v>
      </c>
      <c r="D5" s="14">
        <v>2785200</v>
      </c>
      <c r="E5" s="10">
        <v>922800</v>
      </c>
      <c r="F5" s="10" t="s">
        <v>62</v>
      </c>
      <c r="G5" s="10">
        <v>946900</v>
      </c>
      <c r="H5" s="10">
        <v>502000</v>
      </c>
      <c r="I5" s="10">
        <v>540400</v>
      </c>
      <c r="J5" s="10" t="s">
        <v>62</v>
      </c>
      <c r="K5" s="10" t="s">
        <v>62</v>
      </c>
      <c r="L5" s="10">
        <v>402800</v>
      </c>
      <c r="M5" s="27">
        <v>480800</v>
      </c>
      <c r="N5" s="10">
        <v>899300</v>
      </c>
      <c r="O5" s="10">
        <v>1339400</v>
      </c>
      <c r="P5" s="10">
        <v>569600</v>
      </c>
      <c r="Q5" s="10">
        <f t="shared" si="0"/>
        <v>1282000</v>
      </c>
      <c r="R5" s="10">
        <v>712900</v>
      </c>
      <c r="S5" s="10">
        <v>659300</v>
      </c>
      <c r="T5" s="10">
        <v>1406000</v>
      </c>
      <c r="U5" s="27">
        <v>486100</v>
      </c>
      <c r="V5" s="27">
        <v>7263600</v>
      </c>
      <c r="W5" s="27">
        <v>2709900</v>
      </c>
      <c r="X5" s="10">
        <v>1438200</v>
      </c>
      <c r="Y5" s="27">
        <v>588400</v>
      </c>
      <c r="Z5" s="27">
        <v>942300</v>
      </c>
      <c r="AA5" s="10" t="s">
        <v>62</v>
      </c>
      <c r="AB5" s="27">
        <v>112200</v>
      </c>
      <c r="AC5" s="27">
        <v>2000</v>
      </c>
      <c r="AD5" s="10">
        <v>1352600</v>
      </c>
      <c r="AE5" s="47">
        <v>1377400</v>
      </c>
      <c r="AF5" s="47">
        <v>829100</v>
      </c>
      <c r="AG5" s="27">
        <v>525500</v>
      </c>
      <c r="AH5" s="27">
        <v>1609400</v>
      </c>
      <c r="AI5" s="26" t="s">
        <v>62</v>
      </c>
      <c r="AJ5" s="27">
        <v>661600</v>
      </c>
      <c r="AK5" s="10" t="s">
        <v>62</v>
      </c>
      <c r="AL5" s="10">
        <v>655700</v>
      </c>
      <c r="AM5" s="27">
        <v>501300</v>
      </c>
      <c r="AN5" s="27">
        <v>291700</v>
      </c>
      <c r="AO5" s="47">
        <v>989700</v>
      </c>
      <c r="AP5" s="27">
        <v>530800</v>
      </c>
      <c r="AQ5" s="10" t="s">
        <v>62</v>
      </c>
      <c r="AR5" s="10" t="s">
        <v>62</v>
      </c>
      <c r="AS5" s="27">
        <v>1328400</v>
      </c>
      <c r="AT5" s="10">
        <v>989300</v>
      </c>
      <c r="AU5" s="27">
        <v>569700</v>
      </c>
      <c r="AV5" s="27">
        <v>1007700</v>
      </c>
      <c r="AW5" s="27">
        <v>1196500</v>
      </c>
      <c r="AX5" s="27">
        <v>466500</v>
      </c>
      <c r="AY5" s="10">
        <v>2785100</v>
      </c>
      <c r="AZ5" s="27">
        <v>618300</v>
      </c>
      <c r="BA5" s="27">
        <v>2087900</v>
      </c>
      <c r="BB5" s="10">
        <v>712400</v>
      </c>
      <c r="BC5" s="11">
        <f>FIRE1401a!E6-FIRE1401a!D6-FIRE1401a!C6-FIRE1401a!B6</f>
        <v>0</v>
      </c>
      <c r="BD5" s="11" t="str">
        <f t="shared" si="1"/>
        <v>No data</v>
      </c>
      <c r="BE5" s="11" t="e">
        <f>IF(BB5="..","No data",B5-E5-F5-G5-H5-I5-#REF!-K5-L5-M5-N5-O5-P5-R5-S5-T5-U5-V5-W5-X5-Y5-Z5-AA5-AB5-AC5-AD5-AE5-AF5-AG5-AH5-AJ5-AL5-AM5-AN5-AO5-AP5-AQ4-AS5-AT5-AU5-AV5-AW5-AX5-AY5-AZ5-BA5-BB5)</f>
        <v>#VALUE!</v>
      </c>
      <c r="BF5" s="11">
        <f>D5-FIRE1401a!D6</f>
        <v>0</v>
      </c>
      <c r="BG5" s="11">
        <f>B5-FIRE1401a!B6</f>
        <v>0</v>
      </c>
      <c r="BH5" s="11">
        <f>C5-FIRE1401a!C6</f>
        <v>0</v>
      </c>
    </row>
    <row r="6" spans="1:60" x14ac:dyDescent="0.25">
      <c r="A6" s="36">
        <v>1975</v>
      </c>
      <c r="B6" s="12">
        <v>46674400</v>
      </c>
      <c r="C6" s="19">
        <v>5232400</v>
      </c>
      <c r="D6" s="14">
        <v>2795400</v>
      </c>
      <c r="E6" s="10">
        <v>923300</v>
      </c>
      <c r="F6" s="10" t="s">
        <v>62</v>
      </c>
      <c r="G6" s="10">
        <v>949700</v>
      </c>
      <c r="H6" s="10">
        <v>509900</v>
      </c>
      <c r="I6" s="10">
        <v>550000</v>
      </c>
      <c r="J6" s="10" t="s">
        <v>62</v>
      </c>
      <c r="K6" s="10" t="s">
        <v>62</v>
      </c>
      <c r="L6" s="10">
        <v>406300</v>
      </c>
      <c r="M6" s="27">
        <v>481000</v>
      </c>
      <c r="N6" s="10">
        <v>900000</v>
      </c>
      <c r="O6" s="47">
        <v>1348900</v>
      </c>
      <c r="P6" s="47">
        <v>573200</v>
      </c>
      <c r="Q6" s="10">
        <f t="shared" si="0"/>
        <v>1293000</v>
      </c>
      <c r="R6" s="47">
        <v>713700</v>
      </c>
      <c r="S6" s="47">
        <v>657300</v>
      </c>
      <c r="T6" s="47">
        <v>1416100</v>
      </c>
      <c r="U6" s="27">
        <v>490400</v>
      </c>
      <c r="V6" s="27">
        <v>7179000</v>
      </c>
      <c r="W6" s="27">
        <v>2694500</v>
      </c>
      <c r="X6" s="10">
        <v>1446200</v>
      </c>
      <c r="Y6" s="27">
        <v>594400</v>
      </c>
      <c r="Z6" s="27">
        <v>940800</v>
      </c>
      <c r="AA6" s="10" t="s">
        <v>62</v>
      </c>
      <c r="AB6" s="27">
        <v>112900</v>
      </c>
      <c r="AC6" s="45">
        <v>2000</v>
      </c>
      <c r="AD6" s="47">
        <v>1354500</v>
      </c>
      <c r="AE6" s="47">
        <v>1380400</v>
      </c>
      <c r="AF6" s="47">
        <v>834500</v>
      </c>
      <c r="AG6" s="27">
        <v>530400</v>
      </c>
      <c r="AH6" s="27">
        <v>1596800</v>
      </c>
      <c r="AI6" s="26" t="s">
        <v>62</v>
      </c>
      <c r="AJ6" s="27">
        <v>668500</v>
      </c>
      <c r="AK6" s="10" t="s">
        <v>62</v>
      </c>
      <c r="AL6" s="10">
        <v>659500</v>
      </c>
      <c r="AM6" s="27">
        <v>508100</v>
      </c>
      <c r="AN6" s="27">
        <v>292800</v>
      </c>
      <c r="AO6" s="47">
        <v>989100</v>
      </c>
      <c r="AP6" s="27">
        <v>532600</v>
      </c>
      <c r="AQ6" s="10" t="s">
        <v>62</v>
      </c>
      <c r="AR6" s="10" t="s">
        <v>62</v>
      </c>
      <c r="AS6" s="27">
        <v>1325400</v>
      </c>
      <c r="AT6" s="47">
        <v>993200</v>
      </c>
      <c r="AU6" s="27">
        <v>574900</v>
      </c>
      <c r="AV6" s="27">
        <v>1005200</v>
      </c>
      <c r="AW6" s="27">
        <v>1192300</v>
      </c>
      <c r="AX6" s="27">
        <v>468100</v>
      </c>
      <c r="AY6" s="10">
        <v>2767800</v>
      </c>
      <c r="AZ6" s="27">
        <v>623300</v>
      </c>
      <c r="BA6" s="27">
        <v>2086600</v>
      </c>
      <c r="BB6" s="10">
        <v>719800</v>
      </c>
      <c r="BC6" s="11">
        <f>FIRE1401a!E7-FIRE1401a!D7-FIRE1401a!C7-FIRE1401a!B7</f>
        <v>0</v>
      </c>
      <c r="BD6" s="11" t="str">
        <f t="shared" si="1"/>
        <v>No data</v>
      </c>
      <c r="BE6" s="11" t="e">
        <f>IF(BB6="..","No data",B6-E6-F6-G6-H6-I6-#REF!-K6-L6-M6-N6-O6-P6-R6-S6-T6-U6-V6-W6-X6-Y6-Z6-AA6-AB6-AC6-AD6-AE6-AF6-AG6-AH6-AJ6-AL6-AM6-AN6-AO6-AP6-AQ5-AS6-AT6-AU6-AV6-AW6-AX6-AY6-AZ6-BA6-BB6)</f>
        <v>#VALUE!</v>
      </c>
      <c r="BF6" s="11">
        <f>D6-FIRE1401a!D7</f>
        <v>0</v>
      </c>
      <c r="BG6" s="11">
        <f>B6-FIRE1401a!B7</f>
        <v>0</v>
      </c>
      <c r="BH6" s="11">
        <f>C6-FIRE1401a!C7</f>
        <v>0</v>
      </c>
    </row>
    <row r="7" spans="1:60" x14ac:dyDescent="0.25">
      <c r="A7" s="36">
        <v>1976</v>
      </c>
      <c r="B7" s="12">
        <v>46659900</v>
      </c>
      <c r="C7" s="19">
        <v>5233400</v>
      </c>
      <c r="D7" s="14">
        <v>2799300</v>
      </c>
      <c r="E7" s="10">
        <v>923700</v>
      </c>
      <c r="F7" s="10" t="s">
        <v>62</v>
      </c>
      <c r="G7" s="10">
        <v>955200</v>
      </c>
      <c r="H7" s="10">
        <v>519500</v>
      </c>
      <c r="I7" s="10">
        <v>558600</v>
      </c>
      <c r="J7" s="10" t="s">
        <v>62</v>
      </c>
      <c r="K7" s="10" t="s">
        <v>62</v>
      </c>
      <c r="L7" s="10">
        <v>409900</v>
      </c>
      <c r="M7" s="44">
        <v>482800</v>
      </c>
      <c r="N7" s="10">
        <v>902800</v>
      </c>
      <c r="O7" s="47">
        <v>1358300</v>
      </c>
      <c r="P7" s="47">
        <v>577400</v>
      </c>
      <c r="Q7" s="10">
        <f t="shared" si="0"/>
        <v>1302300</v>
      </c>
      <c r="R7" s="47">
        <v>713900</v>
      </c>
      <c r="S7" s="47">
        <v>657900</v>
      </c>
      <c r="T7" s="47">
        <v>1428600</v>
      </c>
      <c r="U7" s="44">
        <v>493300</v>
      </c>
      <c r="V7" s="44">
        <v>7089100</v>
      </c>
      <c r="W7" s="44">
        <v>2680400</v>
      </c>
      <c r="X7" s="10">
        <v>1451600</v>
      </c>
      <c r="Y7" s="44">
        <v>599700</v>
      </c>
      <c r="Z7" s="44">
        <v>942400</v>
      </c>
      <c r="AA7" s="10" t="s">
        <v>62</v>
      </c>
      <c r="AB7" s="44">
        <v>114000</v>
      </c>
      <c r="AC7" s="27">
        <v>2000</v>
      </c>
      <c r="AD7" s="47">
        <v>1359900</v>
      </c>
      <c r="AE7" s="47">
        <v>1381700</v>
      </c>
      <c r="AF7" s="47">
        <v>835700</v>
      </c>
      <c r="AG7" s="44">
        <v>535100</v>
      </c>
      <c r="AH7" s="44">
        <v>1585700</v>
      </c>
      <c r="AI7" s="26" t="s">
        <v>62</v>
      </c>
      <c r="AJ7" s="44">
        <v>674900</v>
      </c>
      <c r="AK7" s="10" t="s">
        <v>62</v>
      </c>
      <c r="AL7" s="47">
        <v>662400</v>
      </c>
      <c r="AM7" s="44">
        <v>512100</v>
      </c>
      <c r="AN7" s="44">
        <v>294500</v>
      </c>
      <c r="AO7" s="47">
        <v>988500</v>
      </c>
      <c r="AP7" s="44">
        <v>533200</v>
      </c>
      <c r="AQ7" s="10" t="s">
        <v>62</v>
      </c>
      <c r="AR7" s="10" t="s">
        <v>62</v>
      </c>
      <c r="AS7" s="44">
        <v>1322600</v>
      </c>
      <c r="AT7" s="47">
        <v>996400</v>
      </c>
      <c r="AU7" s="44">
        <v>580400</v>
      </c>
      <c r="AV7" s="44">
        <v>1007700</v>
      </c>
      <c r="AW7" s="44">
        <v>1187500</v>
      </c>
      <c r="AX7" s="44">
        <v>468600</v>
      </c>
      <c r="AY7" s="10">
        <v>2747400</v>
      </c>
      <c r="AZ7" s="44">
        <v>627500</v>
      </c>
      <c r="BA7" s="44">
        <v>2081500</v>
      </c>
      <c r="BB7" s="10">
        <v>724900</v>
      </c>
      <c r="BC7" s="11">
        <f>FIRE1401a!E8-FIRE1401a!D8-FIRE1401a!C8-FIRE1401a!B8</f>
        <v>0</v>
      </c>
      <c r="BD7" s="11" t="str">
        <f t="shared" si="1"/>
        <v>No data</v>
      </c>
      <c r="BE7" s="11" t="e">
        <f>IF(BB7="..","No data",B7-E7-F7-G7-H7-I7-J2-K7-L7-M7-N7-O7-P7-R7-S7-T7-U7-V7-W7-X7-Y7-Z7-AA7-AB7-AC7-AD7-AE7-AF7-AG7-AH7-AJ7-AL7-AM7-AN7-AO7-AP7-AQ6-AS7-AT7-AU7-AV7-AW7-AX7-AY7-AZ7-BA7-BB7)</f>
        <v>#VALUE!</v>
      </c>
      <c r="BF7" s="11">
        <f>D7-FIRE1401a!D8</f>
        <v>0</v>
      </c>
      <c r="BG7" s="11">
        <f>B7-FIRE1401a!B8</f>
        <v>0</v>
      </c>
      <c r="BH7" s="11">
        <f>C7-FIRE1401a!C8</f>
        <v>0</v>
      </c>
    </row>
    <row r="8" spans="1:60" x14ac:dyDescent="0.25">
      <c r="A8" s="36">
        <v>1977</v>
      </c>
      <c r="B8" s="12">
        <v>46639800</v>
      </c>
      <c r="C8" s="19">
        <v>5226200</v>
      </c>
      <c r="D8" s="14">
        <v>2800600</v>
      </c>
      <c r="E8" s="10">
        <v>922800</v>
      </c>
      <c r="F8" s="10" t="s">
        <v>62</v>
      </c>
      <c r="G8" s="10">
        <v>960200</v>
      </c>
      <c r="H8" s="10">
        <v>528500</v>
      </c>
      <c r="I8" s="10">
        <v>563100</v>
      </c>
      <c r="J8" s="10" t="s">
        <v>62</v>
      </c>
      <c r="K8" s="10" t="s">
        <v>62</v>
      </c>
      <c r="L8" s="10">
        <v>413900</v>
      </c>
      <c r="M8" s="44">
        <v>483300</v>
      </c>
      <c r="N8" s="10">
        <v>904700</v>
      </c>
      <c r="O8" s="47">
        <v>1369500</v>
      </c>
      <c r="P8" s="47">
        <v>581200</v>
      </c>
      <c r="Q8" s="10">
        <f t="shared" si="0"/>
        <v>1306700</v>
      </c>
      <c r="R8" s="47">
        <v>712600</v>
      </c>
      <c r="S8" s="47">
        <v>658100</v>
      </c>
      <c r="T8" s="47">
        <v>1438200</v>
      </c>
      <c r="U8" s="44">
        <v>494400</v>
      </c>
      <c r="V8" s="44">
        <v>7012000</v>
      </c>
      <c r="W8" s="44">
        <v>2668500</v>
      </c>
      <c r="X8" s="10">
        <v>1455500</v>
      </c>
      <c r="Y8" s="44">
        <v>607600</v>
      </c>
      <c r="Z8" s="44">
        <v>945600</v>
      </c>
      <c r="AA8" s="10" t="s">
        <v>62</v>
      </c>
      <c r="AB8" s="44">
        <v>115100</v>
      </c>
      <c r="AC8" s="44">
        <v>2000</v>
      </c>
      <c r="AD8" s="47">
        <v>1364200</v>
      </c>
      <c r="AE8" s="47">
        <v>1382000</v>
      </c>
      <c r="AF8" s="47">
        <v>839300</v>
      </c>
      <c r="AG8" s="44">
        <v>538900</v>
      </c>
      <c r="AH8" s="44">
        <v>1571000</v>
      </c>
      <c r="AI8" s="26" t="s">
        <v>62</v>
      </c>
      <c r="AJ8" s="44">
        <v>679000</v>
      </c>
      <c r="AK8" s="10" t="s">
        <v>62</v>
      </c>
      <c r="AL8" s="47">
        <v>666300</v>
      </c>
      <c r="AM8" s="44">
        <v>516200</v>
      </c>
      <c r="AN8" s="44">
        <v>295500</v>
      </c>
      <c r="AO8" s="47">
        <v>987700</v>
      </c>
      <c r="AP8" s="44">
        <v>533800</v>
      </c>
      <c r="AQ8" s="10" t="s">
        <v>62</v>
      </c>
      <c r="AR8" s="10" t="s">
        <v>62</v>
      </c>
      <c r="AS8" s="44">
        <v>1320300</v>
      </c>
      <c r="AT8" s="47">
        <v>999200</v>
      </c>
      <c r="AU8" s="44">
        <v>583200</v>
      </c>
      <c r="AV8" s="44">
        <v>1008800</v>
      </c>
      <c r="AW8" s="44">
        <v>1181900</v>
      </c>
      <c r="AX8" s="44">
        <v>470500</v>
      </c>
      <c r="AY8" s="47">
        <v>2728700</v>
      </c>
      <c r="AZ8" s="44">
        <v>632600</v>
      </c>
      <c r="BA8" s="44">
        <v>2078100</v>
      </c>
      <c r="BB8" s="10">
        <v>725500</v>
      </c>
      <c r="BC8" s="11">
        <f>FIRE1401a!E9-FIRE1401a!D9-FIRE1401a!C9-FIRE1401a!B9</f>
        <v>0</v>
      </c>
      <c r="BD8" s="11" t="str">
        <f t="shared" si="1"/>
        <v>No data</v>
      </c>
      <c r="BE8" s="11" t="e">
        <f>IF(BB8="..","No data",B8-E8-F8-G8-H8-I8-J3-K8-L8-M8-N8-O8-P8-R8-S8-T8-U8-V8-W8-X8-Y8-Z8-AA8-AB8-AC8-AD8-AE8-AF8-AG8-AH8-AJ8-AL8-AM8-AN8-AO8-AP8-AQ7-AS8-AT8-AU8-AV8-AW8-AX8-AY8-AZ8-BA8-BB8)</f>
        <v>#VALUE!</v>
      </c>
      <c r="BF8" s="11">
        <f>D8-FIRE1401a!D9</f>
        <v>0</v>
      </c>
      <c r="BG8" s="11">
        <f>B8-FIRE1401a!B9</f>
        <v>0</v>
      </c>
      <c r="BH8" s="11">
        <f>C8-FIRE1401a!C9</f>
        <v>0</v>
      </c>
    </row>
    <row r="9" spans="1:60" x14ac:dyDescent="0.25">
      <c r="A9" s="36">
        <v>1978</v>
      </c>
      <c r="B9" s="12">
        <v>46638200</v>
      </c>
      <c r="C9" s="19">
        <v>5212300</v>
      </c>
      <c r="D9" s="14">
        <v>2804300</v>
      </c>
      <c r="E9" s="10">
        <v>922400</v>
      </c>
      <c r="F9" s="10" t="s">
        <v>62</v>
      </c>
      <c r="G9" s="10">
        <v>965600</v>
      </c>
      <c r="H9" s="10">
        <v>539700</v>
      </c>
      <c r="I9" s="10">
        <v>569700</v>
      </c>
      <c r="J9" s="10" t="s">
        <v>62</v>
      </c>
      <c r="K9" s="10" t="s">
        <v>62</v>
      </c>
      <c r="L9" s="10">
        <v>417200</v>
      </c>
      <c r="M9" s="44">
        <v>482100</v>
      </c>
      <c r="N9" s="10">
        <v>906800</v>
      </c>
      <c r="O9" s="47">
        <v>1371300</v>
      </c>
      <c r="P9" s="47">
        <v>584700</v>
      </c>
      <c r="Q9" s="10">
        <f t="shared" si="0"/>
        <v>1313900</v>
      </c>
      <c r="R9" s="47">
        <v>709500</v>
      </c>
      <c r="S9" s="47">
        <v>659200</v>
      </c>
      <c r="T9" s="47">
        <v>1449100</v>
      </c>
      <c r="U9" s="44">
        <v>497500</v>
      </c>
      <c r="V9" s="44">
        <v>6946800</v>
      </c>
      <c r="W9" s="44">
        <v>2654100</v>
      </c>
      <c r="X9" s="10">
        <v>1458200</v>
      </c>
      <c r="Y9" s="44">
        <v>617400</v>
      </c>
      <c r="Z9" s="44">
        <v>950700</v>
      </c>
      <c r="AA9" s="10" t="s">
        <v>62</v>
      </c>
      <c r="AB9" s="44">
        <v>115600</v>
      </c>
      <c r="AC9" s="44">
        <v>1900</v>
      </c>
      <c r="AD9" s="47">
        <v>1359500</v>
      </c>
      <c r="AE9" s="47">
        <v>1385400</v>
      </c>
      <c r="AF9" s="47">
        <v>843300</v>
      </c>
      <c r="AG9" s="44">
        <v>540100</v>
      </c>
      <c r="AH9" s="44">
        <v>1556500</v>
      </c>
      <c r="AI9" s="26" t="s">
        <v>62</v>
      </c>
      <c r="AJ9" s="44">
        <v>684100</v>
      </c>
      <c r="AK9" s="10" t="s">
        <v>62</v>
      </c>
      <c r="AL9" s="47">
        <v>672000</v>
      </c>
      <c r="AM9" s="44">
        <v>519200</v>
      </c>
      <c r="AN9" s="44">
        <v>295500</v>
      </c>
      <c r="AO9" s="47">
        <v>988200</v>
      </c>
      <c r="AP9" s="44">
        <v>533600</v>
      </c>
      <c r="AQ9" s="10" t="s">
        <v>62</v>
      </c>
      <c r="AR9" s="10" t="s">
        <v>62</v>
      </c>
      <c r="AS9" s="44">
        <v>1317600</v>
      </c>
      <c r="AT9" s="47">
        <v>1004400</v>
      </c>
      <c r="AU9" s="44">
        <v>588000</v>
      </c>
      <c r="AV9" s="44">
        <v>1010800</v>
      </c>
      <c r="AW9" s="44">
        <v>1172200</v>
      </c>
      <c r="AX9" s="44">
        <v>472600</v>
      </c>
      <c r="AY9" s="47">
        <v>2709600</v>
      </c>
      <c r="AZ9" s="44">
        <v>642400</v>
      </c>
      <c r="BA9" s="44">
        <v>2074500</v>
      </c>
      <c r="BB9" s="10">
        <v>729200</v>
      </c>
      <c r="BC9" s="11">
        <f>FIRE1401a!E10-FIRE1401a!D10-FIRE1401a!C10-FIRE1401a!B10</f>
        <v>0</v>
      </c>
      <c r="BD9" s="11" t="str">
        <f t="shared" si="1"/>
        <v>No data</v>
      </c>
      <c r="BE9" s="11" t="e">
        <f>IF(BB9="..","No data",B9-E9-#REF!-G9-H9-I9-J4-K9-L9-M9-N9-O9-P9-R9-S9-T9-U9-V9-W9-X9-Y9-Z9-AA9-AB9-AC9-AD9-AE9-AF9-AG9-AH9-AJ9-AL9-AM9-AN9-AO9-AP9-AQ8-AS9-AT9-AU9-AV9-AW9-AX9-AY9-AZ9-BA9-BB9)</f>
        <v>#REF!</v>
      </c>
      <c r="BF9" s="11">
        <f>D9-FIRE1401a!D10</f>
        <v>0</v>
      </c>
      <c r="BG9" s="11">
        <f>B9-FIRE1401a!B10</f>
        <v>0</v>
      </c>
      <c r="BH9" s="11">
        <f>C9-FIRE1401a!C10</f>
        <v>0</v>
      </c>
    </row>
    <row r="10" spans="1:60" ht="13.5" customHeight="1" x14ac:dyDescent="0.25">
      <c r="A10" s="36">
        <v>1979</v>
      </c>
      <c r="B10" s="12">
        <v>46698100</v>
      </c>
      <c r="C10" s="19">
        <v>5203600</v>
      </c>
      <c r="D10" s="14">
        <v>2810100</v>
      </c>
      <c r="E10" s="10">
        <v>924300</v>
      </c>
      <c r="F10" s="10" t="s">
        <v>62</v>
      </c>
      <c r="G10" s="10">
        <v>969800</v>
      </c>
      <c r="H10" s="10">
        <v>552500</v>
      </c>
      <c r="I10" s="10">
        <v>579400</v>
      </c>
      <c r="J10" s="10" t="s">
        <v>62</v>
      </c>
      <c r="K10" s="10" t="s">
        <v>62</v>
      </c>
      <c r="L10" s="10">
        <v>420700</v>
      </c>
      <c r="M10" s="44">
        <v>480800</v>
      </c>
      <c r="N10" s="10">
        <v>909800</v>
      </c>
      <c r="O10" s="48">
        <v>1380400</v>
      </c>
      <c r="P10" s="47">
        <v>588600</v>
      </c>
      <c r="Q10" s="10">
        <f t="shared" si="0"/>
        <v>1318500</v>
      </c>
      <c r="R10" s="47">
        <v>710200</v>
      </c>
      <c r="S10" s="47">
        <v>661100</v>
      </c>
      <c r="T10" s="47">
        <v>1461500</v>
      </c>
      <c r="U10" s="44">
        <v>499900</v>
      </c>
      <c r="V10" s="44">
        <v>6887600</v>
      </c>
      <c r="W10" s="44">
        <v>2640900</v>
      </c>
      <c r="X10" s="10">
        <v>1465100</v>
      </c>
      <c r="Y10" s="44">
        <v>626300</v>
      </c>
      <c r="Z10" s="44">
        <v>956700</v>
      </c>
      <c r="AA10" s="10" t="s">
        <v>62</v>
      </c>
      <c r="AB10" s="44">
        <v>116800</v>
      </c>
      <c r="AC10" s="44">
        <v>1900</v>
      </c>
      <c r="AD10" s="47">
        <v>1375000</v>
      </c>
      <c r="AE10" s="47">
        <v>1386400</v>
      </c>
      <c r="AF10" s="47">
        <v>848000</v>
      </c>
      <c r="AG10" s="44">
        <v>544900</v>
      </c>
      <c r="AH10" s="44">
        <v>1543100</v>
      </c>
      <c r="AI10" s="26" t="s">
        <v>62</v>
      </c>
      <c r="AJ10" s="44">
        <v>691800</v>
      </c>
      <c r="AK10" s="10" t="s">
        <v>62</v>
      </c>
      <c r="AL10" s="47">
        <v>676100</v>
      </c>
      <c r="AM10" s="44">
        <v>525600</v>
      </c>
      <c r="AN10" s="44">
        <v>297000</v>
      </c>
      <c r="AO10" s="47">
        <v>990000</v>
      </c>
      <c r="AP10" s="44">
        <v>535500</v>
      </c>
      <c r="AQ10" s="10" t="s">
        <v>62</v>
      </c>
      <c r="AR10" s="10" t="s">
        <v>62</v>
      </c>
      <c r="AS10" s="44">
        <v>1315600</v>
      </c>
      <c r="AT10" s="47">
        <v>1009200</v>
      </c>
      <c r="AU10" s="44">
        <v>592900</v>
      </c>
      <c r="AV10" s="44">
        <v>1013700</v>
      </c>
      <c r="AW10" s="44">
        <v>1166500</v>
      </c>
      <c r="AX10" s="44">
        <v>474800</v>
      </c>
      <c r="AY10" s="48">
        <v>2694000</v>
      </c>
      <c r="AZ10" s="44">
        <v>652100</v>
      </c>
      <c r="BA10" s="44">
        <v>2071800</v>
      </c>
      <c r="BB10" s="10">
        <v>729900</v>
      </c>
      <c r="BC10" s="11">
        <f>FIRE1401a!E11-FIRE1401a!D11-FIRE1401a!C11-FIRE1401a!B11</f>
        <v>0</v>
      </c>
      <c r="BD10" s="11" t="str">
        <f t="shared" si="1"/>
        <v>No data</v>
      </c>
      <c r="BE10" s="11" t="e">
        <f>IF(BB10="..","No data",B10-E10-F9-G10-H10-I10-J5-K10-L10-M10-N10-O10-P10-#REF!-S10-T10-U10-V10-W10-X10-Y10-Z10-AA10-AB10-AC10-AD10-AE10-AF10-AG10-AH10-AJ10-AL10-AM10-AN10-AO10-AP10-AQ9-AS10-AT10-AU10-AV10-AW10-AX10-AY10-AZ10-BA10-BB10)</f>
        <v>#VALUE!</v>
      </c>
      <c r="BF10" s="11">
        <f>D10-FIRE1401a!D11</f>
        <v>0</v>
      </c>
      <c r="BG10" s="11">
        <f>B10-FIRE1401a!B11</f>
        <v>0</v>
      </c>
      <c r="BH10" s="11">
        <f>C10-FIRE1401a!C11</f>
        <v>0</v>
      </c>
    </row>
    <row r="11" spans="1:60" x14ac:dyDescent="0.25">
      <c r="A11" s="36">
        <v>1980</v>
      </c>
      <c r="B11" s="12">
        <v>46787200</v>
      </c>
      <c r="C11" s="19">
        <v>5193900</v>
      </c>
      <c r="D11" s="14">
        <v>2815800</v>
      </c>
      <c r="E11" s="10">
        <v>926400</v>
      </c>
      <c r="F11" s="10" t="s">
        <v>62</v>
      </c>
      <c r="G11" s="10">
        <v>977100</v>
      </c>
      <c r="H11" s="10">
        <v>562100</v>
      </c>
      <c r="I11" s="10">
        <v>585700</v>
      </c>
      <c r="J11" s="10" t="s">
        <v>62</v>
      </c>
      <c r="K11" s="10" t="s">
        <v>62</v>
      </c>
      <c r="L11" s="10">
        <v>422800</v>
      </c>
      <c r="M11" s="44">
        <v>481100</v>
      </c>
      <c r="N11" s="10">
        <v>913300</v>
      </c>
      <c r="O11" s="48">
        <v>1389200</v>
      </c>
      <c r="P11" s="47">
        <v>593200</v>
      </c>
      <c r="Q11" s="10">
        <f t="shared" si="0"/>
        <v>1331700</v>
      </c>
      <c r="R11" s="47">
        <v>711900</v>
      </c>
      <c r="S11" s="47">
        <v>663100</v>
      </c>
      <c r="T11" s="47">
        <v>1474500</v>
      </c>
      <c r="U11" s="44">
        <v>503100</v>
      </c>
      <c r="V11" s="44">
        <v>6850600</v>
      </c>
      <c r="W11" s="44">
        <v>2628200</v>
      </c>
      <c r="X11" s="10">
        <v>1475300</v>
      </c>
      <c r="Y11" s="44">
        <v>632300</v>
      </c>
      <c r="Z11" s="44">
        <v>962100</v>
      </c>
      <c r="AA11" s="10" t="s">
        <v>62</v>
      </c>
      <c r="AB11" s="44">
        <v>117700</v>
      </c>
      <c r="AC11" s="44">
        <v>1900</v>
      </c>
      <c r="AD11" s="47">
        <v>1383500</v>
      </c>
      <c r="AE11" s="48">
        <v>1386400</v>
      </c>
      <c r="AF11" s="47">
        <v>853500</v>
      </c>
      <c r="AG11" s="44">
        <v>549900</v>
      </c>
      <c r="AH11" s="44">
        <v>1531400</v>
      </c>
      <c r="AI11" s="26" t="s">
        <v>62</v>
      </c>
      <c r="AJ11" s="44">
        <v>697200</v>
      </c>
      <c r="AK11" s="10" t="s">
        <v>62</v>
      </c>
      <c r="AL11" s="48">
        <v>678300</v>
      </c>
      <c r="AM11" s="44">
        <v>529800</v>
      </c>
      <c r="AN11" s="44">
        <v>299100</v>
      </c>
      <c r="AO11" s="48">
        <v>991800</v>
      </c>
      <c r="AP11" s="44">
        <v>538400</v>
      </c>
      <c r="AQ11" s="10" t="s">
        <v>62</v>
      </c>
      <c r="AR11" s="10" t="s">
        <v>62</v>
      </c>
      <c r="AS11" s="44">
        <v>1316100</v>
      </c>
      <c r="AT11" s="47">
        <v>1015600</v>
      </c>
      <c r="AU11" s="44">
        <v>598900</v>
      </c>
      <c r="AV11" s="44">
        <v>1017300</v>
      </c>
      <c r="AW11" s="44">
        <v>1161600</v>
      </c>
      <c r="AX11" s="44">
        <v>475800</v>
      </c>
      <c r="AY11" s="47">
        <v>2683600</v>
      </c>
      <c r="AZ11" s="44">
        <v>660600</v>
      </c>
      <c r="BA11" s="44">
        <v>2068800</v>
      </c>
      <c r="BB11" s="10">
        <v>738500</v>
      </c>
      <c r="BC11" s="11">
        <f>FIRE1401a!E12-FIRE1401a!D12-FIRE1401a!C12-FIRE1401a!B12</f>
        <v>0</v>
      </c>
      <c r="BD11" s="11" t="str">
        <f t="shared" ref="BD11:BD45" si="2">IF(AI11="..","No data",D11-AI11-AK11-AR11)</f>
        <v>No data</v>
      </c>
      <c r="BE11" s="11" t="e">
        <f>IF(BB11="..","No data",B11-E11-F12-G11-H11-I11-J6-K11-L11-M11-N11-O11-P11-R10-S11-T11-U11-V11-W11-X11-Y11-Z11-AA11-AB11-AC11-AD11-AE11-AF11-AG11-AH11-AJ11-AL11-AM11-AN11-AO11-AP11-AQ11-AS11-AT11-AU11-AV11-AW11-AX11-AY11-AZ11-BA11-BB11)</f>
        <v>#VALUE!</v>
      </c>
      <c r="BF11" s="11">
        <f>D11-FIRE1401a!D12</f>
        <v>0</v>
      </c>
      <c r="BG11" s="11">
        <f>B11-FIRE1401a!B12</f>
        <v>0</v>
      </c>
      <c r="BH11" s="11">
        <f>C11-FIRE1401a!C12</f>
        <v>0</v>
      </c>
    </row>
    <row r="12" spans="1:60" ht="13.5" customHeight="1" x14ac:dyDescent="0.25">
      <c r="A12" s="36">
        <v>1981</v>
      </c>
      <c r="B12" s="12">
        <v>46820800</v>
      </c>
      <c r="C12" s="19">
        <v>5180200</v>
      </c>
      <c r="D12" s="14">
        <v>2813500</v>
      </c>
      <c r="E12" s="10">
        <v>928692</v>
      </c>
      <c r="F12" s="10" t="s">
        <v>62</v>
      </c>
      <c r="G12" s="10">
        <v>697925</v>
      </c>
      <c r="H12" s="10">
        <v>568883</v>
      </c>
      <c r="I12" s="10">
        <v>589360</v>
      </c>
      <c r="J12" s="10" t="s">
        <v>62</v>
      </c>
      <c r="K12" s="10">
        <v>570312</v>
      </c>
      <c r="L12" s="10">
        <v>424466</v>
      </c>
      <c r="M12" s="25">
        <v>481184</v>
      </c>
      <c r="N12" s="47">
        <v>914373</v>
      </c>
      <c r="O12" s="47">
        <v>1396377</v>
      </c>
      <c r="P12" s="47">
        <v>598814</v>
      </c>
      <c r="Q12" s="10">
        <f t="shared" si="0"/>
        <v>1125633</v>
      </c>
      <c r="R12" s="47">
        <v>610457</v>
      </c>
      <c r="S12" s="47">
        <v>664867</v>
      </c>
      <c r="T12" s="47">
        <v>1481916</v>
      </c>
      <c r="U12" s="25">
        <v>506243</v>
      </c>
      <c r="V12" s="25">
        <v>6805000</v>
      </c>
      <c r="W12" s="25">
        <v>2618243</v>
      </c>
      <c r="X12" s="10">
        <v>1487548</v>
      </c>
      <c r="Y12" s="44">
        <v>627780</v>
      </c>
      <c r="Z12" s="25">
        <v>969196</v>
      </c>
      <c r="AA12" s="10">
        <v>857729</v>
      </c>
      <c r="AB12" s="44">
        <v>118064</v>
      </c>
      <c r="AC12" s="44">
        <v>1973</v>
      </c>
      <c r="AD12" s="47">
        <v>1484789</v>
      </c>
      <c r="AE12" s="48">
        <v>1385593</v>
      </c>
      <c r="AF12" s="47">
        <v>858709</v>
      </c>
      <c r="AG12" s="25">
        <v>553102</v>
      </c>
      <c r="AH12" s="25">
        <v>1521974</v>
      </c>
      <c r="AI12" s="10">
        <v>817809</v>
      </c>
      <c r="AJ12" s="25">
        <v>702905</v>
      </c>
      <c r="AK12" s="10">
        <v>623347</v>
      </c>
      <c r="AL12" s="48">
        <v>676624</v>
      </c>
      <c r="AM12" s="25">
        <v>532469</v>
      </c>
      <c r="AN12" s="25">
        <v>299136</v>
      </c>
      <c r="AO12" s="47">
        <v>994030</v>
      </c>
      <c r="AP12" s="25">
        <v>541845</v>
      </c>
      <c r="AQ12" s="9">
        <v>380732</v>
      </c>
      <c r="AR12" s="10">
        <v>1372339</v>
      </c>
      <c r="AS12" s="25">
        <v>1317631</v>
      </c>
      <c r="AT12" s="47">
        <v>1018161</v>
      </c>
      <c r="AU12" s="25">
        <v>601602</v>
      </c>
      <c r="AV12" s="25">
        <v>1010830</v>
      </c>
      <c r="AW12" s="25">
        <v>1156289</v>
      </c>
      <c r="AX12" s="25">
        <v>477208</v>
      </c>
      <c r="AY12" s="47">
        <v>2682760</v>
      </c>
      <c r="AZ12" s="25">
        <v>668304</v>
      </c>
      <c r="BA12" s="25">
        <v>2066548</v>
      </c>
      <c r="BB12" s="10">
        <v>526819</v>
      </c>
      <c r="BC12" s="11">
        <f>FIRE1401a!E13-FIRE1401a!D13-FIRE1401a!C13-FIRE1401a!B13</f>
        <v>0</v>
      </c>
      <c r="BD12" s="11">
        <f t="shared" si="2"/>
        <v>5</v>
      </c>
      <c r="BE12" s="11" t="e">
        <f>IF(BB12="..","No data",B12-E12-#REF!-G12-H12-I12-J7-K12-L12-M12-N12-O12-P12-R12-S12-T12-U12-V12-W12-X12-Y12-Z12-AA12-AB12-AC12-AD12-AE12-AF12-AG12-AH12-AJ12-AL12-AM12-AN12-AO12-AP12-AQ12-AS12-AT12-AU12-AV12-AW12-AX12-AY12-AZ12-BA12-BB12)</f>
        <v>#REF!</v>
      </c>
      <c r="BF12" s="11">
        <f>D12-FIRE1401a!D13</f>
        <v>0</v>
      </c>
      <c r="BG12" s="11">
        <f>B12-FIRE1401a!B13</f>
        <v>0</v>
      </c>
      <c r="BH12" s="11">
        <f>C12-FIRE1401a!C13</f>
        <v>0</v>
      </c>
    </row>
    <row r="13" spans="1:60" x14ac:dyDescent="0.25">
      <c r="A13" s="36">
        <v>1982</v>
      </c>
      <c r="B13" s="12">
        <v>46777300</v>
      </c>
      <c r="C13" s="19">
        <v>5164500</v>
      </c>
      <c r="D13" s="14">
        <v>2804300</v>
      </c>
      <c r="E13" s="10">
        <v>930110</v>
      </c>
      <c r="F13" s="10" t="s">
        <v>62</v>
      </c>
      <c r="G13" s="10">
        <v>703778</v>
      </c>
      <c r="H13" s="10">
        <v>577084</v>
      </c>
      <c r="I13" s="10">
        <v>596430</v>
      </c>
      <c r="J13" s="10" t="s">
        <v>62</v>
      </c>
      <c r="K13" s="10">
        <v>566943</v>
      </c>
      <c r="L13" s="10">
        <v>428037</v>
      </c>
      <c r="M13" s="9">
        <v>482074</v>
      </c>
      <c r="N13" s="47">
        <v>911059</v>
      </c>
      <c r="O13" s="26">
        <v>1399272</v>
      </c>
      <c r="P13" s="47">
        <v>604301</v>
      </c>
      <c r="Q13" s="10">
        <f t="shared" si="0"/>
        <v>1134106</v>
      </c>
      <c r="R13" s="47">
        <v>607317</v>
      </c>
      <c r="S13" s="47">
        <v>669227</v>
      </c>
      <c r="T13" s="47">
        <v>1482780</v>
      </c>
      <c r="U13" s="9">
        <v>505882</v>
      </c>
      <c r="V13" s="9">
        <v>6765084</v>
      </c>
      <c r="W13" s="9">
        <v>2598669</v>
      </c>
      <c r="X13" s="10">
        <v>1488220</v>
      </c>
      <c r="Y13" s="45">
        <v>629738</v>
      </c>
      <c r="Z13" s="9">
        <v>970841</v>
      </c>
      <c r="AA13" s="10">
        <v>856685</v>
      </c>
      <c r="AB13" s="45">
        <v>118621</v>
      </c>
      <c r="AC13" s="45">
        <v>2007</v>
      </c>
      <c r="AD13" s="47">
        <v>1486621</v>
      </c>
      <c r="AE13" s="47">
        <v>1384290</v>
      </c>
      <c r="AF13" s="47">
        <v>859437</v>
      </c>
      <c r="AG13" s="9">
        <v>552025</v>
      </c>
      <c r="AH13" s="9">
        <v>1509821</v>
      </c>
      <c r="AI13" s="10">
        <v>813224</v>
      </c>
      <c r="AJ13" s="9">
        <v>706144</v>
      </c>
      <c r="AK13" s="10">
        <v>623760</v>
      </c>
      <c r="AL13" s="47">
        <v>676880</v>
      </c>
      <c r="AM13" s="9">
        <v>536614</v>
      </c>
      <c r="AN13" s="9">
        <v>299482</v>
      </c>
      <c r="AO13" s="47">
        <v>990258</v>
      </c>
      <c r="AP13" s="9">
        <v>545402</v>
      </c>
      <c r="AQ13" s="10">
        <v>380526</v>
      </c>
      <c r="AR13" s="10">
        <v>1367305</v>
      </c>
      <c r="AS13" s="9">
        <v>1312436</v>
      </c>
      <c r="AT13" s="47">
        <v>1016810</v>
      </c>
      <c r="AU13" s="9">
        <v>607350</v>
      </c>
      <c r="AV13" s="9">
        <v>1009721</v>
      </c>
      <c r="AW13" s="9">
        <v>1150506</v>
      </c>
      <c r="AX13" s="9">
        <v>477383</v>
      </c>
      <c r="AY13" s="47">
        <v>2674491</v>
      </c>
      <c r="AZ13" s="9">
        <v>674560</v>
      </c>
      <c r="BA13" s="9">
        <v>2060967</v>
      </c>
      <c r="BB13" s="10">
        <v>529805</v>
      </c>
      <c r="BC13" s="11">
        <f>FIRE1401a!E14-FIRE1401a!D14-FIRE1401a!C14-FIRE1401a!B14</f>
        <v>0</v>
      </c>
      <c r="BD13" s="11">
        <f t="shared" si="2"/>
        <v>11</v>
      </c>
      <c r="BE13" s="11" t="e">
        <f>IF(BB13="..","No data",B13-E13-#REF!-G13-H13-I13-J8-K13-L13-M13-N13-O13-P13-#REF!-S13-T13-U13-V13-W13-X13-Y13-Z13-AA13-AB13-AC13-AD13-AE13-AF13-AG13-AH13-AJ13-AL13-AM13-AN13-AO13-AP13-AQ13-AS13-AT13-AU13-AV13-AW13-AX13-AY13-AZ13-BA13-BB13)</f>
        <v>#REF!</v>
      </c>
      <c r="BF13" s="11">
        <f>D13-FIRE1401a!D14</f>
        <v>0</v>
      </c>
      <c r="BG13" s="11">
        <f>B13-FIRE1401a!B14</f>
        <v>0</v>
      </c>
      <c r="BH13" s="11">
        <f>C13-FIRE1401a!C14</f>
        <v>0</v>
      </c>
    </row>
    <row r="14" spans="1:60" x14ac:dyDescent="0.25">
      <c r="A14" s="36">
        <v>1983</v>
      </c>
      <c r="B14" s="12">
        <v>46813700</v>
      </c>
      <c r="C14" s="19">
        <v>5148100</v>
      </c>
      <c r="D14" s="14">
        <v>2803300</v>
      </c>
      <c r="E14" s="10">
        <v>935705</v>
      </c>
      <c r="F14" s="10" t="s">
        <v>62</v>
      </c>
      <c r="G14" s="10">
        <v>709297</v>
      </c>
      <c r="H14" s="10">
        <v>575472</v>
      </c>
      <c r="I14" s="10">
        <v>598396</v>
      </c>
      <c r="J14" s="10" t="s">
        <v>62</v>
      </c>
      <c r="K14" s="10">
        <v>565285</v>
      </c>
      <c r="L14" s="10">
        <v>430497</v>
      </c>
      <c r="M14" s="9">
        <v>481804</v>
      </c>
      <c r="N14" s="47">
        <v>911564</v>
      </c>
      <c r="O14" s="26">
        <v>1409287</v>
      </c>
      <c r="P14" s="26">
        <v>608170</v>
      </c>
      <c r="Q14" s="10">
        <f t="shared" si="0"/>
        <v>1142270</v>
      </c>
      <c r="R14" s="26">
        <v>605632</v>
      </c>
      <c r="S14" s="26">
        <v>672006</v>
      </c>
      <c r="T14" s="47">
        <v>1491068</v>
      </c>
      <c r="U14" s="9">
        <v>506775</v>
      </c>
      <c r="V14" s="9">
        <v>6752989</v>
      </c>
      <c r="W14" s="9">
        <v>2587626</v>
      </c>
      <c r="X14" s="10">
        <v>1501655</v>
      </c>
      <c r="Y14" s="44">
        <v>632016</v>
      </c>
      <c r="Z14" s="9">
        <v>977373</v>
      </c>
      <c r="AA14" s="10">
        <v>855691</v>
      </c>
      <c r="AB14" s="44">
        <v>119113</v>
      </c>
      <c r="AC14" s="44">
        <v>1965</v>
      </c>
      <c r="AD14" s="26">
        <v>1486194</v>
      </c>
      <c r="AE14" s="47">
        <v>1378431</v>
      </c>
      <c r="AF14" s="47">
        <v>861177</v>
      </c>
      <c r="AG14" s="9">
        <v>553160</v>
      </c>
      <c r="AH14" s="9">
        <v>1499759</v>
      </c>
      <c r="AI14" s="10">
        <v>813281</v>
      </c>
      <c r="AJ14" s="9">
        <v>711552</v>
      </c>
      <c r="AK14" s="10">
        <v>624552</v>
      </c>
      <c r="AL14" s="47">
        <v>681093</v>
      </c>
      <c r="AM14" s="9">
        <v>538189</v>
      </c>
      <c r="AN14" s="9">
        <v>300024</v>
      </c>
      <c r="AO14" s="47">
        <v>990592</v>
      </c>
      <c r="AP14" s="9">
        <v>547789</v>
      </c>
      <c r="AQ14" s="10">
        <v>383167</v>
      </c>
      <c r="AR14" s="10">
        <v>1365471</v>
      </c>
      <c r="AS14" s="9">
        <v>1309513</v>
      </c>
      <c r="AT14" s="47">
        <v>1016266</v>
      </c>
      <c r="AU14" s="9">
        <v>612602</v>
      </c>
      <c r="AV14" s="9">
        <v>1010054</v>
      </c>
      <c r="AW14" s="9">
        <v>1145913</v>
      </c>
      <c r="AX14" s="9">
        <v>478048</v>
      </c>
      <c r="AY14" s="47">
        <v>2665174</v>
      </c>
      <c r="AZ14" s="9">
        <v>681405</v>
      </c>
      <c r="BA14" s="9">
        <v>2056201</v>
      </c>
      <c r="BB14" s="10">
        <v>534100</v>
      </c>
      <c r="BC14" s="11">
        <f>FIRE1401a!E15-FIRE1401a!D15-FIRE1401a!C15-FIRE1401a!B15</f>
        <v>0</v>
      </c>
      <c r="BD14" s="11">
        <f t="shared" si="2"/>
        <v>-4</v>
      </c>
      <c r="BE14" s="11" t="e">
        <f>IF(BB14="..","No data",B14-E14-F13-G14-H15-I14-J9-K14-L14-M14-N14-O14-P14-R13-S14-T14-U14-V14-W14-X14-Y14-Z14-AA14-AB14-AC14-AD14-AE14-AF14-AG14-AH14-AJ14-AL14-AM14-AN14-AO14-AP14-AQ14-AS14-AT14-AU14-AV14-AW14-AX14-AY14-AZ14-BA14-BB14)</f>
        <v>#VALUE!</v>
      </c>
      <c r="BF14" s="11">
        <f>D14-FIRE1401a!D15</f>
        <v>0</v>
      </c>
      <c r="BG14" s="11">
        <f>B14-FIRE1401a!B15</f>
        <v>0</v>
      </c>
      <c r="BH14" s="11">
        <f>C14-FIRE1401a!C15</f>
        <v>0</v>
      </c>
    </row>
    <row r="15" spans="1:60" x14ac:dyDescent="0.25">
      <c r="A15" s="36">
        <v>1984</v>
      </c>
      <c r="B15" s="12">
        <v>46912400</v>
      </c>
      <c r="C15" s="19">
        <v>5138900</v>
      </c>
      <c r="D15" s="14">
        <v>2800700</v>
      </c>
      <c r="E15" s="10">
        <v>939710</v>
      </c>
      <c r="F15" s="10" t="s">
        <v>62</v>
      </c>
      <c r="G15" s="10">
        <v>717044</v>
      </c>
      <c r="H15" s="10">
        <v>589326</v>
      </c>
      <c r="I15" s="43">
        <v>605792</v>
      </c>
      <c r="J15" s="10" t="s">
        <v>62</v>
      </c>
      <c r="K15" s="10">
        <v>563472</v>
      </c>
      <c r="L15" s="10">
        <v>437717</v>
      </c>
      <c r="M15" s="9">
        <v>481919</v>
      </c>
      <c r="N15" s="26">
        <v>912430</v>
      </c>
      <c r="O15" s="26">
        <v>1419817</v>
      </c>
      <c r="P15" s="26">
        <v>616655</v>
      </c>
      <c r="Q15" s="10">
        <f t="shared" si="0"/>
        <v>1154731</v>
      </c>
      <c r="R15" s="26">
        <v>186504</v>
      </c>
      <c r="S15" s="26">
        <v>676617</v>
      </c>
      <c r="T15" s="47">
        <v>1496473</v>
      </c>
      <c r="U15" s="9">
        <v>510158</v>
      </c>
      <c r="V15" s="9">
        <v>6754717</v>
      </c>
      <c r="W15" s="9">
        <v>2572674</v>
      </c>
      <c r="X15" s="10">
        <v>1513769</v>
      </c>
      <c r="Y15" s="44">
        <v>637109</v>
      </c>
      <c r="Z15" s="9">
        <v>981354</v>
      </c>
      <c r="AA15" s="10">
        <v>854537</v>
      </c>
      <c r="AB15" s="44">
        <v>120039</v>
      </c>
      <c r="AC15" s="44">
        <v>1983</v>
      </c>
      <c r="AD15" s="9">
        <v>1491225</v>
      </c>
      <c r="AE15" s="26">
        <v>1380348</v>
      </c>
      <c r="AF15" s="47">
        <v>862124</v>
      </c>
      <c r="AG15" s="9">
        <v>554694</v>
      </c>
      <c r="AH15" s="9">
        <v>1488636</v>
      </c>
      <c r="AI15" s="10">
        <v>810888</v>
      </c>
      <c r="AJ15" s="9">
        <v>714882</v>
      </c>
      <c r="AK15" s="10">
        <v>625605</v>
      </c>
      <c r="AL15" s="47">
        <v>686114</v>
      </c>
      <c r="AM15" s="9">
        <v>539735</v>
      </c>
      <c r="AN15" s="9">
        <v>300401</v>
      </c>
      <c r="AO15" s="26">
        <v>997801</v>
      </c>
      <c r="AP15" s="9">
        <v>552270</v>
      </c>
      <c r="AQ15" s="9">
        <v>387527</v>
      </c>
      <c r="AR15" s="10">
        <v>1364193</v>
      </c>
      <c r="AS15" s="9">
        <v>1303350</v>
      </c>
      <c r="AT15" s="47">
        <v>1017301</v>
      </c>
      <c r="AU15" s="9">
        <v>615865</v>
      </c>
      <c r="AV15" s="9">
        <v>1015060</v>
      </c>
      <c r="AW15" s="9">
        <v>1142910</v>
      </c>
      <c r="AX15" s="9">
        <v>478417</v>
      </c>
      <c r="AY15" s="47">
        <v>2653714</v>
      </c>
      <c r="AZ15" s="9">
        <v>685464</v>
      </c>
      <c r="BA15" s="9">
        <v>2050853</v>
      </c>
      <c r="BB15" s="10">
        <v>538076</v>
      </c>
      <c r="BC15" s="11">
        <f>FIRE1401a!E16-FIRE1401a!D16-FIRE1401a!C16-FIRE1401a!B16</f>
        <v>0</v>
      </c>
      <c r="BD15" s="11">
        <f t="shared" si="2"/>
        <v>14</v>
      </c>
      <c r="BE15" s="11" t="e">
        <f>IF(BB15="..","No data",B15-E15-F14-G15-#REF!-I15-#REF!-K15-L15-M15-N15-O15-P15-#REF!-S15-T15-U15-V15-W15-X15-Y15-Z15-AA15-AB15-AC15-AD15-AE15-AF15-AG15-AH15-AJ15-AL15-AM15-AN15-AO15-AP15-AQ15-AS15-AT15-AU15-AV15-AW15-AX15-AY15-AZ15-BA15-BB15)</f>
        <v>#VALUE!</v>
      </c>
      <c r="BF15" s="11">
        <f>D15-FIRE1401a!D16</f>
        <v>0</v>
      </c>
      <c r="BG15" s="11">
        <f>B15-FIRE1401a!B16</f>
        <v>0</v>
      </c>
      <c r="BH15" s="11">
        <f>C15-FIRE1401a!C16</f>
        <v>0</v>
      </c>
    </row>
    <row r="16" spans="1:60" x14ac:dyDescent="0.25">
      <c r="A16" s="36">
        <v>1985</v>
      </c>
      <c r="B16" s="12">
        <v>47057400</v>
      </c>
      <c r="C16" s="19">
        <v>5127900</v>
      </c>
      <c r="D16" s="14">
        <v>2803400</v>
      </c>
      <c r="E16" s="10">
        <v>942219</v>
      </c>
      <c r="F16" s="10" t="s">
        <v>62</v>
      </c>
      <c r="G16" s="10">
        <v>724832</v>
      </c>
      <c r="H16" s="10">
        <v>595462</v>
      </c>
      <c r="I16" s="43">
        <v>617569</v>
      </c>
      <c r="J16" s="10" t="s">
        <v>62</v>
      </c>
      <c r="K16" s="10">
        <v>561305</v>
      </c>
      <c r="L16" s="10">
        <v>442642</v>
      </c>
      <c r="M16" s="9">
        <v>482290</v>
      </c>
      <c r="N16" s="26">
        <v>913520</v>
      </c>
      <c r="O16" s="9">
        <v>1436013</v>
      </c>
      <c r="P16" s="26">
        <v>626335</v>
      </c>
      <c r="Q16" s="10">
        <f t="shared" si="0"/>
        <v>1169174</v>
      </c>
      <c r="R16" s="26">
        <v>599855</v>
      </c>
      <c r="S16" s="9">
        <v>679419</v>
      </c>
      <c r="T16" s="47">
        <v>1505028</v>
      </c>
      <c r="U16" s="9">
        <v>512509</v>
      </c>
      <c r="V16" s="9">
        <v>6766997</v>
      </c>
      <c r="W16" s="9">
        <v>2562345</v>
      </c>
      <c r="X16" s="10">
        <v>1529891</v>
      </c>
      <c r="Y16" s="27">
        <v>643121</v>
      </c>
      <c r="Z16" s="9">
        <v>985716</v>
      </c>
      <c r="AA16" s="10">
        <v>853691</v>
      </c>
      <c r="AB16" s="27">
        <v>121614</v>
      </c>
      <c r="AC16" s="27">
        <v>1990</v>
      </c>
      <c r="AD16" s="9">
        <v>1495109</v>
      </c>
      <c r="AE16" s="9">
        <v>1382424</v>
      </c>
      <c r="AF16" s="47">
        <v>866681</v>
      </c>
      <c r="AG16" s="9">
        <v>557742</v>
      </c>
      <c r="AH16" s="9">
        <v>1478914</v>
      </c>
      <c r="AI16" s="10">
        <v>811659</v>
      </c>
      <c r="AJ16" s="9">
        <v>719094</v>
      </c>
      <c r="AK16" s="10">
        <v>627716</v>
      </c>
      <c r="AL16" s="26">
        <v>689594</v>
      </c>
      <c r="AM16" s="9">
        <v>546050</v>
      </c>
      <c r="AN16" s="9">
        <v>300431</v>
      </c>
      <c r="AO16" s="9">
        <v>1003509</v>
      </c>
      <c r="AP16" s="9">
        <v>560613</v>
      </c>
      <c r="AQ16" s="10">
        <v>391775</v>
      </c>
      <c r="AR16" s="10">
        <v>1363979</v>
      </c>
      <c r="AS16" s="9">
        <v>1300180</v>
      </c>
      <c r="AT16" s="26">
        <v>1018114</v>
      </c>
      <c r="AU16" s="9">
        <v>623974</v>
      </c>
      <c r="AV16" s="9">
        <v>1016221</v>
      </c>
      <c r="AW16" s="9">
        <v>1140098</v>
      </c>
      <c r="AX16" s="9">
        <v>480583</v>
      </c>
      <c r="AY16" s="26">
        <v>2647938</v>
      </c>
      <c r="AZ16" s="9">
        <v>690572</v>
      </c>
      <c r="BA16" s="9">
        <v>2046225</v>
      </c>
      <c r="BB16" s="10">
        <v>542839</v>
      </c>
      <c r="BC16" s="11">
        <f>FIRE1401a!E17-FIRE1401a!D17-FIRE1401a!C17-FIRE1401a!B17</f>
        <v>0</v>
      </c>
      <c r="BD16" s="11">
        <f t="shared" si="2"/>
        <v>46</v>
      </c>
      <c r="BE16" s="11" t="e">
        <f>IF(BB16="..","No data",B16-E16-F16-G16-H16-I16-J10-K16-L16-M16-N16-O16-P16-R16-S16-T16-U16-V16-W16-X16-Y16-Z16-AA16-AB16-AC16-#REF!-AE16-AF16-AG16-AH16-AJ16-AL16-AM16-AN16-AO16-AP16-AQ16-AS16-AT16-AU16-AV16-AW16-AX16-AY16-AZ16-BA16-BB16)</f>
        <v>#VALUE!</v>
      </c>
      <c r="BF16" s="11">
        <f>D16-FIRE1401a!D17</f>
        <v>0</v>
      </c>
      <c r="BG16" s="11">
        <f>B16-FIRE1401a!B17</f>
        <v>0</v>
      </c>
      <c r="BH16" s="11">
        <f>C16-FIRE1401a!C17</f>
        <v>0</v>
      </c>
    </row>
    <row r="17" spans="1:60" x14ac:dyDescent="0.25">
      <c r="A17" s="36">
        <v>1986</v>
      </c>
      <c r="B17" s="12">
        <v>47187600</v>
      </c>
      <c r="C17" s="19">
        <v>5111800</v>
      </c>
      <c r="D17" s="14">
        <v>2810900</v>
      </c>
      <c r="E17" s="10">
        <v>947164</v>
      </c>
      <c r="F17" s="10" t="s">
        <v>62</v>
      </c>
      <c r="G17" s="10">
        <v>734130</v>
      </c>
      <c r="H17" s="10">
        <v>606016</v>
      </c>
      <c r="I17" s="43">
        <v>630706</v>
      </c>
      <c r="J17" s="10" t="s">
        <v>62</v>
      </c>
      <c r="K17" s="10">
        <v>559255</v>
      </c>
      <c r="L17" s="10">
        <v>447486</v>
      </c>
      <c r="M17" s="9">
        <v>483907</v>
      </c>
      <c r="N17" s="9">
        <v>918107</v>
      </c>
      <c r="O17" s="9">
        <v>1448891</v>
      </c>
      <c r="P17" s="9">
        <v>636209</v>
      </c>
      <c r="Q17" s="10">
        <f t="shared" si="0"/>
        <v>1183701</v>
      </c>
      <c r="R17" s="9">
        <v>598628</v>
      </c>
      <c r="S17" s="9">
        <v>686041</v>
      </c>
      <c r="T17" s="47">
        <v>1512879</v>
      </c>
      <c r="U17" s="9">
        <v>518377</v>
      </c>
      <c r="V17" s="9">
        <v>6774202</v>
      </c>
      <c r="W17" s="9">
        <v>2554329</v>
      </c>
      <c r="X17" s="10">
        <v>1535485</v>
      </c>
      <c r="Y17" s="27">
        <v>647201</v>
      </c>
      <c r="Z17" s="9">
        <v>984086</v>
      </c>
      <c r="AA17" s="10">
        <v>853392</v>
      </c>
      <c r="AB17" s="27">
        <v>122964</v>
      </c>
      <c r="AC17" s="27">
        <v>1994</v>
      </c>
      <c r="AD17" s="26">
        <v>1500627</v>
      </c>
      <c r="AE17" s="9">
        <v>1383296</v>
      </c>
      <c r="AF17" s="47">
        <v>868009</v>
      </c>
      <c r="AG17" s="9">
        <v>564082</v>
      </c>
      <c r="AH17" s="9">
        <v>1465080</v>
      </c>
      <c r="AI17" s="10">
        <v>814857</v>
      </c>
      <c r="AJ17" s="9">
        <v>727510</v>
      </c>
      <c r="AK17" s="10">
        <v>629740</v>
      </c>
      <c r="AL17" s="9">
        <v>691419</v>
      </c>
      <c r="AM17" s="9">
        <v>554239</v>
      </c>
      <c r="AN17" s="9">
        <v>300820</v>
      </c>
      <c r="AO17" s="9">
        <v>1003374</v>
      </c>
      <c r="AP17" s="9">
        <v>568486</v>
      </c>
      <c r="AQ17" s="10">
        <v>394612</v>
      </c>
      <c r="AR17" s="10">
        <v>1366334</v>
      </c>
      <c r="AS17" s="9">
        <v>1294089</v>
      </c>
      <c r="AT17" s="9">
        <v>1018415</v>
      </c>
      <c r="AU17" s="9">
        <v>628301</v>
      </c>
      <c r="AV17" s="9">
        <v>1016572</v>
      </c>
      <c r="AW17" s="9">
        <v>1135510</v>
      </c>
      <c r="AX17" s="9">
        <v>481893</v>
      </c>
      <c r="AY17" s="9">
        <v>2637829</v>
      </c>
      <c r="AZ17" s="9">
        <v>697951</v>
      </c>
      <c r="BA17" s="9">
        <v>2044734</v>
      </c>
      <c r="BB17" s="10">
        <v>547492</v>
      </c>
      <c r="BC17" s="11">
        <f>FIRE1401a!E18-FIRE1401a!D18-FIRE1401a!C18-FIRE1401a!B18</f>
        <v>0</v>
      </c>
      <c r="BD17" s="11">
        <f t="shared" si="2"/>
        <v>-31</v>
      </c>
      <c r="BE17" s="11" t="e">
        <f>IF(BB17="..","No data",B17-E17-F17-G17-H17-I17-#REF!-K17-L17-M17-N17-O17-P17-R17-S17-T17-U17-V17-W17-X17-Y17-Z17-AA17-AB17-AC17-AD16-#REF!-AF17-AG17-AH17-AJ17-AL17-AM17-AN17-AO17-AP17-AQ17-AS17-AT17-AU17-AV17-AW17-AX17-AY17-AZ17-BA17-BB17)</f>
        <v>#VALUE!</v>
      </c>
      <c r="BF17" s="11">
        <f>D17-FIRE1401a!D18</f>
        <v>0</v>
      </c>
      <c r="BG17" s="11">
        <f>B17-FIRE1401a!B18</f>
        <v>0</v>
      </c>
      <c r="BH17" s="11">
        <f>C17-FIRE1401a!C18</f>
        <v>0</v>
      </c>
    </row>
    <row r="18" spans="1:60" x14ac:dyDescent="0.25">
      <c r="A18" s="36">
        <v>1987</v>
      </c>
      <c r="B18" s="12">
        <v>47300400</v>
      </c>
      <c r="C18" s="19">
        <v>5099000</v>
      </c>
      <c r="D18" s="14">
        <v>2822600</v>
      </c>
      <c r="E18" s="10">
        <v>951395</v>
      </c>
      <c r="F18" s="10" t="s">
        <v>62</v>
      </c>
      <c r="G18" s="10">
        <v>739397</v>
      </c>
      <c r="H18" s="10">
        <v>613388</v>
      </c>
      <c r="I18" s="10">
        <v>636858</v>
      </c>
      <c r="J18" s="10" t="s">
        <v>62</v>
      </c>
      <c r="K18" s="10">
        <v>556550</v>
      </c>
      <c r="L18" s="10">
        <v>452347</v>
      </c>
      <c r="M18" s="9">
        <v>483355</v>
      </c>
      <c r="N18" s="9">
        <v>919590</v>
      </c>
      <c r="O18" s="9">
        <v>1462220</v>
      </c>
      <c r="P18" s="9">
        <v>645475</v>
      </c>
      <c r="Q18" s="10">
        <f t="shared" si="0"/>
        <v>1198389</v>
      </c>
      <c r="R18" s="26">
        <v>584096</v>
      </c>
      <c r="S18" s="9">
        <v>692942</v>
      </c>
      <c r="T18" s="47">
        <v>1522215</v>
      </c>
      <c r="U18" s="9">
        <v>523294</v>
      </c>
      <c r="V18" s="9">
        <v>6765557</v>
      </c>
      <c r="W18" s="9">
        <v>2549430</v>
      </c>
      <c r="X18" s="10">
        <v>1545665</v>
      </c>
      <c r="Y18" s="27">
        <v>657617</v>
      </c>
      <c r="Z18" s="9">
        <v>983194</v>
      </c>
      <c r="AA18" s="10">
        <v>851998</v>
      </c>
      <c r="AB18" s="27">
        <v>124835</v>
      </c>
      <c r="AC18" s="27">
        <v>1959</v>
      </c>
      <c r="AD18" s="26">
        <v>1509182</v>
      </c>
      <c r="AE18" s="9">
        <v>1383583</v>
      </c>
      <c r="AF18" s="26">
        <v>870482</v>
      </c>
      <c r="AG18" s="9">
        <v>570279</v>
      </c>
      <c r="AH18" s="9">
        <v>1453442</v>
      </c>
      <c r="AI18" s="10">
        <v>819041</v>
      </c>
      <c r="AJ18" s="9">
        <v>734997</v>
      </c>
      <c r="AK18" s="10">
        <v>633503</v>
      </c>
      <c r="AL18" s="9">
        <v>695116</v>
      </c>
      <c r="AM18" s="9">
        <v>561267</v>
      </c>
      <c r="AN18" s="9">
        <v>300538</v>
      </c>
      <c r="AO18" s="9">
        <v>1003675</v>
      </c>
      <c r="AP18" s="9">
        <v>569941</v>
      </c>
      <c r="AQ18" s="9">
        <v>398598</v>
      </c>
      <c r="AR18" s="10">
        <v>1370021</v>
      </c>
      <c r="AS18" s="9">
        <v>1290406</v>
      </c>
      <c r="AT18" s="9">
        <v>1024227</v>
      </c>
      <c r="AU18" s="9">
        <v>633881</v>
      </c>
      <c r="AV18" s="9">
        <v>1006871</v>
      </c>
      <c r="AW18" s="9">
        <v>1135254</v>
      </c>
      <c r="AX18" s="9">
        <v>485507</v>
      </c>
      <c r="AY18" s="9">
        <v>2628621</v>
      </c>
      <c r="AZ18" s="9">
        <v>702819</v>
      </c>
      <c r="BA18" s="9">
        <v>2041630</v>
      </c>
      <c r="BB18" s="10">
        <v>552914</v>
      </c>
      <c r="BC18" s="11">
        <f>FIRE1401a!E19-FIRE1401a!D19-FIRE1401a!C19-FIRE1401a!B19</f>
        <v>0</v>
      </c>
      <c r="BD18" s="11">
        <f t="shared" si="2"/>
        <v>35</v>
      </c>
      <c r="BE18" s="11" t="e">
        <f>IF(BB18="..","No data",B18-E18-F18-G18-H18-I18-J11-K18-L18-M18-N18-O18-P18-R18-S18-T18-U18-V18-W18-X18-Y18-Z18-AA18-AB18-AC18-AD17-AE17-AF18-AG18-AH18-AJ18-AL18-AM18-AN18-AO18-AP18-AQ18-AS18-AT18-AU18-AV18-AW18-AX18-AY18-AZ18-BA18-BB18)</f>
        <v>#VALUE!</v>
      </c>
      <c r="BF18" s="11">
        <f>D18-FIRE1401a!D19</f>
        <v>0</v>
      </c>
      <c r="BG18" s="11">
        <f>B18-FIRE1401a!B19</f>
        <v>0</v>
      </c>
      <c r="BH18" s="11">
        <f>C18-FIRE1401a!C19</f>
        <v>0</v>
      </c>
    </row>
    <row r="19" spans="1:60" x14ac:dyDescent="0.25">
      <c r="A19" s="36">
        <v>1988</v>
      </c>
      <c r="B19" s="12">
        <v>47412300</v>
      </c>
      <c r="C19" s="19">
        <v>5077400</v>
      </c>
      <c r="D19" s="14">
        <v>2841200</v>
      </c>
      <c r="E19" s="10">
        <v>954799</v>
      </c>
      <c r="F19" s="10" t="s">
        <v>62</v>
      </c>
      <c r="G19" s="10">
        <v>744874</v>
      </c>
      <c r="H19" s="10">
        <v>618553</v>
      </c>
      <c r="I19" s="10">
        <v>645304</v>
      </c>
      <c r="J19" s="10" t="s">
        <v>62</v>
      </c>
      <c r="K19" s="10">
        <v>555818</v>
      </c>
      <c r="L19" s="10">
        <v>460077</v>
      </c>
      <c r="M19" s="25">
        <v>485146</v>
      </c>
      <c r="N19" s="9">
        <v>925294</v>
      </c>
      <c r="O19" s="9">
        <v>1478767</v>
      </c>
      <c r="P19" s="9">
        <v>652047</v>
      </c>
      <c r="Q19" s="10">
        <f t="shared" si="0"/>
        <v>1211153</v>
      </c>
      <c r="R19" s="26">
        <v>595612</v>
      </c>
      <c r="S19" s="9">
        <v>702598</v>
      </c>
      <c r="T19" s="10">
        <v>1530378</v>
      </c>
      <c r="U19" s="25">
        <v>528677</v>
      </c>
      <c r="V19" s="25">
        <v>6729336</v>
      </c>
      <c r="W19" s="25">
        <v>2542470</v>
      </c>
      <c r="X19" s="10">
        <v>1553574</v>
      </c>
      <c r="Y19" s="45">
        <v>663687</v>
      </c>
      <c r="Z19" s="25">
        <v>980849</v>
      </c>
      <c r="AA19" s="10">
        <v>856982</v>
      </c>
      <c r="AB19" s="45">
        <v>127390</v>
      </c>
      <c r="AC19" s="45">
        <v>1933</v>
      </c>
      <c r="AD19" s="26">
        <v>1519022</v>
      </c>
      <c r="AE19" s="26">
        <v>1384847</v>
      </c>
      <c r="AF19" s="26">
        <v>875011</v>
      </c>
      <c r="AG19" s="25">
        <v>577537</v>
      </c>
      <c r="AH19" s="25">
        <v>1444623</v>
      </c>
      <c r="AI19" s="10">
        <v>825254</v>
      </c>
      <c r="AJ19" s="25">
        <v>742798</v>
      </c>
      <c r="AK19" s="10">
        <v>639647</v>
      </c>
      <c r="AL19" s="9">
        <v>700782</v>
      </c>
      <c r="AM19" s="25">
        <v>569813</v>
      </c>
      <c r="AN19" s="25">
        <v>301038</v>
      </c>
      <c r="AO19" s="9">
        <v>1003053</v>
      </c>
      <c r="AP19" s="25">
        <v>569591</v>
      </c>
      <c r="AQ19" s="26">
        <v>403366</v>
      </c>
      <c r="AR19" s="10">
        <v>1376325</v>
      </c>
      <c r="AS19" s="25">
        <v>1286755</v>
      </c>
      <c r="AT19" s="26">
        <v>1029388</v>
      </c>
      <c r="AU19" s="25">
        <v>636871</v>
      </c>
      <c r="AV19" s="25">
        <v>1008401</v>
      </c>
      <c r="AW19" s="25">
        <v>1129817</v>
      </c>
      <c r="AX19" s="25">
        <v>486302</v>
      </c>
      <c r="AY19" s="26">
        <v>2621262</v>
      </c>
      <c r="AZ19" s="25">
        <v>706551</v>
      </c>
      <c r="BA19" s="25">
        <v>2044192</v>
      </c>
      <c r="BB19" s="10">
        <v>559106</v>
      </c>
      <c r="BC19" s="11">
        <f>FIRE1401a!E20-FIRE1401a!D20-FIRE1401a!C20-FIRE1401a!B20</f>
        <v>0</v>
      </c>
      <c r="BD19" s="11">
        <f t="shared" si="2"/>
        <v>-26</v>
      </c>
      <c r="BE19" s="11" t="e">
        <f>IF(BB19="..","No data",B19-E19-F19-G19-H19-I19-J13-K19-L19-M19-N19-O19-P19-R19-S19-T19-U19-V19-W19-X19-Y19-Z19-AA19-AB19-AC19-AD18-AE18-AF19-AG19-AH19-AJ19-AL19-AM19-AN19-AO19-AP19-AQ19-AS19-AT19-AU19-AV19-AW19-AX19-AY19-AZ19-BA19-BB19)</f>
        <v>#VALUE!</v>
      </c>
      <c r="BF19" s="11">
        <f>D19-FIRE1401a!D20</f>
        <v>0</v>
      </c>
      <c r="BG19" s="11">
        <f>B19-FIRE1401a!B20</f>
        <v>0</v>
      </c>
      <c r="BH19" s="11">
        <f>C19-FIRE1401a!C20</f>
        <v>0</v>
      </c>
    </row>
    <row r="20" spans="1:60" x14ac:dyDescent="0.25">
      <c r="A20" s="36">
        <v>1989</v>
      </c>
      <c r="B20" s="12">
        <v>47552700</v>
      </c>
      <c r="C20" s="19">
        <v>5078200</v>
      </c>
      <c r="D20" s="14">
        <v>2855200</v>
      </c>
      <c r="E20" s="10">
        <v>953353</v>
      </c>
      <c r="F20" s="10" t="s">
        <v>62</v>
      </c>
      <c r="G20" s="26">
        <v>744982</v>
      </c>
      <c r="H20" s="10">
        <v>624774</v>
      </c>
      <c r="I20" s="10">
        <v>648590</v>
      </c>
      <c r="J20" s="10" t="s">
        <v>62</v>
      </c>
      <c r="K20" s="10">
        <v>556187</v>
      </c>
      <c r="L20" s="10">
        <v>463911</v>
      </c>
      <c r="M20" s="25">
        <v>487051</v>
      </c>
      <c r="N20" s="9">
        <v>930649</v>
      </c>
      <c r="O20" s="9">
        <v>1490546</v>
      </c>
      <c r="P20" s="9">
        <v>652614</v>
      </c>
      <c r="Q20" s="10">
        <f t="shared" si="0"/>
        <v>1213086</v>
      </c>
      <c r="R20" s="9">
        <v>595679</v>
      </c>
      <c r="S20" s="26">
        <v>705458</v>
      </c>
      <c r="T20" s="10">
        <v>1533365</v>
      </c>
      <c r="U20" s="25">
        <v>530724</v>
      </c>
      <c r="V20" s="25">
        <v>6751562</v>
      </c>
      <c r="W20" s="25">
        <v>2542253</v>
      </c>
      <c r="X20" s="10">
        <v>1558337</v>
      </c>
      <c r="Y20" s="45">
        <v>668135</v>
      </c>
      <c r="Z20" s="25">
        <v>980056</v>
      </c>
      <c r="AA20" s="10">
        <v>863683</v>
      </c>
      <c r="AB20" s="45">
        <v>127671</v>
      </c>
      <c r="AC20" s="45">
        <v>1918</v>
      </c>
      <c r="AD20" s="26">
        <v>1522219</v>
      </c>
      <c r="AE20" s="26">
        <v>1394172</v>
      </c>
      <c r="AF20" s="26">
        <v>879640</v>
      </c>
      <c r="AG20" s="25">
        <v>580693</v>
      </c>
      <c r="AH20" s="25">
        <v>1444112</v>
      </c>
      <c r="AI20" s="10">
        <v>830863</v>
      </c>
      <c r="AJ20" s="25">
        <v>746507</v>
      </c>
      <c r="AK20" s="10">
        <v>644727</v>
      </c>
      <c r="AL20" s="26">
        <v>707991</v>
      </c>
      <c r="AM20" s="25">
        <v>575538</v>
      </c>
      <c r="AN20" s="25">
        <v>303246</v>
      </c>
      <c r="AO20" s="26">
        <v>1009559</v>
      </c>
      <c r="AP20" s="25">
        <v>566340</v>
      </c>
      <c r="AQ20" s="26">
        <v>406289</v>
      </c>
      <c r="AR20" s="10">
        <v>1379585</v>
      </c>
      <c r="AS20" s="25">
        <v>1288375</v>
      </c>
      <c r="AT20" s="26">
        <v>1035273</v>
      </c>
      <c r="AU20" s="25">
        <v>638667</v>
      </c>
      <c r="AV20" s="25">
        <v>1010571</v>
      </c>
      <c r="AW20" s="25">
        <v>1127002</v>
      </c>
      <c r="AX20" s="25">
        <v>485145</v>
      </c>
      <c r="AY20" s="26">
        <v>2618763</v>
      </c>
      <c r="AZ20" s="25">
        <v>708176</v>
      </c>
      <c r="BA20" s="25">
        <v>2052315</v>
      </c>
      <c r="BB20" s="10">
        <v>560472</v>
      </c>
      <c r="BC20" s="11">
        <f>FIRE1401a!E21-FIRE1401a!D21-FIRE1401a!C21-FIRE1401a!B21</f>
        <v>0</v>
      </c>
      <c r="BD20" s="11">
        <f t="shared" si="2"/>
        <v>25</v>
      </c>
      <c r="BE20" s="11" t="e">
        <f>IF(BB20="..","No data",B20-E20-F20-G20-H20-I20-J14-K20-L20-M20-N20-O20-P20-R20-S20-T20-U20-V20-W20-X20-Y20-Z20-AA20-AB20-AC20-AD19-AE19-AF20-AG20-AH20-AJ20-AL20-AM20-AN20-AO20-AP20-AQ20-AS20-AT20-AU20-AV20-AW20-AX20-AY20-AZ20-BA20-BB20)</f>
        <v>#VALUE!</v>
      </c>
      <c r="BF20" s="11">
        <f>D20-FIRE1401a!D21</f>
        <v>0</v>
      </c>
      <c r="BG20" s="11">
        <f>B20-FIRE1401a!B21</f>
        <v>0</v>
      </c>
      <c r="BH20" s="11">
        <f>C20-FIRE1401a!C21</f>
        <v>0</v>
      </c>
    </row>
    <row r="21" spans="1:60" x14ac:dyDescent="0.25">
      <c r="A21" s="36">
        <v>1990</v>
      </c>
      <c r="B21" s="12">
        <v>47699100</v>
      </c>
      <c r="C21" s="19">
        <v>5081300</v>
      </c>
      <c r="D21" s="14">
        <v>2861500</v>
      </c>
      <c r="E21" s="10">
        <v>952836</v>
      </c>
      <c r="F21" s="10" t="s">
        <v>62</v>
      </c>
      <c r="G21" s="26">
        <v>750795</v>
      </c>
      <c r="H21" s="10">
        <v>631041</v>
      </c>
      <c r="I21" s="10">
        <v>658129</v>
      </c>
      <c r="J21" s="10" t="s">
        <v>62</v>
      </c>
      <c r="K21" s="10">
        <v>556174</v>
      </c>
      <c r="L21" s="10">
        <v>467703</v>
      </c>
      <c r="M21" s="25">
        <v>487046</v>
      </c>
      <c r="N21" s="9">
        <v>934508</v>
      </c>
      <c r="O21" s="9">
        <v>1495274</v>
      </c>
      <c r="P21" s="9">
        <v>653635</v>
      </c>
      <c r="Q21" s="10">
        <f t="shared" si="0"/>
        <v>1217631</v>
      </c>
      <c r="R21" s="9">
        <v>598209</v>
      </c>
      <c r="S21" s="26">
        <v>705420</v>
      </c>
      <c r="T21" s="10">
        <v>1535560</v>
      </c>
      <c r="U21" s="25">
        <v>532739</v>
      </c>
      <c r="V21" s="25">
        <v>6798786</v>
      </c>
      <c r="W21" s="25">
        <v>2545905</v>
      </c>
      <c r="X21" s="10">
        <v>1561769</v>
      </c>
      <c r="Y21" s="45">
        <v>669482</v>
      </c>
      <c r="Z21" s="25">
        <v>979939</v>
      </c>
      <c r="AA21" s="10">
        <v>867638</v>
      </c>
      <c r="AB21" s="45">
        <v>126615</v>
      </c>
      <c r="AC21" s="45">
        <v>2006</v>
      </c>
      <c r="AD21" s="26">
        <v>1524379</v>
      </c>
      <c r="AE21" s="9">
        <v>1399309</v>
      </c>
      <c r="AF21" s="26">
        <v>883709</v>
      </c>
      <c r="AG21" s="25">
        <v>584299</v>
      </c>
      <c r="AH21" s="25">
        <v>1439641</v>
      </c>
      <c r="AI21" s="10">
        <v>832854</v>
      </c>
      <c r="AJ21" s="25">
        <v>747256</v>
      </c>
      <c r="AK21" s="10">
        <v>644985</v>
      </c>
      <c r="AL21" s="26">
        <v>710249</v>
      </c>
      <c r="AM21" s="25">
        <v>579712</v>
      </c>
      <c r="AN21" s="25">
        <v>304879</v>
      </c>
      <c r="AO21" s="26">
        <v>1010748</v>
      </c>
      <c r="AP21" s="25">
        <v>573745</v>
      </c>
      <c r="AQ21" s="26">
        <v>408729</v>
      </c>
      <c r="AR21" s="10">
        <v>1383673</v>
      </c>
      <c r="AS21" s="25">
        <v>1288799</v>
      </c>
      <c r="AT21" s="26">
        <v>1036976</v>
      </c>
      <c r="AU21" s="25">
        <v>640630</v>
      </c>
      <c r="AV21" s="25">
        <v>1015683</v>
      </c>
      <c r="AW21" s="25">
        <v>1125058</v>
      </c>
      <c r="AX21" s="25">
        <v>485277</v>
      </c>
      <c r="AY21" s="26">
        <v>2617941</v>
      </c>
      <c r="AZ21" s="25">
        <v>708610</v>
      </c>
      <c r="BA21" s="25">
        <v>2054342</v>
      </c>
      <c r="BB21" s="26">
        <v>563996</v>
      </c>
      <c r="BC21" s="11">
        <f>FIRE1401a!E22-FIRE1401a!D22-FIRE1401a!C22-FIRE1401a!B22</f>
        <v>0</v>
      </c>
      <c r="BD21" s="11">
        <f t="shared" si="2"/>
        <v>-12</v>
      </c>
      <c r="BE21" s="11" t="e">
        <f>IF(BB21="..","No data",B21-E21-F21-G21-H21-I21-J15-K21-L21-M21-N21-O21-P21-R21-S21-T21-U21-V21-W21-X21-Y21-Z21-AA21-AB21-AC21-AD20-AE20-AF21-AG21-AH21-AJ21-AL21-AM21-AN21-AO21-AP21-AQ21-AS21-AT21-AU21-AV21-AW21-AX21-AY21-AZ21-BA21-BB21)</f>
        <v>#VALUE!</v>
      </c>
      <c r="BF21" s="11">
        <f>D21-FIRE1401a!D22</f>
        <v>0</v>
      </c>
      <c r="BG21" s="11">
        <f>B21-FIRE1401a!B22</f>
        <v>0</v>
      </c>
      <c r="BH21" s="11">
        <f>C21-FIRE1401a!C22</f>
        <v>0</v>
      </c>
    </row>
    <row r="22" spans="1:60" x14ac:dyDescent="0.25">
      <c r="A22" s="36">
        <v>1991</v>
      </c>
      <c r="B22" s="12">
        <v>47875000</v>
      </c>
      <c r="C22" s="19">
        <v>5083300</v>
      </c>
      <c r="D22" s="17">
        <v>2872998</v>
      </c>
      <c r="E22" s="10">
        <v>956672</v>
      </c>
      <c r="F22" s="10" t="s">
        <v>62</v>
      </c>
      <c r="G22" s="26">
        <v>751870</v>
      </c>
      <c r="H22" s="10">
        <v>633986</v>
      </c>
      <c r="I22" s="10">
        <v>664767</v>
      </c>
      <c r="J22" s="10" t="s">
        <v>62</v>
      </c>
      <c r="K22" s="10">
        <v>556839</v>
      </c>
      <c r="L22" s="10">
        <v>469540</v>
      </c>
      <c r="M22" s="9">
        <v>486263</v>
      </c>
      <c r="N22" s="9">
        <v>936412</v>
      </c>
      <c r="O22" s="9">
        <v>1497400</v>
      </c>
      <c r="P22" s="9">
        <v>656491</v>
      </c>
      <c r="Q22" s="10">
        <f t="shared" si="0"/>
        <v>1226645</v>
      </c>
      <c r="R22" s="9">
        <v>600830</v>
      </c>
      <c r="S22" s="26">
        <v>709489</v>
      </c>
      <c r="T22" s="10">
        <v>1538975</v>
      </c>
      <c r="U22" s="9">
        <v>535982</v>
      </c>
      <c r="V22" s="9">
        <v>6829314</v>
      </c>
      <c r="W22" s="9">
        <v>2553564</v>
      </c>
      <c r="X22" s="10">
        <v>1570217</v>
      </c>
      <c r="Y22" s="45">
        <v>672783</v>
      </c>
      <c r="Z22" s="9">
        <v>984323</v>
      </c>
      <c r="AA22" s="10">
        <v>871680</v>
      </c>
      <c r="AB22" s="45">
        <v>125894</v>
      </c>
      <c r="AC22" s="9">
        <v>2009</v>
      </c>
      <c r="AD22" s="26">
        <v>1528326</v>
      </c>
      <c r="AE22" s="9">
        <v>1402421</v>
      </c>
      <c r="AF22" s="26">
        <v>887824</v>
      </c>
      <c r="AG22" s="9">
        <v>588583</v>
      </c>
      <c r="AH22" s="9">
        <v>1438016</v>
      </c>
      <c r="AI22" s="20">
        <v>836394</v>
      </c>
      <c r="AJ22" s="9">
        <v>754319</v>
      </c>
      <c r="AK22" s="20">
        <v>647692</v>
      </c>
      <c r="AL22" s="26">
        <v>714072</v>
      </c>
      <c r="AM22" s="9">
        <v>584098</v>
      </c>
      <c r="AN22" s="9">
        <v>305521</v>
      </c>
      <c r="AO22" s="26">
        <v>1014494</v>
      </c>
      <c r="AP22" s="9">
        <v>576104</v>
      </c>
      <c r="AQ22" s="26">
        <v>410010</v>
      </c>
      <c r="AR22" s="20">
        <v>1388912</v>
      </c>
      <c r="AS22" s="9">
        <v>1288650</v>
      </c>
      <c r="AT22" s="26">
        <v>1040997</v>
      </c>
      <c r="AU22" s="9">
        <v>649066</v>
      </c>
      <c r="AV22" s="9">
        <v>1023314</v>
      </c>
      <c r="AW22" s="9">
        <v>1123796</v>
      </c>
      <c r="AX22" s="9">
        <v>487116</v>
      </c>
      <c r="AY22" s="26">
        <v>2618793</v>
      </c>
      <c r="AZ22" s="9">
        <v>709986</v>
      </c>
      <c r="BA22" s="9">
        <v>2061698</v>
      </c>
      <c r="BB22" s="26">
        <v>570154</v>
      </c>
      <c r="BC22" s="11">
        <f>FIRE1401a!E23-FIRE1401a!D23-FIRE1401a!C23-FIRE1401a!B23</f>
        <v>0</v>
      </c>
      <c r="BD22" s="11">
        <f t="shared" si="2"/>
        <v>0</v>
      </c>
      <c r="BE22" s="11" t="e">
        <f>IF(BB22="..","No data",B22-E22-F22-G22-H22-I22-J16-K22-L22-M22-N22-O22-P22-R22-S22-T22-U22-V22-W22-X22-Y22-Z22-AA22-AB22-AC22-AD21-AE21-AF22-AG22-AH22-AJ22-AL22-AM22-AN22-AO22-AP22-AQ22-AS22-AT22-AU22-AV22-AW22-AX22-AY22-AZ22-BA22-BB22)</f>
        <v>#VALUE!</v>
      </c>
      <c r="BF22" s="11">
        <f>D22-FIRE1401a!D23</f>
        <v>-2</v>
      </c>
      <c r="BG22" s="11">
        <f>B22-FIRE1401a!B23</f>
        <v>0</v>
      </c>
      <c r="BH22" s="11">
        <f>C22-FIRE1401a!C23</f>
        <v>0</v>
      </c>
    </row>
    <row r="23" spans="1:60" x14ac:dyDescent="0.25">
      <c r="A23" s="36">
        <v>1992</v>
      </c>
      <c r="B23" s="12">
        <v>47998000</v>
      </c>
      <c r="C23" s="19">
        <v>5085600</v>
      </c>
      <c r="D23" s="17">
        <v>2877674</v>
      </c>
      <c r="E23" s="10">
        <v>958878</v>
      </c>
      <c r="F23" s="10" t="s">
        <v>62</v>
      </c>
      <c r="G23" s="26">
        <v>757108</v>
      </c>
      <c r="H23" s="10">
        <v>640387</v>
      </c>
      <c r="I23" s="10">
        <v>671623</v>
      </c>
      <c r="J23" s="10" t="s">
        <v>62</v>
      </c>
      <c r="K23" s="10">
        <v>557225</v>
      </c>
      <c r="L23" s="10">
        <v>471059</v>
      </c>
      <c r="M23" s="9">
        <v>487245</v>
      </c>
      <c r="N23" s="9">
        <v>939781</v>
      </c>
      <c r="O23" s="9">
        <v>1507553</v>
      </c>
      <c r="P23" s="9">
        <v>660089</v>
      </c>
      <c r="Q23" s="10">
        <f t="shared" si="0"/>
        <v>1236039</v>
      </c>
      <c r="R23" s="9">
        <v>600955</v>
      </c>
      <c r="S23" s="26">
        <v>713220</v>
      </c>
      <c r="T23" s="10">
        <v>1546941</v>
      </c>
      <c r="U23" s="9">
        <v>538409</v>
      </c>
      <c r="V23" s="9">
        <v>6829408</v>
      </c>
      <c r="W23" s="9">
        <v>2551179</v>
      </c>
      <c r="X23" s="10">
        <v>1576806</v>
      </c>
      <c r="Y23" s="45">
        <v>678481</v>
      </c>
      <c r="Z23" s="9">
        <v>988863</v>
      </c>
      <c r="AA23" s="10">
        <v>875449</v>
      </c>
      <c r="AB23" s="45">
        <v>125620</v>
      </c>
      <c r="AC23" s="9">
        <v>1983</v>
      </c>
      <c r="AD23" s="26">
        <v>1528921</v>
      </c>
      <c r="AE23" s="9">
        <v>1405342</v>
      </c>
      <c r="AF23" s="26">
        <v>895080</v>
      </c>
      <c r="AG23" s="9">
        <v>595428</v>
      </c>
      <c r="AH23" s="9">
        <v>1432985</v>
      </c>
      <c r="AI23" s="20">
        <v>838421</v>
      </c>
      <c r="AJ23" s="9">
        <v>757659</v>
      </c>
      <c r="AK23" s="20">
        <v>649826</v>
      </c>
      <c r="AL23" s="38">
        <v>717760</v>
      </c>
      <c r="AM23" s="9">
        <v>588148</v>
      </c>
      <c r="AN23" s="9">
        <v>306086</v>
      </c>
      <c r="AO23" s="26">
        <v>1018254</v>
      </c>
      <c r="AP23" s="9">
        <v>580384</v>
      </c>
      <c r="AQ23" s="26">
        <v>411578</v>
      </c>
      <c r="AR23" s="20">
        <v>1389427</v>
      </c>
      <c r="AS23" s="9">
        <v>1288287</v>
      </c>
      <c r="AT23" s="26">
        <v>1042428</v>
      </c>
      <c r="AU23" s="9">
        <v>643483</v>
      </c>
      <c r="AV23" s="9">
        <v>1024331</v>
      </c>
      <c r="AW23" s="9">
        <v>1127067</v>
      </c>
      <c r="AX23" s="9">
        <v>489272</v>
      </c>
      <c r="AY23" s="26">
        <v>2615616</v>
      </c>
      <c r="AZ23" s="9">
        <v>709817</v>
      </c>
      <c r="BA23" s="9">
        <v>2067537</v>
      </c>
      <c r="BB23" s="26">
        <v>575950</v>
      </c>
      <c r="BC23" s="11">
        <f>FIRE1401a!E24-FIRE1401a!D24-FIRE1401a!C24-FIRE1401a!B24</f>
        <v>0</v>
      </c>
      <c r="BD23" s="11">
        <f t="shared" si="2"/>
        <v>0</v>
      </c>
      <c r="BE23" s="11" t="e">
        <f t="shared" ref="BE23:BE25" si="3">IF(BB23="..","No data",B23-E23-F23-G23-H23-I23-J23-K23-L23-M23-N23-O23-P23-R23-S23-T23-U23-V23-W23-X23-Y23-Z23-AA23-AB23-AC23-AD22-AE22-AF23-AG23-AH23-AJ23-AL23-AM23-AN23-AO23-AP23-AQ23-AS23-AT23-AU23-AV23-AW23-AX23-AY23-AZ23-BA23-BB23)</f>
        <v>#VALUE!</v>
      </c>
      <c r="BF23" s="11">
        <f>D23-FIRE1401a!D24</f>
        <v>-26</v>
      </c>
      <c r="BG23" s="11">
        <f>B23-FIRE1401a!B24</f>
        <v>0</v>
      </c>
      <c r="BH23" s="11">
        <f>C23-FIRE1401a!C24</f>
        <v>0</v>
      </c>
    </row>
    <row r="24" spans="1:60" x14ac:dyDescent="0.25">
      <c r="A24" s="36">
        <v>1993</v>
      </c>
      <c r="B24" s="12">
        <v>48102300</v>
      </c>
      <c r="C24" s="19">
        <v>5092500</v>
      </c>
      <c r="D24" s="17">
        <v>2883558</v>
      </c>
      <c r="E24" s="10">
        <v>962508</v>
      </c>
      <c r="F24" s="10" t="s">
        <v>62</v>
      </c>
      <c r="G24" s="10">
        <v>762870</v>
      </c>
      <c r="H24" s="10">
        <v>645839</v>
      </c>
      <c r="I24" s="10">
        <v>674681</v>
      </c>
      <c r="J24" s="10" t="s">
        <v>62</v>
      </c>
      <c r="K24" s="10">
        <v>556984</v>
      </c>
      <c r="L24" s="10">
        <v>472707</v>
      </c>
      <c r="M24" s="25">
        <v>487165</v>
      </c>
      <c r="N24" s="9">
        <v>942204</v>
      </c>
      <c r="O24" s="9">
        <v>1512538</v>
      </c>
      <c r="P24" s="9">
        <v>663102</v>
      </c>
      <c r="Q24" s="10">
        <f t="shared" si="0"/>
        <v>1242538</v>
      </c>
      <c r="R24" s="9">
        <v>600494</v>
      </c>
      <c r="S24" s="26">
        <v>714073</v>
      </c>
      <c r="T24" s="10">
        <v>1550629</v>
      </c>
      <c r="U24" s="25">
        <v>541314</v>
      </c>
      <c r="V24" s="25">
        <v>6844491</v>
      </c>
      <c r="W24" s="25">
        <v>2551015</v>
      </c>
      <c r="X24" s="10">
        <v>1582067</v>
      </c>
      <c r="Y24" s="45">
        <v>683642</v>
      </c>
      <c r="Z24" s="25">
        <v>991088</v>
      </c>
      <c r="AA24" s="10">
        <v>878241</v>
      </c>
      <c r="AB24" s="45">
        <v>125228</v>
      </c>
      <c r="AC24" s="25">
        <v>2029</v>
      </c>
      <c r="AD24" s="26">
        <v>1528422</v>
      </c>
      <c r="AE24" s="9">
        <v>1411690</v>
      </c>
      <c r="AF24" s="26">
        <v>902264</v>
      </c>
      <c r="AG24" s="25">
        <v>600784</v>
      </c>
      <c r="AH24" s="25">
        <v>1427245</v>
      </c>
      <c r="AI24" s="20">
        <v>839634</v>
      </c>
      <c r="AJ24" s="25">
        <v>759523</v>
      </c>
      <c r="AK24" s="20">
        <v>652004</v>
      </c>
      <c r="AL24" s="38">
        <v>716387</v>
      </c>
      <c r="AM24" s="25">
        <v>590317</v>
      </c>
      <c r="AN24" s="25">
        <v>306129</v>
      </c>
      <c r="AO24" s="26">
        <v>1020324</v>
      </c>
      <c r="AP24" s="25">
        <v>577090</v>
      </c>
      <c r="AQ24" s="26">
        <v>413088</v>
      </c>
      <c r="AR24" s="20">
        <v>1391920</v>
      </c>
      <c r="AS24" s="25">
        <v>1287041</v>
      </c>
      <c r="AT24" s="26">
        <v>1043564</v>
      </c>
      <c r="AU24" s="25">
        <v>641625</v>
      </c>
      <c r="AV24" s="25">
        <v>1025550</v>
      </c>
      <c r="AW24" s="25">
        <v>1130341</v>
      </c>
      <c r="AX24" s="25">
        <v>490409</v>
      </c>
      <c r="AY24" s="26">
        <v>2615227</v>
      </c>
      <c r="AZ24" s="25">
        <v>712033</v>
      </c>
      <c r="BA24" s="25">
        <v>2072473</v>
      </c>
      <c r="BB24" s="26">
        <v>579436</v>
      </c>
      <c r="BC24" s="11">
        <f>FIRE1401a!E25-FIRE1401a!D25-FIRE1401a!C25-FIRE1401a!B25</f>
        <v>0</v>
      </c>
      <c r="BD24" s="11">
        <f t="shared" si="2"/>
        <v>0</v>
      </c>
      <c r="BE24" s="11" t="e">
        <f t="shared" si="3"/>
        <v>#VALUE!</v>
      </c>
      <c r="BF24" s="11">
        <f>D24-FIRE1401a!D25</f>
        <v>-42</v>
      </c>
      <c r="BG24" s="11">
        <f>B24-FIRE1401a!B25</f>
        <v>0</v>
      </c>
      <c r="BH24" s="11">
        <f>C24-FIRE1401a!C25</f>
        <v>0</v>
      </c>
    </row>
    <row r="25" spans="1:60" x14ac:dyDescent="0.25">
      <c r="A25" s="36">
        <v>1994</v>
      </c>
      <c r="B25" s="12">
        <v>48228800</v>
      </c>
      <c r="C25" s="19">
        <v>5102200</v>
      </c>
      <c r="D25" s="17">
        <v>2887447</v>
      </c>
      <c r="E25" s="10">
        <v>966164</v>
      </c>
      <c r="F25" s="10" t="s">
        <v>62</v>
      </c>
      <c r="G25" s="10">
        <v>768137</v>
      </c>
      <c r="H25" s="10">
        <v>652015</v>
      </c>
      <c r="I25" s="10">
        <v>676718</v>
      </c>
      <c r="J25" s="10" t="s">
        <v>62</v>
      </c>
      <c r="K25" s="10">
        <v>557377</v>
      </c>
      <c r="L25" s="10">
        <v>475425</v>
      </c>
      <c r="M25" s="25">
        <v>487002</v>
      </c>
      <c r="N25" s="9">
        <v>943951</v>
      </c>
      <c r="O25" s="9">
        <v>1519325</v>
      </c>
      <c r="P25" s="9">
        <v>668012</v>
      </c>
      <c r="Q25" s="10">
        <f t="shared" si="0"/>
        <v>1250486</v>
      </c>
      <c r="R25" s="9">
        <v>600347</v>
      </c>
      <c r="S25" s="26">
        <v>717049</v>
      </c>
      <c r="T25" s="10">
        <v>1558453</v>
      </c>
      <c r="U25" s="25">
        <v>543701</v>
      </c>
      <c r="V25" s="25">
        <v>6873527</v>
      </c>
      <c r="W25" s="25">
        <v>2545656</v>
      </c>
      <c r="X25" s="10">
        <v>1593508</v>
      </c>
      <c r="Y25" s="45">
        <v>689140</v>
      </c>
      <c r="Z25" s="25">
        <v>995417</v>
      </c>
      <c r="AA25" s="10">
        <v>883011</v>
      </c>
      <c r="AB25" s="45">
        <v>125438</v>
      </c>
      <c r="AC25" s="25">
        <v>1977</v>
      </c>
      <c r="AD25" s="26">
        <v>1532685</v>
      </c>
      <c r="AE25" s="9">
        <v>1413913</v>
      </c>
      <c r="AF25" s="26">
        <v>907832</v>
      </c>
      <c r="AG25" s="25">
        <v>605513</v>
      </c>
      <c r="AH25" s="25">
        <v>1419493</v>
      </c>
      <c r="AI25" s="20">
        <v>841221</v>
      </c>
      <c r="AJ25" s="25">
        <v>762389</v>
      </c>
      <c r="AK25" s="20">
        <v>653817</v>
      </c>
      <c r="AL25" s="38">
        <v>720426</v>
      </c>
      <c r="AM25" s="25">
        <v>593326</v>
      </c>
      <c r="AN25" s="25">
        <v>306545</v>
      </c>
      <c r="AO25" s="26">
        <v>1021098</v>
      </c>
      <c r="AP25" s="25">
        <v>579849</v>
      </c>
      <c r="AQ25" s="38">
        <v>417126</v>
      </c>
      <c r="AR25" s="20">
        <v>1392409</v>
      </c>
      <c r="AS25" s="25">
        <v>1283838</v>
      </c>
      <c r="AT25" s="26">
        <v>1044884</v>
      </c>
      <c r="AU25" s="25">
        <v>644811</v>
      </c>
      <c r="AV25" s="25">
        <v>1027435</v>
      </c>
      <c r="AW25" s="25">
        <v>1124392</v>
      </c>
      <c r="AX25" s="25">
        <v>492338</v>
      </c>
      <c r="AY25" s="26">
        <v>2605807</v>
      </c>
      <c r="AZ25" s="25">
        <v>715478</v>
      </c>
      <c r="BA25" s="25">
        <v>2072812</v>
      </c>
      <c r="BB25" s="38">
        <v>582474</v>
      </c>
      <c r="BC25" s="11">
        <f>FIRE1401a!E26-FIRE1401a!D26-FIRE1401a!C26-FIRE1401a!B26</f>
        <v>0</v>
      </c>
      <c r="BD25" s="11">
        <f t="shared" si="2"/>
        <v>0</v>
      </c>
      <c r="BE25" s="11" t="e">
        <f t="shared" si="3"/>
        <v>#VALUE!</v>
      </c>
      <c r="BF25" s="11">
        <f>D25-FIRE1401a!D26</f>
        <v>47</v>
      </c>
      <c r="BG25" s="11">
        <f>B25-FIRE1401a!B26</f>
        <v>0</v>
      </c>
      <c r="BH25" s="11">
        <f>C25-FIRE1401a!C26</f>
        <v>0</v>
      </c>
    </row>
    <row r="26" spans="1:60" x14ac:dyDescent="0.25">
      <c r="A26" s="36">
        <v>1995</v>
      </c>
      <c r="B26" s="12">
        <v>48383500</v>
      </c>
      <c r="C26" s="19">
        <v>5103700</v>
      </c>
      <c r="D26" s="17">
        <v>2888517</v>
      </c>
      <c r="E26" s="10">
        <v>968205</v>
      </c>
      <c r="F26" s="10" t="s">
        <v>62</v>
      </c>
      <c r="G26" s="10">
        <v>778707</v>
      </c>
      <c r="H26" s="10">
        <v>660263</v>
      </c>
      <c r="I26" s="10">
        <v>681426</v>
      </c>
      <c r="J26" s="10" t="s">
        <v>62</v>
      </c>
      <c r="K26" s="10">
        <v>556452</v>
      </c>
      <c r="L26" s="10">
        <v>478400</v>
      </c>
      <c r="M26" s="25">
        <v>486791</v>
      </c>
      <c r="N26" s="10">
        <v>946595</v>
      </c>
      <c r="O26" s="9">
        <v>1526790</v>
      </c>
      <c r="P26" s="9">
        <v>673268</v>
      </c>
      <c r="Q26" s="10">
        <f t="shared" si="0"/>
        <v>1259468</v>
      </c>
      <c r="R26" s="9">
        <v>599116</v>
      </c>
      <c r="S26" s="26">
        <v>719892</v>
      </c>
      <c r="T26" s="10">
        <v>1564931</v>
      </c>
      <c r="U26" s="25">
        <v>547073</v>
      </c>
      <c r="V26" s="25">
        <v>6913123</v>
      </c>
      <c r="W26" s="25">
        <v>2540184</v>
      </c>
      <c r="X26" s="10">
        <v>1603213</v>
      </c>
      <c r="Y26" s="45">
        <v>692684</v>
      </c>
      <c r="Z26" s="25">
        <v>999787</v>
      </c>
      <c r="AA26" s="10">
        <v>882821</v>
      </c>
      <c r="AB26" s="45">
        <v>126168</v>
      </c>
      <c r="AC26" s="25">
        <v>1920</v>
      </c>
      <c r="AD26" s="26">
        <v>1535155</v>
      </c>
      <c r="AE26" s="9">
        <v>1414694</v>
      </c>
      <c r="AF26" s="26">
        <v>913300</v>
      </c>
      <c r="AG26" s="25">
        <v>612472</v>
      </c>
      <c r="AH26" s="25">
        <v>1410708</v>
      </c>
      <c r="AI26" s="20">
        <v>841486</v>
      </c>
      <c r="AJ26" s="25">
        <v>765596</v>
      </c>
      <c r="AK26" s="20">
        <v>655078</v>
      </c>
      <c r="AL26" s="38">
        <v>724843</v>
      </c>
      <c r="AM26" s="25">
        <v>598108</v>
      </c>
      <c r="AN26" s="25">
        <v>305931</v>
      </c>
      <c r="AO26" s="26">
        <v>1021188</v>
      </c>
      <c r="AP26" s="25">
        <v>585813</v>
      </c>
      <c r="AQ26" s="38">
        <v>420658</v>
      </c>
      <c r="AR26" s="20">
        <v>1391953</v>
      </c>
      <c r="AS26" s="25">
        <v>1280195</v>
      </c>
      <c r="AT26" s="26">
        <v>1046161</v>
      </c>
      <c r="AU26" s="25">
        <v>651600</v>
      </c>
      <c r="AV26" s="25">
        <v>1030224</v>
      </c>
      <c r="AW26" s="25">
        <v>1121216</v>
      </c>
      <c r="AX26" s="25">
        <v>493824</v>
      </c>
      <c r="AY26" s="26">
        <v>2603584</v>
      </c>
      <c r="AZ26" s="25">
        <v>723543</v>
      </c>
      <c r="BA26" s="25">
        <v>2072716</v>
      </c>
      <c r="BB26" s="38">
        <v>586200</v>
      </c>
      <c r="BC26" s="11">
        <f>FIRE1401a!E27-FIRE1401a!D27-FIRE1401a!C27-FIRE1401a!B27</f>
        <v>0</v>
      </c>
      <c r="BD26" s="11">
        <f t="shared" si="2"/>
        <v>0</v>
      </c>
      <c r="BE26" s="11" t="e">
        <f>IF(BB26="..","No data",B26-E26-F26-G26-H26-I26-J26-K26-L26-M26-N26-O26-P26-R26-S26-T26-U26-V26-W26-X26-Y26-Z26-AA26-AB26-AC26-AD26-AE25-AF26-AG26-AH26-AJ26-AL26-AM26-AN26-AO26-AP26-AQ26-AS26-AT26-AU26-AV26-AW26-AX26-AY26-AZ26-BA26-BB26)</f>
        <v>#VALUE!</v>
      </c>
      <c r="BF26" s="11">
        <f>D26-FIRE1401a!D27</f>
        <v>17</v>
      </c>
      <c r="BG26" s="11">
        <f>B26-FIRE1401a!B27</f>
        <v>0</v>
      </c>
      <c r="BH26" s="11">
        <f>C26-FIRE1401a!C27</f>
        <v>0</v>
      </c>
    </row>
    <row r="27" spans="1:60" x14ac:dyDescent="0.25">
      <c r="A27" s="36">
        <v>1996</v>
      </c>
      <c r="B27" s="12">
        <v>48519100</v>
      </c>
      <c r="C27" s="19">
        <v>5092200</v>
      </c>
      <c r="D27" s="17">
        <v>2891304</v>
      </c>
      <c r="E27" s="10">
        <v>969049</v>
      </c>
      <c r="F27" s="10" t="s">
        <v>62</v>
      </c>
      <c r="G27" s="10">
        <v>786397</v>
      </c>
      <c r="H27" s="10">
        <v>665428</v>
      </c>
      <c r="I27" s="10">
        <v>688529</v>
      </c>
      <c r="J27" s="10" t="s">
        <v>62</v>
      </c>
      <c r="K27" s="10">
        <v>555034</v>
      </c>
      <c r="L27" s="10">
        <v>479017</v>
      </c>
      <c r="M27" s="25">
        <v>486746</v>
      </c>
      <c r="N27" s="10">
        <v>949751</v>
      </c>
      <c r="O27" s="9">
        <v>1527837</v>
      </c>
      <c r="P27" s="9">
        <v>676048</v>
      </c>
      <c r="Q27" s="10">
        <f t="shared" si="0"/>
        <v>1264576</v>
      </c>
      <c r="R27" s="9">
        <v>598518</v>
      </c>
      <c r="S27" s="9">
        <v>722529</v>
      </c>
      <c r="T27" s="10">
        <v>1571340</v>
      </c>
      <c r="U27" s="25">
        <v>550748</v>
      </c>
      <c r="V27" s="25">
        <v>6974407</v>
      </c>
      <c r="W27" s="25">
        <v>2531355</v>
      </c>
      <c r="X27" s="10">
        <v>1612813</v>
      </c>
      <c r="Y27" s="45">
        <v>695393</v>
      </c>
      <c r="Z27" s="25">
        <v>1002650</v>
      </c>
      <c r="AA27" s="10">
        <v>880232</v>
      </c>
      <c r="AB27" s="45">
        <v>126696</v>
      </c>
      <c r="AC27" s="25">
        <v>1863</v>
      </c>
      <c r="AD27" s="26">
        <v>1538950</v>
      </c>
      <c r="AE27" s="26">
        <v>1412175</v>
      </c>
      <c r="AF27" s="26">
        <v>917308</v>
      </c>
      <c r="AG27" s="25">
        <v>617230</v>
      </c>
      <c r="AH27" s="25">
        <v>1401844</v>
      </c>
      <c r="AI27" s="20">
        <v>842375</v>
      </c>
      <c r="AJ27" s="25">
        <v>769295</v>
      </c>
      <c r="AK27" s="20">
        <v>654231</v>
      </c>
      <c r="AL27" s="38">
        <v>728173</v>
      </c>
      <c r="AM27" s="25">
        <v>603563</v>
      </c>
      <c r="AN27" s="25">
        <v>305804</v>
      </c>
      <c r="AO27" s="26">
        <v>1020218</v>
      </c>
      <c r="AP27" s="25">
        <v>588454</v>
      </c>
      <c r="AQ27" s="26">
        <v>422284</v>
      </c>
      <c r="AR27" s="20">
        <v>1394698</v>
      </c>
      <c r="AS27" s="25">
        <v>1278632</v>
      </c>
      <c r="AT27" s="26">
        <v>1044664</v>
      </c>
      <c r="AU27" s="25">
        <v>655739</v>
      </c>
      <c r="AV27" s="25">
        <v>1030928</v>
      </c>
      <c r="AW27" s="25">
        <v>1117094</v>
      </c>
      <c r="AX27" s="25">
        <v>494719</v>
      </c>
      <c r="AY27" s="26">
        <v>2605986</v>
      </c>
      <c r="AZ27" s="25">
        <v>728211</v>
      </c>
      <c r="BA27" s="25">
        <v>2074217</v>
      </c>
      <c r="BB27" s="26">
        <v>588528</v>
      </c>
      <c r="BC27" s="11">
        <f>FIRE1401a!E28-FIRE1401a!D28-FIRE1401a!C28-FIRE1401a!B28</f>
        <v>0</v>
      </c>
      <c r="BD27" s="11">
        <f t="shared" si="2"/>
        <v>0</v>
      </c>
      <c r="BE27" s="11" t="e">
        <f t="shared" ref="BE27:BE43" si="4">IF(BB27="..","No data",B27-E27-F27-G27-H27-I27-J27-K27-L27-M27-N27-O27-P27-R27-S27-T27-U27-V27-W27-X27-Y27-Z27-AA27-AB27-AC27-AD27-AE27-AF27-AG27-AH27-AJ27-AL27-AM27-AN27-AO27-AP27-AQ27-AS27-AT27-AU27-AV27-AW27-AX27-AY27-AZ27-BA27-BB27)</f>
        <v>#VALUE!</v>
      </c>
      <c r="BF27" s="11">
        <f>D27-FIRE1401a!D28</f>
        <v>4</v>
      </c>
      <c r="BG27" s="11">
        <f>B27-FIRE1401a!B28</f>
        <v>0</v>
      </c>
      <c r="BH27" s="11">
        <f>C27-FIRE1401a!C28</f>
        <v>0</v>
      </c>
    </row>
    <row r="28" spans="1:60" x14ac:dyDescent="0.25">
      <c r="A28" s="36">
        <v>1997</v>
      </c>
      <c r="B28" s="12">
        <v>48664800</v>
      </c>
      <c r="C28" s="19">
        <v>5083300</v>
      </c>
      <c r="D28" s="17">
        <v>2894871</v>
      </c>
      <c r="E28" s="10">
        <v>974020</v>
      </c>
      <c r="F28" s="10" t="s">
        <v>62</v>
      </c>
      <c r="G28" s="10">
        <v>792817</v>
      </c>
      <c r="H28" s="10">
        <v>670810</v>
      </c>
      <c r="I28" s="10">
        <v>695334</v>
      </c>
      <c r="J28" s="10" t="s">
        <v>62</v>
      </c>
      <c r="K28" s="10">
        <v>553103</v>
      </c>
      <c r="L28" s="10">
        <v>483206</v>
      </c>
      <c r="M28" s="25">
        <v>488170</v>
      </c>
      <c r="N28" s="10">
        <v>952126</v>
      </c>
      <c r="O28" s="9">
        <v>1535675</v>
      </c>
      <c r="P28" s="26">
        <v>681206</v>
      </c>
      <c r="Q28" s="10">
        <f t="shared" si="0"/>
        <v>1275225</v>
      </c>
      <c r="R28" s="9">
        <v>597704</v>
      </c>
      <c r="S28" s="9">
        <v>726856</v>
      </c>
      <c r="T28" s="10">
        <v>1578675</v>
      </c>
      <c r="U28" s="25">
        <v>557285</v>
      </c>
      <c r="V28" s="25">
        <v>7014838</v>
      </c>
      <c r="W28" s="25">
        <v>2521923</v>
      </c>
      <c r="X28" s="10">
        <v>1620931</v>
      </c>
      <c r="Y28" s="45">
        <v>701168</v>
      </c>
      <c r="Z28" s="25">
        <v>1009700</v>
      </c>
      <c r="AA28" s="10">
        <v>878198</v>
      </c>
      <c r="AB28" s="45">
        <v>127306</v>
      </c>
      <c r="AC28" s="25">
        <v>1908</v>
      </c>
      <c r="AD28" s="26">
        <v>1545419</v>
      </c>
      <c r="AE28" s="26">
        <v>1411672</v>
      </c>
      <c r="AF28" s="10">
        <v>917701</v>
      </c>
      <c r="AG28" s="25">
        <v>621156</v>
      </c>
      <c r="AH28" s="25">
        <v>1392862</v>
      </c>
      <c r="AI28" s="20">
        <v>843028</v>
      </c>
      <c r="AJ28" s="25">
        <v>774473</v>
      </c>
      <c r="AK28" s="20">
        <v>654785</v>
      </c>
      <c r="AL28" s="38">
        <v>730421</v>
      </c>
      <c r="AM28" s="25">
        <v>609644</v>
      </c>
      <c r="AN28" s="25">
        <v>306756</v>
      </c>
      <c r="AO28" s="26">
        <v>1019693</v>
      </c>
      <c r="AP28" s="25">
        <v>593589</v>
      </c>
      <c r="AQ28" s="10">
        <v>424363</v>
      </c>
      <c r="AR28" s="20">
        <v>1397058</v>
      </c>
      <c r="AS28" s="25">
        <v>1276198</v>
      </c>
      <c r="AT28" s="26">
        <v>1048494</v>
      </c>
      <c r="AU28" s="25">
        <v>660060</v>
      </c>
      <c r="AV28" s="25">
        <v>1038846</v>
      </c>
      <c r="AW28" s="25">
        <v>1110503</v>
      </c>
      <c r="AX28" s="25">
        <v>496786</v>
      </c>
      <c r="AY28" s="26">
        <v>2591467</v>
      </c>
      <c r="AZ28" s="25">
        <v>736528</v>
      </c>
      <c r="BA28" s="25">
        <v>2072744</v>
      </c>
      <c r="BB28" s="26">
        <v>594019</v>
      </c>
      <c r="BC28" s="11">
        <f>FIRE1401a!E29-FIRE1401a!D29-FIRE1401a!C29-FIRE1401a!B29</f>
        <v>0</v>
      </c>
      <c r="BD28" s="11">
        <f t="shared" si="2"/>
        <v>0</v>
      </c>
      <c r="BE28" s="11" t="e">
        <f t="shared" si="4"/>
        <v>#VALUE!</v>
      </c>
      <c r="BF28" s="11">
        <f>D28-FIRE1401a!D29</f>
        <v>-29</v>
      </c>
      <c r="BG28" s="11">
        <f>B28-FIRE1401a!B29</f>
        <v>0</v>
      </c>
      <c r="BH28" s="11">
        <f>C28-FIRE1401a!C29</f>
        <v>0</v>
      </c>
    </row>
    <row r="29" spans="1:60" x14ac:dyDescent="0.25">
      <c r="A29" s="36">
        <v>1998</v>
      </c>
      <c r="B29" s="12">
        <v>48820600</v>
      </c>
      <c r="C29" s="19">
        <v>5077100</v>
      </c>
      <c r="D29" s="17">
        <v>2899521</v>
      </c>
      <c r="E29" s="10">
        <v>979654</v>
      </c>
      <c r="F29" s="10" t="s">
        <v>62</v>
      </c>
      <c r="G29" s="10">
        <v>795782</v>
      </c>
      <c r="H29" s="10">
        <v>674939</v>
      </c>
      <c r="I29" s="10">
        <v>700823</v>
      </c>
      <c r="J29" s="10" t="s">
        <v>62</v>
      </c>
      <c r="K29" s="10">
        <v>553514</v>
      </c>
      <c r="L29" s="10">
        <v>486089</v>
      </c>
      <c r="M29" s="25">
        <v>489033</v>
      </c>
      <c r="N29" s="38">
        <v>956092</v>
      </c>
      <c r="O29" s="9">
        <v>1541616</v>
      </c>
      <c r="P29" s="9">
        <v>684505</v>
      </c>
      <c r="Q29" s="10">
        <f t="shared" si="0"/>
        <v>1284445</v>
      </c>
      <c r="R29" s="9">
        <v>596218</v>
      </c>
      <c r="S29" s="9">
        <v>731815</v>
      </c>
      <c r="T29" s="10">
        <v>1586716</v>
      </c>
      <c r="U29" s="25">
        <v>555718</v>
      </c>
      <c r="V29" s="25">
        <v>7065497</v>
      </c>
      <c r="W29" s="25">
        <v>2521915</v>
      </c>
      <c r="X29" s="10">
        <v>1627671</v>
      </c>
      <c r="Y29" s="45">
        <v>706356</v>
      </c>
      <c r="Z29" s="25">
        <v>1016401</v>
      </c>
      <c r="AA29" s="10">
        <v>876664</v>
      </c>
      <c r="AB29" s="45">
        <v>128575</v>
      </c>
      <c r="AC29" s="25">
        <v>1942</v>
      </c>
      <c r="AD29" s="26">
        <v>1552064</v>
      </c>
      <c r="AE29" s="10">
        <v>1412688</v>
      </c>
      <c r="AF29" s="10">
        <v>916529</v>
      </c>
      <c r="AG29" s="25">
        <v>625994</v>
      </c>
      <c r="AH29" s="25">
        <v>1386558</v>
      </c>
      <c r="AI29" s="20">
        <v>843596</v>
      </c>
      <c r="AJ29" s="25">
        <v>780863</v>
      </c>
      <c r="AK29" s="20">
        <v>656936</v>
      </c>
      <c r="AL29" s="38">
        <v>734384</v>
      </c>
      <c r="AM29" s="25">
        <v>615419</v>
      </c>
      <c r="AN29" s="25">
        <v>307241</v>
      </c>
      <c r="AO29" s="26">
        <v>1018611</v>
      </c>
      <c r="AP29" s="25">
        <v>596991</v>
      </c>
      <c r="AQ29" s="10">
        <v>430274</v>
      </c>
      <c r="AR29" s="20">
        <v>1398989</v>
      </c>
      <c r="AS29" s="25">
        <v>1273604</v>
      </c>
      <c r="AT29" s="26">
        <v>1049026</v>
      </c>
      <c r="AU29" s="25">
        <v>664034</v>
      </c>
      <c r="AV29" s="25">
        <v>1040161</v>
      </c>
      <c r="AW29" s="25">
        <v>1103910</v>
      </c>
      <c r="AX29" s="25">
        <v>499075</v>
      </c>
      <c r="AY29" s="26">
        <v>2586621</v>
      </c>
      <c r="AZ29" s="25">
        <v>740840</v>
      </c>
      <c r="BA29" s="25">
        <v>2073051</v>
      </c>
      <c r="BB29" s="10">
        <v>599940</v>
      </c>
      <c r="BC29" s="11">
        <f>FIRE1401a!E30-FIRE1401a!D30-FIRE1401a!C30-FIRE1401a!B30</f>
        <v>0</v>
      </c>
      <c r="BD29" s="11">
        <f t="shared" si="2"/>
        <v>0</v>
      </c>
      <c r="BE29" s="11" t="e">
        <f t="shared" si="4"/>
        <v>#VALUE!</v>
      </c>
      <c r="BF29" s="11">
        <f>D29-FIRE1401a!D30</f>
        <v>21</v>
      </c>
      <c r="BG29" s="11">
        <f>B29-FIRE1401a!B30</f>
        <v>0</v>
      </c>
      <c r="BH29" s="11">
        <f>C29-FIRE1401a!C30</f>
        <v>0</v>
      </c>
    </row>
    <row r="30" spans="1:60" x14ac:dyDescent="0.25">
      <c r="A30" s="36">
        <v>1999</v>
      </c>
      <c r="B30" s="12">
        <v>49032900</v>
      </c>
      <c r="C30" s="19">
        <v>5072000</v>
      </c>
      <c r="D30" s="17">
        <v>2900599</v>
      </c>
      <c r="E30" s="10">
        <v>986426</v>
      </c>
      <c r="F30" s="10" t="s">
        <v>62</v>
      </c>
      <c r="G30" s="10">
        <v>796786</v>
      </c>
      <c r="H30" s="10">
        <v>682547</v>
      </c>
      <c r="I30" s="10">
        <v>704102</v>
      </c>
      <c r="J30" s="10" t="s">
        <v>62</v>
      </c>
      <c r="K30" s="10">
        <v>553089</v>
      </c>
      <c r="L30" s="10">
        <v>490563</v>
      </c>
      <c r="M30" s="25">
        <v>488145</v>
      </c>
      <c r="N30" s="10">
        <v>959364</v>
      </c>
      <c r="O30" s="9">
        <v>1551013</v>
      </c>
      <c r="P30" s="10">
        <v>685339</v>
      </c>
      <c r="Q30" s="10">
        <f t="shared" si="0"/>
        <v>1289910</v>
      </c>
      <c r="R30" s="9">
        <v>594268</v>
      </c>
      <c r="S30" s="10">
        <v>737389</v>
      </c>
      <c r="T30" s="10">
        <v>1597427</v>
      </c>
      <c r="U30" s="25">
        <v>561021</v>
      </c>
      <c r="V30" s="25">
        <v>7153912</v>
      </c>
      <c r="W30" s="25">
        <v>2515488</v>
      </c>
      <c r="X30" s="10">
        <v>1636644</v>
      </c>
      <c r="Y30" s="45">
        <v>709376</v>
      </c>
      <c r="Z30" s="25">
        <v>1024006</v>
      </c>
      <c r="AA30" s="10">
        <v>874966</v>
      </c>
      <c r="AB30" s="45">
        <v>129997</v>
      </c>
      <c r="AC30" s="25">
        <v>2025</v>
      </c>
      <c r="AD30" s="9">
        <v>1563103</v>
      </c>
      <c r="AE30" s="10">
        <v>1410858</v>
      </c>
      <c r="AF30" s="10">
        <v>921042</v>
      </c>
      <c r="AG30" s="25">
        <v>632709</v>
      </c>
      <c r="AH30" s="25">
        <v>1378222</v>
      </c>
      <c r="AI30" s="20">
        <v>844110</v>
      </c>
      <c r="AJ30" s="25">
        <v>786454</v>
      </c>
      <c r="AK30" s="20">
        <v>657902</v>
      </c>
      <c r="AL30" s="38">
        <v>739157</v>
      </c>
      <c r="AM30" s="25">
        <v>620726</v>
      </c>
      <c r="AN30" s="25">
        <v>307490</v>
      </c>
      <c r="AO30" s="10">
        <v>1018602</v>
      </c>
      <c r="AP30" s="25">
        <v>603800</v>
      </c>
      <c r="AQ30" s="10">
        <v>433024</v>
      </c>
      <c r="AR30" s="20">
        <v>1398587</v>
      </c>
      <c r="AS30" s="25">
        <v>1269924</v>
      </c>
      <c r="AT30" s="26">
        <v>1047790</v>
      </c>
      <c r="AU30" s="25">
        <v>667342</v>
      </c>
      <c r="AV30" s="25">
        <v>1055732</v>
      </c>
      <c r="AW30" s="25">
        <v>1095467</v>
      </c>
      <c r="AX30" s="25">
        <v>499565</v>
      </c>
      <c r="AY30" s="10">
        <v>2582204</v>
      </c>
      <c r="AZ30" s="25">
        <v>749126</v>
      </c>
      <c r="BA30" s="25">
        <v>2072278</v>
      </c>
      <c r="BB30" s="10">
        <v>604571</v>
      </c>
      <c r="BC30" s="11">
        <f>FIRE1401a!E31-FIRE1401a!D31-FIRE1401a!C31-FIRE1401a!B31</f>
        <v>0</v>
      </c>
      <c r="BD30" s="11">
        <f t="shared" si="2"/>
        <v>0</v>
      </c>
      <c r="BE30" s="11" t="e">
        <f t="shared" si="4"/>
        <v>#VALUE!</v>
      </c>
      <c r="BF30" s="11">
        <f>D30-FIRE1401a!D31</f>
        <v>-1</v>
      </c>
      <c r="BG30" s="11">
        <f>B30-FIRE1401a!B31</f>
        <v>0</v>
      </c>
      <c r="BH30" s="11">
        <f>C30-FIRE1401a!C31</f>
        <v>0</v>
      </c>
    </row>
    <row r="31" spans="1:60" x14ac:dyDescent="0.25">
      <c r="A31" s="36">
        <v>2000</v>
      </c>
      <c r="B31" s="12">
        <v>49233300</v>
      </c>
      <c r="C31" s="19">
        <v>5062900</v>
      </c>
      <c r="D31" s="17">
        <v>2906870</v>
      </c>
      <c r="E31" s="10">
        <v>991471</v>
      </c>
      <c r="F31" s="10" t="s">
        <v>62</v>
      </c>
      <c r="G31" s="10">
        <v>800668</v>
      </c>
      <c r="H31" s="10">
        <v>686989</v>
      </c>
      <c r="I31" s="10">
        <v>707984</v>
      </c>
      <c r="J31" s="10" t="s">
        <v>62</v>
      </c>
      <c r="K31" s="10">
        <v>553772</v>
      </c>
      <c r="L31" s="10">
        <v>495373</v>
      </c>
      <c r="M31" s="9">
        <v>487602</v>
      </c>
      <c r="N31" s="10">
        <v>962691</v>
      </c>
      <c r="O31" s="10">
        <v>1565022</v>
      </c>
      <c r="P31" s="10">
        <v>690662</v>
      </c>
      <c r="Q31" s="10">
        <f t="shared" si="0"/>
        <v>1298526</v>
      </c>
      <c r="R31" s="10">
        <v>593226</v>
      </c>
      <c r="S31" s="10">
        <v>740467</v>
      </c>
      <c r="T31" s="10">
        <v>1607515</v>
      </c>
      <c r="U31" s="9">
        <v>564582</v>
      </c>
      <c r="V31" s="9">
        <v>7236712</v>
      </c>
      <c r="W31" s="9">
        <v>2516339</v>
      </c>
      <c r="X31" s="10">
        <v>1641501</v>
      </c>
      <c r="Y31" s="45">
        <v>713225</v>
      </c>
      <c r="Z31" s="9">
        <v>1029817</v>
      </c>
      <c r="AA31" s="10">
        <v>873900</v>
      </c>
      <c r="AB31" s="45">
        <v>131431</v>
      </c>
      <c r="AC31" s="9">
        <v>2100</v>
      </c>
      <c r="AD31" s="10">
        <v>1573153</v>
      </c>
      <c r="AE31" s="10">
        <v>1414141</v>
      </c>
      <c r="AF31" s="10">
        <v>923563</v>
      </c>
      <c r="AG31" s="9">
        <v>640163</v>
      </c>
      <c r="AH31" s="9">
        <v>1374039</v>
      </c>
      <c r="AI31" s="20">
        <v>845797</v>
      </c>
      <c r="AJ31" s="9">
        <v>793509</v>
      </c>
      <c r="AK31" s="20">
        <v>661356</v>
      </c>
      <c r="AL31" s="10">
        <v>744717</v>
      </c>
      <c r="AM31" s="9">
        <v>625502</v>
      </c>
      <c r="AN31" s="9">
        <v>307348</v>
      </c>
      <c r="AO31" s="10">
        <v>1016157</v>
      </c>
      <c r="AP31" s="9">
        <v>607115</v>
      </c>
      <c r="AQ31" s="10">
        <v>437325</v>
      </c>
      <c r="AR31" s="20">
        <v>1399717</v>
      </c>
      <c r="AS31" s="9">
        <v>1266337</v>
      </c>
      <c r="AT31" s="10">
        <v>1046486</v>
      </c>
      <c r="AU31" s="9">
        <v>672506</v>
      </c>
      <c r="AV31" s="9">
        <v>1057016</v>
      </c>
      <c r="AW31" s="9">
        <v>1089075</v>
      </c>
      <c r="AX31" s="9">
        <v>501190</v>
      </c>
      <c r="AY31" s="10">
        <v>2571400</v>
      </c>
      <c r="AZ31" s="9">
        <v>752258</v>
      </c>
      <c r="BA31" s="9">
        <v>2073655</v>
      </c>
      <c r="BB31" s="10">
        <v>607864</v>
      </c>
      <c r="BC31" s="11">
        <f>FIRE1401a!E32-FIRE1401a!D32-FIRE1401a!C32-FIRE1401a!B32</f>
        <v>0</v>
      </c>
      <c r="BD31" s="11">
        <f t="shared" si="2"/>
        <v>0</v>
      </c>
      <c r="BE31" s="11" t="e">
        <f t="shared" si="4"/>
        <v>#VALUE!</v>
      </c>
      <c r="BF31" s="11">
        <f>D31-FIRE1401a!D32</f>
        <v>-30</v>
      </c>
      <c r="BG31" s="11">
        <f>B31-FIRE1401a!B32</f>
        <v>0</v>
      </c>
      <c r="BH31" s="11">
        <f>C31-FIRE1401a!C32</f>
        <v>0</v>
      </c>
    </row>
    <row r="32" spans="1:60" x14ac:dyDescent="0.25">
      <c r="A32" s="36">
        <v>2001</v>
      </c>
      <c r="B32" s="16">
        <v>49449746</v>
      </c>
      <c r="C32" s="19">
        <v>5064200</v>
      </c>
      <c r="D32" s="17">
        <v>2910232</v>
      </c>
      <c r="E32" s="18">
        <v>994032</v>
      </c>
      <c r="F32" s="18">
        <v>568008</v>
      </c>
      <c r="G32" s="18">
        <v>803280</v>
      </c>
      <c r="H32" s="18">
        <v>691838</v>
      </c>
      <c r="I32" s="18">
        <v>712143</v>
      </c>
      <c r="J32" s="10">
        <v>984019</v>
      </c>
      <c r="K32" s="10">
        <v>554339</v>
      </c>
      <c r="L32" s="10">
        <v>499937</v>
      </c>
      <c r="M32" s="18">
        <v>487795</v>
      </c>
      <c r="N32" s="18">
        <v>965614</v>
      </c>
      <c r="O32" s="18">
        <v>1575194</v>
      </c>
      <c r="P32" s="18">
        <v>693425</v>
      </c>
      <c r="Q32" s="10">
        <f t="shared" si="0"/>
        <v>1307062</v>
      </c>
      <c r="R32" s="18">
        <v>591572</v>
      </c>
      <c r="S32" s="18">
        <v>743079</v>
      </c>
      <c r="T32" s="18">
        <v>1616258</v>
      </c>
      <c r="U32" s="18">
        <v>564999</v>
      </c>
      <c r="V32" s="18">
        <v>7322403</v>
      </c>
      <c r="W32" s="18">
        <v>2516096</v>
      </c>
      <c r="X32" s="18">
        <v>1649013</v>
      </c>
      <c r="Y32" s="18">
        <v>717118</v>
      </c>
      <c r="Z32" s="18">
        <v>1035523</v>
      </c>
      <c r="AA32" s="18">
        <v>875682</v>
      </c>
      <c r="AB32" s="18">
        <v>132925</v>
      </c>
      <c r="AC32" s="18">
        <v>2140</v>
      </c>
      <c r="AD32" s="18">
        <v>1580898</v>
      </c>
      <c r="AE32" s="18">
        <v>1417265</v>
      </c>
      <c r="AF32" s="18">
        <v>927634</v>
      </c>
      <c r="AG32" s="18">
        <v>647640</v>
      </c>
      <c r="AH32" s="18">
        <v>1367810</v>
      </c>
      <c r="AI32" s="20">
        <v>846368</v>
      </c>
      <c r="AJ32" s="18">
        <v>798618</v>
      </c>
      <c r="AK32" s="20">
        <v>664563</v>
      </c>
      <c r="AL32" s="18">
        <v>751385</v>
      </c>
      <c r="AM32" s="18">
        <v>630986</v>
      </c>
      <c r="AN32" s="18">
        <v>307363</v>
      </c>
      <c r="AO32" s="18">
        <v>1017748</v>
      </c>
      <c r="AP32" s="18">
        <v>607277</v>
      </c>
      <c r="AQ32" s="18">
        <v>441827</v>
      </c>
      <c r="AR32" s="20">
        <v>1399301</v>
      </c>
      <c r="AS32" s="18">
        <v>1266475</v>
      </c>
      <c r="AT32" s="18">
        <v>1047574</v>
      </c>
      <c r="AU32" s="18">
        <v>669913</v>
      </c>
      <c r="AV32" s="18">
        <v>1060163</v>
      </c>
      <c r="AW32" s="18">
        <v>1086816</v>
      </c>
      <c r="AX32" s="18">
        <v>506193</v>
      </c>
      <c r="AY32" s="18">
        <v>2568015</v>
      </c>
      <c r="AZ32" s="18">
        <v>754976</v>
      </c>
      <c r="BA32" s="18">
        <v>2083101</v>
      </c>
      <c r="BB32" s="18">
        <v>613637</v>
      </c>
      <c r="BC32" s="11">
        <f>FIRE1401a!E33-FIRE1401a!D33-FIRE1401a!C33-FIRE1401a!B33</f>
        <v>100</v>
      </c>
      <c r="BD32" s="11">
        <f t="shared" si="2"/>
        <v>0</v>
      </c>
      <c r="BE32" s="11">
        <f t="shared" si="4"/>
        <v>0</v>
      </c>
      <c r="BF32" s="11">
        <f>D32-FIRE1401a!D33</f>
        <v>32</v>
      </c>
      <c r="BG32" s="11">
        <f>B32-FIRE1401a!B33</f>
        <v>46</v>
      </c>
      <c r="BH32" s="11">
        <f>C32-FIRE1401a!C33</f>
        <v>0</v>
      </c>
    </row>
    <row r="33" spans="1:60" x14ac:dyDescent="0.25">
      <c r="A33" s="36">
        <v>2002</v>
      </c>
      <c r="B33" s="16">
        <v>49679267</v>
      </c>
      <c r="C33" s="19">
        <v>5066000</v>
      </c>
      <c r="D33" s="17">
        <v>2922876</v>
      </c>
      <c r="E33" s="10">
        <v>997027</v>
      </c>
      <c r="F33" s="18">
        <v>571517</v>
      </c>
      <c r="G33" s="18">
        <v>801321</v>
      </c>
      <c r="H33" s="18">
        <v>693829</v>
      </c>
      <c r="I33" s="18">
        <v>717710</v>
      </c>
      <c r="J33" s="10">
        <v>986408</v>
      </c>
      <c r="K33" s="10">
        <v>553543</v>
      </c>
      <c r="L33" s="10">
        <v>504644</v>
      </c>
      <c r="M33" s="18">
        <v>488681</v>
      </c>
      <c r="N33" s="18">
        <v>970388</v>
      </c>
      <c r="O33" s="18">
        <v>1586143</v>
      </c>
      <c r="P33" s="18">
        <v>699204</v>
      </c>
      <c r="Q33" s="10">
        <f t="shared" si="0"/>
        <v>1319700</v>
      </c>
      <c r="R33" s="18">
        <v>592012</v>
      </c>
      <c r="S33" s="18">
        <v>746670</v>
      </c>
      <c r="T33" s="18">
        <v>1625032</v>
      </c>
      <c r="U33" s="18">
        <v>566445</v>
      </c>
      <c r="V33" s="18">
        <v>7376671</v>
      </c>
      <c r="W33" s="18">
        <v>2523214</v>
      </c>
      <c r="X33" s="18">
        <v>1654008</v>
      </c>
      <c r="Y33" s="18">
        <v>719732</v>
      </c>
      <c r="Z33" s="18">
        <v>1040387</v>
      </c>
      <c r="AA33" s="18">
        <v>880339</v>
      </c>
      <c r="AB33" s="18">
        <v>133908</v>
      </c>
      <c r="AC33" s="18">
        <v>2170</v>
      </c>
      <c r="AD33" s="18">
        <v>1589230</v>
      </c>
      <c r="AE33" s="18">
        <v>1420076</v>
      </c>
      <c r="AF33" s="18">
        <v>934655</v>
      </c>
      <c r="AG33" s="18">
        <v>655580</v>
      </c>
      <c r="AH33" s="18">
        <v>1366501</v>
      </c>
      <c r="AI33" s="20">
        <v>851105</v>
      </c>
      <c r="AJ33" s="18">
        <v>803463</v>
      </c>
      <c r="AK33" s="20">
        <v>666867</v>
      </c>
      <c r="AL33" s="18">
        <v>755274</v>
      </c>
      <c r="AM33" s="18">
        <v>636780</v>
      </c>
      <c r="AN33" s="18">
        <v>308499</v>
      </c>
      <c r="AO33" s="18">
        <v>1024350</v>
      </c>
      <c r="AP33" s="18">
        <v>609491</v>
      </c>
      <c r="AQ33" s="18">
        <v>444302</v>
      </c>
      <c r="AR33" s="20">
        <v>1404904</v>
      </c>
      <c r="AS33" s="18">
        <v>1271309</v>
      </c>
      <c r="AT33" s="18">
        <v>1050154</v>
      </c>
      <c r="AU33" s="18">
        <v>674579</v>
      </c>
      <c r="AV33" s="18">
        <v>1059472</v>
      </c>
      <c r="AW33" s="18">
        <v>1086546</v>
      </c>
      <c r="AX33" s="18">
        <v>510691</v>
      </c>
      <c r="AY33" s="18">
        <v>2576364</v>
      </c>
      <c r="AZ33" s="18">
        <v>757263</v>
      </c>
      <c r="BA33" s="18">
        <v>2093189</v>
      </c>
      <c r="BB33" s="18">
        <v>620496</v>
      </c>
      <c r="BC33" s="11">
        <f>FIRE1401a!E34-FIRE1401a!D34-FIRE1401a!C34-FIRE1401a!B34</f>
        <v>-100</v>
      </c>
      <c r="BD33" s="11">
        <f t="shared" si="2"/>
        <v>0</v>
      </c>
      <c r="BE33" s="11">
        <f t="shared" si="4"/>
        <v>0</v>
      </c>
      <c r="BF33" s="11">
        <f>D33-FIRE1401a!D34</f>
        <v>-24</v>
      </c>
      <c r="BG33" s="11">
        <f>B33-FIRE1401a!B34</f>
        <v>-33</v>
      </c>
      <c r="BH33" s="11">
        <f>C33-FIRE1401a!C34</f>
        <v>0</v>
      </c>
    </row>
    <row r="34" spans="1:60" x14ac:dyDescent="0.25">
      <c r="A34" s="36">
        <v>2003</v>
      </c>
      <c r="B34" s="16">
        <v>49925517</v>
      </c>
      <c r="C34" s="19">
        <v>5068500</v>
      </c>
      <c r="D34" s="17">
        <v>2937721</v>
      </c>
      <c r="E34" s="10">
        <v>1002314</v>
      </c>
      <c r="F34" s="18">
        <v>574247</v>
      </c>
      <c r="G34" s="18">
        <v>801706</v>
      </c>
      <c r="H34" s="18">
        <v>697761</v>
      </c>
      <c r="I34" s="18">
        <v>729521</v>
      </c>
      <c r="J34" s="10">
        <v>991072</v>
      </c>
      <c r="K34" s="10">
        <v>553448</v>
      </c>
      <c r="L34" s="10">
        <v>508579</v>
      </c>
      <c r="M34" s="18">
        <v>491329</v>
      </c>
      <c r="N34" s="18">
        <v>975069</v>
      </c>
      <c r="O34" s="18">
        <v>1595473</v>
      </c>
      <c r="P34" s="18">
        <v>701850</v>
      </c>
      <c r="Q34" s="10">
        <f t="shared" si="0"/>
        <v>1328851</v>
      </c>
      <c r="R34" s="18">
        <v>592842</v>
      </c>
      <c r="S34" s="18">
        <v>750994</v>
      </c>
      <c r="T34" s="18">
        <v>1633493</v>
      </c>
      <c r="U34" s="18">
        <v>569281</v>
      </c>
      <c r="V34" s="18">
        <v>7394817</v>
      </c>
      <c r="W34" s="18">
        <v>2538555</v>
      </c>
      <c r="X34" s="18">
        <v>1662787</v>
      </c>
      <c r="Y34" s="18">
        <v>722919</v>
      </c>
      <c r="Z34" s="18">
        <v>1045337</v>
      </c>
      <c r="AA34" s="18">
        <v>887042</v>
      </c>
      <c r="AB34" s="18">
        <v>134783</v>
      </c>
      <c r="AC34" s="18">
        <v>2155</v>
      </c>
      <c r="AD34" s="18">
        <v>1600205</v>
      </c>
      <c r="AE34" s="18">
        <v>1427668</v>
      </c>
      <c r="AF34" s="18">
        <v>942175</v>
      </c>
      <c r="AG34" s="18">
        <v>663197</v>
      </c>
      <c r="AH34" s="18">
        <v>1366036</v>
      </c>
      <c r="AI34" s="20">
        <v>857739</v>
      </c>
      <c r="AJ34" s="18">
        <v>810127</v>
      </c>
      <c r="AK34" s="20">
        <v>669372</v>
      </c>
      <c r="AL34" s="18">
        <v>760090</v>
      </c>
      <c r="AM34" s="18">
        <v>642666</v>
      </c>
      <c r="AN34" s="18">
        <v>309448</v>
      </c>
      <c r="AO34" s="18">
        <v>1031973</v>
      </c>
      <c r="AP34" s="18">
        <v>616031</v>
      </c>
      <c r="AQ34" s="18">
        <v>446761</v>
      </c>
      <c r="AR34" s="20">
        <v>1410610</v>
      </c>
      <c r="AS34" s="18">
        <v>1276501</v>
      </c>
      <c r="AT34" s="18">
        <v>1055259</v>
      </c>
      <c r="AU34" s="18">
        <v>681408</v>
      </c>
      <c r="AV34" s="18">
        <v>1062774</v>
      </c>
      <c r="AW34" s="18">
        <v>1084723</v>
      </c>
      <c r="AX34" s="18">
        <v>515056</v>
      </c>
      <c r="AY34" s="18">
        <v>2585480</v>
      </c>
      <c r="AZ34" s="18">
        <v>760883</v>
      </c>
      <c r="BA34" s="18">
        <v>2102681</v>
      </c>
      <c r="BB34" s="18">
        <v>627001</v>
      </c>
      <c r="BC34" s="11">
        <f>FIRE1401a!E35-FIRE1401a!D35-FIRE1401a!C35-FIRE1401a!B35</f>
        <v>0</v>
      </c>
      <c r="BD34" s="11">
        <f t="shared" si="2"/>
        <v>0</v>
      </c>
      <c r="BE34" s="11">
        <f t="shared" si="4"/>
        <v>0</v>
      </c>
      <c r="BF34" s="11">
        <f>D34-FIRE1401a!D35</f>
        <v>21</v>
      </c>
      <c r="BG34" s="11">
        <f>B34-FIRE1401a!B35</f>
        <v>17</v>
      </c>
      <c r="BH34" s="11">
        <f>C34-FIRE1401a!C35</f>
        <v>0</v>
      </c>
    </row>
    <row r="35" spans="1:60" x14ac:dyDescent="0.25">
      <c r="A35" s="36">
        <v>2004</v>
      </c>
      <c r="B35" s="16">
        <v>50194600</v>
      </c>
      <c r="C35" s="19">
        <v>5084300</v>
      </c>
      <c r="D35" s="17">
        <v>2957422</v>
      </c>
      <c r="E35" s="10">
        <v>1010330</v>
      </c>
      <c r="F35" s="18">
        <v>575315</v>
      </c>
      <c r="G35" s="18">
        <v>803833</v>
      </c>
      <c r="H35" s="18">
        <v>701647</v>
      </c>
      <c r="I35" s="18">
        <v>737930</v>
      </c>
      <c r="J35" s="10">
        <v>994647</v>
      </c>
      <c r="K35" s="10">
        <v>553098</v>
      </c>
      <c r="L35" s="10">
        <v>511810</v>
      </c>
      <c r="M35" s="18">
        <v>494918</v>
      </c>
      <c r="N35" s="18">
        <v>979971</v>
      </c>
      <c r="O35" s="18">
        <v>1605460</v>
      </c>
      <c r="P35" s="18">
        <v>703811</v>
      </c>
      <c r="Q35" s="10">
        <f t="shared" si="0"/>
        <v>1335833</v>
      </c>
      <c r="R35" s="18">
        <v>594490</v>
      </c>
      <c r="S35" s="18">
        <v>754854</v>
      </c>
      <c r="T35" s="18">
        <v>1643176</v>
      </c>
      <c r="U35" s="18">
        <v>572641</v>
      </c>
      <c r="V35" s="18">
        <v>7432730</v>
      </c>
      <c r="W35" s="18">
        <v>2549752</v>
      </c>
      <c r="X35" s="18">
        <v>1672491</v>
      </c>
      <c r="Y35" s="18">
        <v>724693</v>
      </c>
      <c r="Z35" s="18">
        <v>1047366</v>
      </c>
      <c r="AA35" s="18">
        <v>894919</v>
      </c>
      <c r="AB35" s="18">
        <v>135891</v>
      </c>
      <c r="AC35" s="18">
        <v>2210</v>
      </c>
      <c r="AD35" s="18">
        <v>1612843</v>
      </c>
      <c r="AE35" s="18">
        <v>1434024</v>
      </c>
      <c r="AF35" s="18">
        <v>951884</v>
      </c>
      <c r="AG35" s="18">
        <v>672415</v>
      </c>
      <c r="AH35" s="18">
        <v>1367028</v>
      </c>
      <c r="AI35" s="20">
        <v>864578</v>
      </c>
      <c r="AJ35" s="18">
        <v>815690</v>
      </c>
      <c r="AK35" s="20">
        <v>672442</v>
      </c>
      <c r="AL35" s="18">
        <v>766602</v>
      </c>
      <c r="AM35" s="18">
        <v>646616</v>
      </c>
      <c r="AN35" s="18">
        <v>310140</v>
      </c>
      <c r="AO35" s="18">
        <v>1040590</v>
      </c>
      <c r="AP35" s="18">
        <v>620412</v>
      </c>
      <c r="AQ35" s="18">
        <v>449413</v>
      </c>
      <c r="AR35" s="20">
        <v>1420402</v>
      </c>
      <c r="AS35" s="18">
        <v>1283439</v>
      </c>
      <c r="AT35" s="18">
        <v>1059641</v>
      </c>
      <c r="AU35" s="18">
        <v>689087</v>
      </c>
      <c r="AV35" s="18">
        <v>1065142</v>
      </c>
      <c r="AW35" s="18">
        <v>1082774</v>
      </c>
      <c r="AX35" s="18">
        <v>518637</v>
      </c>
      <c r="AY35" s="18">
        <v>2593992</v>
      </c>
      <c r="AZ35" s="18">
        <v>765987</v>
      </c>
      <c r="BA35" s="18">
        <v>2118239</v>
      </c>
      <c r="BB35" s="18">
        <v>632022</v>
      </c>
      <c r="BC35" s="11">
        <f>FIRE1401a!E36-FIRE1401a!D36-FIRE1401a!C36-FIRE1401a!B36</f>
        <v>0</v>
      </c>
      <c r="BD35" s="11">
        <f t="shared" si="2"/>
        <v>0</v>
      </c>
      <c r="BE35" s="11">
        <f t="shared" si="4"/>
        <v>0</v>
      </c>
      <c r="BF35" s="11">
        <f>D35-FIRE1401a!D36</f>
        <v>22</v>
      </c>
      <c r="BG35" s="11">
        <f>B35-FIRE1401a!B36</f>
        <v>0</v>
      </c>
      <c r="BH35" s="11">
        <f>C35-FIRE1401a!C36</f>
        <v>0</v>
      </c>
    </row>
    <row r="36" spans="1:60" x14ac:dyDescent="0.25">
      <c r="A36" s="36">
        <v>2005</v>
      </c>
      <c r="B36" s="16">
        <v>50606034</v>
      </c>
      <c r="C36" s="19">
        <v>5110200</v>
      </c>
      <c r="D36" s="17">
        <v>2969309</v>
      </c>
      <c r="E36" s="10">
        <v>1024604</v>
      </c>
      <c r="F36" s="18">
        <v>579201</v>
      </c>
      <c r="G36" s="18">
        <v>811837</v>
      </c>
      <c r="H36" s="18">
        <v>708988</v>
      </c>
      <c r="I36" s="18">
        <v>750871</v>
      </c>
      <c r="J36" s="10">
        <v>1000364</v>
      </c>
      <c r="K36" s="10">
        <v>553501</v>
      </c>
      <c r="L36" s="10">
        <v>515098</v>
      </c>
      <c r="M36" s="18">
        <v>497040</v>
      </c>
      <c r="N36" s="18">
        <v>985479</v>
      </c>
      <c r="O36" s="18">
        <v>1619652</v>
      </c>
      <c r="P36" s="18">
        <v>709295</v>
      </c>
      <c r="Q36" s="10">
        <f t="shared" si="0"/>
        <v>1347649</v>
      </c>
      <c r="R36" s="18">
        <v>597505</v>
      </c>
      <c r="S36" s="18">
        <v>761382</v>
      </c>
      <c r="T36" s="18">
        <v>1656371</v>
      </c>
      <c r="U36" s="18">
        <v>576908</v>
      </c>
      <c r="V36" s="18">
        <v>7519009</v>
      </c>
      <c r="W36" s="18">
        <v>2564055</v>
      </c>
      <c r="X36" s="18">
        <v>1686048</v>
      </c>
      <c r="Y36" s="18">
        <v>727919</v>
      </c>
      <c r="Z36" s="18">
        <v>1055483</v>
      </c>
      <c r="AA36" s="18">
        <v>900831</v>
      </c>
      <c r="AB36" s="18">
        <v>137179</v>
      </c>
      <c r="AC36" s="18">
        <v>2210</v>
      </c>
      <c r="AD36" s="18">
        <v>1627315</v>
      </c>
      <c r="AE36" s="18">
        <v>1440141</v>
      </c>
      <c r="AF36" s="18">
        <v>962510</v>
      </c>
      <c r="AG36" s="18">
        <v>677324</v>
      </c>
      <c r="AH36" s="18">
        <v>1368421</v>
      </c>
      <c r="AI36" s="20">
        <v>868145</v>
      </c>
      <c r="AJ36" s="18">
        <v>822890</v>
      </c>
      <c r="AK36" s="20">
        <v>673227</v>
      </c>
      <c r="AL36" s="18">
        <v>772215</v>
      </c>
      <c r="AM36" s="18">
        <v>654450</v>
      </c>
      <c r="AN36" s="18">
        <v>310752</v>
      </c>
      <c r="AO36" s="18">
        <v>1049349</v>
      </c>
      <c r="AP36" s="18">
        <v>627568</v>
      </c>
      <c r="AQ36" s="18">
        <v>453058</v>
      </c>
      <c r="AR36" s="20">
        <v>1427937</v>
      </c>
      <c r="AS36" s="18">
        <v>1293188</v>
      </c>
      <c r="AT36" s="18">
        <v>1064194</v>
      </c>
      <c r="AU36" s="18">
        <v>697837</v>
      </c>
      <c r="AV36" s="18">
        <v>1071781</v>
      </c>
      <c r="AW36" s="18">
        <v>1085369</v>
      </c>
      <c r="AX36" s="18">
        <v>523653</v>
      </c>
      <c r="AY36" s="18">
        <v>2611863</v>
      </c>
      <c r="AZ36" s="18">
        <v>770798</v>
      </c>
      <c r="BA36" s="18">
        <v>2142174</v>
      </c>
      <c r="BB36" s="18">
        <v>638354</v>
      </c>
      <c r="BC36" s="11">
        <f>FIRE1401a!E37-FIRE1401a!D37-FIRE1401a!C37-FIRE1401a!B37</f>
        <v>0</v>
      </c>
      <c r="BD36" s="11">
        <f t="shared" si="2"/>
        <v>0</v>
      </c>
      <c r="BE36" s="11">
        <f t="shared" si="4"/>
        <v>0</v>
      </c>
      <c r="BF36" s="11">
        <f>D36-FIRE1401a!D37</f>
        <v>9</v>
      </c>
      <c r="BG36" s="11">
        <f>B36-FIRE1401a!B37</f>
        <v>34</v>
      </c>
      <c r="BH36" s="11">
        <f>C36-FIRE1401a!C37</f>
        <v>0</v>
      </c>
    </row>
    <row r="37" spans="1:60" x14ac:dyDescent="0.25">
      <c r="A37" s="36">
        <v>2006</v>
      </c>
      <c r="B37" s="16">
        <v>50965186</v>
      </c>
      <c r="C37" s="19">
        <v>5133100</v>
      </c>
      <c r="D37" s="17">
        <v>2985668</v>
      </c>
      <c r="E37" s="10">
        <v>1031918</v>
      </c>
      <c r="F37" s="18">
        <v>584009</v>
      </c>
      <c r="G37" s="18">
        <v>820084</v>
      </c>
      <c r="H37" s="18">
        <v>716573</v>
      </c>
      <c r="I37" s="18">
        <v>758777</v>
      </c>
      <c r="J37" s="10">
        <v>1006285</v>
      </c>
      <c r="K37" s="10">
        <v>553841</v>
      </c>
      <c r="L37" s="10">
        <v>517984</v>
      </c>
      <c r="M37" s="18">
        <v>498813</v>
      </c>
      <c r="N37" s="18">
        <v>990759</v>
      </c>
      <c r="O37" s="18">
        <v>1627879</v>
      </c>
      <c r="P37" s="18">
        <v>713707</v>
      </c>
      <c r="Q37" s="10">
        <f t="shared" si="0"/>
        <v>1359093</v>
      </c>
      <c r="R37" s="18">
        <v>600857</v>
      </c>
      <c r="S37" s="18">
        <v>767089</v>
      </c>
      <c r="T37" s="18">
        <v>1668283</v>
      </c>
      <c r="U37" s="18">
        <v>580702</v>
      </c>
      <c r="V37" s="18">
        <v>7597825</v>
      </c>
      <c r="W37" s="18">
        <v>2582260</v>
      </c>
      <c r="X37" s="18">
        <v>1695160</v>
      </c>
      <c r="Y37" s="18">
        <v>732803</v>
      </c>
      <c r="Z37" s="18">
        <v>1063202</v>
      </c>
      <c r="AA37" s="18">
        <v>903857</v>
      </c>
      <c r="AB37" s="18">
        <v>137727</v>
      </c>
      <c r="AC37" s="18">
        <v>2264</v>
      </c>
      <c r="AD37" s="18">
        <v>1643112</v>
      </c>
      <c r="AE37" s="18">
        <v>1445983</v>
      </c>
      <c r="AF37" s="18">
        <v>972614</v>
      </c>
      <c r="AG37" s="18">
        <v>685414</v>
      </c>
      <c r="AH37" s="18">
        <v>1368244</v>
      </c>
      <c r="AI37" s="20">
        <v>873277</v>
      </c>
      <c r="AJ37" s="18">
        <v>829062</v>
      </c>
      <c r="AK37" s="20">
        <v>675881</v>
      </c>
      <c r="AL37" s="18">
        <v>776276</v>
      </c>
      <c r="AM37" s="18">
        <v>663603</v>
      </c>
      <c r="AN37" s="18">
        <v>311375</v>
      </c>
      <c r="AO37" s="18">
        <v>1054286</v>
      </c>
      <c r="AP37" s="18">
        <v>630873</v>
      </c>
      <c r="AQ37" s="18">
        <v>457241</v>
      </c>
      <c r="AR37" s="20">
        <v>1436510</v>
      </c>
      <c r="AS37" s="18">
        <v>1299676</v>
      </c>
      <c r="AT37" s="18">
        <v>1070390</v>
      </c>
      <c r="AU37" s="18">
        <v>702961</v>
      </c>
      <c r="AV37" s="18">
        <v>1082841</v>
      </c>
      <c r="AW37" s="18">
        <v>1086495</v>
      </c>
      <c r="AX37" s="18">
        <v>529059</v>
      </c>
      <c r="AY37" s="18">
        <v>2626028</v>
      </c>
      <c r="AZ37" s="18">
        <v>777402</v>
      </c>
      <c r="BA37" s="18">
        <v>2154207</v>
      </c>
      <c r="BB37" s="18">
        <v>645386</v>
      </c>
      <c r="BC37" s="11">
        <f>FIRE1401a!E38-FIRE1401a!D38-FIRE1401a!C38-FIRE1401a!B38</f>
        <v>0</v>
      </c>
      <c r="BD37" s="11">
        <f t="shared" si="2"/>
        <v>0</v>
      </c>
      <c r="BE37" s="11">
        <f t="shared" si="4"/>
        <v>0</v>
      </c>
      <c r="BF37" s="11">
        <f>D37-FIRE1401a!D38</f>
        <v>-32</v>
      </c>
      <c r="BG37" s="11">
        <f>B37-FIRE1401a!B38</f>
        <v>-14</v>
      </c>
      <c r="BH37" s="11">
        <f>C37-FIRE1401a!C38</f>
        <v>0</v>
      </c>
    </row>
    <row r="38" spans="1:60" x14ac:dyDescent="0.25">
      <c r="A38" s="36">
        <v>2007</v>
      </c>
      <c r="B38" s="16">
        <v>51381093</v>
      </c>
      <c r="C38" s="19">
        <v>5170000</v>
      </c>
      <c r="D38" s="17">
        <v>3006299</v>
      </c>
      <c r="E38" s="10">
        <v>1040674</v>
      </c>
      <c r="F38" s="18">
        <v>589652</v>
      </c>
      <c r="G38" s="18">
        <v>830314</v>
      </c>
      <c r="H38" s="18">
        <v>724534</v>
      </c>
      <c r="I38" s="18">
        <v>766781</v>
      </c>
      <c r="J38" s="10">
        <v>1012966</v>
      </c>
      <c r="K38" s="10">
        <v>554036</v>
      </c>
      <c r="L38" s="10">
        <v>521957</v>
      </c>
      <c r="M38" s="18">
        <v>500779</v>
      </c>
      <c r="N38" s="18">
        <v>996511</v>
      </c>
      <c r="O38" s="18">
        <v>1641885</v>
      </c>
      <c r="P38" s="18">
        <v>722531</v>
      </c>
      <c r="Q38" s="10">
        <f t="shared" si="0"/>
        <v>1378313</v>
      </c>
      <c r="R38" s="18">
        <v>605592</v>
      </c>
      <c r="S38" s="18">
        <v>774052</v>
      </c>
      <c r="T38" s="18">
        <v>1680058</v>
      </c>
      <c r="U38" s="18">
        <v>585415</v>
      </c>
      <c r="V38" s="18">
        <v>7693473</v>
      </c>
      <c r="W38" s="18">
        <v>2598619</v>
      </c>
      <c r="X38" s="18">
        <v>1705571</v>
      </c>
      <c r="Y38" s="18">
        <v>737965</v>
      </c>
      <c r="Z38" s="18">
        <v>1072954</v>
      </c>
      <c r="AA38" s="18">
        <v>908016</v>
      </c>
      <c r="AB38" s="18">
        <v>138289</v>
      </c>
      <c r="AC38" s="18">
        <v>2293</v>
      </c>
      <c r="AD38" s="18">
        <v>1663615</v>
      </c>
      <c r="AE38" s="18">
        <v>1449418</v>
      </c>
      <c r="AF38" s="18">
        <v>982968</v>
      </c>
      <c r="AG38" s="18">
        <v>693739</v>
      </c>
      <c r="AH38" s="18">
        <v>1367495</v>
      </c>
      <c r="AI38" s="20">
        <v>879679</v>
      </c>
      <c r="AJ38" s="18">
        <v>834945</v>
      </c>
      <c r="AK38" s="20">
        <v>679485</v>
      </c>
      <c r="AL38" s="18">
        <v>781017</v>
      </c>
      <c r="AM38" s="18">
        <v>672062</v>
      </c>
      <c r="AN38" s="18">
        <v>312960</v>
      </c>
      <c r="AO38" s="18">
        <v>1059494</v>
      </c>
      <c r="AP38" s="18">
        <v>635094</v>
      </c>
      <c r="AQ38" s="18">
        <v>461001</v>
      </c>
      <c r="AR38" s="20">
        <v>1447135</v>
      </c>
      <c r="AS38" s="18">
        <v>1306289</v>
      </c>
      <c r="AT38" s="18">
        <v>1076819</v>
      </c>
      <c r="AU38" s="18">
        <v>709144</v>
      </c>
      <c r="AV38" s="18">
        <v>1095639</v>
      </c>
      <c r="AW38" s="18">
        <v>1089457</v>
      </c>
      <c r="AX38" s="18">
        <v>534381</v>
      </c>
      <c r="AY38" s="18">
        <v>2641758</v>
      </c>
      <c r="AZ38" s="18">
        <v>784283</v>
      </c>
      <c r="BA38" s="18">
        <v>2168816</v>
      </c>
      <c r="BB38" s="18">
        <v>655782</v>
      </c>
      <c r="BC38" s="11">
        <f>FIRE1401a!E39-FIRE1401a!D39-FIRE1401a!C39-FIRE1401a!B39</f>
        <v>0</v>
      </c>
      <c r="BD38" s="11">
        <f t="shared" si="2"/>
        <v>0</v>
      </c>
      <c r="BE38" s="11">
        <f t="shared" si="4"/>
        <v>0</v>
      </c>
      <c r="BF38" s="11">
        <f>D38-FIRE1401a!D39</f>
        <v>-1</v>
      </c>
      <c r="BG38" s="11">
        <f>B38-FIRE1401a!B39</f>
        <v>-7</v>
      </c>
      <c r="BH38" s="11">
        <f>C38-FIRE1401a!C39</f>
        <v>0</v>
      </c>
    </row>
    <row r="39" spans="1:60" x14ac:dyDescent="0.25">
      <c r="A39" s="36">
        <v>2008</v>
      </c>
      <c r="B39" s="16">
        <v>51815853</v>
      </c>
      <c r="C39" s="19">
        <v>5202900</v>
      </c>
      <c r="D39" s="17">
        <v>3025867</v>
      </c>
      <c r="E39" s="10">
        <v>1047210</v>
      </c>
      <c r="F39" s="18">
        <v>595283</v>
      </c>
      <c r="G39" s="18">
        <v>840928</v>
      </c>
      <c r="H39" s="18">
        <v>731996</v>
      </c>
      <c r="I39" s="18">
        <v>776835</v>
      </c>
      <c r="J39" s="10">
        <v>1017607</v>
      </c>
      <c r="K39" s="10">
        <v>554815</v>
      </c>
      <c r="L39" s="10">
        <v>524973</v>
      </c>
      <c r="M39" s="18">
        <v>500916</v>
      </c>
      <c r="N39" s="18">
        <v>1003103</v>
      </c>
      <c r="O39" s="18">
        <v>1650147</v>
      </c>
      <c r="P39" s="18">
        <v>727243</v>
      </c>
      <c r="Q39" s="10">
        <f t="shared" si="0"/>
        <v>1392771</v>
      </c>
      <c r="R39" s="18">
        <v>609311</v>
      </c>
      <c r="S39" s="18">
        <v>781216</v>
      </c>
      <c r="T39" s="18">
        <v>1694955</v>
      </c>
      <c r="U39" s="18">
        <v>587610</v>
      </c>
      <c r="V39" s="18">
        <v>7812161</v>
      </c>
      <c r="W39" s="18">
        <v>2620007</v>
      </c>
      <c r="X39" s="18">
        <v>1718048</v>
      </c>
      <c r="Y39" s="18">
        <v>742581</v>
      </c>
      <c r="Z39" s="18">
        <v>1085434</v>
      </c>
      <c r="AA39" s="18">
        <v>912437</v>
      </c>
      <c r="AB39" s="18">
        <v>138675</v>
      </c>
      <c r="AC39" s="18">
        <v>2333</v>
      </c>
      <c r="AD39" s="18">
        <v>1681532</v>
      </c>
      <c r="AE39" s="18">
        <v>1451175</v>
      </c>
      <c r="AF39" s="18">
        <v>992187</v>
      </c>
      <c r="AG39" s="18">
        <v>700780</v>
      </c>
      <c r="AH39" s="18">
        <v>1368842</v>
      </c>
      <c r="AI39" s="20">
        <v>885107</v>
      </c>
      <c r="AJ39" s="18">
        <v>841495</v>
      </c>
      <c r="AK39" s="20">
        <v>682644</v>
      </c>
      <c r="AL39" s="18">
        <v>785747</v>
      </c>
      <c r="AM39" s="18">
        <v>678201</v>
      </c>
      <c r="AN39" s="18">
        <v>314057</v>
      </c>
      <c r="AO39" s="18">
        <v>1066854</v>
      </c>
      <c r="AP39" s="18">
        <v>638784</v>
      </c>
      <c r="AQ39" s="18">
        <v>464562</v>
      </c>
      <c r="AR39" s="20">
        <v>1458116</v>
      </c>
      <c r="AS39" s="18">
        <v>1315448</v>
      </c>
      <c r="AT39" s="18">
        <v>1083651</v>
      </c>
      <c r="AU39" s="18">
        <v>714348</v>
      </c>
      <c r="AV39" s="18">
        <v>1104242</v>
      </c>
      <c r="AW39" s="18">
        <v>1091129</v>
      </c>
      <c r="AX39" s="18">
        <v>539384</v>
      </c>
      <c r="AY39" s="18">
        <v>2666062</v>
      </c>
      <c r="AZ39" s="18">
        <v>790978</v>
      </c>
      <c r="BA39" s="18">
        <v>2185043</v>
      </c>
      <c r="BB39" s="18">
        <v>665528</v>
      </c>
      <c r="BC39" s="11">
        <f>FIRE1401a!E40-FIRE1401a!D40-FIRE1401a!C40-FIRE1401a!B40</f>
        <v>-100</v>
      </c>
      <c r="BD39" s="11">
        <f t="shared" si="2"/>
        <v>0</v>
      </c>
      <c r="BE39" s="11">
        <f t="shared" si="4"/>
        <v>0</v>
      </c>
      <c r="BF39" s="11">
        <f>D39-FIRE1401a!D40</f>
        <v>-33</v>
      </c>
      <c r="BG39" s="11">
        <f>B39-FIRE1401a!B40</f>
        <v>-47</v>
      </c>
      <c r="BH39" s="11">
        <f>C39-FIRE1401a!C40</f>
        <v>0</v>
      </c>
    </row>
    <row r="40" spans="1:60" x14ac:dyDescent="0.25">
      <c r="A40" s="36">
        <v>2009</v>
      </c>
      <c r="B40" s="16">
        <v>52196381</v>
      </c>
      <c r="C40" s="19">
        <v>5231900</v>
      </c>
      <c r="D40" s="17">
        <v>3038872</v>
      </c>
      <c r="E40" s="10">
        <v>1053791</v>
      </c>
      <c r="F40" s="18">
        <v>600586</v>
      </c>
      <c r="G40" s="18">
        <v>848612</v>
      </c>
      <c r="H40" s="18">
        <v>738991</v>
      </c>
      <c r="I40" s="18">
        <v>785201</v>
      </c>
      <c r="J40" s="10">
        <v>1020832</v>
      </c>
      <c r="K40" s="10">
        <v>554648</v>
      </c>
      <c r="L40" s="10">
        <v>526365</v>
      </c>
      <c r="M40" s="18">
        <v>500786</v>
      </c>
      <c r="N40" s="18">
        <v>1008297</v>
      </c>
      <c r="O40" s="18">
        <v>1652337</v>
      </c>
      <c r="P40" s="18">
        <v>730515</v>
      </c>
      <c r="Q40" s="10">
        <f t="shared" si="0"/>
        <v>1401597</v>
      </c>
      <c r="R40" s="18">
        <v>611666</v>
      </c>
      <c r="S40" s="18">
        <v>785954</v>
      </c>
      <c r="T40" s="18">
        <v>1704519</v>
      </c>
      <c r="U40" s="18">
        <v>590480</v>
      </c>
      <c r="V40" s="18">
        <v>7942594</v>
      </c>
      <c r="W40" s="18">
        <v>2639833</v>
      </c>
      <c r="X40" s="18">
        <v>1730706</v>
      </c>
      <c r="Y40" s="18">
        <v>744663</v>
      </c>
      <c r="Z40" s="18">
        <v>1096599</v>
      </c>
      <c r="AA40" s="18">
        <v>913088</v>
      </c>
      <c r="AB40" s="18">
        <v>138361</v>
      </c>
      <c r="AC40" s="18">
        <v>2251</v>
      </c>
      <c r="AD40" s="18">
        <v>1695499</v>
      </c>
      <c r="AE40" s="18">
        <v>1452916</v>
      </c>
      <c r="AF40" s="18">
        <v>999380</v>
      </c>
      <c r="AG40" s="18">
        <v>705599</v>
      </c>
      <c r="AH40" s="18">
        <v>1371789</v>
      </c>
      <c r="AI40" s="20">
        <v>887279</v>
      </c>
      <c r="AJ40" s="18">
        <v>846355</v>
      </c>
      <c r="AK40" s="20">
        <v>684575</v>
      </c>
      <c r="AL40" s="18">
        <v>788794</v>
      </c>
      <c r="AM40" s="18">
        <v>683464</v>
      </c>
      <c r="AN40" s="18">
        <v>314489</v>
      </c>
      <c r="AO40" s="18">
        <v>1074913</v>
      </c>
      <c r="AP40" s="18">
        <v>643095</v>
      </c>
      <c r="AQ40" s="18">
        <v>466958</v>
      </c>
      <c r="AR40" s="20">
        <v>1467018</v>
      </c>
      <c r="AS40" s="18">
        <v>1323855</v>
      </c>
      <c r="AT40" s="18">
        <v>1087139</v>
      </c>
      <c r="AU40" s="18">
        <v>718183</v>
      </c>
      <c r="AV40" s="18">
        <v>1113665</v>
      </c>
      <c r="AW40" s="18">
        <v>1094638</v>
      </c>
      <c r="AX40" s="18">
        <v>542131</v>
      </c>
      <c r="AY40" s="18">
        <v>2687116</v>
      </c>
      <c r="AZ40" s="18">
        <v>796039</v>
      </c>
      <c r="BA40" s="18">
        <v>2197607</v>
      </c>
      <c r="BB40" s="18">
        <v>671082</v>
      </c>
      <c r="BC40" s="11">
        <f>FIRE1401a!E41-FIRE1401a!D41-FIRE1401a!C41-FIRE1401a!B41</f>
        <v>0</v>
      </c>
      <c r="BD40" s="11">
        <f t="shared" si="2"/>
        <v>0</v>
      </c>
      <c r="BE40" s="11">
        <f t="shared" si="4"/>
        <v>0</v>
      </c>
      <c r="BF40" s="11">
        <f>D40-FIRE1401a!D41</f>
        <v>-28</v>
      </c>
      <c r="BG40" s="11">
        <f>B40-FIRE1401a!B41</f>
        <v>-19</v>
      </c>
      <c r="BH40" s="11">
        <f>C40-FIRE1401a!C41</f>
        <v>0</v>
      </c>
    </row>
    <row r="41" spans="1:60" x14ac:dyDescent="0.25">
      <c r="A41" s="36">
        <v>2010</v>
      </c>
      <c r="B41" s="16">
        <v>52642452</v>
      </c>
      <c r="C41" s="19">
        <v>5262200</v>
      </c>
      <c r="D41" s="17">
        <v>3049971</v>
      </c>
      <c r="E41" s="10">
        <v>1061749</v>
      </c>
      <c r="F41" s="18">
        <v>608578</v>
      </c>
      <c r="G41" s="18">
        <v>857570</v>
      </c>
      <c r="H41" s="18">
        <v>748270</v>
      </c>
      <c r="I41" s="18">
        <v>796661</v>
      </c>
      <c r="J41" s="10">
        <v>1024715</v>
      </c>
      <c r="K41" s="10">
        <v>555725</v>
      </c>
      <c r="L41" s="10">
        <v>529794</v>
      </c>
      <c r="M41" s="18">
        <v>500165</v>
      </c>
      <c r="N41" s="18">
        <v>1014983</v>
      </c>
      <c r="O41" s="18">
        <v>1658187</v>
      </c>
      <c r="P41" s="18">
        <v>738077</v>
      </c>
      <c r="Q41" s="10">
        <f t="shared" si="0"/>
        <v>1415215</v>
      </c>
      <c r="R41" s="18">
        <v>615656</v>
      </c>
      <c r="S41" s="18">
        <v>793146</v>
      </c>
      <c r="T41" s="18">
        <v>1717620</v>
      </c>
      <c r="U41" s="18">
        <v>594097</v>
      </c>
      <c r="V41" s="18">
        <v>8061495</v>
      </c>
      <c r="W41" s="18">
        <v>2661841</v>
      </c>
      <c r="X41" s="18">
        <v>1748132</v>
      </c>
      <c r="Y41" s="18">
        <v>746945</v>
      </c>
      <c r="Z41" s="18">
        <v>1107641</v>
      </c>
      <c r="AA41" s="18">
        <v>915263</v>
      </c>
      <c r="AB41" s="18">
        <v>138364</v>
      </c>
      <c r="AC41" s="18">
        <v>2228</v>
      </c>
      <c r="AD41" s="18">
        <v>1714643</v>
      </c>
      <c r="AE41" s="18">
        <v>1457298</v>
      </c>
      <c r="AF41" s="18">
        <v>1008874</v>
      </c>
      <c r="AG41" s="18">
        <v>711805</v>
      </c>
      <c r="AH41" s="18">
        <v>1375902</v>
      </c>
      <c r="AI41" s="20">
        <v>890022</v>
      </c>
      <c r="AJ41" s="18">
        <v>852926</v>
      </c>
      <c r="AK41" s="20">
        <v>685911</v>
      </c>
      <c r="AL41" s="18">
        <v>794098</v>
      </c>
      <c r="AM41" s="18">
        <v>688011</v>
      </c>
      <c r="AN41" s="18">
        <v>315463</v>
      </c>
      <c r="AO41" s="18">
        <v>1083398</v>
      </c>
      <c r="AP41" s="18">
        <v>648688</v>
      </c>
      <c r="AQ41" s="18">
        <v>470164</v>
      </c>
      <c r="AR41" s="20">
        <v>1474038</v>
      </c>
      <c r="AS41" s="18">
        <v>1332871</v>
      </c>
      <c r="AT41" s="18">
        <v>1092653</v>
      </c>
      <c r="AU41" s="18">
        <v>723976</v>
      </c>
      <c r="AV41" s="18">
        <v>1125804</v>
      </c>
      <c r="AW41" s="18">
        <v>1100024</v>
      </c>
      <c r="AX41" s="18">
        <v>544166</v>
      </c>
      <c r="AY41" s="18">
        <v>2711938</v>
      </c>
      <c r="AZ41" s="18">
        <v>803154</v>
      </c>
      <c r="BA41" s="18">
        <v>2212556</v>
      </c>
      <c r="BB41" s="18">
        <v>677138</v>
      </c>
      <c r="BC41" s="11">
        <f>FIRE1401a!E42-FIRE1401a!D42-FIRE1401a!C42-FIRE1401a!B42</f>
        <v>-100</v>
      </c>
      <c r="BD41" s="11">
        <f t="shared" si="2"/>
        <v>0</v>
      </c>
      <c r="BE41" s="11">
        <f t="shared" si="4"/>
        <v>0</v>
      </c>
      <c r="BF41" s="11">
        <f>D41-FIRE1401a!D42</f>
        <v>-29</v>
      </c>
      <c r="BG41" s="11">
        <f>B41-FIRE1401a!B42</f>
        <v>-48</v>
      </c>
      <c r="BH41" s="11">
        <f>C41-FIRE1401a!C42</f>
        <v>0</v>
      </c>
    </row>
    <row r="42" spans="1:60" x14ac:dyDescent="0.25">
      <c r="A42" s="36">
        <v>2011</v>
      </c>
      <c r="B42" s="16">
        <v>53107169</v>
      </c>
      <c r="C42" s="19">
        <v>5299900</v>
      </c>
      <c r="D42" s="17">
        <v>3063758</v>
      </c>
      <c r="E42" s="10">
        <v>1070120</v>
      </c>
      <c r="F42" s="18">
        <v>617125</v>
      </c>
      <c r="G42" s="18">
        <v>863937</v>
      </c>
      <c r="H42" s="18">
        <v>756445</v>
      </c>
      <c r="I42" s="18">
        <v>806769</v>
      </c>
      <c r="J42" s="10">
        <v>1028693</v>
      </c>
      <c r="K42" s="10">
        <v>557444</v>
      </c>
      <c r="L42" s="10">
        <v>533760</v>
      </c>
      <c r="M42" s="18">
        <v>499817</v>
      </c>
      <c r="N42" s="18">
        <v>1019631</v>
      </c>
      <c r="O42" s="18">
        <v>1667072</v>
      </c>
      <c r="P42" s="18">
        <v>745338</v>
      </c>
      <c r="Q42" s="10">
        <f t="shared" si="0"/>
        <v>1429366</v>
      </c>
      <c r="R42" s="18">
        <v>618578</v>
      </c>
      <c r="S42" s="18">
        <v>800161</v>
      </c>
      <c r="T42" s="18">
        <v>1729141</v>
      </c>
      <c r="U42" s="18">
        <v>598289</v>
      </c>
      <c r="V42" s="18">
        <v>8204407</v>
      </c>
      <c r="W42" s="18">
        <v>2685386</v>
      </c>
      <c r="X42" s="18">
        <v>1763421</v>
      </c>
      <c r="Y42" s="18">
        <v>750176</v>
      </c>
      <c r="Z42" s="18">
        <v>1119824</v>
      </c>
      <c r="AA42" s="18">
        <v>918047</v>
      </c>
      <c r="AB42" s="18">
        <v>138392</v>
      </c>
      <c r="AC42" s="18">
        <v>2224</v>
      </c>
      <c r="AD42" s="18">
        <v>1731351</v>
      </c>
      <c r="AE42" s="18">
        <v>1461295</v>
      </c>
      <c r="AF42" s="18">
        <v>1018387</v>
      </c>
      <c r="AG42" s="18">
        <v>714768</v>
      </c>
      <c r="AH42" s="18">
        <v>1380770</v>
      </c>
      <c r="AI42" s="20">
        <v>893509</v>
      </c>
      <c r="AJ42" s="18">
        <v>859426</v>
      </c>
      <c r="AK42" s="20">
        <v>688417</v>
      </c>
      <c r="AL42" s="18">
        <v>798989</v>
      </c>
      <c r="AM42" s="18">
        <v>693967</v>
      </c>
      <c r="AN42" s="18">
        <v>316278</v>
      </c>
      <c r="AO42" s="18">
        <v>1090695</v>
      </c>
      <c r="AP42" s="18">
        <v>654791</v>
      </c>
      <c r="AQ42" s="18">
        <v>473939</v>
      </c>
      <c r="AR42" s="20">
        <v>1481832</v>
      </c>
      <c r="AS42" s="18">
        <v>1343805</v>
      </c>
      <c r="AT42" s="18">
        <v>1098265</v>
      </c>
      <c r="AU42" s="18">
        <v>730133</v>
      </c>
      <c r="AV42" s="18">
        <v>1135367</v>
      </c>
      <c r="AW42" s="18">
        <v>1104141</v>
      </c>
      <c r="AX42" s="18">
        <v>546554</v>
      </c>
      <c r="AY42" s="18">
        <v>2739733</v>
      </c>
      <c r="AZ42" s="18">
        <v>808919</v>
      </c>
      <c r="BA42" s="18">
        <v>2227371</v>
      </c>
      <c r="BB42" s="18">
        <v>684028</v>
      </c>
      <c r="BC42" s="11">
        <f>FIRE1401a!E43-FIRE1401a!D43-FIRE1401a!C43-FIRE1401a!B43</f>
        <v>-100</v>
      </c>
      <c r="BD42" s="11">
        <f t="shared" si="2"/>
        <v>0</v>
      </c>
      <c r="BE42" s="11">
        <f t="shared" si="4"/>
        <v>0</v>
      </c>
      <c r="BF42" s="11">
        <f>D42-FIRE1401a!D43</f>
        <v>-42</v>
      </c>
      <c r="BG42" s="11">
        <f>B42-FIRE1401a!B43</f>
        <v>-31</v>
      </c>
      <c r="BH42" s="11">
        <f>C42-FIRE1401a!C43</f>
        <v>0</v>
      </c>
    </row>
    <row r="43" spans="1:60" x14ac:dyDescent="0.25">
      <c r="A43" s="36">
        <v>2012</v>
      </c>
      <c r="B43" s="13">
        <v>53493729</v>
      </c>
      <c r="C43" s="19">
        <v>5313600</v>
      </c>
      <c r="D43" s="17">
        <v>3074067</v>
      </c>
      <c r="E43" s="10">
        <v>1080886</v>
      </c>
      <c r="F43" s="18">
        <v>624458</v>
      </c>
      <c r="G43" s="18">
        <v>870808</v>
      </c>
      <c r="H43" s="18">
        <v>763756</v>
      </c>
      <c r="I43" s="18">
        <v>812504</v>
      </c>
      <c r="J43" s="10">
        <v>1032183</v>
      </c>
      <c r="K43" s="10">
        <v>558450</v>
      </c>
      <c r="L43" s="10">
        <v>538249</v>
      </c>
      <c r="M43" s="18">
        <v>499205</v>
      </c>
      <c r="N43" s="18">
        <v>1024308</v>
      </c>
      <c r="O43" s="18">
        <v>1677523</v>
      </c>
      <c r="P43" s="18">
        <v>749754</v>
      </c>
      <c r="Q43" s="10">
        <f t="shared" si="0"/>
        <v>1438586</v>
      </c>
      <c r="R43" s="18">
        <v>619764</v>
      </c>
      <c r="S43" s="18">
        <v>806812</v>
      </c>
      <c r="T43" s="18">
        <v>1742012</v>
      </c>
      <c r="U43" s="18">
        <v>602216</v>
      </c>
      <c r="V43" s="18">
        <v>8308833</v>
      </c>
      <c r="W43" s="18">
        <v>2701377</v>
      </c>
      <c r="X43" s="18">
        <v>1776430</v>
      </c>
      <c r="Y43" s="18">
        <v>754498</v>
      </c>
      <c r="Z43" s="18">
        <v>1129291</v>
      </c>
      <c r="AA43" s="18">
        <v>921052</v>
      </c>
      <c r="AB43" s="9">
        <v>138826</v>
      </c>
      <c r="AC43" s="9">
        <v>2279</v>
      </c>
      <c r="AD43" s="18">
        <v>1748281</v>
      </c>
      <c r="AE43" s="18">
        <v>1465261</v>
      </c>
      <c r="AF43" s="18">
        <v>1025345</v>
      </c>
      <c r="AG43" s="18">
        <v>719184</v>
      </c>
      <c r="AH43" s="18">
        <v>1386444</v>
      </c>
      <c r="AI43" s="20">
        <v>895955</v>
      </c>
      <c r="AJ43" s="18">
        <v>864847</v>
      </c>
      <c r="AK43" s="20">
        <v>689924</v>
      </c>
      <c r="AL43" s="18">
        <v>803075</v>
      </c>
      <c r="AM43" s="18">
        <v>700331</v>
      </c>
      <c r="AN43" s="9">
        <v>316489</v>
      </c>
      <c r="AO43" s="18">
        <v>1098630</v>
      </c>
      <c r="AP43" s="18">
        <v>660009</v>
      </c>
      <c r="AQ43" s="18">
        <v>476227</v>
      </c>
      <c r="AR43" s="20">
        <v>1488188</v>
      </c>
      <c r="AS43" s="18">
        <v>1352382</v>
      </c>
      <c r="AT43" s="18">
        <v>1101831</v>
      </c>
      <c r="AU43" s="18">
        <v>732802</v>
      </c>
      <c r="AV43" s="18">
        <v>1144046</v>
      </c>
      <c r="AW43" s="18">
        <v>1107684</v>
      </c>
      <c r="AX43" s="18">
        <v>548320</v>
      </c>
      <c r="AY43" s="18">
        <v>2761887</v>
      </c>
      <c r="AZ43" s="18">
        <v>815960</v>
      </c>
      <c r="BA43" s="18">
        <v>2240388</v>
      </c>
      <c r="BB43" s="18">
        <v>688832</v>
      </c>
      <c r="BC43" s="11">
        <f>FIRE1401a!E44-FIRE1401a!D44-FIRE1401a!C44-FIRE1401a!B44</f>
        <v>0</v>
      </c>
      <c r="BD43" s="11">
        <f t="shared" si="2"/>
        <v>0</v>
      </c>
      <c r="BE43" s="11">
        <f t="shared" si="4"/>
        <v>0</v>
      </c>
      <c r="BF43" s="11">
        <f>D43-FIRE1401a!D44</f>
        <v>-33</v>
      </c>
      <c r="BG43" s="11">
        <f>B43-FIRE1401a!B44</f>
        <v>29</v>
      </c>
      <c r="BH43" s="11">
        <f>C43-FIRE1401a!C44</f>
        <v>0</v>
      </c>
    </row>
    <row r="44" spans="1:60" x14ac:dyDescent="0.25">
      <c r="A44" s="36">
        <v>2013</v>
      </c>
      <c r="B44" s="16">
        <v>53865817</v>
      </c>
      <c r="C44" s="19">
        <v>5327700</v>
      </c>
      <c r="D44" s="17">
        <v>3082412</v>
      </c>
      <c r="E44" s="10">
        <v>1092979</v>
      </c>
      <c r="F44" s="18">
        <v>632750</v>
      </c>
      <c r="G44" s="18">
        <v>878210</v>
      </c>
      <c r="H44" s="18">
        <v>771909</v>
      </c>
      <c r="I44" s="18">
        <v>817289</v>
      </c>
      <c r="J44" s="10">
        <v>1035314</v>
      </c>
      <c r="K44" s="10">
        <v>559966</v>
      </c>
      <c r="L44" s="10">
        <v>541734</v>
      </c>
      <c r="M44" s="18">
        <v>498499</v>
      </c>
      <c r="N44" s="18">
        <v>1027951</v>
      </c>
      <c r="O44" s="18">
        <v>1687093</v>
      </c>
      <c r="P44" s="18">
        <v>753733</v>
      </c>
      <c r="Q44" s="10">
        <f t="shared" si="0"/>
        <v>1447672</v>
      </c>
      <c r="R44" s="18">
        <v>621649</v>
      </c>
      <c r="S44" s="18">
        <v>812895</v>
      </c>
      <c r="T44" s="18">
        <v>1755137</v>
      </c>
      <c r="U44" s="18">
        <v>605959</v>
      </c>
      <c r="V44" s="18">
        <v>8417458</v>
      </c>
      <c r="W44" s="18">
        <v>2713572</v>
      </c>
      <c r="X44" s="18">
        <v>1786708</v>
      </c>
      <c r="Y44" s="18">
        <v>759002</v>
      </c>
      <c r="Z44" s="18">
        <v>1140618</v>
      </c>
      <c r="AA44" s="18">
        <v>921939</v>
      </c>
      <c r="AB44" s="18">
        <v>138555</v>
      </c>
      <c r="AC44" s="18">
        <v>2265</v>
      </c>
      <c r="AD44" s="18">
        <v>1763803</v>
      </c>
      <c r="AE44" s="18">
        <v>1467960</v>
      </c>
      <c r="AF44" s="18">
        <v>1033339</v>
      </c>
      <c r="AG44" s="18">
        <v>724523</v>
      </c>
      <c r="AH44" s="18">
        <v>1388143</v>
      </c>
      <c r="AI44" s="20">
        <v>896594</v>
      </c>
      <c r="AJ44" s="18">
        <v>870296</v>
      </c>
      <c r="AK44" s="20">
        <v>691180</v>
      </c>
      <c r="AL44" s="18">
        <v>806837</v>
      </c>
      <c r="AM44" s="18">
        <v>705655</v>
      </c>
      <c r="AN44" s="18">
        <v>316389</v>
      </c>
      <c r="AO44" s="18">
        <v>1107080</v>
      </c>
      <c r="AP44" s="18">
        <v>663998</v>
      </c>
      <c r="AQ44" s="18">
        <v>477727</v>
      </c>
      <c r="AR44" s="20">
        <v>1494638</v>
      </c>
      <c r="AS44" s="18">
        <v>1358520</v>
      </c>
      <c r="AT44" s="18">
        <v>1107031</v>
      </c>
      <c r="AU44" s="18">
        <v>735844</v>
      </c>
      <c r="AV44" s="18">
        <v>1154136</v>
      </c>
      <c r="AW44" s="18">
        <v>1112559</v>
      </c>
      <c r="AX44" s="18">
        <v>549517</v>
      </c>
      <c r="AY44" s="18">
        <v>2781753</v>
      </c>
      <c r="AZ44" s="18">
        <v>822940</v>
      </c>
      <c r="BA44" s="18">
        <v>2250644</v>
      </c>
      <c r="BB44" s="18">
        <v>693939</v>
      </c>
      <c r="BC44" s="11">
        <f>FIRE1401a!E45-FIRE1401a!D45-FIRE1401a!C45-FIRE1401a!B45</f>
        <v>0</v>
      </c>
      <c r="BD44" s="11">
        <f t="shared" si="2"/>
        <v>0</v>
      </c>
      <c r="BE44" s="11">
        <f t="shared" ref="BE44:BE48" si="5">IF(BB44="..","No data",B44-E44-F44-G44-H44-I44-J44-K44-L44-M44-N44-O44-P44-R44-S44-T44-U44-V44-W44-X44-Y44-Z44-AA44-AB44-AC44-AD44-AE44-AF44-AG44-AH44-AJ44-AL44-AM44-AN44-AO44-AP44-AQ44-AS44-AT44-AU44-AV44-AW44-AX44-AY44-AZ44-BA44-BB44)</f>
        <v>0</v>
      </c>
      <c r="BF44" s="11">
        <f>D44-FIRE1401a!D45</f>
        <v>12</v>
      </c>
      <c r="BG44" s="11">
        <f>B44-FIRE1401a!B45</f>
        <v>17</v>
      </c>
      <c r="BH44" s="11">
        <f>C44-FIRE1401a!C45</f>
        <v>0</v>
      </c>
    </row>
    <row r="45" spans="1:60" x14ac:dyDescent="0.25">
      <c r="A45" s="36">
        <v>2014</v>
      </c>
      <c r="B45" s="16">
        <v>54316618</v>
      </c>
      <c r="C45" s="19">
        <v>5347600</v>
      </c>
      <c r="D45" s="17">
        <v>3092036</v>
      </c>
      <c r="E45" s="10">
        <v>1104211</v>
      </c>
      <c r="F45" s="18">
        <v>642018</v>
      </c>
      <c r="G45" s="18">
        <v>886128</v>
      </c>
      <c r="H45" s="18">
        <v>781125</v>
      </c>
      <c r="I45" s="18">
        <v>825679</v>
      </c>
      <c r="J45" s="10">
        <v>1040060</v>
      </c>
      <c r="K45" s="10">
        <v>561122</v>
      </c>
      <c r="L45" s="10">
        <v>545961</v>
      </c>
      <c r="M45" s="18">
        <v>498376</v>
      </c>
      <c r="N45" s="18">
        <v>1032695</v>
      </c>
      <c r="O45" s="18">
        <v>1700681</v>
      </c>
      <c r="P45" s="18">
        <v>757843</v>
      </c>
      <c r="Q45" s="10">
        <f t="shared" si="0"/>
        <v>1458394</v>
      </c>
      <c r="R45" s="18">
        <v>623450</v>
      </c>
      <c r="S45" s="18">
        <v>821153</v>
      </c>
      <c r="T45" s="18">
        <v>1775471</v>
      </c>
      <c r="U45" s="18">
        <v>611739</v>
      </c>
      <c r="V45" s="18">
        <v>8539398</v>
      </c>
      <c r="W45" s="18">
        <v>2730123</v>
      </c>
      <c r="X45" s="18">
        <v>1799770</v>
      </c>
      <c r="Y45" s="18">
        <v>763730</v>
      </c>
      <c r="Z45" s="18">
        <v>1154195</v>
      </c>
      <c r="AA45" s="18">
        <v>923888</v>
      </c>
      <c r="AB45" s="18">
        <v>139332</v>
      </c>
      <c r="AC45" s="18">
        <v>2292</v>
      </c>
      <c r="AD45" s="18">
        <v>1782513</v>
      </c>
      <c r="AE45" s="18">
        <v>1470919</v>
      </c>
      <c r="AF45" s="18">
        <v>1043436</v>
      </c>
      <c r="AG45" s="18">
        <v>731886</v>
      </c>
      <c r="AH45" s="18">
        <v>1393548</v>
      </c>
      <c r="AI45" s="20">
        <v>898123</v>
      </c>
      <c r="AJ45" s="18">
        <v>877388</v>
      </c>
      <c r="AK45" s="20">
        <v>693067</v>
      </c>
      <c r="AL45" s="18">
        <v>808384</v>
      </c>
      <c r="AM45" s="18">
        <v>713351</v>
      </c>
      <c r="AN45" s="18">
        <v>316832</v>
      </c>
      <c r="AO45" s="18">
        <v>1116001</v>
      </c>
      <c r="AP45" s="18">
        <v>669377</v>
      </c>
      <c r="AQ45" s="18">
        <v>480542</v>
      </c>
      <c r="AR45" s="20">
        <v>1500846</v>
      </c>
      <c r="AS45" s="18">
        <v>1366088</v>
      </c>
      <c r="AT45" s="18">
        <v>1110826</v>
      </c>
      <c r="AU45" s="18">
        <v>742499</v>
      </c>
      <c r="AV45" s="18">
        <v>1164095</v>
      </c>
      <c r="AW45" s="18">
        <v>1117332</v>
      </c>
      <c r="AX45" s="18">
        <v>552450</v>
      </c>
      <c r="AY45" s="18">
        <v>2805891</v>
      </c>
      <c r="AZ45" s="18">
        <v>830512</v>
      </c>
      <c r="BA45" s="18">
        <v>2261757</v>
      </c>
      <c r="BB45" s="18">
        <v>700551</v>
      </c>
      <c r="BC45" s="11">
        <f>FIRE1401a!E46-FIRE1401a!D46-FIRE1401a!C46-FIRE1401a!B46</f>
        <v>100</v>
      </c>
      <c r="BD45" s="11">
        <f t="shared" si="2"/>
        <v>0</v>
      </c>
      <c r="BE45" s="11">
        <f t="shared" si="5"/>
        <v>0</v>
      </c>
      <c r="BF45" s="11">
        <f>D45-FIRE1401a!D46</f>
        <v>36</v>
      </c>
      <c r="BG45" s="11">
        <f>B45-FIRE1401a!B46</f>
        <v>18</v>
      </c>
      <c r="BH45" s="11">
        <f>C45-FIRE1401a!C46</f>
        <v>0</v>
      </c>
    </row>
    <row r="46" spans="1:60" x14ac:dyDescent="0.25">
      <c r="A46" s="36">
        <v>2015</v>
      </c>
      <c r="B46" s="16">
        <v>54786327</v>
      </c>
      <c r="C46" s="19">
        <v>5373000</v>
      </c>
      <c r="D46" s="17">
        <v>3099086</v>
      </c>
      <c r="E46" s="38">
        <v>1118820</v>
      </c>
      <c r="F46" s="10">
        <v>652378</v>
      </c>
      <c r="G46" s="10">
        <v>893881</v>
      </c>
      <c r="H46" s="10">
        <v>790295</v>
      </c>
      <c r="I46" s="18">
        <v>835181</v>
      </c>
      <c r="J46" s="38">
        <v>1044171</v>
      </c>
      <c r="K46" s="10">
        <v>562260</v>
      </c>
      <c r="L46" s="49">
        <v>550283</v>
      </c>
      <c r="M46" s="49">
        <v>498581</v>
      </c>
      <c r="N46" s="10">
        <v>1036957</v>
      </c>
      <c r="O46" s="10">
        <v>1714049</v>
      </c>
      <c r="P46" s="10">
        <v>762525</v>
      </c>
      <c r="Q46" s="10">
        <f t="shared" si="0"/>
        <v>1468596</v>
      </c>
      <c r="R46" s="10">
        <v>625345</v>
      </c>
      <c r="S46" s="10">
        <v>829094</v>
      </c>
      <c r="T46" s="10">
        <v>1790597</v>
      </c>
      <c r="U46" s="49">
        <v>617527</v>
      </c>
      <c r="V46" s="49">
        <v>8666930</v>
      </c>
      <c r="W46" s="49">
        <v>2754017</v>
      </c>
      <c r="X46" s="10">
        <v>1813586</v>
      </c>
      <c r="Y46" s="50">
        <v>767572</v>
      </c>
      <c r="Z46" s="49">
        <v>1165332</v>
      </c>
      <c r="AA46" s="10">
        <v>925157</v>
      </c>
      <c r="AB46" s="49">
        <v>139763</v>
      </c>
      <c r="AC46" s="49">
        <v>2335</v>
      </c>
      <c r="AD46" s="10">
        <v>1798276</v>
      </c>
      <c r="AE46" s="10">
        <v>1476893</v>
      </c>
      <c r="AF46" s="10">
        <v>1055798</v>
      </c>
      <c r="AG46" s="49">
        <v>737350</v>
      </c>
      <c r="AH46" s="49">
        <v>1401516</v>
      </c>
      <c r="AI46" s="11">
        <v>899121</v>
      </c>
      <c r="AJ46" s="49">
        <v>884748</v>
      </c>
      <c r="AK46" s="11">
        <v>693360</v>
      </c>
      <c r="AL46" s="10">
        <v>811801</v>
      </c>
      <c r="AM46" s="49">
        <v>722167</v>
      </c>
      <c r="AN46" s="49">
        <v>316453</v>
      </c>
      <c r="AO46" s="10">
        <v>1125153</v>
      </c>
      <c r="AP46" s="49">
        <v>673590</v>
      </c>
      <c r="AQ46" s="10">
        <v>483904</v>
      </c>
      <c r="AR46" s="11">
        <v>1506605</v>
      </c>
      <c r="AS46" s="49">
        <v>1375457</v>
      </c>
      <c r="AT46" s="10">
        <v>1113912</v>
      </c>
      <c r="AU46" s="49">
        <v>747734</v>
      </c>
      <c r="AV46" s="49">
        <v>1172382</v>
      </c>
      <c r="AW46" s="49">
        <v>1120521</v>
      </c>
      <c r="AX46" s="49">
        <v>555154</v>
      </c>
      <c r="AY46" s="10">
        <v>2834490</v>
      </c>
      <c r="AZ46" s="49">
        <v>838525</v>
      </c>
      <c r="BA46" s="49">
        <v>2277796</v>
      </c>
      <c r="BB46" s="10">
        <v>706071</v>
      </c>
      <c r="BC46" s="11">
        <f>FIRE1401a!E47-FIRE1401a!D47-FIRE1401a!C47-FIRE1401a!B47</f>
        <v>0</v>
      </c>
      <c r="BD46" s="11">
        <f t="shared" ref="BD46:BD51" si="6">IF(AI46="..","No data",D46-AI46-AK46-AR46)</f>
        <v>0</v>
      </c>
      <c r="BE46" s="11">
        <f t="shared" si="5"/>
        <v>0</v>
      </c>
      <c r="BF46" s="11">
        <f>D46-FIRE1401a!D47</f>
        <v>-14</v>
      </c>
      <c r="BG46" s="11">
        <f>B46-FIRE1401a!B47</f>
        <v>27</v>
      </c>
      <c r="BH46" s="11">
        <f>C46-FIRE1401a!C47</f>
        <v>0</v>
      </c>
    </row>
    <row r="47" spans="1:60" x14ac:dyDescent="0.25">
      <c r="A47" s="36">
        <v>2016</v>
      </c>
      <c r="B47" s="16">
        <v>55268067</v>
      </c>
      <c r="C47" s="19">
        <v>5404700</v>
      </c>
      <c r="D47" s="14">
        <v>3113150</v>
      </c>
      <c r="E47" s="38">
        <v>1131336</v>
      </c>
      <c r="F47" s="10">
        <v>661459</v>
      </c>
      <c r="G47" s="10">
        <v>901519</v>
      </c>
      <c r="H47" s="10">
        <v>799296</v>
      </c>
      <c r="I47" s="18">
        <v>841310</v>
      </c>
      <c r="J47" s="38">
        <v>1049306</v>
      </c>
      <c r="K47" s="10">
        <v>564625</v>
      </c>
      <c r="L47" s="49">
        <v>555057</v>
      </c>
      <c r="M47" s="49">
        <v>498793</v>
      </c>
      <c r="N47" s="10">
        <v>1042937</v>
      </c>
      <c r="O47" s="10">
        <v>1727038</v>
      </c>
      <c r="P47" s="10">
        <v>767297</v>
      </c>
      <c r="Q47" s="10">
        <f t="shared" si="0"/>
        <v>1478117</v>
      </c>
      <c r="R47" s="10">
        <v>628103</v>
      </c>
      <c r="S47" s="10">
        <v>836730</v>
      </c>
      <c r="T47" s="10">
        <v>1806944</v>
      </c>
      <c r="U47" s="49">
        <v>623094</v>
      </c>
      <c r="V47" s="49">
        <v>8769659</v>
      </c>
      <c r="W47" s="49">
        <v>2780844</v>
      </c>
      <c r="X47" s="10">
        <v>1828815</v>
      </c>
      <c r="Y47" s="50">
        <v>773023</v>
      </c>
      <c r="Z47" s="49">
        <v>1176386</v>
      </c>
      <c r="AA47" s="10">
        <v>928474</v>
      </c>
      <c r="AB47" s="49">
        <v>140264</v>
      </c>
      <c r="AC47" s="49">
        <v>2331</v>
      </c>
      <c r="AD47" s="10">
        <v>1817395</v>
      </c>
      <c r="AE47" s="10">
        <v>1483863</v>
      </c>
      <c r="AF47" s="10">
        <v>1068928</v>
      </c>
      <c r="AG47" s="49">
        <v>744811</v>
      </c>
      <c r="AH47" s="49">
        <v>1411155</v>
      </c>
      <c r="AI47" s="11">
        <v>902133</v>
      </c>
      <c r="AJ47" s="49">
        <v>891731</v>
      </c>
      <c r="AK47" s="11">
        <v>694826</v>
      </c>
      <c r="AL47" s="10">
        <v>816458</v>
      </c>
      <c r="AM47" s="49">
        <v>732452</v>
      </c>
      <c r="AN47" s="49">
        <v>317444</v>
      </c>
      <c r="AO47" s="10">
        <v>1136262</v>
      </c>
      <c r="AP47" s="49">
        <v>678484</v>
      </c>
      <c r="AQ47" s="10">
        <v>488119</v>
      </c>
      <c r="AR47" s="11">
        <v>1516191</v>
      </c>
      <c r="AS47" s="49">
        <v>1385413</v>
      </c>
      <c r="AT47" s="10">
        <v>1120089</v>
      </c>
      <c r="AU47" s="49">
        <v>751175</v>
      </c>
      <c r="AV47" s="49">
        <v>1180956</v>
      </c>
      <c r="AW47" s="49">
        <v>1126417</v>
      </c>
      <c r="AX47" s="49">
        <v>558991</v>
      </c>
      <c r="AY47" s="10">
        <v>2870551</v>
      </c>
      <c r="AZ47" s="49">
        <v>846888</v>
      </c>
      <c r="BA47" s="49">
        <v>2295025</v>
      </c>
      <c r="BB47" s="10">
        <v>710820</v>
      </c>
      <c r="BC47" s="11">
        <f>FIRE1401a!E48-FIRE1401a!D48-FIRE1401a!C48-FIRE1401a!B48</f>
        <v>-100</v>
      </c>
      <c r="BD47" s="11">
        <f t="shared" si="6"/>
        <v>0</v>
      </c>
      <c r="BE47" s="11">
        <f t="shared" si="5"/>
        <v>0</v>
      </c>
      <c r="BF47" s="11">
        <f>D47-FIRE1401a!D48</f>
        <v>-50</v>
      </c>
      <c r="BG47" s="11">
        <f>B47-FIRE1401a!B48</f>
        <v>-33</v>
      </c>
      <c r="BH47" s="11">
        <f>C47-FIRE1401a!C48</f>
        <v>0</v>
      </c>
    </row>
    <row r="48" spans="1:60" x14ac:dyDescent="0.25">
      <c r="A48" s="36">
        <v>2017</v>
      </c>
      <c r="B48" s="16">
        <v>55619430</v>
      </c>
      <c r="C48" s="19">
        <v>5424800</v>
      </c>
      <c r="D48" s="14">
        <v>3125165</v>
      </c>
      <c r="E48" s="38">
        <v>1139791</v>
      </c>
      <c r="F48" s="10">
        <v>664600</v>
      </c>
      <c r="G48" s="10">
        <v>905813</v>
      </c>
      <c r="H48" s="10">
        <v>803439</v>
      </c>
      <c r="I48" s="18">
        <v>847151</v>
      </c>
      <c r="J48" s="38">
        <v>1054131</v>
      </c>
      <c r="K48" s="10">
        <v>566150</v>
      </c>
      <c r="L48" s="49">
        <v>561349</v>
      </c>
      <c r="M48" s="49">
        <v>498375</v>
      </c>
      <c r="N48" s="10">
        <v>1049000</v>
      </c>
      <c r="O48" s="10">
        <v>1740683</v>
      </c>
      <c r="P48" s="10">
        <v>770689</v>
      </c>
      <c r="Q48" s="10">
        <f t="shared" si="0"/>
        <v>1487095</v>
      </c>
      <c r="R48" s="10">
        <v>630009</v>
      </c>
      <c r="S48" s="10">
        <v>840414</v>
      </c>
      <c r="T48" s="10">
        <v>1820379</v>
      </c>
      <c r="U48" s="49">
        <v>628139</v>
      </c>
      <c r="V48" s="49">
        <v>8825001</v>
      </c>
      <c r="W48" s="49">
        <v>2798799</v>
      </c>
      <c r="X48" s="10">
        <v>1837805</v>
      </c>
      <c r="Y48" s="50">
        <v>779411</v>
      </c>
      <c r="Z48" s="49">
        <v>1180934</v>
      </c>
      <c r="AA48" s="10">
        <v>929854</v>
      </c>
      <c r="AB48" s="49">
        <v>140984</v>
      </c>
      <c r="AC48" s="49">
        <v>2259</v>
      </c>
      <c r="AD48" s="10">
        <v>1832252</v>
      </c>
      <c r="AE48" s="10">
        <v>1490497</v>
      </c>
      <c r="AF48" s="10">
        <v>1083226</v>
      </c>
      <c r="AG48" s="49">
        <v>751171</v>
      </c>
      <c r="AH48" s="49">
        <v>1416825</v>
      </c>
      <c r="AI48" s="11">
        <v>904324</v>
      </c>
      <c r="AJ48" s="49">
        <v>898390</v>
      </c>
      <c r="AK48" s="11">
        <v>696284</v>
      </c>
      <c r="AL48" s="10">
        <v>819796</v>
      </c>
      <c r="AM48" s="49">
        <v>741209</v>
      </c>
      <c r="AN48" s="49">
        <v>319030</v>
      </c>
      <c r="AO48" s="10">
        <v>1147060</v>
      </c>
      <c r="AP48" s="49">
        <v>682444</v>
      </c>
      <c r="AQ48" s="10">
        <v>493227</v>
      </c>
      <c r="AR48" s="11">
        <v>1524557</v>
      </c>
      <c r="AS48" s="49">
        <v>1393445</v>
      </c>
      <c r="AT48" s="10">
        <v>1126203</v>
      </c>
      <c r="AU48" s="49">
        <v>756978</v>
      </c>
      <c r="AV48" s="49">
        <v>1185321</v>
      </c>
      <c r="AW48" s="49">
        <v>1129538</v>
      </c>
      <c r="AX48" s="49">
        <v>564562</v>
      </c>
      <c r="AY48" s="10">
        <v>2897303</v>
      </c>
      <c r="AZ48" s="49">
        <v>852353</v>
      </c>
      <c r="BA48" s="49">
        <v>2307035</v>
      </c>
      <c r="BB48" s="10">
        <v>716406</v>
      </c>
      <c r="BC48" s="11">
        <f>FIRE1401a!E49-FIRE1401a!D49-FIRE1401a!C49-FIRE1401a!B49</f>
        <v>0</v>
      </c>
      <c r="BD48" s="11">
        <f t="shared" si="6"/>
        <v>0</v>
      </c>
      <c r="BE48" s="11">
        <f t="shared" si="5"/>
        <v>0</v>
      </c>
      <c r="BF48" s="11">
        <f>D48-FIRE1401a!D49</f>
        <v>-35</v>
      </c>
      <c r="BG48" s="11">
        <f>B48-FIRE1401a!B49</f>
        <v>30</v>
      </c>
      <c r="BH48" s="11">
        <f>C48-FIRE1401a!C49</f>
        <v>0</v>
      </c>
    </row>
    <row r="49" spans="1:60" x14ac:dyDescent="0.25">
      <c r="A49" s="36">
        <v>2018</v>
      </c>
      <c r="B49" s="12">
        <v>55977178</v>
      </c>
      <c r="C49" s="19">
        <v>5438100</v>
      </c>
      <c r="D49" s="14">
        <v>3138631</v>
      </c>
      <c r="E49" s="57">
        <v>1152074</v>
      </c>
      <c r="F49" s="57">
        <v>669338</v>
      </c>
      <c r="G49" s="57">
        <v>911403</v>
      </c>
      <c r="H49" s="57">
        <v>808666</v>
      </c>
      <c r="I49" s="57">
        <v>852523</v>
      </c>
      <c r="J49" s="57">
        <v>1059271</v>
      </c>
      <c r="K49" s="57">
        <v>567718</v>
      </c>
      <c r="L49" s="57">
        <v>565968</v>
      </c>
      <c r="M49" s="57">
        <v>498888</v>
      </c>
      <c r="N49" s="57">
        <v>1053316</v>
      </c>
      <c r="O49" s="57">
        <v>1753565</v>
      </c>
      <c r="P49" s="57">
        <v>772268</v>
      </c>
      <c r="Q49" s="10">
        <f t="shared" si="0"/>
        <v>1492328</v>
      </c>
      <c r="R49" s="57">
        <v>633546</v>
      </c>
      <c r="S49" s="57">
        <v>844985</v>
      </c>
      <c r="T49" s="57">
        <v>1832752</v>
      </c>
      <c r="U49" s="57">
        <v>633558</v>
      </c>
      <c r="V49" s="57">
        <v>8908081</v>
      </c>
      <c r="W49" s="57">
        <v>2812569</v>
      </c>
      <c r="X49" s="57">
        <v>1844245</v>
      </c>
      <c r="Y49" s="57">
        <v>784164</v>
      </c>
      <c r="Z49" s="57">
        <v>1184365</v>
      </c>
      <c r="AA49" s="57">
        <v>932085</v>
      </c>
      <c r="AB49" s="57">
        <v>141538</v>
      </c>
      <c r="AC49" s="57">
        <v>2242</v>
      </c>
      <c r="AD49" s="57">
        <v>1846478</v>
      </c>
      <c r="AE49" s="57">
        <v>1498300</v>
      </c>
      <c r="AF49" s="57">
        <v>1093183</v>
      </c>
      <c r="AG49" s="57">
        <v>755833</v>
      </c>
      <c r="AH49" s="57">
        <v>1423065</v>
      </c>
      <c r="AI49" s="58">
        <v>907434</v>
      </c>
      <c r="AJ49" s="57">
        <v>903680</v>
      </c>
      <c r="AK49" s="58">
        <v>698369</v>
      </c>
      <c r="AL49" s="57">
        <v>824398</v>
      </c>
      <c r="AM49" s="57">
        <v>747622</v>
      </c>
      <c r="AN49" s="57">
        <v>320274</v>
      </c>
      <c r="AO49" s="57">
        <v>1154195</v>
      </c>
      <c r="AP49" s="57">
        <v>687524</v>
      </c>
      <c r="AQ49" s="57">
        <v>498073</v>
      </c>
      <c r="AR49" s="58">
        <v>1532828</v>
      </c>
      <c r="AS49" s="57">
        <v>1402918</v>
      </c>
      <c r="AT49" s="57">
        <v>1131052</v>
      </c>
      <c r="AU49" s="57">
        <v>758556</v>
      </c>
      <c r="AV49" s="57">
        <v>1189934</v>
      </c>
      <c r="AW49" s="57">
        <v>1136371</v>
      </c>
      <c r="AX49" s="57">
        <v>571010</v>
      </c>
      <c r="AY49" s="57">
        <v>2916458</v>
      </c>
      <c r="AZ49" s="57">
        <v>858852</v>
      </c>
      <c r="BA49" s="57">
        <v>2320214</v>
      </c>
      <c r="BB49" s="57">
        <v>720060</v>
      </c>
      <c r="BC49" s="11">
        <f>FIRE1401a!E50-FIRE1401a!D50-FIRE1401a!C50-FIRE1401a!B50</f>
        <v>0</v>
      </c>
      <c r="BD49" s="11">
        <f t="shared" si="6"/>
        <v>0</v>
      </c>
      <c r="BE49" s="11">
        <f t="shared" ref="BE49" si="7">IF(BB49="..","No data",B49-E49-F49-G49-H49-I49-J49-K49-L49-M49-N49-O49-P49-R49-S49-T49-U49-V49-W49-X49-Y49-Z49-AA49-AB49-AC49-AD49-AE49-AF49-AG49-AH49-AJ49-AL49-AM49-AN49-AO49-AP49-AQ49-AS49-AT49-AU49-AV49-AW49-AX49-AY49-AZ49-BA49-BB49)</f>
        <v>0</v>
      </c>
      <c r="BF49" s="11">
        <f>D49-FIRE1401a!D50</f>
        <v>31</v>
      </c>
      <c r="BG49" s="11">
        <f>B49-FIRE1401a!B50</f>
        <v>-22</v>
      </c>
      <c r="BH49" s="11">
        <f>C49-FIRE1401a!C50</f>
        <v>0</v>
      </c>
    </row>
    <row r="50" spans="1:60" x14ac:dyDescent="0.25">
      <c r="A50" s="36">
        <v>2019</v>
      </c>
      <c r="B50" s="12">
        <v>56286961</v>
      </c>
      <c r="C50" s="19">
        <v>5463300</v>
      </c>
      <c r="D50" s="14">
        <v>3152879</v>
      </c>
      <c r="E50" s="57">
        <v>1156804</v>
      </c>
      <c r="F50" s="57">
        <v>674992</v>
      </c>
      <c r="G50" s="57">
        <v>914859</v>
      </c>
      <c r="H50" s="57">
        <v>813430</v>
      </c>
      <c r="I50" s="57">
        <v>855796</v>
      </c>
      <c r="J50" s="57">
        <v>1066647</v>
      </c>
      <c r="K50" s="57">
        <v>569141</v>
      </c>
      <c r="L50" s="57">
        <v>569578</v>
      </c>
      <c r="M50" s="57">
        <v>500012</v>
      </c>
      <c r="N50" s="57">
        <v>1059996</v>
      </c>
      <c r="O50" s="57">
        <v>1762964</v>
      </c>
      <c r="P50" s="57">
        <v>773839</v>
      </c>
      <c r="Q50" s="10">
        <f t="shared" si="0"/>
        <v>1496056</v>
      </c>
      <c r="R50" s="57">
        <v>636897</v>
      </c>
      <c r="S50" s="57">
        <v>848114</v>
      </c>
      <c r="T50" s="57">
        <v>1846655</v>
      </c>
      <c r="U50" s="57">
        <v>637070</v>
      </c>
      <c r="V50" s="57">
        <v>8961989</v>
      </c>
      <c r="W50" s="57">
        <v>2835686</v>
      </c>
      <c r="X50" s="57">
        <v>1849967</v>
      </c>
      <c r="Y50" s="57">
        <v>788587</v>
      </c>
      <c r="Z50" s="57">
        <v>1189519</v>
      </c>
      <c r="AA50" s="57">
        <v>932806</v>
      </c>
      <c r="AB50" s="57">
        <v>141771</v>
      </c>
      <c r="AC50" s="57">
        <v>2224</v>
      </c>
      <c r="AD50" s="57">
        <v>1860111</v>
      </c>
      <c r="AE50" s="57">
        <v>1508941</v>
      </c>
      <c r="AF50" s="57">
        <v>1100306</v>
      </c>
      <c r="AG50" s="57">
        <v>761224</v>
      </c>
      <c r="AH50" s="57">
        <v>1429910</v>
      </c>
      <c r="AI50" s="58">
        <v>910027</v>
      </c>
      <c r="AJ50" s="57">
        <v>907760</v>
      </c>
      <c r="AK50" s="58">
        <v>699559</v>
      </c>
      <c r="AL50" s="57">
        <v>828672</v>
      </c>
      <c r="AM50" s="57">
        <v>753278</v>
      </c>
      <c r="AN50" s="57">
        <v>322434</v>
      </c>
      <c r="AO50" s="57">
        <v>1161124</v>
      </c>
      <c r="AP50" s="57">
        <v>691667</v>
      </c>
      <c r="AQ50" s="57">
        <v>502990</v>
      </c>
      <c r="AR50" s="58">
        <v>1543293</v>
      </c>
      <c r="AS50" s="57">
        <v>1409020</v>
      </c>
      <c r="AT50" s="57">
        <v>1135935</v>
      </c>
      <c r="AU50" s="57">
        <v>761350</v>
      </c>
      <c r="AV50" s="57">
        <v>1196236</v>
      </c>
      <c r="AW50" s="57">
        <v>1141469</v>
      </c>
      <c r="AX50" s="57">
        <v>577933</v>
      </c>
      <c r="AY50" s="57">
        <v>2928592</v>
      </c>
      <c r="AZ50" s="57">
        <v>863980</v>
      </c>
      <c r="BA50" s="57">
        <v>2332469</v>
      </c>
      <c r="BB50" s="57">
        <v>722217</v>
      </c>
      <c r="BC50" s="11">
        <f>FIRE1401a!E52-FIRE1401a!D52-FIRE1401a!C52-FIRE1401a!B52</f>
        <v>0</v>
      </c>
      <c r="BD50" s="11">
        <f t="shared" si="6"/>
        <v>0</v>
      </c>
      <c r="BE50" s="11">
        <f t="shared" ref="BE50" si="8">IF(BB50="..","No data",B50-E50-F50-G50-H50-I50-J50-K50-L50-M50-N50-O50-P50-R50-S50-T50-U50-V50-W50-X50-Y50-Z50-AA50-AB50-AC50-AD50-AE50-AF50-AG50-AH50-AJ50-AL50-AM50-AN50-AO50-AP50-AQ50-AS50-AT50-AU50-AV50-AW50-AX50-AY50-AZ50-BA50-BB50)</f>
        <v>0</v>
      </c>
      <c r="BF50" s="11">
        <f>D50-FIRE1401a!D51</f>
        <v>-21</v>
      </c>
      <c r="BG50" s="11">
        <f>B50-FIRE1401a!B51</f>
        <v>-39</v>
      </c>
      <c r="BH50" s="11">
        <f>C50-FIRE1401a!C51</f>
        <v>0</v>
      </c>
    </row>
    <row r="51" spans="1:60" x14ac:dyDescent="0.25">
      <c r="A51" s="36">
        <v>2020</v>
      </c>
      <c r="B51" s="12">
        <v>56550138</v>
      </c>
      <c r="C51" s="19">
        <v>5466000</v>
      </c>
      <c r="D51" s="14">
        <v>3169586</v>
      </c>
      <c r="E51" s="57">
        <v>1165613</v>
      </c>
      <c r="F51" s="57">
        <v>682311</v>
      </c>
      <c r="G51" s="57">
        <v>917762</v>
      </c>
      <c r="H51" s="57">
        <v>817263</v>
      </c>
      <c r="I51" s="57">
        <v>859830</v>
      </c>
      <c r="J51" s="57">
        <v>1069646</v>
      </c>
      <c r="K51" s="57">
        <v>569768</v>
      </c>
      <c r="L51" s="57">
        <v>573299</v>
      </c>
      <c r="M51" s="57">
        <v>499781</v>
      </c>
      <c r="N51" s="57">
        <v>1063997</v>
      </c>
      <c r="O51" s="57">
        <v>1773624</v>
      </c>
      <c r="P51" s="57">
        <v>776780</v>
      </c>
      <c r="Q51" s="10">
        <f t="shared" si="0"/>
        <v>1503731</v>
      </c>
      <c r="R51" s="57">
        <v>640551</v>
      </c>
      <c r="S51" s="57">
        <v>850590</v>
      </c>
      <c r="T51" s="57">
        <v>1856063</v>
      </c>
      <c r="U51" s="57">
        <v>640650</v>
      </c>
      <c r="V51" s="57">
        <v>9002488</v>
      </c>
      <c r="W51" s="57">
        <v>2848286</v>
      </c>
      <c r="X51" s="57">
        <v>1856770</v>
      </c>
      <c r="Y51" s="57">
        <v>791685</v>
      </c>
      <c r="Z51" s="57">
        <v>1195672</v>
      </c>
      <c r="AA51" s="57">
        <v>934439</v>
      </c>
      <c r="AB51" s="57">
        <v>142296</v>
      </c>
      <c r="AC51" s="57">
        <v>2226</v>
      </c>
      <c r="AD51" s="57">
        <v>1868199</v>
      </c>
      <c r="AE51" s="57">
        <v>1515487</v>
      </c>
      <c r="AF51" s="57">
        <v>1107597</v>
      </c>
      <c r="AG51" s="57">
        <v>766333</v>
      </c>
      <c r="AH51" s="57">
        <v>1434256</v>
      </c>
      <c r="AI51" s="58">
        <v>913698</v>
      </c>
      <c r="AJ51" s="57">
        <v>914039</v>
      </c>
      <c r="AK51" s="58">
        <v>703361</v>
      </c>
      <c r="AL51" s="57">
        <v>831622</v>
      </c>
      <c r="AM51" s="57">
        <v>757181</v>
      </c>
      <c r="AN51" s="57">
        <v>323820</v>
      </c>
      <c r="AO51" s="57">
        <v>1170475</v>
      </c>
      <c r="AP51" s="57">
        <v>696880</v>
      </c>
      <c r="AQ51" s="57">
        <v>506737</v>
      </c>
      <c r="AR51" s="58">
        <v>1552527</v>
      </c>
      <c r="AS51" s="57">
        <v>1415054</v>
      </c>
      <c r="AT51" s="57">
        <v>1139794</v>
      </c>
      <c r="AU51" s="57">
        <v>761246</v>
      </c>
      <c r="AV51" s="57">
        <v>1199870</v>
      </c>
      <c r="AW51" s="57">
        <v>1146624</v>
      </c>
      <c r="AX51" s="57">
        <v>583786</v>
      </c>
      <c r="AY51" s="57">
        <v>2939927</v>
      </c>
      <c r="AZ51" s="57">
        <v>867635</v>
      </c>
      <c r="BA51" s="57">
        <v>2345235</v>
      </c>
      <c r="BB51" s="57">
        <v>726951</v>
      </c>
      <c r="BC51" s="11">
        <f>FIRE1401a!E53-FIRE1401a!D53-FIRE1401a!C53-FIRE1401a!B53</f>
        <v>0</v>
      </c>
      <c r="BD51" s="11">
        <f t="shared" si="6"/>
        <v>0</v>
      </c>
      <c r="BE51" s="11">
        <f t="shared" ref="BE51" si="9">IF(BB51="..","No data",B51-E51-F51-G51-H51-I51-J51-K51-L51-M51-N51-O51-P51-R51-S51-T51-U51-V51-W51-X51-Y51-Z51-AA51-AB51-AC51-AD51-AE51-AF51-AG51-AH51-AJ51-AL51-AM51-AN51-AO51-AP51-AQ51-AS51-AT51-AU51-AV51-AW51-AX51-AY51-AZ51-BA51-BB51)</f>
        <v>0</v>
      </c>
      <c r="BF51" s="11">
        <f>D51-FIRE1401a!D52</f>
        <v>-14</v>
      </c>
      <c r="BG51" s="11">
        <f>B51-FIRE1401a!B52</f>
        <v>38</v>
      </c>
      <c r="BH51" s="11">
        <f>C51-FIRE1401a!C52</f>
        <v>0</v>
      </c>
    </row>
    <row r="52" spans="1:60" ht="14.4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60" ht="13.2" x14ac:dyDescent="0.25"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</row>
    <row r="54" spans="1:60" ht="13.2" x14ac:dyDescent="0.25">
      <c r="I54" s="37"/>
      <c r="N54" s="37"/>
      <c r="R54" s="37"/>
      <c r="V54" s="37"/>
      <c r="AB54" s="37"/>
      <c r="AC54" s="37"/>
      <c r="AD54" s="37"/>
      <c r="AJ54" s="37"/>
      <c r="AK54" s="10"/>
      <c r="AM54" s="37"/>
      <c r="AN54" s="37"/>
      <c r="AP54" s="52"/>
      <c r="AQ54" s="53"/>
      <c r="AR54" s="51"/>
      <c r="AS54" s="37"/>
      <c r="AW54" s="37"/>
      <c r="BA54" s="15"/>
      <c r="BB54" s="15"/>
    </row>
    <row r="55" spans="1:60" ht="13.2" x14ac:dyDescent="0.25">
      <c r="N55" s="37"/>
      <c r="R55" s="37"/>
      <c r="V55" s="37"/>
      <c r="AB55" s="37"/>
      <c r="AC55" s="37"/>
      <c r="AD55" s="37"/>
      <c r="AJ55" s="37"/>
      <c r="AK55" s="10"/>
      <c r="AM55" s="37"/>
      <c r="AN55" s="37"/>
      <c r="AP55" s="52"/>
      <c r="AQ55" s="53"/>
      <c r="AR55" s="51"/>
      <c r="AS55" s="37"/>
      <c r="AW55" s="37"/>
      <c r="BA55" s="15"/>
      <c r="BB55" s="15"/>
    </row>
    <row r="56" spans="1:60" ht="13.2" x14ac:dyDescent="0.25">
      <c r="N56" s="37"/>
      <c r="R56" s="37"/>
      <c r="V56" s="37"/>
      <c r="AB56" s="37"/>
      <c r="AC56" s="37"/>
      <c r="AD56" s="37"/>
      <c r="AK56" s="10"/>
      <c r="AP56" s="52"/>
      <c r="AQ56" s="53"/>
      <c r="AR56" s="51"/>
      <c r="AS56" s="37"/>
      <c r="BA56" s="15"/>
      <c r="BB56" s="15"/>
    </row>
    <row r="57" spans="1:60" ht="13.2" x14ac:dyDescent="0.25">
      <c r="R57" s="37"/>
      <c r="V57" s="37"/>
      <c r="AB57" s="37"/>
      <c r="AC57" s="37"/>
      <c r="AK57" s="10"/>
      <c r="AP57" s="52"/>
      <c r="AQ57" s="53"/>
      <c r="AR57" s="10"/>
      <c r="BA57" s="15"/>
      <c r="BB57" s="15"/>
    </row>
    <row r="58" spans="1:60" ht="13.2" x14ac:dyDescent="0.25">
      <c r="R58" s="37"/>
      <c r="V58" s="37"/>
      <c r="AB58" s="37"/>
      <c r="AC58" s="37"/>
      <c r="AK58" s="10"/>
      <c r="AP58" s="52"/>
      <c r="AQ58" s="53"/>
      <c r="AR58" s="10"/>
      <c r="BA58" s="15"/>
      <c r="BB58" s="15"/>
    </row>
    <row r="59" spans="1:60" ht="13.2" x14ac:dyDescent="0.25">
      <c r="R59" s="37"/>
      <c r="V59" s="37"/>
      <c r="AB59" s="37"/>
      <c r="AC59" s="37"/>
      <c r="AK59" s="10"/>
      <c r="AP59" s="52"/>
      <c r="AR59" s="10"/>
      <c r="BA59" s="15"/>
      <c r="BB59" s="15"/>
    </row>
    <row r="60" spans="1:60" ht="13.2" x14ac:dyDescent="0.25">
      <c r="R60" s="37"/>
      <c r="V60" s="37"/>
      <c r="AB60" s="37"/>
      <c r="AC60" s="37"/>
      <c r="AK60" s="10"/>
      <c r="AP60" s="54"/>
      <c r="AQ60" s="55"/>
      <c r="AR60" s="10"/>
      <c r="BA60" s="15"/>
      <c r="BB60" s="15"/>
    </row>
    <row r="61" spans="1:60" ht="13.2" x14ac:dyDescent="0.25">
      <c r="R61" s="37"/>
      <c r="V61" s="37"/>
      <c r="AB61" s="37"/>
      <c r="AC61" s="37"/>
      <c r="AK61" s="10"/>
      <c r="AP61" s="42"/>
      <c r="AQ61" s="19"/>
      <c r="AR61" s="10"/>
      <c r="BA61" s="15"/>
      <c r="BB61" s="15"/>
    </row>
    <row r="62" spans="1:60" ht="13.2" x14ac:dyDescent="0.25">
      <c r="R62" s="37"/>
      <c r="AB62" s="37"/>
      <c r="AC62" s="37"/>
      <c r="AK62" s="10"/>
      <c r="AP62" s="11"/>
      <c r="AR62" s="10"/>
      <c r="BA62" s="15"/>
      <c r="BB62" s="15"/>
    </row>
    <row r="63" spans="1:60" x14ac:dyDescent="0.25">
      <c r="AK63" s="10"/>
      <c r="AP63" s="11"/>
      <c r="AR63" s="10"/>
      <c r="BA63" s="15"/>
      <c r="BB6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FIRE1401a</vt:lpstr>
      <vt:lpstr>FIRE1401b</vt:lpstr>
      <vt:lpstr>rawdata and checks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FIRE1401: Resident population estimates by nation and fire and rescue authority</dc:title>
  <dc:creator/>
  <cp:keywords>data tables, resident population estimates, nation, fire and rescue authority, 2021</cp:keywords>
  <cp:lastModifiedBy/>
  <dcterms:created xsi:type="dcterms:W3CDTF">2021-08-09T16:40:34Z</dcterms:created>
  <dcterms:modified xsi:type="dcterms:W3CDTF">2021-08-09T16:42:41Z</dcterms:modified>
</cp:coreProperties>
</file>