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eisgov-my.sharepoint.com/personal/poppy_mullins_energysecurity_gov_uk/Documents/Wave 2/"/>
    </mc:Choice>
  </mc:AlternateContent>
  <xr:revisionPtr revIDLastSave="0" documentId="8_{752F2570-3B61-4CD3-A7E4-6813CD070B5D}" xr6:coauthVersionLast="47" xr6:coauthVersionMax="47" xr10:uidLastSave="{00000000-0000-0000-0000-000000000000}"/>
  <bookViews>
    <workbookView xWindow="-110" yWindow="-110" windowWidth="19420" windowHeight="11620" tabRatio="884" activeTab="2" xr2:uid="{39179147-0DBA-4BC3-8DDB-423332BF725D}"/>
  </bookViews>
  <sheets>
    <sheet name="Guidance" sheetId="19" r:id="rId1"/>
    <sheet name="Formula Data" sheetId="18" state="hidden" r:id="rId2"/>
    <sheet name="Summary" sheetId="2" r:id="rId3"/>
    <sheet name="Organisation Funding Breakdown" sheetId="16" r:id="rId4"/>
    <sheet name="Workpackage breakdown" sheetId="5" r:id="rId5"/>
    <sheet name="Location breakdown" sheetId="17" r:id="rId6"/>
    <sheet name="Labour" sheetId="3" r:id="rId7"/>
    <sheet name="Overhead Breakdown" sheetId="4" r:id="rId8"/>
    <sheet name="Material Costs" sheetId="9" r:id="rId9"/>
    <sheet name="Capital Equipment" sheetId="7" r:id="rId10"/>
    <sheet name="Travel &amp; Subsistence" sheetId="12" r:id="rId11"/>
    <sheet name="Subcontractor Costs" sheetId="11" r:id="rId12"/>
    <sheet name="Stream 3 participation costs" sheetId="10" r:id="rId13"/>
    <sheet name="Other Costs" sheetId="13" r:id="rId14"/>
    <sheet name="Project Quartely Breakdown" sheetId="15"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5" l="1"/>
  <c r="E15" i="15"/>
  <c r="E14" i="15"/>
  <c r="E13" i="15"/>
  <c r="E12" i="15"/>
  <c r="E11" i="15"/>
  <c r="E10" i="15"/>
  <c r="L18" i="5"/>
  <c r="L19" i="5"/>
  <c r="L20" i="5"/>
  <c r="L21" i="5"/>
  <c r="L22" i="5"/>
  <c r="L23" i="5"/>
  <c r="L24" i="5"/>
  <c r="L25" i="5"/>
  <c r="L26" i="5"/>
  <c r="L27" i="5"/>
  <c r="L28" i="5"/>
  <c r="L29" i="5"/>
  <c r="L30" i="5"/>
  <c r="D39" i="2"/>
  <c r="D37" i="2"/>
  <c r="D35" i="2"/>
  <c r="D33" i="2"/>
  <c r="D31" i="2"/>
  <c r="D29" i="2"/>
  <c r="D27" i="2"/>
  <c r="D25" i="2"/>
  <c r="K10" i="16" l="1"/>
  <c r="O10" i="16" s="1"/>
  <c r="N10" i="16"/>
  <c r="K11" i="16"/>
  <c r="K12" i="16"/>
  <c r="K13" i="16"/>
  <c r="K14" i="16"/>
  <c r="K15" i="16"/>
  <c r="K16" i="16"/>
  <c r="O16" i="16" s="1"/>
  <c r="K17" i="16"/>
  <c r="O17" i="16" s="1"/>
  <c r="K18" i="16"/>
  <c r="P18" i="16" s="1"/>
  <c r="K19" i="16"/>
  <c r="P19" i="16" s="1"/>
  <c r="K20" i="16"/>
  <c r="K21" i="16"/>
  <c r="N9" i="16"/>
  <c r="N11" i="16"/>
  <c r="N12" i="16"/>
  <c r="P12" i="16" s="1"/>
  <c r="N13" i="16"/>
  <c r="N14" i="16"/>
  <c r="P14" i="16" s="1"/>
  <c r="N15" i="16"/>
  <c r="P15" i="16" s="1"/>
  <c r="N16" i="16"/>
  <c r="N17" i="16"/>
  <c r="N18" i="16"/>
  <c r="O18" i="16" s="1"/>
  <c r="N19" i="16"/>
  <c r="O19" i="16" s="1"/>
  <c r="N20" i="16"/>
  <c r="P20" i="16" s="1"/>
  <c r="N21" i="16"/>
  <c r="O21" i="16" s="1"/>
  <c r="K9" i="16"/>
  <c r="O12" i="16"/>
  <c r="O9" i="16"/>
  <c r="P17" i="16"/>
  <c r="D41" i="2"/>
  <c r="L6" i="5"/>
  <c r="E6" i="10"/>
  <c r="E7" i="10"/>
  <c r="G7" i="10" s="1"/>
  <c r="I31" i="5"/>
  <c r="J31" i="5"/>
  <c r="K31" i="5"/>
  <c r="E8" i="10"/>
  <c r="G8" i="10" s="1"/>
  <c r="G13" i="3"/>
  <c r="I13" i="3" s="1"/>
  <c r="D6" i="10"/>
  <c r="G6" i="10"/>
  <c r="D8" i="10"/>
  <c r="D7" i="10"/>
  <c r="L5" i="5"/>
  <c r="L7" i="5"/>
  <c r="L8" i="5"/>
  <c r="L9" i="5"/>
  <c r="L10" i="5"/>
  <c r="L11" i="5"/>
  <c r="L12" i="5"/>
  <c r="L13" i="5"/>
  <c r="L14" i="5"/>
  <c r="L15" i="5"/>
  <c r="D16" i="10"/>
  <c r="E16" i="10"/>
  <c r="G16" i="10" s="1"/>
  <c r="D18" i="10"/>
  <c r="E18" i="10"/>
  <c r="G18" i="10" s="1"/>
  <c r="D23" i="10"/>
  <c r="E23" i="10"/>
  <c r="G23" i="10" s="1"/>
  <c r="D14" i="10"/>
  <c r="E14" i="10"/>
  <c r="G14" i="10" s="1"/>
  <c r="E9" i="10"/>
  <c r="G9" i="10" s="1"/>
  <c r="E10" i="10"/>
  <c r="G10" i="10" s="1"/>
  <c r="E11" i="10"/>
  <c r="G11" i="10" s="1"/>
  <c r="E12" i="10"/>
  <c r="G12" i="10" s="1"/>
  <c r="E13" i="10"/>
  <c r="G13" i="10" s="1"/>
  <c r="E15" i="10"/>
  <c r="G15" i="10" s="1"/>
  <c r="E17" i="10"/>
  <c r="G17" i="10" s="1"/>
  <c r="E19" i="10"/>
  <c r="G19" i="10" s="1"/>
  <c r="E20" i="10"/>
  <c r="G20" i="10" s="1"/>
  <c r="E21" i="10"/>
  <c r="G21" i="10" s="1"/>
  <c r="E22" i="10"/>
  <c r="G22" i="10" s="1"/>
  <c r="E24" i="10"/>
  <c r="G24" i="10" s="1"/>
  <c r="E7" i="3"/>
  <c r="G12"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l="1"/>
  <c r="P13" i="16"/>
  <c r="P16" i="16"/>
  <c r="O14" i="16"/>
  <c r="O13" i="16"/>
  <c r="P11" i="16"/>
  <c r="P21" i="16"/>
  <c r="O20" i="16"/>
  <c r="O15" i="16"/>
  <c r="O11" i="16"/>
  <c r="P10" i="16"/>
  <c r="I13" i="7"/>
  <c r="I14" i="7"/>
  <c r="I15" i="7"/>
  <c r="I16" i="7"/>
  <c r="I17" i="7"/>
  <c r="I18" i="7"/>
  <c r="I19" i="7"/>
  <c r="I20" i="7"/>
  <c r="I21" i="7"/>
  <c r="I22" i="7"/>
  <c r="I23" i="7"/>
  <c r="I24" i="7"/>
  <c r="I25" i="7"/>
  <c r="I26" i="7"/>
  <c r="I27" i="7"/>
  <c r="I28" i="7"/>
  <c r="I29" i="7"/>
  <c r="I30" i="7"/>
  <c r="I8" i="7"/>
  <c r="I9" i="7"/>
  <c r="I10" i="7"/>
  <c r="I11" i="7"/>
  <c r="I12" i="7"/>
  <c r="I31" i="7"/>
  <c r="I32" i="7"/>
  <c r="I33" i="7"/>
  <c r="I34" i="7"/>
  <c r="I35" i="7"/>
  <c r="I36" i="7"/>
  <c r="I37" i="7"/>
  <c r="I38" i="7"/>
  <c r="D6" i="16"/>
  <c r="P22" i="16" l="1"/>
  <c r="D42" i="2" s="1"/>
  <c r="I39" i="7"/>
  <c r="D9" i="17"/>
  <c r="G10" i="16"/>
  <c r="H29" i="13"/>
  <c r="M31" i="11"/>
  <c r="G6" i="16" l="1"/>
  <c r="J21" i="17"/>
  <c r="J14" i="17"/>
  <c r="G11" i="16"/>
  <c r="J18" i="17"/>
  <c r="J20" i="17"/>
  <c r="J19" i="17"/>
  <c r="J17" i="17"/>
  <c r="J24" i="17"/>
  <c r="J15" i="17"/>
  <c r="J22" i="17"/>
  <c r="J25" i="17"/>
  <c r="J16" i="17"/>
  <c r="J23" i="17"/>
  <c r="G17" i="16"/>
  <c r="G18" i="16"/>
  <c r="G16" i="16"/>
  <c r="G15" i="16"/>
  <c r="G13" i="16"/>
  <c r="G14" i="16"/>
  <c r="G21" i="16"/>
  <c r="G20" i="16"/>
  <c r="G12" i="16"/>
  <c r="G19" i="16"/>
  <c r="D12" i="10"/>
  <c r="D13" i="10"/>
  <c r="D15" i="10"/>
  <c r="D17" i="10"/>
  <c r="D19" i="10"/>
  <c r="D20" i="10"/>
  <c r="D21" i="10"/>
  <c r="D22" i="10"/>
  <c r="D24" i="10"/>
  <c r="D9" i="10"/>
  <c r="D10" i="10"/>
  <c r="D11" i="10"/>
  <c r="T22" i="4"/>
  <c r="Q22" i="4"/>
  <c r="N22" i="4"/>
  <c r="K22" i="4"/>
  <c r="H22" i="4"/>
  <c r="C16" i="17"/>
  <c r="C15" i="17"/>
  <c r="C17" i="17"/>
  <c r="C18" i="17"/>
  <c r="C19" i="17"/>
  <c r="C20" i="17"/>
  <c r="C21" i="17"/>
  <c r="C22" i="17"/>
  <c r="C23" i="17"/>
  <c r="C24" i="17"/>
  <c r="C25" i="17"/>
  <c r="C26" i="17"/>
  <c r="C14" i="17"/>
  <c r="G22" i="16" l="1"/>
  <c r="I9" i="12"/>
  <c r="P17" i="15"/>
  <c r="I17" i="15"/>
  <c r="N19" i="15"/>
  <c r="M19" i="15"/>
  <c r="L19" i="15"/>
  <c r="K19" i="15"/>
  <c r="G19" i="15"/>
  <c r="P16" i="15"/>
  <c r="I16" i="15"/>
  <c r="P15" i="15"/>
  <c r="I15" i="15"/>
  <c r="P14" i="15"/>
  <c r="I14" i="15"/>
  <c r="P13" i="15"/>
  <c r="I13" i="15"/>
  <c r="P12" i="15"/>
  <c r="I12" i="15"/>
  <c r="P11" i="15"/>
  <c r="I11" i="15"/>
  <c r="P10" i="15"/>
  <c r="I10" i="15"/>
  <c r="K9" i="15"/>
  <c r="L7" i="15"/>
  <c r="M7" i="15" s="1"/>
  <c r="P19" i="15" l="1"/>
  <c r="I19" i="15"/>
  <c r="N7" i="15"/>
  <c r="M9" i="15"/>
  <c r="L9" i="15"/>
  <c r="G9" i="15" l="1"/>
  <c r="J26" i="17" l="1"/>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I29" i="9"/>
  <c r="I28" i="9"/>
  <c r="I27" i="9"/>
  <c r="I26" i="9"/>
  <c r="I25" i="9"/>
  <c r="I24" i="9"/>
  <c r="I23" i="9"/>
  <c r="I22" i="9"/>
  <c r="I21" i="9"/>
  <c r="I20" i="9"/>
  <c r="I19" i="9"/>
  <c r="I18" i="9"/>
  <c r="I17" i="9"/>
  <c r="I16" i="9"/>
  <c r="I15" i="9"/>
  <c r="I14" i="9"/>
  <c r="I13" i="9"/>
  <c r="I12" i="9"/>
  <c r="I11" i="9"/>
  <c r="R15" i="15"/>
  <c r="I29" i="12"/>
  <c r="I28" i="12"/>
  <c r="I27" i="12"/>
  <c r="I26" i="12"/>
  <c r="I25" i="12"/>
  <c r="I24" i="12"/>
  <c r="I23" i="12"/>
  <c r="I22" i="12"/>
  <c r="I21" i="12"/>
  <c r="I20" i="12"/>
  <c r="I19" i="12"/>
  <c r="I18" i="12"/>
  <c r="I17" i="12"/>
  <c r="I16" i="12"/>
  <c r="I15" i="12"/>
  <c r="I14" i="12"/>
  <c r="I13" i="12"/>
  <c r="I12" i="12"/>
  <c r="I11" i="12"/>
  <c r="I10" i="12"/>
  <c r="I8" i="12"/>
  <c r="I31" i="12" l="1"/>
  <c r="I63" i="9"/>
  <c r="R13" i="15" s="1"/>
  <c r="R16" i="15"/>
  <c r="R14" i="15"/>
  <c r="E35" i="2"/>
  <c r="S35" i="2" l="1"/>
  <c r="E37" i="2"/>
  <c r="S37" i="2"/>
  <c r="S33" i="2"/>
  <c r="S31" i="2"/>
  <c r="E31" i="2"/>
  <c r="E33" i="2"/>
  <c r="E22" i="4"/>
  <c r="H25" i="10" l="1"/>
  <c r="I25" i="10"/>
  <c r="J25" i="10"/>
  <c r="B22" i="4"/>
  <c r="R12" i="15"/>
  <c r="E29" i="2" l="1"/>
  <c r="S29" i="2"/>
  <c r="C3" i="3"/>
  <c r="C9" i="3" s="1"/>
  <c r="I12" i="3" l="1"/>
  <c r="J12" i="3" s="1"/>
  <c r="I21" i="3"/>
  <c r="J21" i="3" s="1"/>
  <c r="I29" i="3"/>
  <c r="J29" i="3" s="1"/>
  <c r="I37" i="3"/>
  <c r="J37" i="3" s="1"/>
  <c r="I45" i="3"/>
  <c r="J45" i="3" s="1"/>
  <c r="I20" i="3"/>
  <c r="J20" i="3" s="1"/>
  <c r="I14" i="3"/>
  <c r="J14" i="3" s="1"/>
  <c r="I22" i="3"/>
  <c r="J22" i="3" s="1"/>
  <c r="I30" i="3"/>
  <c r="J30" i="3" s="1"/>
  <c r="I38" i="3"/>
  <c r="J38" i="3" s="1"/>
  <c r="I46" i="3"/>
  <c r="J46" i="3" s="1"/>
  <c r="I27" i="3"/>
  <c r="J27" i="3" s="1"/>
  <c r="I52" i="3"/>
  <c r="J52" i="3" s="1"/>
  <c r="I15" i="3"/>
  <c r="J15" i="3" s="1"/>
  <c r="I23" i="3"/>
  <c r="J23" i="3" s="1"/>
  <c r="I31" i="3"/>
  <c r="J31" i="3" s="1"/>
  <c r="I39" i="3"/>
  <c r="J39" i="3" s="1"/>
  <c r="I47" i="3"/>
  <c r="J47" i="3" s="1"/>
  <c r="I35" i="3"/>
  <c r="J35" i="3" s="1"/>
  <c r="I44" i="3"/>
  <c r="J44" i="3" s="1"/>
  <c r="I24" i="3"/>
  <c r="J24" i="3" s="1"/>
  <c r="I32" i="3"/>
  <c r="J32" i="3" s="1"/>
  <c r="I40" i="3"/>
  <c r="J40" i="3" s="1"/>
  <c r="I48" i="3"/>
  <c r="J48" i="3" s="1"/>
  <c r="I19" i="3"/>
  <c r="J19" i="3" s="1"/>
  <c r="I36" i="3"/>
  <c r="J36" i="3" s="1"/>
  <c r="I17" i="3"/>
  <c r="J17" i="3" s="1"/>
  <c r="I25" i="3"/>
  <c r="J25" i="3" s="1"/>
  <c r="I33" i="3"/>
  <c r="J33" i="3" s="1"/>
  <c r="I41" i="3"/>
  <c r="J41" i="3" s="1"/>
  <c r="I49" i="3"/>
  <c r="J49" i="3" s="1"/>
  <c r="I51" i="3"/>
  <c r="J51" i="3" s="1"/>
  <c r="I18" i="3"/>
  <c r="J18" i="3" s="1"/>
  <c r="I26" i="3"/>
  <c r="J26" i="3" s="1"/>
  <c r="I34" i="3"/>
  <c r="J34" i="3" s="1"/>
  <c r="I42" i="3"/>
  <c r="J42" i="3" s="1"/>
  <c r="I50" i="3"/>
  <c r="J50" i="3" s="1"/>
  <c r="I43" i="3"/>
  <c r="J43" i="3" s="1"/>
  <c r="I28" i="3"/>
  <c r="J28" i="3" s="1"/>
  <c r="I16" i="3" l="1"/>
  <c r="R10" i="15" l="1"/>
  <c r="J16" i="3"/>
  <c r="E25" i="2"/>
  <c r="E3" i="3"/>
  <c r="G25" i="10"/>
  <c r="I53" i="3"/>
  <c r="J29" i="10" l="1"/>
  <c r="E17" i="15" s="1"/>
  <c r="R17" i="15" s="1"/>
  <c r="J27" i="10"/>
  <c r="S41" i="2" s="1"/>
  <c r="J13" i="3"/>
  <c r="J53" i="3" s="1"/>
  <c r="E5" i="3"/>
  <c r="S25" i="2"/>
  <c r="D43" i="2" l="1"/>
  <c r="E27" i="2"/>
  <c r="S27" i="2"/>
  <c r="E19" i="15" l="1"/>
  <c r="R11" i="15"/>
  <c r="R19" i="15" s="1"/>
  <c r="D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Susannah McClintock</author>
  </authors>
  <commentList>
    <comment ref="R9" authorId="0" shapeId="0" xr:uid="{ABA66498-D245-4CF1-B623-B611389B9A6E}">
      <text>
        <r>
          <rPr>
            <sz val="9"/>
            <color indexed="81"/>
            <rFont val="Tahoma"/>
            <family val="2"/>
          </rPr>
          <t xml:space="preserve">Must sum to zero
</t>
        </r>
      </text>
    </comment>
  </commentList>
</comments>
</file>

<file path=xl/sharedStrings.xml><?xml version="1.0" encoding="utf-8"?>
<sst xmlns="http://schemas.openxmlformats.org/spreadsheetml/2006/main" count="407" uniqueCount="251">
  <si>
    <r>
      <rPr>
        <sz val="12"/>
        <color rgb="FF000000"/>
        <rFont val="Calibri"/>
        <scheme val="minor"/>
      </rPr>
      <t xml:space="preserve">1. Please complete each section of </t>
    </r>
    <r>
      <rPr>
        <b/>
        <sz val="12"/>
        <color rgb="FF000000"/>
        <rFont val="Calibri"/>
        <scheme val="minor"/>
      </rPr>
      <t>all</t>
    </r>
    <r>
      <rPr>
        <sz val="12"/>
        <color rgb="FF000000"/>
        <rFont val="Calibri"/>
        <scheme val="minor"/>
      </rPr>
      <t xml:space="preserve"> of the tabs within this sheet - anything that remains outstanding will be highlighted in the summary tab.
2. For guidance on cost eligibility please refer to the Stream 2 - Wave 2 Competition Guidance which can be found at the following webpage: https://www.gov.uk/government/publications/heat-pump-ready-programme-stream-2-wave-2-opportunities . 
Any ineligible costs entered into this sheet will be removed by BEIS prior issuing grant award letter.
3. Drop down options have been added in some places in order to simplify completion of the sheet along with formulas to simplify administration and to collate figures on the summary tab.
4. Costs submitted into this spreadsheet are final. Project teams will </t>
    </r>
    <r>
      <rPr>
        <b/>
        <sz val="12"/>
        <color rgb="FF000000"/>
        <rFont val="Calibri"/>
        <scheme val="minor"/>
      </rPr>
      <t xml:space="preserve">not </t>
    </r>
    <r>
      <rPr>
        <sz val="12"/>
        <color rgb="FF000000"/>
        <rFont val="Calibri"/>
        <scheme val="minor"/>
      </rPr>
      <t xml:space="preserve">be provided with the oppourtunity to amend costs prior to contracting.
5. All costs should be entered </t>
    </r>
    <r>
      <rPr>
        <b/>
        <sz val="12"/>
        <color rgb="FF000000"/>
        <rFont val="Calibri"/>
        <scheme val="minor"/>
      </rPr>
      <t>excluding VAT</t>
    </r>
    <r>
      <rPr>
        <sz val="12"/>
        <color rgb="FF000000"/>
        <rFont val="Calibri"/>
        <scheme val="minor"/>
      </rPr>
      <t>.
5. If you have any questions please email: heatinnovation@beis.gov.uk</t>
    </r>
  </si>
  <si>
    <t>Drop downs</t>
  </si>
  <si>
    <t>Summary</t>
  </si>
  <si>
    <t>Org role</t>
  </si>
  <si>
    <t>Org Size</t>
  </si>
  <si>
    <t>Please select</t>
  </si>
  <si>
    <t>Small</t>
  </si>
  <si>
    <t>Yes</t>
  </si>
  <si>
    <t>Lead Organisation</t>
  </si>
  <si>
    <t>Medium</t>
  </si>
  <si>
    <t>No</t>
  </si>
  <si>
    <t>Partner</t>
  </si>
  <si>
    <t>Large</t>
  </si>
  <si>
    <t>Project Title</t>
  </si>
  <si>
    <t>Lead organisation</t>
  </si>
  <si>
    <t>Name of person completing this spreadsheet</t>
  </si>
  <si>
    <t>Contact email for person completing this spreadsheet:</t>
  </si>
  <si>
    <t>Competion Check List:</t>
  </si>
  <si>
    <t>Please confirm you have completed the following sections of this spreadsheet:</t>
  </si>
  <si>
    <t>Organisation Funding Breakdown</t>
  </si>
  <si>
    <t>Workpackage breakdown</t>
  </si>
  <si>
    <t>Location Breakdown</t>
  </si>
  <si>
    <t>Labour</t>
  </si>
  <si>
    <t>Overhead Breakdown</t>
  </si>
  <si>
    <t>Material Costs</t>
  </si>
  <si>
    <t>Capital Equipment</t>
  </si>
  <si>
    <t>Travel &amp; Subsistence</t>
  </si>
  <si>
    <t>Other Costs</t>
  </si>
  <si>
    <t>Subcontractor Costs</t>
  </si>
  <si>
    <t>Stream 3 Participation Costs</t>
  </si>
  <si>
    <t>Project Quarterly Breakdown</t>
  </si>
  <si>
    <t>Finance Summary</t>
  </si>
  <si>
    <t>Labour Costs</t>
  </si>
  <si>
    <t>Total Labour Costs</t>
  </si>
  <si>
    <t>Overhead Costs</t>
  </si>
  <si>
    <t>Total Overhead Costs</t>
  </si>
  <si>
    <t>Capital Costs</t>
  </si>
  <si>
    <t>Total Capital Costs</t>
  </si>
  <si>
    <t>Total Material Costs</t>
  </si>
  <si>
    <t>Travel &amp; Subsistence Costs</t>
  </si>
  <si>
    <t>Total Travel &amp; Subsistence Costs</t>
  </si>
  <si>
    <t>Other costs</t>
  </si>
  <si>
    <t>Total Other Costs</t>
  </si>
  <si>
    <t>Sub-contractor costs</t>
  </si>
  <si>
    <t>Total sub-contractor costs</t>
  </si>
  <si>
    <t>Total Eligible Costs</t>
  </si>
  <si>
    <t>Total Stream 3 participation costs</t>
  </si>
  <si>
    <t>Total Value of DESNZ Grant Funding</t>
  </si>
  <si>
    <t>Total Value of Private Sector Project Contribution</t>
  </si>
  <si>
    <t>The above number (Total Eligible Phase 2 Costs) must be used on your appliation for your total project costs</t>
  </si>
  <si>
    <t>% of total project costs attributed to sub-contracting</t>
  </si>
  <si>
    <t>Where greater than 30%, please provide justification for this level of subcontracting within the project</t>
  </si>
  <si>
    <t>Cost breakdown by organisation</t>
  </si>
  <si>
    <t>If this is a collaborative project please enter the total cost individually for each organisation in the consortium</t>
  </si>
  <si>
    <t>Total Project Costs</t>
  </si>
  <si>
    <t>Average Project Grant Intensity</t>
  </si>
  <si>
    <t>Organisation Name</t>
  </si>
  <si>
    <t>Organisation Role</t>
  </si>
  <si>
    <t>Organisation Size</t>
  </si>
  <si>
    <t>Please list all organisation who will be sub-contracted by this organisation and the value of their sub-contract</t>
  </si>
  <si>
    <t>% total cost to be spent by organisation</t>
  </si>
  <si>
    <t>Total project costs per organisation (£)</t>
  </si>
  <si>
    <t>Total value of work defined as experimental development (£)</t>
  </si>
  <si>
    <t>Experimental development grant intensity (%)</t>
  </si>
  <si>
    <t>Grant funding for experimental development (£)</t>
  </si>
  <si>
    <t>Total Value of work defined as industrial research (£)</t>
  </si>
  <si>
    <t>Industrial Research grant intensity (%)</t>
  </si>
  <si>
    <t>Grant funding for Industrial research(£)</t>
  </si>
  <si>
    <t xml:space="preserve">Average Grant Intensity for organisation (%) </t>
  </si>
  <si>
    <t>Total amount of grant funding (£)</t>
  </si>
  <si>
    <t xml:space="preserve">eg. XYZ Energy Ltd </t>
  </si>
  <si>
    <t>e.g Partner</t>
  </si>
  <si>
    <t>Organisation X - £50,000
Organisation Y - £3,000</t>
  </si>
  <si>
    <t>e.g. 50% (this will pull through automatically based on column H input)</t>
  </si>
  <si>
    <t xml:space="preserve">eg. £500,000 </t>
  </si>
  <si>
    <t>Please input name partner</t>
  </si>
  <si>
    <t>check cell should be 100%</t>
  </si>
  <si>
    <t>Information provided in this tab form part of your response to Assessment Criteria 4a</t>
  </si>
  <si>
    <t>Project Workpackage Table</t>
  </si>
  <si>
    <t>Workpackage ID</t>
  </si>
  <si>
    <t>Workpackage Name</t>
  </si>
  <si>
    <t>Workpackage Lead
(name pulled through from Org Funding Breakdown Tab)</t>
  </si>
  <si>
    <t>Suporting organisations</t>
  </si>
  <si>
    <t>% of workpackage defined as experimental development</t>
  </si>
  <si>
    <t>% of workpackage defined as industrial research</t>
  </si>
  <si>
    <t>Description (inc. Key tasks)</t>
  </si>
  <si>
    <t>Total Workpackage Cost (£) Cost exc VAT</t>
  </si>
  <si>
    <t>Total Value of Experimental Development Costs (£) Cost exc VAT</t>
  </si>
  <si>
    <t>Total Value of Industrial Research Costs (£) Cost exc VAT</t>
  </si>
  <si>
    <t>Check</t>
  </si>
  <si>
    <t>Project Management, reporting &amp; Stream 3 participation</t>
  </si>
  <si>
    <t>[add additional rows where required]</t>
  </si>
  <si>
    <t>Cost breakdown by project location</t>
  </si>
  <si>
    <t>What are we looking for and why?</t>
  </si>
  <si>
    <r>
      <t>It is a requirement for BEIS to report on how much</t>
    </r>
    <r>
      <rPr>
        <b/>
        <sz val="12"/>
        <color theme="1"/>
        <rFont val="Calibri"/>
        <family val="2"/>
        <scheme val="minor"/>
      </rPr>
      <t xml:space="preserve"> BEIS spend</t>
    </r>
    <r>
      <rPr>
        <sz val="12"/>
        <color theme="1"/>
        <rFont val="Calibri"/>
        <family val="2"/>
        <scheme val="minor"/>
      </rPr>
      <t xml:space="preserve"> is being allocated to each UK region and constituency.   </t>
    </r>
  </si>
  <si>
    <t>To do this we require you to provide an estimated breakdown of total eligible project costs by location/s in terms of where the actual project activity is taking place, which could be a different location to the registered address details given in the application form.  This needs to be completed for the Lead Organisation and any other project Partners.</t>
  </si>
  <si>
    <t xml:space="preserve">If more than one location, please provide an estimate of the total eligible project costs at each location. </t>
  </si>
  <si>
    <t>Total Eligible Project Costs</t>
  </si>
  <si>
    <t>Project Title 
(name pulls through from summary tab)</t>
  </si>
  <si>
    <t>Organisation Name 
(name pulls through from Org Funding Breakdown tab)</t>
  </si>
  <si>
    <t xml:space="preserve">Organisation Role 
</t>
  </si>
  <si>
    <t xml:space="preserve">First line of address 
</t>
  </si>
  <si>
    <t>UK Region</t>
  </si>
  <si>
    <t xml:space="preserve">Postcode 
</t>
  </si>
  <si>
    <t>Please describe the main activity at this location</t>
  </si>
  <si>
    <t>% total cost to be spent in location</t>
  </si>
  <si>
    <t>Total project costs to be spent in location (£ ex-VAT)</t>
  </si>
  <si>
    <t>e.g. Project X</t>
  </si>
  <si>
    <t>eg. Lead Organisation</t>
  </si>
  <si>
    <t>e.g. Hendon Central Powerplant, Wykeham Road</t>
  </si>
  <si>
    <t xml:space="preserve">South East </t>
  </si>
  <si>
    <t>eg. NW4 2SU</t>
  </si>
  <si>
    <t xml:space="preserve">eg. Powerplant in North London, carbon capture prototype testing </t>
  </si>
  <si>
    <t>e.g. 50% (this will pull through automatically based on column L input)</t>
  </si>
  <si>
    <t>Please input name</t>
  </si>
  <si>
    <t>Please Select</t>
  </si>
  <si>
    <t>Choose Region</t>
  </si>
  <si>
    <t>add more rows if applicable</t>
  </si>
  <si>
    <t>For lead organisation and project partners where the overhead percentage is greater than 20% please complete the below breakdown of overheads</t>
  </si>
  <si>
    <t>Company Name</t>
  </si>
  <si>
    <t>Total Overhead %</t>
  </si>
  <si>
    <t>Overhead breakdown</t>
  </si>
  <si>
    <t>% contribution to overhead</t>
  </si>
  <si>
    <t>Description</t>
  </si>
  <si>
    <t xml:space="preserve"> &lt;&lt; Should equal 100% once complete</t>
  </si>
  <si>
    <t>Please provide justification for the above overheads:</t>
  </si>
  <si>
    <t>Full time working days per year</t>
  </si>
  <si>
    <t>Total value of project labour</t>
  </si>
  <si>
    <t>Number of Bank Holidays in the year</t>
  </si>
  <si>
    <t>Total value of project overheads</t>
  </si>
  <si>
    <t>Average Holiday Entitlement per annum</t>
  </si>
  <si>
    <t>Average overhead percentage</t>
  </si>
  <si>
    <t>Assumed Number of working days per year</t>
  </si>
  <si>
    <t>#</t>
  </si>
  <si>
    <t>Name</t>
  </si>
  <si>
    <t>Organisation</t>
  </si>
  <si>
    <t>Position, Grade or Role within the project</t>
  </si>
  <si>
    <t>Day rate (£/day)</t>
  </si>
  <si>
    <t>Number of Days Spent on Project</t>
  </si>
  <si>
    <t>Project Labour Cost 
exc Overheads(£ ex-VAT)</t>
  </si>
  <si>
    <r>
      <t xml:space="preserve">Overhead Percentage (%)
</t>
    </r>
    <r>
      <rPr>
        <b/>
        <u/>
        <sz val="12"/>
        <color theme="0"/>
        <rFont val="Calibri"/>
        <family val="2"/>
        <scheme val="minor"/>
      </rPr>
      <t>Where overheads &gt;20% please complete breakdown on next tab</t>
    </r>
  </si>
  <si>
    <t xml:space="preserve">Overhead Cost (£ ex-VAT)
</t>
  </si>
  <si>
    <t>Total Project Labour Cost
inc Overheads (£ ex-VAT)</t>
  </si>
  <si>
    <t>e.g</t>
  </si>
  <si>
    <t>Joe Bloggs</t>
  </si>
  <si>
    <t>XYZ Ltd</t>
  </si>
  <si>
    <t>Senior Engineer</t>
  </si>
  <si>
    <r>
      <t xml:space="preserve">Enter Project Leads Name here - this name </t>
    </r>
    <r>
      <rPr>
        <b/>
        <i/>
        <sz val="10"/>
        <color theme="1"/>
        <rFont val="Calibri"/>
        <family val="2"/>
        <scheme val="minor"/>
      </rPr>
      <t xml:space="preserve">must </t>
    </r>
    <r>
      <rPr>
        <i/>
        <sz val="10"/>
        <color theme="1"/>
        <rFont val="Calibri"/>
        <family val="2"/>
        <scheme val="minor"/>
      </rPr>
      <t>match the Project Lead set-out in your application form</t>
    </r>
  </si>
  <si>
    <t>Total</t>
  </si>
  <si>
    <t>Please provide a breakdown of the materials you expect to consume during the project</t>
  </si>
  <si>
    <r>
      <t xml:space="preserve">Definition of Material Costs: </t>
    </r>
    <r>
      <rPr>
        <sz val="11"/>
        <color theme="1"/>
        <rFont val="Calibri"/>
        <family val="2"/>
        <scheme val="minor"/>
      </rPr>
      <t>The costs associated with the procurements of items (equipment, tools, raw materials etc), that directly and only contribute to the project for use and benefit within project duration.</t>
    </r>
  </si>
  <si>
    <t xml:space="preserve">Note: This is not the same as accountant equipment costs </t>
  </si>
  <si>
    <t>Item</t>
  </si>
  <si>
    <t>Quantity</t>
  </si>
  <si>
    <t>Cost per unit (£)</t>
  </si>
  <si>
    <t xml:space="preserve"> Bio-oil X litres for Y purpose</t>
  </si>
  <si>
    <t>Capital Equipment Break Down</t>
  </si>
  <si>
    <t>Definition of Capital Costs:</t>
  </si>
  <si>
    <t xml:space="preserve">One-off expenditures of significant fixed assests, that will be of use or benefit for the project throughout its the duration, as well as after the project has concluded. </t>
  </si>
  <si>
    <t>Capital equipment item</t>
  </si>
  <si>
    <t>Description of item use on project</t>
  </si>
  <si>
    <t>Workpackage(s) which it will be used in</t>
  </si>
  <si>
    <t>New vs Existing purchase</t>
  </si>
  <si>
    <t>Net value of item at project start or purchase price (£ ex-VAT)</t>
  </si>
  <si>
    <t>Residual value at end of project</t>
  </si>
  <si>
    <t>Utilisation</t>
  </si>
  <si>
    <t>Net cost to project (£ ex-VAT)</t>
  </si>
  <si>
    <t>If residual value is £0 at end, please provide justification</t>
  </si>
  <si>
    <t>e.g.</t>
  </si>
  <si>
    <t>e.g. specialist monitoring equipment</t>
  </si>
  <si>
    <t>This is a piece of monitoring equipment which does….</t>
  </si>
  <si>
    <t>2 &amp; 4</t>
  </si>
  <si>
    <t>new</t>
  </si>
  <si>
    <t>Travel and Subsistence Costs</t>
  </si>
  <si>
    <t>Please provide a breakdown of travel &amp; subsistence costs you expect during the project</t>
  </si>
  <si>
    <t>Reminder: Projects must adhere to BEIS Travel Policy as detailed within the HPR Stream 2 - Wave 2 Guidance</t>
  </si>
  <si>
    <t>Description of subsistence cost or purpose of journey</t>
  </si>
  <si>
    <t>Frequency</t>
  </si>
  <si>
    <t>Cost each (£ ex-VAT)</t>
  </si>
  <si>
    <t>Travel to Site visit for technical site surveys</t>
  </si>
  <si>
    <t>Overnight stay for site visit for technical site survey</t>
  </si>
  <si>
    <t xml:space="preserve">Total Travel &amp; Subsistence Cost: </t>
  </si>
  <si>
    <t xml:space="preserve">Sub-Contractor Costs </t>
  </si>
  <si>
    <t>Please provide details of any subcontract costs that you expect to incur during the project - this covers work to be delivered by companies which are not a part of the formal project consortium.</t>
  </si>
  <si>
    <t>Organisation responsible for subcontract</t>
  </si>
  <si>
    <t>Sub-contracted Organsiation</t>
  </si>
  <si>
    <t>Country where subcontracted work will be carried out</t>
  </si>
  <si>
    <t>Role of the subcontractor in the project and/or description of work to be carried out</t>
  </si>
  <si>
    <t>Justification for using the sub-contractor</t>
  </si>
  <si>
    <t>Cost (£)</t>
  </si>
  <si>
    <t>UKCRM (UK Centre for Risk and Mitigation)</t>
  </si>
  <si>
    <t>UK</t>
  </si>
  <si>
    <t>Risk Management - Will assist on all aspects of risk and mitigation</t>
  </si>
  <si>
    <t>The company did not have any staff experienced enough to take on the role</t>
  </si>
  <si>
    <t>Total Sub-Contract Cost:</t>
  </si>
  <si>
    <t>Applicants may include, as part of the project costs, the associated day rate and travel and subsistence costs for required staff to attend the Stream 3 activities</t>
  </si>
  <si>
    <t>Event</t>
  </si>
  <si>
    <t>Online/In-Person</t>
  </si>
  <si>
    <t>Expected date (subject to change)</t>
  </si>
  <si>
    <t>Name of Attendee</t>
  </si>
  <si>
    <t>Daily rate of Attendee (£ ex-VAT)</t>
  </si>
  <si>
    <t>Duration (hrs)</t>
  </si>
  <si>
    <t>Attendance cost (£ ex-VAT)</t>
  </si>
  <si>
    <t>Travel</t>
  </si>
  <si>
    <t>Accommodation</t>
  </si>
  <si>
    <t>Subsistence</t>
  </si>
  <si>
    <t>Review Stream 3 evaluation plan</t>
  </si>
  <si>
    <t>Meeting with Stream 3 provider to finalise DSA for project</t>
  </si>
  <si>
    <t>Online</t>
  </si>
  <si>
    <t>Preparation time for meeting DSA meeting and final DSA approval</t>
  </si>
  <si>
    <t xml:space="preserve">Attend Learning Workshop </t>
  </si>
  <si>
    <t>Prepare presentation for Learning Workshop</t>
  </si>
  <si>
    <t>One of the above sessions</t>
  </si>
  <si>
    <t>Assisst Carbon Trust with drafting of project description and summaries</t>
  </si>
  <si>
    <t>Assisst Carbon Trust with project information for the production of bite-sized learnings and contribute to internal LinkedIn group and external LI site</t>
  </si>
  <si>
    <t>Ad-hoc throughout project</t>
  </si>
  <si>
    <t>Host video production at projects site</t>
  </si>
  <si>
    <t>In-person</t>
  </si>
  <si>
    <t>Take part in podcast or similar online recorded sessions</t>
  </si>
  <si>
    <t>Interview with evaluation manager</t>
  </si>
  <si>
    <t>Meeting with C&amp;L manager &amp; comms team outside of other activities</t>
  </si>
  <si>
    <t>Join HPR Cohort at industry event</t>
  </si>
  <si>
    <t>Various</t>
  </si>
  <si>
    <t>Prepare for industry event</t>
  </si>
  <si>
    <t>online</t>
  </si>
  <si>
    <t>Heat Pump Ready Annual Conference</t>
  </si>
  <si>
    <t>Do you wish to include the cost of Stream 3 participation in your project costs?</t>
  </si>
  <si>
    <t>Cost to be included in Total Project Cost</t>
  </si>
  <si>
    <t xml:space="preserve">Other Costs (If applicable) </t>
  </si>
  <si>
    <t>Please enter estimates of any other costs that do not fit within the other cost headings</t>
  </si>
  <si>
    <t xml:space="preserve">Description of the cost </t>
  </si>
  <si>
    <t>Justification for the cost</t>
  </si>
  <si>
    <t>Total Cost (£ ex-VAT)</t>
  </si>
  <si>
    <t>Service charge for lab equipment</t>
  </si>
  <si>
    <t>X equipment is needed to measure Y for Z WP.</t>
  </si>
  <si>
    <t xml:space="preserve">Project Quarterly Breakdown </t>
  </si>
  <si>
    <t>Please enter the quarterly breakdown for your costs in the table below</t>
  </si>
  <si>
    <t>Predicted Month of Start</t>
  </si>
  <si>
    <t>Qtr 4</t>
  </si>
  <si>
    <t>Qtr 1</t>
  </si>
  <si>
    <t>Qtr 2</t>
  </si>
  <si>
    <t>Qtr 3</t>
  </si>
  <si>
    <t>to</t>
  </si>
  <si>
    <t>FY 23-24</t>
  </si>
  <si>
    <t>FY 24-25</t>
  </si>
  <si>
    <t>Error Check</t>
  </si>
  <si>
    <t xml:space="preserve">Total Labour costs </t>
  </si>
  <si>
    <t xml:space="preserve">Total Other Costs </t>
  </si>
  <si>
    <t>Total Subcontractor Costs</t>
  </si>
  <si>
    <t xml:space="preserve">Total Stream 3 Participation Costs </t>
  </si>
  <si>
    <t>Guidance to Finance Form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</si>
</sst>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4" formatCode="_-&quot;£&quot;* #,##0.00_-;\-&quot;£&quot;* #,##0.00_-;_-&quot;£&quot;* &quot;-&quot;??_-;_-@_-"/>
    <numFmt numFmtId="164" formatCode="&quot;£&quot;#,##0"/>
    <numFmt numFmtId="165" formatCode="&quot;£&quot;#,##0.00"/>
    <numFmt numFmtId="166" formatCode="0.0%"/>
    <numFmt numFmtId="167" formatCode="0.0"/>
  </numFmts>
  <fonts count="43" x14ac:knownFonts="1">
    <font>
      <sz val="11"/>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1"/>
      <color rgb="FFFA7D00"/>
      <name val="Calibri"/>
      <family val="2"/>
      <scheme val="minor"/>
    </font>
    <font>
      <i/>
      <sz val="11"/>
      <color theme="1"/>
      <name val="Calibri"/>
      <family val="2"/>
      <scheme val="minor"/>
    </font>
    <font>
      <sz val="8"/>
      <name val="Calibri"/>
      <family val="2"/>
      <scheme val="minor"/>
    </font>
    <font>
      <sz val="12"/>
      <color theme="1"/>
      <name val="Calibri"/>
      <family val="2"/>
      <scheme val="minor"/>
    </font>
    <font>
      <b/>
      <sz val="14"/>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i/>
      <sz val="10"/>
      <color theme="0"/>
      <name val="Calibri"/>
      <family val="2"/>
      <scheme val="minor"/>
    </font>
    <font>
      <b/>
      <sz val="10"/>
      <name val="Calibri"/>
      <family val="2"/>
      <scheme val="minor"/>
    </font>
    <font>
      <sz val="10"/>
      <name val="Calibri"/>
      <family val="2"/>
      <scheme val="minor"/>
    </font>
    <font>
      <sz val="10"/>
      <color theme="0"/>
      <name val="Calibri"/>
      <family val="2"/>
      <scheme val="minor"/>
    </font>
    <font>
      <b/>
      <sz val="12"/>
      <color theme="1"/>
      <name val="Calibri"/>
      <family val="2"/>
      <scheme val="minor"/>
    </font>
    <font>
      <b/>
      <u/>
      <sz val="12"/>
      <color theme="1"/>
      <name val="Calibri"/>
      <family val="2"/>
      <scheme val="minor"/>
    </font>
    <font>
      <b/>
      <u/>
      <sz val="10"/>
      <color theme="1"/>
      <name val="Calibri"/>
      <family val="2"/>
      <scheme val="minor"/>
    </font>
    <font>
      <b/>
      <sz val="12"/>
      <color theme="0"/>
      <name val="Calibri"/>
      <family val="2"/>
      <scheme val="minor"/>
    </font>
    <font>
      <b/>
      <i/>
      <sz val="10"/>
      <color theme="0"/>
      <name val="Calibri"/>
      <family val="2"/>
      <scheme val="minor"/>
    </font>
    <font>
      <i/>
      <sz val="10"/>
      <color theme="1"/>
      <name val="Calibri"/>
      <family val="2"/>
      <scheme val="minor"/>
    </font>
    <font>
      <sz val="9"/>
      <color indexed="81"/>
      <name val="Tahoma"/>
      <family val="2"/>
    </font>
    <font>
      <b/>
      <u/>
      <sz val="12"/>
      <color theme="0"/>
      <name val="Calibri"/>
      <family val="2"/>
      <scheme val="minor"/>
    </font>
    <font>
      <sz val="14"/>
      <color theme="0"/>
      <name val="Calibri"/>
      <family val="2"/>
      <scheme val="minor"/>
    </font>
    <font>
      <i/>
      <sz val="9"/>
      <color theme="0"/>
      <name val="Calibri"/>
      <family val="2"/>
      <scheme val="minor"/>
    </font>
    <font>
      <b/>
      <sz val="11"/>
      <name val="Calibri"/>
      <family val="2"/>
      <scheme val="minor"/>
    </font>
    <font>
      <b/>
      <i/>
      <sz val="10"/>
      <color theme="1"/>
      <name val="Calibri"/>
      <family val="2"/>
      <scheme val="minor"/>
    </font>
    <font>
      <sz val="18"/>
      <color theme="0"/>
      <name val="Calibri"/>
      <family val="2"/>
      <scheme val="minor"/>
    </font>
    <font>
      <b/>
      <sz val="10"/>
      <color rgb="FF002060"/>
      <name val="Calibri"/>
      <family val="2"/>
      <scheme val="minor"/>
    </font>
    <font>
      <i/>
      <sz val="10"/>
      <name val="Calibri"/>
      <family val="2"/>
      <scheme val="minor"/>
    </font>
    <font>
      <sz val="14"/>
      <color theme="1"/>
      <name val="Calibri"/>
      <family val="2"/>
      <scheme val="minor"/>
    </font>
    <font>
      <b/>
      <u/>
      <sz val="16"/>
      <color theme="0"/>
      <name val="Calibri"/>
      <family val="2"/>
      <scheme val="minor"/>
    </font>
    <font>
      <sz val="16"/>
      <color theme="1"/>
      <name val="Calibri"/>
      <family val="2"/>
      <scheme val="minor"/>
    </font>
    <font>
      <b/>
      <sz val="16"/>
      <color theme="0"/>
      <name val="Calibri"/>
      <family val="2"/>
      <scheme val="minor"/>
    </font>
    <font>
      <b/>
      <sz val="14"/>
      <color theme="1"/>
      <name val="Calibri"/>
      <family val="2"/>
      <scheme val="minor"/>
    </font>
    <font>
      <b/>
      <sz val="16"/>
      <color theme="1"/>
      <name val="Calibri"/>
      <family val="2"/>
      <scheme val="minor"/>
    </font>
    <font>
      <i/>
      <sz val="14"/>
      <color theme="0"/>
      <name val="Calibri"/>
      <family val="2"/>
      <scheme val="minor"/>
    </font>
    <font>
      <sz val="12"/>
      <color rgb="FF000000"/>
      <name val="Calibri"/>
      <scheme val="minor"/>
    </font>
    <font>
      <b/>
      <sz val="12"/>
      <color rgb="FF000000"/>
      <name val="Calibri"/>
      <scheme val="minor"/>
    </font>
  </fonts>
  <fills count="2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1"/>
        <bgColor indexed="64"/>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DEBF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7030A0"/>
        <bgColor indexed="64"/>
      </patternFill>
    </fill>
    <fill>
      <patternFill patternType="solid">
        <fgColor rgb="FFFFABAB"/>
        <bgColor indexed="64"/>
      </patternFill>
    </fill>
    <fill>
      <patternFill patternType="solid">
        <fgColor theme="4" tint="0.79998168889431442"/>
        <bgColor theme="4" tint="0.79998168889431442"/>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59999389629810485"/>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style="thin">
        <color auto="1"/>
      </bottom>
      <diagonal/>
    </border>
    <border>
      <left style="medium">
        <color indexed="64"/>
      </left>
      <right style="medium">
        <color indexed="64"/>
      </right>
      <top/>
      <bottom style="medium">
        <color indexed="64"/>
      </bottom>
      <diagonal/>
    </border>
    <border>
      <left/>
      <right style="thin">
        <color auto="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auto="1"/>
      </right>
      <top style="medium">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rgb="FF3F3F3F"/>
      </left>
      <right style="medium">
        <color rgb="FF3F3F3F"/>
      </right>
      <top/>
      <bottom style="thin">
        <color rgb="FF3F3F3F"/>
      </bottom>
      <diagonal/>
    </border>
    <border>
      <left style="medium">
        <color rgb="FF3F3F3F"/>
      </left>
      <right style="medium">
        <color rgb="FF3F3F3F"/>
      </right>
      <top style="thin">
        <color rgb="FF3F3F3F"/>
      </top>
      <bottom style="thin">
        <color rgb="FF3F3F3F"/>
      </bottom>
      <diagonal/>
    </border>
    <border>
      <left/>
      <right style="medium">
        <color rgb="FF3F3F3F"/>
      </right>
      <top/>
      <bottom/>
      <diagonal/>
    </border>
    <border>
      <left style="medium">
        <color rgb="FF3F3F3F"/>
      </left>
      <right style="medium">
        <color rgb="FF3F3F3F"/>
      </right>
      <top style="medium">
        <color rgb="FF3F3F3F"/>
      </top>
      <bottom style="medium">
        <color rgb="FF3F3F3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indexed="64"/>
      </left>
      <right/>
      <top style="thin">
        <color auto="1"/>
      </top>
      <bottom/>
      <diagonal/>
    </border>
    <border>
      <left style="medium">
        <color indexed="64"/>
      </left>
      <right style="medium">
        <color indexed="64"/>
      </right>
      <top style="thin">
        <color auto="1"/>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style="thin">
        <color auto="1"/>
      </right>
      <top/>
      <bottom style="thin">
        <color auto="1"/>
      </bottom>
      <diagonal/>
    </border>
    <border>
      <left style="thin">
        <color rgb="FF7F7F7F"/>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5" borderId="12" applyNumberFormat="0" applyAlignment="0" applyProtection="0"/>
    <xf numFmtId="0" fontId="3" fillId="6" borderId="13" applyNumberFormat="0" applyAlignment="0" applyProtection="0"/>
    <xf numFmtId="0" fontId="10" fillId="0" borderId="0"/>
    <xf numFmtId="44" fontId="1" fillId="0" borderId="0" applyFont="0" applyFill="0" applyBorder="0" applyAlignment="0" applyProtection="0"/>
  </cellStyleXfs>
  <cellXfs count="596">
    <xf numFmtId="0" fontId="0" fillId="0" borderId="0" xfId="0"/>
    <xf numFmtId="0" fontId="4"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2" fillId="7" borderId="4" xfId="0" applyFont="1" applyFill="1" applyBorder="1"/>
    <xf numFmtId="0" fontId="12" fillId="7" borderId="0" xfId="0" applyFont="1" applyFill="1"/>
    <xf numFmtId="0" fontId="12" fillId="7" borderId="0" xfId="0" applyFont="1" applyFill="1" applyAlignment="1">
      <alignment horizontal="center"/>
    </xf>
    <xf numFmtId="0" fontId="12" fillId="7" borderId="5" xfId="0" applyFont="1" applyFill="1" applyBorder="1"/>
    <xf numFmtId="0" fontId="4" fillId="7" borderId="0" xfId="0" applyFont="1" applyFill="1"/>
    <xf numFmtId="0" fontId="14" fillId="7" borderId="0" xfId="0" applyFont="1" applyFill="1" applyAlignment="1">
      <alignment horizontal="center"/>
    </xf>
    <xf numFmtId="0" fontId="13" fillId="8" borderId="15" xfId="0" applyFont="1" applyFill="1" applyBorder="1" applyAlignment="1">
      <alignment horizontal="center" vertical="center"/>
    </xf>
    <xf numFmtId="0" fontId="15" fillId="8" borderId="22" xfId="0" applyFont="1" applyFill="1" applyBorder="1" applyAlignment="1" applyProtection="1">
      <alignment horizontal="left" vertical="center" wrapText="1"/>
      <protection locked="0"/>
    </xf>
    <xf numFmtId="0" fontId="15" fillId="8" borderId="23" xfId="0" applyFont="1" applyFill="1" applyBorder="1" applyAlignment="1">
      <alignment horizontal="center"/>
    </xf>
    <xf numFmtId="165" fontId="15" fillId="8" borderId="23" xfId="0" applyNumberFormat="1" applyFont="1" applyFill="1" applyBorder="1" applyAlignment="1">
      <alignment horizontal="center"/>
    </xf>
    <xf numFmtId="0" fontId="12" fillId="7" borderId="0" xfId="0" applyFont="1" applyFill="1" applyAlignment="1">
      <alignment horizontal="right"/>
    </xf>
    <xf numFmtId="165" fontId="16" fillId="10" borderId="20" xfId="4" applyNumberFormat="1" applyFont="1" applyFill="1" applyBorder="1" applyProtection="1"/>
    <xf numFmtId="1" fontId="12" fillId="9" borderId="21" xfId="0" applyNumberFormat="1" applyFont="1" applyFill="1" applyBorder="1" applyAlignment="1" applyProtection="1">
      <alignment horizontal="center"/>
      <protection locked="0"/>
    </xf>
    <xf numFmtId="165" fontId="12" fillId="9" borderId="21" xfId="0" applyNumberFormat="1" applyFont="1" applyFill="1" applyBorder="1" applyAlignment="1" applyProtection="1">
      <alignment horizontal="center"/>
      <protection locked="0"/>
    </xf>
    <xf numFmtId="165" fontId="16" fillId="10" borderId="21" xfId="4" applyNumberFormat="1" applyFont="1" applyFill="1" applyBorder="1" applyProtection="1"/>
    <xf numFmtId="1" fontId="12" fillId="9" borderId="24" xfId="0" applyNumberFormat="1" applyFont="1" applyFill="1" applyBorder="1" applyAlignment="1" applyProtection="1">
      <alignment horizontal="center"/>
      <protection locked="0"/>
    </xf>
    <xf numFmtId="165" fontId="12" fillId="9" borderId="24" xfId="0" applyNumberFormat="1" applyFont="1" applyFill="1" applyBorder="1" applyAlignment="1" applyProtection="1">
      <alignment horizontal="center"/>
      <protection locked="0"/>
    </xf>
    <xf numFmtId="165" fontId="16" fillId="10" borderId="24" xfId="4" applyNumberFormat="1" applyFont="1" applyFill="1" applyBorder="1" applyProtection="1"/>
    <xf numFmtId="0" fontId="17" fillId="7" borderId="0" xfId="0" applyFont="1" applyFill="1"/>
    <xf numFmtId="165" fontId="13" fillId="6" borderId="13" xfId="4" applyNumberFormat="1" applyFont="1" applyProtection="1"/>
    <xf numFmtId="0" fontId="12" fillId="7" borderId="6" xfId="0" applyFont="1" applyFill="1" applyBorder="1"/>
    <xf numFmtId="0" fontId="12" fillId="7" borderId="7" xfId="0" applyFont="1" applyFill="1" applyBorder="1"/>
    <xf numFmtId="0" fontId="12" fillId="7" borderId="7" xfId="0" applyFont="1" applyFill="1" applyBorder="1" applyAlignment="1">
      <alignment horizontal="center"/>
    </xf>
    <xf numFmtId="0" fontId="12" fillId="7" borderId="8" xfId="0" applyFont="1" applyFill="1" applyBorder="1"/>
    <xf numFmtId="0" fontId="12" fillId="0" borderId="0" xfId="0" applyFont="1"/>
    <xf numFmtId="0" fontId="15" fillId="8" borderId="14" xfId="0" applyFont="1" applyFill="1" applyBorder="1" applyAlignment="1">
      <alignment horizontal="left" vertical="center" wrapText="1"/>
    </xf>
    <xf numFmtId="9" fontId="15" fillId="8" borderId="16" xfId="0" applyNumberFormat="1" applyFont="1" applyFill="1" applyBorder="1" applyAlignment="1">
      <alignment horizontal="left" vertical="center" wrapText="1"/>
    </xf>
    <xf numFmtId="9" fontId="15" fillId="8" borderId="34" xfId="0" applyNumberFormat="1" applyFont="1" applyFill="1" applyBorder="1" applyAlignment="1">
      <alignment horizontal="left" vertical="center" wrapText="1"/>
    </xf>
    <xf numFmtId="0" fontId="12" fillId="11" borderId="14" xfId="0" applyFont="1" applyFill="1" applyBorder="1" applyAlignment="1">
      <alignment wrapText="1"/>
    </xf>
    <xf numFmtId="0" fontId="12" fillId="9" borderId="14" xfId="0" applyFont="1" applyFill="1" applyBorder="1" applyAlignment="1" applyProtection="1">
      <alignment wrapText="1"/>
      <protection locked="0"/>
    </xf>
    <xf numFmtId="0" fontId="4" fillId="7" borderId="0" xfId="0" applyFont="1" applyFill="1" applyAlignment="1">
      <alignment vertical="center"/>
    </xf>
    <xf numFmtId="0" fontId="15" fillId="8" borderId="20" xfId="0" applyFont="1" applyFill="1" applyBorder="1"/>
    <xf numFmtId="165" fontId="15" fillId="8" borderId="20" xfId="0" applyNumberFormat="1" applyFont="1" applyFill="1" applyBorder="1"/>
    <xf numFmtId="165" fontId="23" fillId="8" borderId="25" xfId="4" applyNumberFormat="1" applyFont="1" applyFill="1" applyBorder="1" applyProtection="1"/>
    <xf numFmtId="0" fontId="12" fillId="9" borderId="21" xfId="0" applyFont="1" applyFill="1" applyBorder="1" applyProtection="1">
      <protection locked="0"/>
    </xf>
    <xf numFmtId="165" fontId="12" fillId="9" borderId="21" xfId="0" applyNumberFormat="1" applyFont="1" applyFill="1" applyBorder="1" applyProtection="1">
      <protection locked="0"/>
    </xf>
    <xf numFmtId="165" fontId="16" fillId="11" borderId="25" xfId="4" applyNumberFormat="1" applyFont="1" applyFill="1" applyBorder="1" applyProtection="1"/>
    <xf numFmtId="165" fontId="16" fillId="11" borderId="26" xfId="4" applyNumberFormat="1" applyFont="1" applyFill="1" applyBorder="1" applyProtection="1"/>
    <xf numFmtId="165" fontId="16" fillId="6" borderId="28" xfId="4" applyNumberFormat="1" applyFont="1" applyBorder="1" applyProtection="1"/>
    <xf numFmtId="0" fontId="12" fillId="9" borderId="35" xfId="0" applyFont="1" applyFill="1" applyBorder="1" applyAlignment="1" applyProtection="1">
      <alignment wrapText="1"/>
      <protection locked="0"/>
    </xf>
    <xf numFmtId="0" fontId="12" fillId="9" borderId="39" xfId="0" applyFont="1" applyFill="1" applyBorder="1" applyProtection="1">
      <protection locked="0"/>
    </xf>
    <xf numFmtId="0" fontId="12" fillId="9" borderId="40" xfId="0" applyFont="1" applyFill="1" applyBorder="1" applyProtection="1">
      <protection locked="0"/>
    </xf>
    <xf numFmtId="9" fontId="12" fillId="9" borderId="40" xfId="0" applyNumberFormat="1" applyFont="1" applyFill="1" applyBorder="1" applyProtection="1">
      <protection locked="0"/>
    </xf>
    <xf numFmtId="9" fontId="12" fillId="9" borderId="41" xfId="0" applyNumberFormat="1" applyFont="1" applyFill="1" applyBorder="1" applyProtection="1">
      <protection locked="0"/>
    </xf>
    <xf numFmtId="0" fontId="14" fillId="9" borderId="42" xfId="0" applyFont="1" applyFill="1" applyBorder="1" applyProtection="1">
      <protection locked="0"/>
    </xf>
    <xf numFmtId="0" fontId="12" fillId="9" borderId="43" xfId="0" applyFont="1" applyFill="1" applyBorder="1" applyAlignment="1" applyProtection="1">
      <alignment wrapText="1"/>
      <protection locked="0"/>
    </xf>
    <xf numFmtId="0" fontId="12" fillId="9" borderId="44" xfId="0" applyFont="1" applyFill="1" applyBorder="1" applyProtection="1">
      <protection locked="0"/>
    </xf>
    <xf numFmtId="0" fontId="12" fillId="9" borderId="42" xfId="0" applyFont="1" applyFill="1" applyBorder="1" applyAlignment="1" applyProtection="1">
      <alignment wrapText="1"/>
      <protection locked="0"/>
    </xf>
    <xf numFmtId="0" fontId="12" fillId="9" borderId="42" xfId="0" applyFont="1" applyFill="1" applyBorder="1" applyProtection="1">
      <protection locked="0"/>
    </xf>
    <xf numFmtId="9" fontId="12" fillId="9" borderId="45" xfId="0" applyNumberFormat="1" applyFont="1" applyFill="1" applyBorder="1" applyProtection="1">
      <protection locked="0"/>
    </xf>
    <xf numFmtId="9" fontId="13" fillId="6" borderId="13" xfId="4" applyNumberFormat="1" applyFont="1" applyProtection="1"/>
    <xf numFmtId="0" fontId="13" fillId="6" borderId="13" xfId="4" applyFont="1" applyProtection="1"/>
    <xf numFmtId="0" fontId="14" fillId="7" borderId="0" xfId="0" applyFont="1" applyFill="1"/>
    <xf numFmtId="0" fontId="0" fillId="0" borderId="1" xfId="0" applyBorder="1"/>
    <xf numFmtId="165" fontId="0" fillId="0" borderId="0" xfId="0" applyNumberFormat="1"/>
    <xf numFmtId="165" fontId="0" fillId="0" borderId="5" xfId="0" applyNumberFormat="1" applyBorder="1"/>
    <xf numFmtId="0" fontId="0" fillId="0" borderId="46" xfId="0" applyBorder="1"/>
    <xf numFmtId="7" fontId="0" fillId="0" borderId="0" xfId="0" applyNumberFormat="1"/>
    <xf numFmtId="0" fontId="0" fillId="0" borderId="0" xfId="0" applyAlignment="1">
      <alignment horizontal="center" vertical="center" wrapText="1"/>
    </xf>
    <xf numFmtId="0" fontId="0" fillId="0" borderId="32" xfId="0" applyBorder="1"/>
    <xf numFmtId="0" fontId="0" fillId="7" borderId="0" xfId="0" applyFill="1"/>
    <xf numFmtId="0" fontId="3" fillId="16" borderId="0" xfId="0" applyFont="1" applyFill="1"/>
    <xf numFmtId="0" fontId="21" fillId="0" borderId="0" xfId="0" applyFont="1"/>
    <xf numFmtId="0" fontId="13" fillId="16" borderId="15" xfId="0" applyFont="1" applyFill="1" applyBorder="1" applyAlignment="1">
      <alignment horizontal="center"/>
    </xf>
    <xf numFmtId="0" fontId="15" fillId="8" borderId="14" xfId="0" applyFont="1" applyFill="1" applyBorder="1" applyAlignment="1">
      <alignment horizontal="right" wrapText="1"/>
    </xf>
    <xf numFmtId="165" fontId="15" fillId="8" borderId="14" xfId="0" applyNumberFormat="1" applyFont="1" applyFill="1" applyBorder="1"/>
    <xf numFmtId="165" fontId="15" fillId="8" borderId="14" xfId="0" applyNumberFormat="1" applyFont="1" applyFill="1" applyBorder="1" applyAlignment="1">
      <alignment horizontal="right" wrapText="1"/>
    </xf>
    <xf numFmtId="0" fontId="15" fillId="8" borderId="14" xfId="0" applyFont="1" applyFill="1" applyBorder="1" applyAlignment="1">
      <alignment wrapText="1"/>
    </xf>
    <xf numFmtId="165" fontId="16" fillId="10" borderId="21" xfId="2" applyNumberFormat="1" applyFont="1" applyFill="1" applyBorder="1" applyProtection="1"/>
    <xf numFmtId="165" fontId="16" fillId="10" borderId="14" xfId="4" applyNumberFormat="1" applyFont="1" applyFill="1" applyBorder="1" applyProtection="1"/>
    <xf numFmtId="165" fontId="17" fillId="10" borderId="14" xfId="0" applyNumberFormat="1" applyFont="1" applyFill="1" applyBorder="1" applyAlignment="1">
      <alignment wrapText="1"/>
    </xf>
    <xf numFmtId="165" fontId="16" fillId="0" borderId="0" xfId="4" applyNumberFormat="1" applyFont="1" applyFill="1" applyBorder="1"/>
    <xf numFmtId="165" fontId="16" fillId="7" borderId="0" xfId="4" applyNumberFormat="1" applyFont="1" applyFill="1" applyBorder="1"/>
    <xf numFmtId="0" fontId="3" fillId="16" borderId="1" xfId="0" applyFont="1" applyFill="1" applyBorder="1"/>
    <xf numFmtId="0" fontId="3" fillId="16" borderId="4" xfId="0" applyFont="1" applyFill="1" applyBorder="1"/>
    <xf numFmtId="0" fontId="2" fillId="16" borderId="4" xfId="0" applyFont="1" applyFill="1" applyBorder="1"/>
    <xf numFmtId="0" fontId="2" fillId="16" borderId="5" xfId="0" applyFont="1" applyFill="1" applyBorder="1"/>
    <xf numFmtId="0" fontId="22" fillId="16" borderId="1" xfId="0" applyFont="1" applyFill="1" applyBorder="1" applyAlignment="1">
      <alignment horizontal="left" vertical="center"/>
    </xf>
    <xf numFmtId="0" fontId="18" fillId="16" borderId="2" xfId="0" applyFont="1" applyFill="1" applyBorder="1" applyAlignment="1">
      <alignment horizontal="left" vertical="center"/>
    </xf>
    <xf numFmtId="0" fontId="18" fillId="16" borderId="3" xfId="0" applyFont="1" applyFill="1" applyBorder="1" applyAlignment="1">
      <alignment horizontal="left" vertical="center"/>
    </xf>
    <xf numFmtId="0" fontId="18" fillId="16" borderId="4" xfId="0" applyFont="1" applyFill="1" applyBorder="1" applyAlignment="1">
      <alignment horizontal="left" vertical="center"/>
    </xf>
    <xf numFmtId="0" fontId="18" fillId="16" borderId="0" xfId="0" applyFont="1" applyFill="1" applyAlignment="1">
      <alignment horizontal="left" vertical="center"/>
    </xf>
    <xf numFmtId="0" fontId="18" fillId="16" borderId="5" xfId="0" applyFont="1" applyFill="1" applyBorder="1" applyAlignment="1">
      <alignment horizontal="left" vertical="center"/>
    </xf>
    <xf numFmtId="0" fontId="13" fillId="16" borderId="15" xfId="0" applyFont="1" applyFill="1" applyBorder="1"/>
    <xf numFmtId="0" fontId="10" fillId="16" borderId="1" xfId="0" applyFont="1" applyFill="1" applyBorder="1"/>
    <xf numFmtId="0" fontId="10" fillId="16" borderId="2" xfId="0" applyFont="1" applyFill="1" applyBorder="1"/>
    <xf numFmtId="0" fontId="10" fillId="16" borderId="2" xfId="0" applyFont="1" applyFill="1" applyBorder="1" applyAlignment="1">
      <alignment horizontal="center"/>
    </xf>
    <xf numFmtId="0" fontId="10" fillId="16" borderId="3" xfId="0" applyFont="1" applyFill="1" applyBorder="1"/>
    <xf numFmtId="0" fontId="10" fillId="16" borderId="4" xfId="0" applyFont="1" applyFill="1" applyBorder="1"/>
    <xf numFmtId="0" fontId="10" fillId="16" borderId="0" xfId="0" applyFont="1" applyFill="1"/>
    <xf numFmtId="0" fontId="10" fillId="16" borderId="0" xfId="0" applyFont="1" applyFill="1" applyAlignment="1">
      <alignment horizontal="center"/>
    </xf>
    <xf numFmtId="0" fontId="10" fillId="16" borderId="5" xfId="0" applyFont="1" applyFill="1" applyBorder="1"/>
    <xf numFmtId="1" fontId="15" fillId="8" borderId="20" xfId="0" applyNumberFormat="1" applyFont="1" applyFill="1" applyBorder="1" applyAlignment="1">
      <alignment horizontal="center" vertical="center"/>
    </xf>
    <xf numFmtId="165" fontId="15" fillId="8" borderId="20" xfId="0" applyNumberFormat="1" applyFont="1" applyFill="1" applyBorder="1" applyAlignment="1">
      <alignment wrapText="1"/>
    </xf>
    <xf numFmtId="165" fontId="23" fillId="8" borderId="20" xfId="4" applyNumberFormat="1" applyFont="1" applyFill="1" applyBorder="1"/>
    <xf numFmtId="1" fontId="12" fillId="9" borderId="21" xfId="0" applyNumberFormat="1" applyFont="1" applyFill="1" applyBorder="1" applyProtection="1">
      <protection locked="0"/>
    </xf>
    <xf numFmtId="165" fontId="12" fillId="9" borderId="21" xfId="0" applyNumberFormat="1" applyFont="1" applyFill="1" applyBorder="1" applyAlignment="1" applyProtection="1">
      <alignment wrapText="1"/>
      <protection locked="0"/>
    </xf>
    <xf numFmtId="165" fontId="12" fillId="9" borderId="20" xfId="0" applyNumberFormat="1" applyFont="1" applyFill="1" applyBorder="1" applyAlignment="1" applyProtection="1">
      <alignment wrapText="1"/>
      <protection locked="0"/>
    </xf>
    <xf numFmtId="165" fontId="16" fillId="9" borderId="21" xfId="4" applyNumberFormat="1" applyFont="1" applyFill="1" applyBorder="1" applyProtection="1">
      <protection locked="0"/>
    </xf>
    <xf numFmtId="1" fontId="12" fillId="9" borderId="24" xfId="0" applyNumberFormat="1" applyFont="1" applyFill="1" applyBorder="1" applyProtection="1">
      <protection locked="0"/>
    </xf>
    <xf numFmtId="165" fontId="12" fillId="9" borderId="24" xfId="0" applyNumberFormat="1" applyFont="1" applyFill="1" applyBorder="1" applyAlignment="1" applyProtection="1">
      <alignment wrapText="1"/>
      <protection locked="0"/>
    </xf>
    <xf numFmtId="0" fontId="12" fillId="7" borderId="7" xfId="0" applyFont="1" applyFill="1" applyBorder="1" applyAlignment="1">
      <alignment wrapText="1"/>
    </xf>
    <xf numFmtId="0" fontId="13" fillId="16" borderId="15" xfId="0" applyFont="1" applyFill="1" applyBorder="1" applyAlignment="1">
      <alignment horizontal="center" wrapText="1"/>
    </xf>
    <xf numFmtId="1" fontId="15" fillId="8" borderId="23" xfId="0" applyNumberFormat="1" applyFont="1" applyFill="1" applyBorder="1"/>
    <xf numFmtId="165" fontId="23" fillId="8" borderId="20" xfId="4" applyNumberFormat="1" applyFont="1" applyFill="1" applyBorder="1" applyProtection="1"/>
    <xf numFmtId="1" fontId="12" fillId="9" borderId="20" xfId="0" applyNumberFormat="1" applyFont="1" applyFill="1" applyBorder="1" applyProtection="1">
      <protection locked="0"/>
    </xf>
    <xf numFmtId="165" fontId="16" fillId="9" borderId="20" xfId="4" applyNumberFormat="1" applyFont="1" applyFill="1" applyBorder="1" applyProtection="1">
      <protection locked="0"/>
    </xf>
    <xf numFmtId="0" fontId="0" fillId="7" borderId="2" xfId="0" applyFill="1" applyBorder="1"/>
    <xf numFmtId="0" fontId="0" fillId="7" borderId="4" xfId="0" applyFill="1" applyBorder="1"/>
    <xf numFmtId="0" fontId="4" fillId="7" borderId="4" xfId="0" applyFont="1" applyFill="1" applyBorder="1"/>
    <xf numFmtId="165" fontId="16" fillId="14" borderId="20" xfId="4" applyNumberFormat="1" applyFont="1" applyFill="1" applyBorder="1"/>
    <xf numFmtId="165" fontId="0" fillId="14" borderId="20" xfId="0" applyNumberFormat="1" applyFill="1" applyBorder="1"/>
    <xf numFmtId="165" fontId="0" fillId="9" borderId="21" xfId="0" applyNumberFormat="1" applyFill="1" applyBorder="1" applyProtection="1">
      <protection locked="0"/>
    </xf>
    <xf numFmtId="165" fontId="0" fillId="9" borderId="39" xfId="0" applyNumberFormat="1" applyFill="1" applyBorder="1" applyProtection="1">
      <protection locked="0"/>
    </xf>
    <xf numFmtId="165" fontId="0" fillId="9" borderId="14" xfId="0" applyNumberFormat="1" applyFill="1" applyBorder="1" applyProtection="1">
      <protection locked="0"/>
    </xf>
    <xf numFmtId="165" fontId="0" fillId="9" borderId="40" xfId="0" applyNumberFormat="1" applyFill="1" applyBorder="1" applyProtection="1">
      <protection locked="0"/>
    </xf>
    <xf numFmtId="165" fontId="16" fillId="14" borderId="21" xfId="4" applyNumberFormat="1" applyFont="1" applyFill="1" applyBorder="1"/>
    <xf numFmtId="165" fontId="0" fillId="9" borderId="51" xfId="0" applyNumberFormat="1" applyFill="1" applyBorder="1" applyProtection="1">
      <protection locked="0"/>
    </xf>
    <xf numFmtId="165" fontId="0" fillId="9" borderId="48" xfId="0" applyNumberFormat="1" applyFill="1" applyBorder="1" applyProtection="1">
      <protection locked="0"/>
    </xf>
    <xf numFmtId="165" fontId="0" fillId="9" borderId="49" xfId="0" applyNumberFormat="1" applyFill="1" applyBorder="1" applyProtection="1">
      <protection locked="0"/>
    </xf>
    <xf numFmtId="165" fontId="0" fillId="9" borderId="41" xfId="0" applyNumberFormat="1" applyFill="1" applyBorder="1" applyProtection="1">
      <protection locked="0"/>
    </xf>
    <xf numFmtId="165" fontId="16" fillId="6" borderId="45" xfId="4" applyNumberFormat="1" applyFont="1" applyBorder="1" applyProtection="1"/>
    <xf numFmtId="165" fontId="0" fillId="9" borderId="24" xfId="0" applyNumberFormat="1" applyFill="1" applyBorder="1" applyProtection="1">
      <protection locked="0"/>
    </xf>
    <xf numFmtId="165" fontId="0" fillId="9" borderId="44" xfId="0" applyNumberFormat="1" applyFill="1" applyBorder="1" applyProtection="1">
      <protection locked="0"/>
    </xf>
    <xf numFmtId="165" fontId="0" fillId="9" borderId="42" xfId="0" applyNumberFormat="1" applyFill="1" applyBorder="1" applyProtection="1">
      <protection locked="0"/>
    </xf>
    <xf numFmtId="165" fontId="0" fillId="9" borderId="45" xfId="0" applyNumberFormat="1" applyFill="1" applyBorder="1" applyProtection="1">
      <protection locked="0"/>
    </xf>
    <xf numFmtId="165" fontId="16" fillId="14" borderId="24" xfId="4" applyNumberFormat="1" applyFont="1" applyFill="1" applyBorder="1"/>
    <xf numFmtId="165" fontId="3" fillId="6" borderId="13" xfId="4" applyNumberFormat="1" applyProtection="1"/>
    <xf numFmtId="0" fontId="0" fillId="7" borderId="7" xfId="0" applyFill="1" applyBorder="1"/>
    <xf numFmtId="165" fontId="16" fillId="6" borderId="7" xfId="4" applyNumberFormat="1" applyFont="1" applyBorder="1"/>
    <xf numFmtId="165" fontId="0" fillId="7" borderId="7" xfId="0" applyNumberFormat="1" applyFill="1" applyBorder="1"/>
    <xf numFmtId="165" fontId="16" fillId="7" borderId="7" xfId="4" applyNumberFormat="1" applyFont="1" applyFill="1" applyBorder="1"/>
    <xf numFmtId="165" fontId="0" fillId="0" borderId="18" xfId="0" applyNumberFormat="1" applyBorder="1"/>
    <xf numFmtId="0" fontId="0" fillId="0" borderId="0" xfId="0" applyAlignment="1">
      <alignment vertical="center" wrapText="1"/>
    </xf>
    <xf numFmtId="0" fontId="11" fillId="16" borderId="0" xfId="0" applyFont="1" applyFill="1" applyAlignment="1">
      <alignment horizontal="center"/>
    </xf>
    <xf numFmtId="0" fontId="14" fillId="7" borderId="0" xfId="0" applyFont="1" applyFill="1" applyAlignment="1">
      <alignment horizontal="right" vertical="center"/>
    </xf>
    <xf numFmtId="0" fontId="12" fillId="7" borderId="0" xfId="0" applyFont="1" applyFill="1" applyAlignment="1">
      <alignment wrapText="1"/>
    </xf>
    <xf numFmtId="0" fontId="4" fillId="7" borderId="0" xfId="0" applyFont="1" applyFill="1" applyAlignment="1">
      <alignment horizontal="left" wrapText="1"/>
    </xf>
    <xf numFmtId="0" fontId="15" fillId="8" borderId="20" xfId="0" applyFont="1" applyFill="1" applyBorder="1" applyAlignment="1">
      <alignment horizontal="left" vertical="center" wrapText="1"/>
    </xf>
    <xf numFmtId="0" fontId="12" fillId="9" borderId="21" xfId="0" applyFont="1" applyFill="1" applyBorder="1" applyAlignment="1" applyProtection="1">
      <alignment horizontal="left" vertical="center" wrapText="1"/>
      <protection locked="0"/>
    </xf>
    <xf numFmtId="0" fontId="12" fillId="9" borderId="24" xfId="0" applyFont="1" applyFill="1" applyBorder="1" applyAlignment="1" applyProtection="1">
      <alignment horizontal="left" vertical="center" wrapText="1"/>
      <protection locked="0"/>
    </xf>
    <xf numFmtId="0" fontId="0" fillId="7" borderId="6" xfId="0" applyFill="1" applyBorder="1"/>
    <xf numFmtId="0" fontId="12" fillId="0" borderId="14" xfId="0" applyFont="1" applyBorder="1" applyAlignment="1" applyProtection="1">
      <alignment horizontal="left" vertical="center" wrapText="1"/>
      <protection locked="0"/>
    </xf>
    <xf numFmtId="165" fontId="12" fillId="0" borderId="14" xfId="0" applyNumberFormat="1" applyFont="1" applyBorder="1" applyProtection="1">
      <protection locked="0"/>
    </xf>
    <xf numFmtId="0" fontId="12" fillId="0" borderId="14" xfId="0" applyFont="1" applyBorder="1" applyAlignment="1" applyProtection="1">
      <alignment wrapText="1"/>
      <protection locked="0"/>
    </xf>
    <xf numFmtId="0" fontId="12" fillId="0" borderId="49" xfId="0" applyFont="1" applyBorder="1" applyAlignment="1" applyProtection="1">
      <alignment wrapText="1"/>
      <protection locked="0"/>
    </xf>
    <xf numFmtId="165" fontId="16" fillId="10" borderId="51" xfId="2" applyNumberFormat="1" applyFont="1" applyFill="1" applyBorder="1" applyProtection="1"/>
    <xf numFmtId="165" fontId="16" fillId="10" borderId="49" xfId="4" applyNumberFormat="1" applyFont="1" applyFill="1" applyBorder="1" applyProtection="1"/>
    <xf numFmtId="0" fontId="12" fillId="0" borderId="0" xfId="0" applyFont="1" applyProtection="1">
      <protection locked="0"/>
    </xf>
    <xf numFmtId="0" fontId="2" fillId="18" borderId="0" xfId="0" applyFont="1" applyFill="1"/>
    <xf numFmtId="165" fontId="18" fillId="18" borderId="0" xfId="0" applyNumberFormat="1" applyFont="1" applyFill="1" applyAlignment="1">
      <alignment wrapText="1"/>
    </xf>
    <xf numFmtId="0" fontId="23" fillId="8" borderId="14" xfId="0" applyFont="1" applyFill="1" applyBorder="1" applyAlignment="1">
      <alignment horizontal="center" vertical="center"/>
    </xf>
    <xf numFmtId="0" fontId="29" fillId="10" borderId="1" xfId="0" applyFont="1" applyFill="1" applyBorder="1"/>
    <xf numFmtId="0" fontId="29" fillId="10" borderId="2" xfId="0" applyFont="1" applyFill="1" applyBorder="1" applyAlignment="1">
      <alignment horizontal="left"/>
    </xf>
    <xf numFmtId="0" fontId="29" fillId="10" borderId="2" xfId="0" applyFont="1" applyFill="1" applyBorder="1"/>
    <xf numFmtId="165" fontId="29" fillId="10" borderId="3" xfId="0" applyNumberFormat="1" applyFont="1" applyFill="1" applyBorder="1" applyAlignment="1">
      <alignment horizontal="left"/>
    </xf>
    <xf numFmtId="0" fontId="29" fillId="10" borderId="4" xfId="0" applyFont="1" applyFill="1" applyBorder="1"/>
    <xf numFmtId="0" fontId="29" fillId="10" borderId="0" xfId="0" applyFont="1" applyFill="1" applyAlignment="1">
      <alignment horizontal="left"/>
    </xf>
    <xf numFmtId="0" fontId="29" fillId="10" borderId="0" xfId="0" applyFont="1" applyFill="1"/>
    <xf numFmtId="0" fontId="29" fillId="10" borderId="5" xfId="0" applyFont="1" applyFill="1" applyBorder="1" applyAlignment="1">
      <alignment horizontal="left"/>
    </xf>
    <xf numFmtId="165" fontId="29" fillId="10" borderId="5" xfId="0" applyNumberFormat="1" applyFont="1" applyFill="1" applyBorder="1" applyAlignment="1">
      <alignment horizontal="left"/>
    </xf>
    <xf numFmtId="166" fontId="29" fillId="10" borderId="5" xfId="0" applyNumberFormat="1" applyFont="1" applyFill="1" applyBorder="1" applyAlignment="1">
      <alignment horizontal="left"/>
    </xf>
    <xf numFmtId="0" fontId="29" fillId="10" borderId="5" xfId="0" applyFont="1" applyFill="1" applyBorder="1"/>
    <xf numFmtId="0" fontId="29" fillId="10" borderId="6" xfId="0" applyFont="1" applyFill="1" applyBorder="1"/>
    <xf numFmtId="0" fontId="29" fillId="10" borderId="7" xfId="0" applyFont="1" applyFill="1" applyBorder="1" applyAlignment="1">
      <alignment horizontal="left"/>
    </xf>
    <xf numFmtId="0" fontId="29" fillId="10" borderId="7" xfId="0" applyFont="1" applyFill="1" applyBorder="1"/>
    <xf numFmtId="0" fontId="29" fillId="10" borderId="8" xfId="0" applyFont="1" applyFill="1" applyBorder="1"/>
    <xf numFmtId="0" fontId="24" fillId="0" borderId="14" xfId="0" applyFont="1" applyBorder="1" applyAlignment="1" applyProtection="1">
      <alignment horizontal="left" vertical="center" wrapText="1"/>
      <protection locked="0"/>
    </xf>
    <xf numFmtId="0" fontId="0" fillId="0" borderId="0" xfId="0" applyProtection="1">
      <protection locked="0"/>
    </xf>
    <xf numFmtId="0" fontId="6" fillId="0" borderId="0" xfId="0" applyFont="1" applyAlignment="1">
      <alignment horizontal="center" wrapText="1"/>
    </xf>
    <xf numFmtId="0" fontId="6" fillId="0" borderId="7" xfId="0" applyFont="1" applyBorder="1" applyAlignment="1">
      <alignment horizontal="center" wrapText="1"/>
    </xf>
    <xf numFmtId="0" fontId="8" fillId="7" borderId="0" xfId="0" applyFont="1" applyFill="1"/>
    <xf numFmtId="9" fontId="0" fillId="0" borderId="44" xfId="0" applyNumberFormat="1" applyBorder="1"/>
    <xf numFmtId="0" fontId="0" fillId="0" borderId="45" xfId="0" applyBorder="1"/>
    <xf numFmtId="165" fontId="28" fillId="8" borderId="23" xfId="0" applyNumberFormat="1" applyFont="1" applyFill="1" applyBorder="1" applyAlignment="1">
      <alignment wrapText="1"/>
    </xf>
    <xf numFmtId="0" fontId="4" fillId="0" borderId="0" xfId="0" applyFont="1" applyAlignment="1">
      <alignment horizontal="left" wrapText="1"/>
    </xf>
    <xf numFmtId="0" fontId="12" fillId="0" borderId="7" xfId="0" applyFont="1" applyBorder="1"/>
    <xf numFmtId="0" fontId="13" fillId="7" borderId="0" xfId="0" applyFont="1" applyFill="1" applyAlignment="1">
      <alignment horizontal="center"/>
    </xf>
    <xf numFmtId="0" fontId="15" fillId="7" borderId="0" xfId="0" applyFont="1" applyFill="1" applyAlignment="1">
      <alignment horizontal="left" vertical="center" wrapText="1"/>
    </xf>
    <xf numFmtId="0" fontId="12" fillId="7" borderId="0" xfId="0" applyFont="1" applyFill="1" applyAlignment="1" applyProtection="1">
      <alignment horizontal="left" vertical="center" wrapText="1"/>
      <protection locked="0"/>
    </xf>
    <xf numFmtId="0" fontId="11" fillId="16" borderId="0" xfId="0" applyFont="1" applyFill="1" applyAlignment="1">
      <alignment horizontal="left" vertical="center"/>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165" fontId="0" fillId="9" borderId="16" xfId="0" applyNumberFormat="1" applyFill="1" applyBorder="1" applyProtection="1">
      <protection locked="0"/>
    </xf>
    <xf numFmtId="0" fontId="14" fillId="0" borderId="14" xfId="0" applyFont="1" applyBorder="1" applyAlignment="1" applyProtection="1">
      <alignment horizontal="center" vertical="center"/>
      <protection locked="0"/>
    </xf>
    <xf numFmtId="0" fontId="0" fillId="0" borderId="14" xfId="0" applyBorder="1" applyAlignment="1" applyProtection="1">
      <alignment vertical="top" wrapText="1"/>
      <protection locked="0"/>
    </xf>
    <xf numFmtId="0" fontId="0" fillId="3" borderId="3" xfId="0" applyFill="1" applyBorder="1" applyProtection="1">
      <protection locked="0"/>
    </xf>
    <xf numFmtId="0" fontId="0" fillId="3" borderId="5" xfId="0" applyFill="1" applyBorder="1" applyProtection="1">
      <protection locked="0"/>
    </xf>
    <xf numFmtId="9" fontId="0" fillId="3" borderId="36" xfId="0" applyNumberFormat="1" applyFill="1" applyBorder="1" applyProtection="1">
      <protection locked="0"/>
    </xf>
    <xf numFmtId="0" fontId="0" fillId="3" borderId="38" xfId="0" applyFill="1" applyBorder="1" applyProtection="1">
      <protection locked="0"/>
    </xf>
    <xf numFmtId="9" fontId="0" fillId="3" borderId="39" xfId="0" applyNumberFormat="1" applyFill="1" applyBorder="1" applyProtection="1">
      <protection locked="0"/>
    </xf>
    <xf numFmtId="0" fontId="0" fillId="3" borderId="40" xfId="0" applyFill="1" applyBorder="1" applyProtection="1">
      <protection locked="0"/>
    </xf>
    <xf numFmtId="0" fontId="0" fillId="0" borderId="0" xfId="0" applyAlignment="1" applyProtection="1">
      <alignment wrapText="1"/>
      <protection locked="0"/>
    </xf>
    <xf numFmtId="17" fontId="16" fillId="9" borderId="11" xfId="0" applyNumberFormat="1" applyFont="1" applyFill="1" applyBorder="1" applyProtection="1">
      <protection locked="0"/>
    </xf>
    <xf numFmtId="165" fontId="20" fillId="10" borderId="0" xfId="0" applyNumberFormat="1" applyFont="1" applyFill="1"/>
    <xf numFmtId="9" fontId="0" fillId="11" borderId="16" xfId="0" applyNumberFormat="1" applyFill="1" applyBorder="1"/>
    <xf numFmtId="0" fontId="18" fillId="16" borderId="1" xfId="0" applyFont="1" applyFill="1" applyBorder="1"/>
    <xf numFmtId="0" fontId="18" fillId="16" borderId="4" xfId="0" applyFont="1" applyFill="1" applyBorder="1"/>
    <xf numFmtId="0" fontId="12" fillId="0" borderId="4" xfId="0" applyFont="1" applyBorder="1"/>
    <xf numFmtId="0" fontId="19" fillId="0" borderId="0" xfId="0" applyFont="1" applyAlignment="1">
      <alignment horizontal="left" vertical="center"/>
    </xf>
    <xf numFmtId="0" fontId="14" fillId="0" borderId="0" xfId="0" applyFont="1"/>
    <xf numFmtId="0" fontId="12" fillId="0" borderId="0" xfId="0" applyFont="1" applyAlignment="1">
      <alignment wrapText="1"/>
    </xf>
    <xf numFmtId="9" fontId="12" fillId="0" borderId="0" xfId="0" applyNumberFormat="1" applyFont="1"/>
    <xf numFmtId="165" fontId="12" fillId="0" borderId="0" xfId="0" applyNumberFormat="1" applyFont="1"/>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horizontal="left" vertical="center"/>
    </xf>
    <xf numFmtId="9" fontId="20" fillId="10" borderId="0" xfId="0" applyNumberFormat="1" applyFont="1" applyFill="1"/>
    <xf numFmtId="0" fontId="13" fillId="16" borderId="14" xfId="0" applyFont="1" applyFill="1" applyBorder="1" applyAlignment="1">
      <alignment horizontal="left" vertical="top" wrapText="1"/>
    </xf>
    <xf numFmtId="0" fontId="13" fillId="16" borderId="35" xfId="0" applyFont="1" applyFill="1" applyBorder="1" applyAlignment="1">
      <alignment horizontal="left" vertical="top" wrapText="1"/>
    </xf>
    <xf numFmtId="0" fontId="13" fillId="16" borderId="36" xfId="0" applyFont="1" applyFill="1" applyBorder="1" applyAlignment="1">
      <alignment horizontal="left" vertical="top" wrapText="1"/>
    </xf>
    <xf numFmtId="0" fontId="13" fillId="16" borderId="37" xfId="0" applyFont="1" applyFill="1" applyBorder="1" applyAlignment="1">
      <alignment horizontal="left" vertical="top" wrapText="1"/>
    </xf>
    <xf numFmtId="0" fontId="13" fillId="16" borderId="38" xfId="0" applyFont="1" applyFill="1" applyBorder="1" applyAlignment="1">
      <alignment horizontal="left" vertical="top" wrapText="1"/>
    </xf>
    <xf numFmtId="9" fontId="13" fillId="16" borderId="16" xfId="0" applyNumberFormat="1" applyFont="1" applyFill="1" applyBorder="1" applyAlignment="1">
      <alignment horizontal="left" vertical="top" wrapText="1"/>
    </xf>
    <xf numFmtId="0" fontId="0" fillId="0" borderId="0" xfId="0" applyAlignment="1">
      <alignment horizontal="left" vertical="center"/>
    </xf>
    <xf numFmtId="0" fontId="12" fillId="0" borderId="4" xfId="0" applyFont="1" applyBorder="1" applyAlignment="1">
      <alignment horizontal="left" vertical="center"/>
    </xf>
    <xf numFmtId="0" fontId="15" fillId="8" borderId="35" xfId="0" applyFont="1" applyFill="1" applyBorder="1" applyAlignment="1">
      <alignment horizontal="left" vertical="center" wrapText="1"/>
    </xf>
    <xf numFmtId="0" fontId="15" fillId="8" borderId="39" xfId="0" applyFont="1" applyFill="1" applyBorder="1" applyAlignment="1">
      <alignment horizontal="left" vertical="center" wrapText="1"/>
    </xf>
    <xf numFmtId="0" fontId="15" fillId="8" borderId="40" xfId="0" applyFont="1" applyFill="1" applyBorder="1" applyAlignment="1">
      <alignment horizontal="left" vertical="center" wrapText="1"/>
    </xf>
    <xf numFmtId="0" fontId="0" fillId="0" borderId="0" xfId="0" applyAlignment="1">
      <alignment wrapText="1"/>
    </xf>
    <xf numFmtId="9" fontId="0" fillId="0" borderId="0" xfId="0" applyNumberFormat="1"/>
    <xf numFmtId="0" fontId="0" fillId="14" borderId="0" xfId="0" applyFill="1"/>
    <xf numFmtId="0" fontId="3" fillId="16" borderId="0" xfId="0" applyFont="1" applyFill="1" applyAlignment="1">
      <alignment horizontal="left" vertical="center"/>
    </xf>
    <xf numFmtId="0" fontId="0" fillId="16" borderId="1" xfId="0" applyFill="1" applyBorder="1" applyAlignment="1">
      <alignment vertical="top" wrapText="1"/>
    </xf>
    <xf numFmtId="0" fontId="0" fillId="16" borderId="2" xfId="0" applyFill="1" applyBorder="1" applyAlignment="1">
      <alignment vertical="top" wrapText="1"/>
    </xf>
    <xf numFmtId="0" fontId="0" fillId="0" borderId="3" xfId="0" applyBorder="1" applyAlignment="1">
      <alignment vertical="top" wrapText="1"/>
    </xf>
    <xf numFmtId="0" fontId="0" fillId="0" borderId="0" xfId="0" applyAlignment="1">
      <alignment vertical="top" wrapText="1"/>
    </xf>
    <xf numFmtId="0" fontId="5" fillId="10" borderId="4" xfId="0" applyFont="1" applyFill="1" applyBorder="1"/>
    <xf numFmtId="0" fontId="5" fillId="10" borderId="0" xfId="0" applyFont="1" applyFill="1"/>
    <xf numFmtId="17" fontId="5" fillId="10" borderId="0" xfId="0" applyNumberFormat="1" applyFont="1" applyFill="1"/>
    <xf numFmtId="44" fontId="0" fillId="0" borderId="0" xfId="0" applyNumberFormat="1"/>
    <xf numFmtId="0" fontId="2" fillId="16" borderId="0" xfId="0" applyFont="1" applyFill="1" applyAlignment="1">
      <alignment wrapText="1"/>
    </xf>
    <xf numFmtId="0" fontId="18" fillId="16" borderId="29" xfId="0" applyFont="1" applyFill="1" applyBorder="1"/>
    <xf numFmtId="0" fontId="18" fillId="16" borderId="32" xfId="0" applyFont="1" applyFill="1" applyBorder="1"/>
    <xf numFmtId="0" fontId="12" fillId="16" borderId="32" xfId="0" applyFont="1" applyFill="1" applyBorder="1"/>
    <xf numFmtId="0" fontId="22" fillId="16" borderId="0" xfId="0" applyFont="1" applyFill="1" applyAlignment="1">
      <alignment vertical="center"/>
    </xf>
    <xf numFmtId="0" fontId="12" fillId="16" borderId="33" xfId="0" applyFont="1" applyFill="1" applyBorder="1"/>
    <xf numFmtId="0" fontId="12" fillId="0" borderId="32" xfId="0" applyFont="1" applyBorder="1"/>
    <xf numFmtId="0" fontId="12" fillId="0" borderId="33" xfId="0" applyFont="1" applyBorder="1"/>
    <xf numFmtId="0" fontId="12" fillId="0" borderId="32" xfId="0" applyFont="1" applyBorder="1" applyAlignment="1">
      <alignment horizontal="left" vertical="center"/>
    </xf>
    <xf numFmtId="0" fontId="14" fillId="9" borderId="44" xfId="0" applyFont="1" applyFill="1" applyBorder="1" applyAlignment="1" applyProtection="1">
      <alignment horizontal="center" vertical="center"/>
      <protection locked="0"/>
    </xf>
    <xf numFmtId="165" fontId="4" fillId="0" borderId="0" xfId="0" applyNumberFormat="1" applyFont="1"/>
    <xf numFmtId="9" fontId="15" fillId="8" borderId="0" xfId="0" applyNumberFormat="1" applyFont="1" applyFill="1" applyAlignment="1">
      <alignment horizontal="left" vertical="center" wrapText="1"/>
    </xf>
    <xf numFmtId="9" fontId="0" fillId="11" borderId="4" xfId="0" applyNumberFormat="1" applyFill="1" applyBorder="1"/>
    <xf numFmtId="165" fontId="15" fillId="8" borderId="0" xfId="0" applyNumberFormat="1" applyFont="1" applyFill="1" applyAlignment="1">
      <alignment horizontal="left" vertical="center" wrapText="1"/>
    </xf>
    <xf numFmtId="165" fontId="0" fillId="11" borderId="0" xfId="0" applyNumberFormat="1" applyFill="1"/>
    <xf numFmtId="165" fontId="15" fillId="8" borderId="4" xfId="0" applyNumberFormat="1" applyFont="1" applyFill="1" applyBorder="1" applyAlignment="1">
      <alignment horizontal="left" vertical="center" wrapText="1"/>
    </xf>
    <xf numFmtId="0" fontId="12" fillId="9" borderId="0" xfId="0" applyFont="1" applyFill="1" applyAlignment="1" applyProtection="1">
      <alignment wrapText="1"/>
      <protection locked="0"/>
    </xf>
    <xf numFmtId="0" fontId="12" fillId="12" borderId="0" xfId="0" applyFont="1" applyFill="1" applyAlignment="1" applyProtection="1">
      <alignment wrapText="1"/>
      <protection locked="0"/>
    </xf>
    <xf numFmtId="165" fontId="0" fillId="9" borderId="0" xfId="0" applyNumberFormat="1" applyFill="1" applyProtection="1">
      <protection locked="0"/>
    </xf>
    <xf numFmtId="0" fontId="12" fillId="12" borderId="5" xfId="0" applyFont="1" applyFill="1" applyBorder="1" applyAlignment="1" applyProtection="1">
      <alignment wrapText="1"/>
      <protection locked="0"/>
    </xf>
    <xf numFmtId="0" fontId="12" fillId="9" borderId="5" xfId="0" applyFont="1" applyFill="1" applyBorder="1" applyAlignment="1" applyProtection="1">
      <alignment wrapText="1"/>
      <protection locked="0"/>
    </xf>
    <xf numFmtId="0" fontId="15" fillId="8" borderId="0" xfId="0" applyFont="1" applyFill="1" applyAlignment="1">
      <alignment horizontal="left" vertical="center" wrapText="1"/>
    </xf>
    <xf numFmtId="0" fontId="3" fillId="0" borderId="0" xfId="3" applyFont="1" applyFill="1" applyBorder="1" applyProtection="1"/>
    <xf numFmtId="9" fontId="0" fillId="0" borderId="9" xfId="0" applyNumberFormat="1" applyBorder="1"/>
    <xf numFmtId="0" fontId="3" fillId="13" borderId="58" xfId="3" applyFont="1" applyFill="1" applyBorder="1" applyProtection="1"/>
    <xf numFmtId="165" fontId="18" fillId="13" borderId="15" xfId="0" applyNumberFormat="1" applyFont="1" applyFill="1" applyBorder="1"/>
    <xf numFmtId="0" fontId="13" fillId="16" borderId="59" xfId="0" applyFont="1" applyFill="1" applyBorder="1" applyAlignment="1">
      <alignment horizontal="left" vertical="center"/>
    </xf>
    <xf numFmtId="0" fontId="13" fillId="16" borderId="60" xfId="0" applyFont="1" applyFill="1" applyBorder="1" applyAlignment="1">
      <alignment horizontal="left" vertical="center" wrapText="1"/>
    </xf>
    <xf numFmtId="0" fontId="13" fillId="16" borderId="11" xfId="0" applyFont="1" applyFill="1" applyBorder="1" applyAlignment="1">
      <alignment horizontal="left" vertical="center" wrapText="1"/>
    </xf>
    <xf numFmtId="9" fontId="13" fillId="16" borderId="59" xfId="0" applyNumberFormat="1" applyFont="1" applyFill="1" applyBorder="1" applyAlignment="1">
      <alignment horizontal="left" vertical="center" wrapText="1"/>
    </xf>
    <xf numFmtId="9" fontId="13" fillId="16" borderId="10" xfId="0" applyNumberFormat="1" applyFont="1" applyFill="1" applyBorder="1" applyAlignment="1">
      <alignment horizontal="left" vertical="center" wrapText="1"/>
    </xf>
    <xf numFmtId="9" fontId="13" fillId="16" borderId="9" xfId="0" applyNumberFormat="1" applyFont="1" applyFill="1" applyBorder="1" applyAlignment="1">
      <alignment horizontal="left" vertical="center" wrapText="1"/>
    </xf>
    <xf numFmtId="9" fontId="13" fillId="16" borderId="11" xfId="0" applyNumberFormat="1" applyFont="1" applyFill="1" applyBorder="1" applyAlignment="1">
      <alignment horizontal="left" vertical="center" wrapText="1"/>
    </xf>
    <xf numFmtId="9" fontId="32" fillId="7" borderId="11" xfId="0" applyNumberFormat="1" applyFont="1" applyFill="1" applyBorder="1" applyAlignment="1">
      <alignment horizontal="left" vertical="center" wrapText="1"/>
    </xf>
    <xf numFmtId="9" fontId="17" fillId="0" borderId="14" xfId="2" applyFont="1" applyFill="1" applyBorder="1" applyProtection="1">
      <protection locked="0"/>
    </xf>
    <xf numFmtId="9" fontId="5" fillId="0" borderId="0" xfId="0" applyNumberFormat="1" applyFont="1"/>
    <xf numFmtId="9" fontId="29" fillId="16" borderId="0" xfId="0" applyNumberFormat="1" applyFont="1" applyFill="1"/>
    <xf numFmtId="9" fontId="33" fillId="8" borderId="14" xfId="4" applyNumberFormat="1" applyFont="1" applyFill="1" applyBorder="1" applyAlignment="1" applyProtection="1">
      <alignment horizontal="right" wrapText="1"/>
    </xf>
    <xf numFmtId="9" fontId="17" fillId="0" borderId="49" xfId="2" applyFont="1" applyFill="1" applyBorder="1" applyProtection="1">
      <protection locked="0"/>
    </xf>
    <xf numFmtId="9" fontId="17" fillId="0" borderId="0" xfId="0" applyNumberFormat="1" applyFont="1" applyProtection="1">
      <protection locked="0"/>
    </xf>
    <xf numFmtId="0" fontId="13" fillId="16" borderId="10" xfId="0" applyFont="1" applyFill="1" applyBorder="1" applyAlignment="1">
      <alignment horizontal="left" vertical="center" wrapText="1"/>
    </xf>
    <xf numFmtId="0" fontId="35" fillId="16" borderId="35" xfId="0" applyFont="1" applyFill="1" applyBorder="1" applyAlignment="1">
      <alignment horizontal="right"/>
    </xf>
    <xf numFmtId="165" fontId="36" fillId="7" borderId="14" xfId="0" applyNumberFormat="1" applyFont="1" applyFill="1" applyBorder="1" applyAlignment="1">
      <alignment horizontal="right"/>
    </xf>
    <xf numFmtId="10" fontId="36" fillId="0" borderId="11" xfId="0" applyNumberFormat="1" applyFont="1" applyBorder="1"/>
    <xf numFmtId="0" fontId="22" fillId="16" borderId="3" xfId="0" applyFont="1" applyFill="1" applyBorder="1" applyAlignment="1">
      <alignment horizontal="center" vertical="center"/>
    </xf>
    <xf numFmtId="0" fontId="22" fillId="16" borderId="53" xfId="0" applyFont="1" applyFill="1" applyBorder="1" applyAlignment="1">
      <alignment horizontal="center" vertical="center"/>
    </xf>
    <xf numFmtId="0" fontId="22" fillId="16" borderId="49" xfId="0" applyFont="1" applyFill="1" applyBorder="1" applyAlignment="1">
      <alignment horizontal="center" vertical="center" wrapText="1"/>
    </xf>
    <xf numFmtId="0" fontId="22" fillId="16" borderId="14" xfId="0" applyFont="1" applyFill="1" applyBorder="1" applyAlignment="1">
      <alignment horizontal="center" vertical="center" wrapText="1"/>
    </xf>
    <xf numFmtId="9" fontId="22" fillId="16" borderId="14" xfId="0" applyNumberFormat="1" applyFont="1" applyFill="1" applyBorder="1" applyAlignment="1">
      <alignment horizontal="center" vertical="center" wrapText="1"/>
    </xf>
    <xf numFmtId="0" fontId="22" fillId="16" borderId="20" xfId="0" applyFont="1" applyFill="1" applyBorder="1" applyAlignment="1">
      <alignment horizontal="center" vertical="center" wrapText="1"/>
    </xf>
    <xf numFmtId="0" fontId="12" fillId="0" borderId="0" xfId="0" applyFont="1" applyAlignment="1" applyProtection="1">
      <alignment horizontal="left" vertical="center" wrapText="1"/>
      <protection locked="0"/>
    </xf>
    <xf numFmtId="0" fontId="8" fillId="10" borderId="0" xfId="0" applyFont="1" applyFill="1" applyAlignment="1" applyProtection="1">
      <alignment wrapText="1"/>
      <protection locked="0"/>
    </xf>
    <xf numFmtId="165" fontId="3" fillId="16" borderId="0" xfId="0" applyNumberFormat="1" applyFont="1" applyFill="1"/>
    <xf numFmtId="165" fontId="2" fillId="16" borderId="0" xfId="0" applyNumberFormat="1" applyFont="1" applyFill="1" applyAlignment="1">
      <alignment wrapText="1"/>
    </xf>
    <xf numFmtId="165" fontId="8" fillId="10" borderId="0" xfId="0" applyNumberFormat="1" applyFont="1" applyFill="1" applyAlignment="1" applyProtection="1">
      <alignment wrapText="1"/>
      <protection locked="0"/>
    </xf>
    <xf numFmtId="165" fontId="0" fillId="0" borderId="0" xfId="0" applyNumberFormat="1" applyAlignment="1" applyProtection="1">
      <alignment wrapText="1"/>
      <protection locked="0"/>
    </xf>
    <xf numFmtId="165" fontId="0" fillId="0" borderId="0" xfId="0" applyNumberFormat="1" applyProtection="1">
      <protection locked="0"/>
    </xf>
    <xf numFmtId="165" fontId="0" fillId="11" borderId="0" xfId="0" applyNumberFormat="1" applyFill="1" applyAlignment="1">
      <alignment wrapText="1"/>
    </xf>
    <xf numFmtId="9" fontId="3" fillId="16" borderId="0" xfId="0" applyNumberFormat="1" applyFont="1" applyFill="1"/>
    <xf numFmtId="9" fontId="2" fillId="16" borderId="0" xfId="0" applyNumberFormat="1" applyFont="1" applyFill="1" applyAlignment="1">
      <alignment wrapText="1"/>
    </xf>
    <xf numFmtId="9" fontId="8" fillId="10" borderId="0" xfId="0" applyNumberFormat="1" applyFont="1" applyFill="1" applyAlignment="1" applyProtection="1">
      <alignment wrapText="1"/>
      <protection locked="0"/>
    </xf>
    <xf numFmtId="9" fontId="0" fillId="0" borderId="0" xfId="0" applyNumberFormat="1" applyAlignment="1" applyProtection="1">
      <alignment wrapText="1"/>
      <protection locked="0"/>
    </xf>
    <xf numFmtId="9" fontId="0" fillId="0" borderId="0" xfId="0" applyNumberFormat="1" applyProtection="1">
      <protection locked="0"/>
    </xf>
    <xf numFmtId="0" fontId="0" fillId="21" borderId="4" xfId="0" applyFill="1" applyBorder="1"/>
    <xf numFmtId="0" fontId="0" fillId="21" borderId="0" xfId="0" applyFill="1"/>
    <xf numFmtId="17" fontId="0" fillId="21" borderId="0" xfId="0" applyNumberFormat="1" applyFill="1"/>
    <xf numFmtId="0" fontId="5" fillId="22" borderId="1" xfId="0" applyFont="1" applyFill="1" applyBorder="1"/>
    <xf numFmtId="0" fontId="5" fillId="22" borderId="2" xfId="0" applyFont="1" applyFill="1" applyBorder="1"/>
    <xf numFmtId="17" fontId="5" fillId="22" borderId="2" xfId="0" applyNumberFormat="1" applyFont="1" applyFill="1" applyBorder="1" applyAlignment="1">
      <alignment horizontal="right"/>
    </xf>
    <xf numFmtId="0" fontId="5" fillId="22" borderId="6" xfId="0" applyFont="1" applyFill="1" applyBorder="1"/>
    <xf numFmtId="0" fontId="5" fillId="22" borderId="7" xfId="0" applyFont="1" applyFill="1" applyBorder="1"/>
    <xf numFmtId="17" fontId="5" fillId="22" borderId="7" xfId="0" applyNumberFormat="1" applyFont="1" applyFill="1" applyBorder="1" applyAlignment="1">
      <alignment horizontal="right"/>
    </xf>
    <xf numFmtId="0" fontId="0" fillId="23" borderId="4" xfId="0" applyFill="1" applyBorder="1"/>
    <xf numFmtId="0" fontId="0" fillId="23" borderId="0" xfId="0" applyFill="1"/>
    <xf numFmtId="17" fontId="0" fillId="23" borderId="0" xfId="0" applyNumberFormat="1" applyFill="1"/>
    <xf numFmtId="44" fontId="0" fillId="4" borderId="47" xfId="0" applyNumberFormat="1" applyFill="1" applyBorder="1" applyProtection="1">
      <protection locked="0"/>
    </xf>
    <xf numFmtId="44" fontId="0" fillId="4" borderId="16" xfId="0" applyNumberFormat="1" applyFill="1" applyBorder="1" applyProtection="1">
      <protection locked="0"/>
    </xf>
    <xf numFmtId="0" fontId="5" fillId="19" borderId="1" xfId="0" applyFont="1" applyFill="1" applyBorder="1"/>
    <xf numFmtId="0" fontId="5" fillId="19" borderId="2" xfId="0" applyFont="1" applyFill="1" applyBorder="1"/>
    <xf numFmtId="17" fontId="5" fillId="19" borderId="2" xfId="0" applyNumberFormat="1" applyFont="1" applyFill="1" applyBorder="1"/>
    <xf numFmtId="0" fontId="5" fillId="24" borderId="1" xfId="0" applyFont="1" applyFill="1" applyBorder="1"/>
    <xf numFmtId="0" fontId="5" fillId="24" borderId="2" xfId="0" applyFont="1" applyFill="1" applyBorder="1"/>
    <xf numFmtId="17" fontId="5" fillId="24" borderId="2" xfId="0" applyNumberFormat="1" applyFont="1" applyFill="1" applyBorder="1"/>
    <xf numFmtId="0" fontId="5" fillId="24" borderId="6" xfId="0" applyFont="1" applyFill="1" applyBorder="1"/>
    <xf numFmtId="0" fontId="5" fillId="24" borderId="7" xfId="0" applyFont="1" applyFill="1" applyBorder="1"/>
    <xf numFmtId="17" fontId="5" fillId="24" borderId="7" xfId="0" applyNumberFormat="1" applyFont="1" applyFill="1" applyBorder="1"/>
    <xf numFmtId="0" fontId="5" fillId="19" borderId="4" xfId="0" applyFont="1" applyFill="1" applyBorder="1" applyAlignment="1">
      <alignment wrapText="1"/>
    </xf>
    <xf numFmtId="17" fontId="0" fillId="21" borderId="0" xfId="0" applyNumberFormat="1" applyFill="1" applyAlignment="1">
      <alignment horizontal="right"/>
    </xf>
    <xf numFmtId="0" fontId="38" fillId="0" borderId="1" xfId="0" applyFont="1" applyBorder="1"/>
    <xf numFmtId="165" fontId="38" fillId="0" borderId="3" xfId="0" applyNumberFormat="1" applyFont="1" applyBorder="1"/>
    <xf numFmtId="0" fontId="38" fillId="0" borderId="4" xfId="0" applyFont="1" applyBorder="1"/>
    <xf numFmtId="165" fontId="38" fillId="0" borderId="5" xfId="0" applyNumberFormat="1" applyFont="1" applyBorder="1"/>
    <xf numFmtId="0" fontId="38" fillId="0" borderId="6" xfId="0" applyFont="1" applyBorder="1"/>
    <xf numFmtId="165" fontId="38" fillId="0" borderId="8" xfId="0" applyNumberFormat="1" applyFont="1" applyBorder="1"/>
    <xf numFmtId="0" fontId="34" fillId="0" borderId="0" xfId="0" applyFont="1"/>
    <xf numFmtId="165" fontId="34" fillId="0" borderId="0" xfId="0" applyNumberFormat="1" applyFont="1"/>
    <xf numFmtId="0" fontId="34" fillId="0" borderId="5" xfId="0" applyFont="1" applyBorder="1"/>
    <xf numFmtId="0" fontId="34" fillId="0" borderId="5" xfId="0" applyFont="1" applyBorder="1" applyAlignment="1">
      <alignment horizontal="right"/>
    </xf>
    <xf numFmtId="0" fontId="11" fillId="16" borderId="14" xfId="0" applyFont="1" applyFill="1" applyBorder="1"/>
    <xf numFmtId="0" fontId="27" fillId="16" borderId="14" xfId="0" applyFont="1" applyFill="1" applyBorder="1"/>
    <xf numFmtId="0" fontId="40" fillId="16" borderId="14" xfId="0" applyFont="1" applyFill="1" applyBorder="1" applyAlignment="1">
      <alignment horizontal="left"/>
    </xf>
    <xf numFmtId="0" fontId="38" fillId="0" borderId="14" xfId="0" applyFont="1" applyBorder="1"/>
    <xf numFmtId="165" fontId="0" fillId="0" borderId="4" xfId="1" applyNumberFormat="1" applyFont="1" applyBorder="1" applyAlignment="1" applyProtection="1">
      <alignment vertical="top" wrapText="1"/>
      <protection locked="0"/>
    </xf>
    <xf numFmtId="164" fontId="0" fillId="0" borderId="4" xfId="0" applyNumberFormat="1" applyBorder="1" applyAlignment="1" applyProtection="1">
      <alignment horizontal="left" vertical="top"/>
      <protection locked="0"/>
    </xf>
    <xf numFmtId="165" fontId="0" fillId="0" borderId="4" xfId="1" applyNumberFormat="1" applyFont="1" applyBorder="1" applyAlignment="1" applyProtection="1">
      <alignment horizontal="left" vertical="top"/>
      <protection locked="0"/>
    </xf>
    <xf numFmtId="165" fontId="0" fillId="0" borderId="46" xfId="1" applyNumberFormat="1" applyFont="1" applyBorder="1" applyAlignment="1" applyProtection="1">
      <alignment vertical="top" wrapText="1"/>
      <protection locked="0"/>
    </xf>
    <xf numFmtId="164" fontId="0" fillId="0" borderId="46" xfId="0" applyNumberFormat="1" applyBorder="1" applyAlignment="1" applyProtection="1">
      <alignment horizontal="left" vertical="top"/>
      <protection locked="0"/>
    </xf>
    <xf numFmtId="165" fontId="0" fillId="0" borderId="46" xfId="1" applyNumberFormat="1" applyFont="1" applyBorder="1" applyAlignment="1" applyProtection="1">
      <alignment horizontal="left" vertical="top"/>
      <protection locked="0"/>
    </xf>
    <xf numFmtId="0" fontId="3" fillId="16" borderId="56" xfId="0" applyFont="1" applyFill="1" applyBorder="1" applyAlignment="1">
      <alignment wrapText="1"/>
    </xf>
    <xf numFmtId="0" fontId="0" fillId="0" borderId="56" xfId="0" applyBorder="1" applyAlignment="1">
      <alignment wrapText="1"/>
    </xf>
    <xf numFmtId="0" fontId="0" fillId="20" borderId="56" xfId="0" applyFill="1" applyBorder="1" applyAlignment="1">
      <alignment wrapText="1"/>
    </xf>
    <xf numFmtId="0" fontId="13" fillId="8" borderId="23" xfId="0" applyFont="1" applyFill="1" applyBorder="1" applyAlignment="1">
      <alignment horizontal="center" vertical="center"/>
    </xf>
    <xf numFmtId="0" fontId="15" fillId="8" borderId="23" xfId="0" applyFont="1" applyFill="1" applyBorder="1"/>
    <xf numFmtId="0" fontId="14" fillId="9" borderId="36" xfId="0" applyFont="1" applyFill="1" applyBorder="1" applyAlignment="1" applyProtection="1">
      <alignment horizontal="center" vertical="center"/>
      <protection locked="0"/>
    </xf>
    <xf numFmtId="0" fontId="12" fillId="9" borderId="38" xfId="0" applyFont="1" applyFill="1" applyBorder="1" applyProtection="1">
      <protection locked="0"/>
    </xf>
    <xf numFmtId="0" fontId="12" fillId="9" borderId="45" xfId="0" applyFont="1" applyFill="1" applyBorder="1" applyProtection="1">
      <protection locked="0"/>
    </xf>
    <xf numFmtId="0" fontId="12" fillId="9" borderId="36" xfId="0" applyFont="1" applyFill="1" applyBorder="1" applyAlignment="1" applyProtection="1">
      <alignment horizontal="center" vertical="center"/>
      <protection locked="0"/>
    </xf>
    <xf numFmtId="0" fontId="17" fillId="9" borderId="39" xfId="0" applyFont="1" applyFill="1" applyBorder="1" applyAlignment="1" applyProtection="1">
      <alignment horizontal="center" vertical="center"/>
      <protection locked="0"/>
    </xf>
    <xf numFmtId="0" fontId="17" fillId="9" borderId="44" xfId="0" applyFont="1" applyFill="1" applyBorder="1" applyAlignment="1" applyProtection="1">
      <alignment horizontal="center" vertical="center"/>
      <protection locked="0"/>
    </xf>
    <xf numFmtId="0" fontId="15" fillId="8" borderId="3" xfId="0" applyFont="1" applyFill="1" applyBorder="1" applyAlignment="1" applyProtection="1">
      <alignment horizontal="left" vertical="center" wrapText="1"/>
      <protection locked="0"/>
    </xf>
    <xf numFmtId="0" fontId="12" fillId="9" borderId="38" xfId="0" applyFont="1" applyFill="1" applyBorder="1" applyAlignment="1" applyProtection="1">
      <alignment horizontal="left" vertical="center" wrapText="1"/>
      <protection locked="0"/>
    </xf>
    <xf numFmtId="0" fontId="14" fillId="9" borderId="39" xfId="0" applyFont="1" applyFill="1" applyBorder="1" applyAlignment="1" applyProtection="1">
      <alignment horizontal="center" vertical="center"/>
      <protection locked="0"/>
    </xf>
    <xf numFmtId="0" fontId="12" fillId="9" borderId="40" xfId="0" applyFont="1" applyFill="1" applyBorder="1" applyAlignment="1" applyProtection="1">
      <alignment horizontal="left" vertical="center" wrapText="1"/>
      <protection locked="0"/>
    </xf>
    <xf numFmtId="0" fontId="12" fillId="9" borderId="45" xfId="0" applyFont="1" applyFill="1" applyBorder="1" applyAlignment="1" applyProtection="1">
      <alignment horizontal="left" vertical="center" wrapText="1"/>
      <protection locked="0"/>
    </xf>
    <xf numFmtId="0" fontId="15" fillId="8" borderId="3" xfId="0" applyFont="1" applyFill="1" applyBorder="1" applyAlignment="1">
      <alignment horizontal="left" vertical="center" wrapText="1"/>
    </xf>
    <xf numFmtId="165" fontId="16" fillId="6" borderId="38" xfId="4" applyNumberFormat="1" applyFont="1" applyBorder="1" applyProtection="1"/>
    <xf numFmtId="165" fontId="16" fillId="6" borderId="40" xfId="4" applyNumberFormat="1" applyFont="1" applyBorder="1" applyProtection="1"/>
    <xf numFmtId="0" fontId="0" fillId="7" borderId="46" xfId="0" applyFill="1" applyBorder="1"/>
    <xf numFmtId="165" fontId="16" fillId="6" borderId="18" xfId="4" applyNumberFormat="1" applyFont="1" applyBorder="1"/>
    <xf numFmtId="0" fontId="5" fillId="19" borderId="0" xfId="0" applyFont="1" applyFill="1" applyAlignment="1">
      <alignment vertical="center"/>
    </xf>
    <xf numFmtId="17" fontId="5" fillId="19" borderId="0" xfId="0" applyNumberFormat="1" applyFont="1" applyFill="1" applyAlignment="1">
      <alignment vertical="center"/>
    </xf>
    <xf numFmtId="44" fontId="0" fillId="3" borderId="0" xfId="0" applyNumberFormat="1" applyFill="1" applyProtection="1">
      <protection locked="0"/>
    </xf>
    <xf numFmtId="0" fontId="0" fillId="0" borderId="5" xfId="0" applyBorder="1" applyAlignment="1">
      <alignment vertical="top" wrapText="1"/>
    </xf>
    <xf numFmtId="0" fontId="0" fillId="10" borderId="1" xfId="0" applyFill="1" applyBorder="1" applyAlignment="1">
      <alignment vertical="top" wrapText="1"/>
    </xf>
    <xf numFmtId="0" fontId="0" fillId="10" borderId="2" xfId="0" applyFill="1" applyBorder="1" applyAlignment="1">
      <alignment vertical="top" wrapText="1"/>
    </xf>
    <xf numFmtId="0" fontId="0" fillId="10" borderId="0" xfId="0" applyFill="1" applyAlignment="1">
      <alignment vertical="top" wrapText="1"/>
    </xf>
    <xf numFmtId="17" fontId="0" fillId="10" borderId="0" xfId="0" applyNumberFormat="1" applyFill="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17" fontId="0" fillId="10" borderId="7" xfId="0" applyNumberFormat="1" applyFill="1" applyBorder="1" applyAlignment="1">
      <alignment vertical="top" wrapText="1"/>
    </xf>
    <xf numFmtId="0" fontId="0" fillId="10" borderId="4" xfId="0" applyFill="1" applyBorder="1" applyAlignment="1">
      <alignment vertical="top" wrapText="1"/>
    </xf>
    <xf numFmtId="165" fontId="0" fillId="11" borderId="4" xfId="0" applyNumberFormat="1" applyFill="1" applyBorder="1" applyProtection="1">
      <protection locked="0"/>
    </xf>
    <xf numFmtId="9" fontId="0" fillId="11" borderId="0" xfId="0" applyNumberFormat="1" applyFill="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top"/>
      <protection locked="0"/>
    </xf>
    <xf numFmtId="165" fontId="0" fillId="0" borderId="6" xfId="0" applyNumberFormat="1" applyBorder="1"/>
    <xf numFmtId="165" fontId="0" fillId="0" borderId="8" xfId="0" applyNumberFormat="1" applyBorder="1"/>
    <xf numFmtId="0" fontId="31" fillId="16" borderId="0" xfId="0" applyFont="1" applyFill="1"/>
    <xf numFmtId="0" fontId="2" fillId="16" borderId="0" xfId="0" applyFont="1" applyFill="1"/>
    <xf numFmtId="0" fontId="0" fillId="16" borderId="1" xfId="0" applyFill="1" applyBorder="1" applyAlignment="1">
      <alignment horizontal="left" vertical="top" wrapText="1"/>
    </xf>
    <xf numFmtId="0" fontId="0" fillId="16" borderId="3" xfId="0" applyFill="1" applyBorder="1" applyAlignment="1">
      <alignment vertical="top" wrapText="1"/>
    </xf>
    <xf numFmtId="0" fontId="0" fillId="16" borderId="0" xfId="0" applyFill="1" applyAlignment="1">
      <alignment vertical="top" wrapText="1"/>
    </xf>
    <xf numFmtId="0" fontId="0" fillId="16" borderId="23" xfId="0" applyFill="1" applyBorder="1" applyAlignment="1">
      <alignment vertical="top" wrapText="1"/>
    </xf>
    <xf numFmtId="0" fontId="8" fillId="10" borderId="56" xfId="0" applyFont="1" applyFill="1" applyBorder="1" applyAlignment="1">
      <alignment wrapText="1"/>
    </xf>
    <xf numFmtId="165" fontId="8" fillId="10" borderId="0" xfId="0" applyNumberFormat="1" applyFont="1" applyFill="1" applyAlignment="1">
      <alignment wrapText="1"/>
    </xf>
    <xf numFmtId="0" fontId="0" fillId="16" borderId="2" xfId="0" applyFill="1" applyBorder="1" applyAlignment="1" applyProtection="1">
      <alignment vertical="top" wrapText="1"/>
      <protection locked="0"/>
    </xf>
    <xf numFmtId="44" fontId="0" fillId="4" borderId="61" xfId="0" applyNumberFormat="1" applyFill="1" applyBorder="1" applyProtection="1">
      <protection locked="0"/>
    </xf>
    <xf numFmtId="44" fontId="0" fillId="4" borderId="37" xfId="0" applyNumberFormat="1" applyFill="1" applyBorder="1" applyProtection="1">
      <protection locked="0"/>
    </xf>
    <xf numFmtId="44" fontId="0" fillId="4" borderId="38" xfId="0" applyNumberFormat="1" applyFill="1" applyBorder="1" applyProtection="1">
      <protection locked="0"/>
    </xf>
    <xf numFmtId="44" fontId="0" fillId="4" borderId="14" xfId="0" applyNumberFormat="1" applyFill="1" applyBorder="1" applyProtection="1">
      <protection locked="0"/>
    </xf>
    <xf numFmtId="44" fontId="0" fillId="4" borderId="40" xfId="0" applyNumberFormat="1" applyFill="1" applyBorder="1" applyProtection="1">
      <protection locked="0"/>
    </xf>
    <xf numFmtId="44" fontId="0" fillId="4" borderId="62" xfId="0" applyNumberFormat="1" applyFill="1" applyBorder="1" applyProtection="1">
      <protection locked="0"/>
    </xf>
    <xf numFmtId="44" fontId="0" fillId="4" borderId="42" xfId="0" applyNumberFormat="1" applyFill="1" applyBorder="1" applyProtection="1">
      <protection locked="0"/>
    </xf>
    <xf numFmtId="44" fontId="0" fillId="4" borderId="45" xfId="0" applyNumberFormat="1" applyFill="1" applyBorder="1" applyProtection="1">
      <protection locked="0"/>
    </xf>
    <xf numFmtId="44" fontId="0" fillId="4" borderId="57" xfId="0" applyNumberFormat="1" applyFill="1" applyBorder="1" applyProtection="1">
      <protection locked="0"/>
    </xf>
    <xf numFmtId="44" fontId="0" fillId="4" borderId="17" xfId="0" applyNumberFormat="1" applyFill="1" applyBorder="1" applyProtection="1">
      <protection locked="0"/>
    </xf>
    <xf numFmtId="44" fontId="0" fillId="4" borderId="52" xfId="0" applyNumberFormat="1" applyFill="1" applyBorder="1" applyProtection="1">
      <protection locked="0"/>
    </xf>
    <xf numFmtId="44" fontId="0" fillId="22" borderId="16" xfId="0" applyNumberFormat="1" applyFill="1" applyBorder="1" applyProtection="1">
      <protection locked="0"/>
    </xf>
    <xf numFmtId="44" fontId="0" fillId="22" borderId="14" xfId="0" applyNumberFormat="1" applyFill="1" applyBorder="1" applyProtection="1">
      <protection locked="0"/>
    </xf>
    <xf numFmtId="44" fontId="0" fillId="4" borderId="0" xfId="0" applyNumberFormat="1" applyFill="1" applyProtection="1">
      <protection locked="0"/>
    </xf>
    <xf numFmtId="17" fontId="0" fillId="10" borderId="2" xfId="0" applyNumberFormat="1" applyFill="1" applyBorder="1" applyAlignment="1">
      <alignment vertical="top" wrapText="1"/>
    </xf>
    <xf numFmtId="17" fontId="0" fillId="19" borderId="2" xfId="0" applyNumberFormat="1" applyFill="1" applyBorder="1"/>
    <xf numFmtId="17" fontId="0" fillId="19" borderId="0" xfId="0" applyNumberFormat="1" applyFill="1" applyAlignment="1">
      <alignment vertical="center"/>
    </xf>
    <xf numFmtId="17" fontId="0" fillId="24" borderId="2" xfId="0" applyNumberFormat="1" applyFill="1" applyBorder="1"/>
    <xf numFmtId="17" fontId="0" fillId="24" borderId="7" xfId="0" applyNumberFormat="1" applyFill="1" applyBorder="1"/>
    <xf numFmtId="17" fontId="0" fillId="10" borderId="0" xfId="0" applyNumberFormat="1" applyFill="1"/>
    <xf numFmtId="17" fontId="0" fillId="22" borderId="2" xfId="0" applyNumberFormat="1" applyFill="1" applyBorder="1"/>
    <xf numFmtId="17" fontId="0" fillId="22" borderId="7" xfId="0" applyNumberFormat="1" applyFill="1" applyBorder="1"/>
    <xf numFmtId="44" fontId="0" fillId="10" borderId="7" xfId="0" applyNumberFormat="1" applyFill="1" applyBorder="1" applyAlignment="1">
      <alignment vertical="top" wrapText="1"/>
    </xf>
    <xf numFmtId="44" fontId="0" fillId="21" borderId="0" xfId="0" applyNumberFormat="1" applyFill="1"/>
    <xf numFmtId="44" fontId="0" fillId="19" borderId="2" xfId="0" applyNumberFormat="1" applyFill="1" applyBorder="1"/>
    <xf numFmtId="44" fontId="0" fillId="19" borderId="0" xfId="0" applyNumberFormat="1" applyFill="1" applyAlignment="1">
      <alignment vertical="center"/>
    </xf>
    <xf numFmtId="44" fontId="0" fillId="24" borderId="2" xfId="0" applyNumberFormat="1" applyFill="1" applyBorder="1"/>
    <xf numFmtId="44" fontId="0" fillId="24" borderId="7" xfId="0" applyNumberFormat="1" applyFill="1" applyBorder="1"/>
    <xf numFmtId="44" fontId="0" fillId="10" borderId="0" xfId="0" applyNumberFormat="1" applyFill="1"/>
    <xf numFmtId="44" fontId="0" fillId="22" borderId="2" xfId="0" applyNumberFormat="1" applyFill="1" applyBorder="1"/>
    <xf numFmtId="44" fontId="0" fillId="22" borderId="7" xfId="0" applyNumberFormat="1" applyFill="1" applyBorder="1"/>
    <xf numFmtId="44" fontId="0" fillId="23" borderId="0" xfId="0" applyNumberFormat="1" applyFill="1"/>
    <xf numFmtId="167" fontId="0" fillId="10" borderId="2" xfId="0" applyNumberFormat="1" applyFill="1" applyBorder="1" applyAlignment="1">
      <alignment vertical="top" wrapText="1"/>
    </xf>
    <xf numFmtId="167" fontId="0" fillId="10" borderId="0" xfId="0" applyNumberFormat="1" applyFill="1" applyAlignment="1">
      <alignment vertical="top" wrapText="1"/>
    </xf>
    <xf numFmtId="167" fontId="0" fillId="10" borderId="7" xfId="0" applyNumberFormat="1" applyFill="1" applyBorder="1" applyAlignment="1">
      <alignment vertical="top" wrapText="1"/>
    </xf>
    <xf numFmtId="167" fontId="0" fillId="21" borderId="0" xfId="0" applyNumberFormat="1" applyFill="1"/>
    <xf numFmtId="167" fontId="5" fillId="21" borderId="0" xfId="0" applyNumberFormat="1" applyFont="1" applyFill="1"/>
    <xf numFmtId="167" fontId="5" fillId="19" borderId="2" xfId="0" applyNumberFormat="1" applyFont="1" applyFill="1" applyBorder="1"/>
    <xf numFmtId="167" fontId="5" fillId="19" borderId="0" xfId="0" applyNumberFormat="1" applyFont="1" applyFill="1" applyAlignment="1">
      <alignment vertical="center"/>
    </xf>
    <xf numFmtId="167" fontId="5" fillId="24" borderId="2" xfId="0" applyNumberFormat="1" applyFont="1" applyFill="1" applyBorder="1"/>
    <xf numFmtId="167" fontId="5" fillId="24" borderId="7" xfId="0" applyNumberFormat="1" applyFont="1" applyFill="1" applyBorder="1"/>
    <xf numFmtId="167" fontId="5" fillId="10" borderId="0" xfId="0" applyNumberFormat="1" applyFont="1" applyFill="1"/>
    <xf numFmtId="167" fontId="5" fillId="22" borderId="2" xfId="0" applyNumberFormat="1" applyFont="1" applyFill="1" applyBorder="1"/>
    <xf numFmtId="167" fontId="5" fillId="22" borderId="7" xfId="0" applyNumberFormat="1" applyFont="1" applyFill="1" applyBorder="1"/>
    <xf numFmtId="167" fontId="0" fillId="23" borderId="0" xfId="0" applyNumberFormat="1" applyFill="1"/>
    <xf numFmtId="44" fontId="0" fillId="10" borderId="3" xfId="0" applyNumberFormat="1" applyFill="1" applyBorder="1" applyAlignment="1">
      <alignment vertical="top" wrapText="1"/>
    </xf>
    <xf numFmtId="44" fontId="0" fillId="10" borderId="5" xfId="0" applyNumberFormat="1" applyFill="1" applyBorder="1" applyAlignment="1">
      <alignment vertical="top" wrapText="1"/>
    </xf>
    <xf numFmtId="44" fontId="0" fillId="10" borderId="8" xfId="0" applyNumberFormat="1" applyFill="1" applyBorder="1" applyAlignment="1">
      <alignment vertical="top" wrapText="1"/>
    </xf>
    <xf numFmtId="44" fontId="0" fillId="21" borderId="5" xfId="0" applyNumberFormat="1" applyFill="1" applyBorder="1"/>
    <xf numFmtId="44" fontId="0" fillId="19" borderId="3" xfId="0" applyNumberFormat="1" applyFill="1" applyBorder="1"/>
    <xf numFmtId="44" fontId="0" fillId="19" borderId="5" xfId="0" applyNumberFormat="1" applyFill="1" applyBorder="1" applyAlignment="1">
      <alignment vertical="center"/>
    </xf>
    <xf numFmtId="44" fontId="0" fillId="24" borderId="3" xfId="0" applyNumberFormat="1" applyFill="1" applyBorder="1"/>
    <xf numFmtId="44" fontId="0" fillId="24" borderId="8" xfId="0" applyNumberFormat="1" applyFill="1" applyBorder="1"/>
    <xf numFmtId="44" fontId="0" fillId="22" borderId="3" xfId="0" applyNumberFormat="1" applyFill="1" applyBorder="1"/>
    <xf numFmtId="44" fontId="0" fillId="22" borderId="8" xfId="0" applyNumberFormat="1" applyFill="1" applyBorder="1"/>
    <xf numFmtId="0" fontId="36" fillId="2" borderId="15" xfId="0" applyFont="1" applyFill="1" applyBorder="1" applyAlignment="1" applyProtection="1">
      <alignment horizontal="right"/>
      <protection locked="0"/>
    </xf>
    <xf numFmtId="44" fontId="39" fillId="0" borderId="15" xfId="0" applyNumberFormat="1" applyFont="1" applyBorder="1"/>
    <xf numFmtId="165" fontId="36" fillId="0" borderId="15" xfId="0" applyNumberFormat="1" applyFont="1" applyBorder="1"/>
    <xf numFmtId="0" fontId="13" fillId="16" borderId="23" xfId="0" applyFont="1" applyFill="1" applyBorder="1" applyAlignment="1">
      <alignment horizontal="center"/>
    </xf>
    <xf numFmtId="0" fontId="12" fillId="16" borderId="23" xfId="0" applyFont="1" applyFill="1" applyBorder="1" applyAlignment="1">
      <alignment horizontal="center"/>
    </xf>
    <xf numFmtId="0" fontId="13" fillId="16" borderId="1" xfId="0" applyFont="1" applyFill="1" applyBorder="1" applyAlignment="1">
      <alignment horizontal="center"/>
    </xf>
    <xf numFmtId="0" fontId="13" fillId="16" borderId="2" xfId="0" applyFont="1" applyFill="1" applyBorder="1" applyAlignment="1">
      <alignment horizontal="center"/>
    </xf>
    <xf numFmtId="0" fontId="13" fillId="16" borderId="3" xfId="0" applyFont="1" applyFill="1" applyBorder="1" applyAlignment="1">
      <alignment horizontal="center"/>
    </xf>
    <xf numFmtId="17" fontId="14" fillId="11" borderId="46" xfId="0" applyNumberFormat="1" applyFont="1" applyFill="1" applyBorder="1" applyAlignment="1">
      <alignment horizontal="center"/>
    </xf>
    <xf numFmtId="0" fontId="12" fillId="11" borderId="46" xfId="0" applyFont="1" applyFill="1" applyBorder="1" applyAlignment="1">
      <alignment horizontal="center"/>
    </xf>
    <xf numFmtId="17" fontId="14" fillId="11" borderId="4" xfId="0" applyNumberFormat="1" applyFont="1" applyFill="1" applyBorder="1" applyAlignment="1">
      <alignment horizontal="center"/>
    </xf>
    <xf numFmtId="17" fontId="14" fillId="11" borderId="0" xfId="0" applyNumberFormat="1" applyFont="1" applyFill="1" applyAlignment="1">
      <alignment horizontal="center"/>
    </xf>
    <xf numFmtId="17" fontId="14" fillId="11" borderId="5" xfId="0" applyNumberFormat="1" applyFont="1" applyFill="1" applyBorder="1" applyAlignment="1">
      <alignment horizontal="center"/>
    </xf>
    <xf numFmtId="0" fontId="12" fillId="11" borderId="46" xfId="0" applyFont="1" applyFill="1" applyBorder="1"/>
    <xf numFmtId="0" fontId="14" fillId="11" borderId="46" xfId="0" applyFont="1" applyFill="1" applyBorder="1" applyAlignment="1">
      <alignment horizontal="center"/>
    </xf>
    <xf numFmtId="0" fontId="14" fillId="11" borderId="4" xfId="0" applyFont="1" applyFill="1" applyBorder="1" applyAlignment="1">
      <alignment horizontal="center"/>
    </xf>
    <xf numFmtId="0" fontId="14" fillId="11" borderId="0" xfId="0" applyFont="1" applyFill="1" applyAlignment="1">
      <alignment horizontal="center"/>
    </xf>
    <xf numFmtId="0" fontId="14" fillId="11" borderId="5" xfId="0" applyFont="1" applyFill="1" applyBorder="1" applyAlignment="1">
      <alignment horizontal="center"/>
    </xf>
    <xf numFmtId="0" fontId="12" fillId="14" borderId="46" xfId="0" applyFont="1" applyFill="1" applyBorder="1"/>
    <xf numFmtId="0" fontId="14" fillId="14" borderId="46" xfId="0" applyFont="1" applyFill="1" applyBorder="1"/>
    <xf numFmtId="165" fontId="22" fillId="16" borderId="0" xfId="0" applyNumberFormat="1" applyFont="1" applyFill="1" applyAlignment="1">
      <alignment vertical="center"/>
    </xf>
    <xf numFmtId="165" fontId="13" fillId="16" borderId="11" xfId="0" applyNumberFormat="1" applyFont="1" applyFill="1" applyBorder="1" applyAlignment="1">
      <alignment horizontal="left" vertical="center" wrapText="1"/>
    </xf>
    <xf numFmtId="165" fontId="15" fillId="8" borderId="5" xfId="0" applyNumberFormat="1" applyFont="1" applyFill="1" applyBorder="1" applyAlignment="1">
      <alignment horizontal="left" vertical="center" wrapText="1"/>
    </xf>
    <xf numFmtId="165" fontId="3" fillId="0" borderId="0" xfId="3" applyNumberFormat="1" applyFont="1" applyFill="1" applyBorder="1" applyProtection="1"/>
    <xf numFmtId="10" fontId="0" fillId="2" borderId="2" xfId="0" applyNumberFormat="1" applyFill="1" applyBorder="1"/>
    <xf numFmtId="0" fontId="0" fillId="2" borderId="3" xfId="0" applyFill="1" applyBorder="1"/>
    <xf numFmtId="165" fontId="0" fillId="2" borderId="5" xfId="0" applyNumberFormat="1" applyFill="1" applyBorder="1" applyProtection="1">
      <protection locked="0"/>
    </xf>
    <xf numFmtId="10" fontId="0" fillId="2" borderId="0" xfId="0" applyNumberFormat="1" applyFill="1" applyProtection="1">
      <protection locked="0"/>
    </xf>
    <xf numFmtId="165" fontId="0" fillId="2" borderId="0" xfId="0" applyNumberFormat="1" applyFill="1"/>
    <xf numFmtId="0" fontId="41" fillId="0" borderId="0" xfId="0" applyFont="1" applyAlignment="1">
      <alignment horizontal="center" vertical="center" wrapText="1"/>
    </xf>
    <xf numFmtId="0" fontId="10" fillId="0" borderId="0" xfId="0" applyFont="1" applyAlignment="1">
      <alignment horizontal="center" vertical="center" wrapText="1"/>
    </xf>
    <xf numFmtId="0" fontId="38" fillId="0" borderId="14" xfId="0" applyFont="1" applyBorder="1"/>
    <xf numFmtId="0" fontId="11" fillId="16" borderId="35" xfId="0" applyFont="1" applyFill="1" applyBorder="1"/>
    <xf numFmtId="0" fontId="11" fillId="16" borderId="16" xfId="0" applyFont="1" applyFill="1" applyBorder="1"/>
    <xf numFmtId="0" fontId="34" fillId="17" borderId="14" xfId="0" applyFont="1" applyFill="1" applyBorder="1" applyProtection="1">
      <protection locked="0"/>
    </xf>
    <xf numFmtId="0" fontId="11" fillId="16" borderId="47" xfId="0" applyFont="1" applyFill="1" applyBorder="1"/>
    <xf numFmtId="0" fontId="34" fillId="15" borderId="35" xfId="0" applyFont="1" applyFill="1" applyBorder="1" applyAlignment="1" applyProtection="1">
      <alignment horizontal="center"/>
      <protection locked="0"/>
    </xf>
    <xf numFmtId="0" fontId="34" fillId="15" borderId="47" xfId="0" applyFont="1" applyFill="1" applyBorder="1" applyAlignment="1" applyProtection="1">
      <alignment horizontal="center"/>
      <protection locked="0"/>
    </xf>
    <xf numFmtId="0" fontId="34" fillId="15" borderId="16" xfId="0" applyFont="1" applyFill="1" applyBorder="1" applyAlignment="1" applyProtection="1">
      <alignment horizontal="center"/>
      <protection locked="0"/>
    </xf>
    <xf numFmtId="0" fontId="34" fillId="17" borderId="35" xfId="0" applyFont="1" applyFill="1" applyBorder="1" applyAlignment="1" applyProtection="1">
      <alignment horizontal="center"/>
      <protection locked="0"/>
    </xf>
    <xf numFmtId="0" fontId="34" fillId="17" borderId="16" xfId="0" applyFont="1" applyFill="1" applyBorder="1" applyAlignment="1" applyProtection="1">
      <alignment horizontal="center"/>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4" fillId="0" borderId="5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7" fillId="16" borderId="4" xfId="0" applyFont="1" applyFill="1" applyBorder="1" applyAlignment="1">
      <alignment horizontal="right"/>
    </xf>
    <xf numFmtId="0" fontId="37" fillId="16" borderId="0" xfId="0" applyFont="1" applyFill="1" applyAlignment="1">
      <alignment horizontal="right"/>
    </xf>
    <xf numFmtId="0" fontId="11" fillId="16" borderId="30" xfId="0" applyFont="1" applyFill="1" applyBorder="1" applyAlignment="1">
      <alignment horizontal="left" vertical="center"/>
    </xf>
    <xf numFmtId="0" fontId="11" fillId="16" borderId="31" xfId="0" applyFont="1" applyFill="1" applyBorder="1" applyAlignment="1">
      <alignment horizontal="left" vertical="center"/>
    </xf>
    <xf numFmtId="0" fontId="11" fillId="16" borderId="0" xfId="0" applyFont="1" applyFill="1" applyAlignment="1">
      <alignment horizontal="left" vertical="center"/>
    </xf>
    <xf numFmtId="0" fontId="11" fillId="16" borderId="33" xfId="0" applyFont="1" applyFill="1" applyBorder="1" applyAlignment="1">
      <alignment horizontal="left" vertical="center"/>
    </xf>
    <xf numFmtId="0" fontId="27" fillId="16" borderId="0" xfId="0" applyFont="1" applyFill="1" applyAlignment="1">
      <alignment horizontal="center" vertical="top"/>
    </xf>
    <xf numFmtId="0" fontId="11" fillId="16" borderId="0" xfId="0" applyFont="1" applyFill="1" applyAlignment="1">
      <alignment horizontal="center" vertical="center" wrapText="1"/>
    </xf>
    <xf numFmtId="0" fontId="11" fillId="16" borderId="19" xfId="0" applyFont="1" applyFill="1" applyBorder="1" applyAlignment="1">
      <alignment horizontal="center" vertical="center" wrapText="1"/>
    </xf>
    <xf numFmtId="0" fontId="11" fillId="16" borderId="2" xfId="0" applyFont="1" applyFill="1" applyBorder="1" applyAlignment="1">
      <alignment horizontal="left" vertical="center"/>
    </xf>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vertical="center" wrapText="1"/>
    </xf>
    <xf numFmtId="0" fontId="10" fillId="0" borderId="7" xfId="0" applyFont="1" applyBorder="1" applyAlignment="1">
      <alignment horizontal="left" vertical="center"/>
    </xf>
    <xf numFmtId="0" fontId="2" fillId="16" borderId="1" xfId="0" applyFont="1" applyFill="1" applyBorder="1" applyAlignment="1">
      <alignment horizontal="center"/>
    </xf>
    <xf numFmtId="0" fontId="2" fillId="16" borderId="3" xfId="0" applyFont="1" applyFill="1" applyBorder="1" applyAlignment="1">
      <alignment horizontal="center"/>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22" fillId="16" borderId="0" xfId="0" applyFont="1" applyFill="1" applyAlignment="1">
      <alignment horizontal="left"/>
    </xf>
    <xf numFmtId="0" fontId="3" fillId="16" borderId="4" xfId="0" applyFont="1" applyFill="1" applyBorder="1" applyAlignment="1">
      <alignment horizontal="center"/>
    </xf>
    <xf numFmtId="0" fontId="3" fillId="16" borderId="5" xfId="0" applyFont="1" applyFill="1" applyBorder="1" applyAlignment="1">
      <alignment horizontal="center"/>
    </xf>
    <xf numFmtId="0" fontId="14" fillId="7" borderId="0" xfId="0" applyFont="1" applyFill="1" applyAlignment="1">
      <alignment horizontal="right"/>
    </xf>
    <xf numFmtId="0" fontId="14" fillId="7" borderId="27" xfId="0" applyFont="1" applyFill="1" applyBorder="1" applyAlignment="1">
      <alignment horizontal="right"/>
    </xf>
    <xf numFmtId="0" fontId="0" fillId="0" borderId="0" xfId="0" applyAlignment="1">
      <alignment horizontal="left"/>
    </xf>
    <xf numFmtId="0" fontId="14" fillId="7" borderId="0" xfId="0" applyFont="1" applyFill="1" applyAlignment="1">
      <alignment horizontal="right" vertical="center"/>
    </xf>
    <xf numFmtId="0" fontId="22" fillId="16" borderId="1" xfId="0" applyFont="1" applyFill="1" applyBorder="1" applyAlignment="1">
      <alignment horizontal="left" vertical="center"/>
    </xf>
    <xf numFmtId="0" fontId="22" fillId="16" borderId="2" xfId="0" applyFont="1" applyFill="1" applyBorder="1" applyAlignment="1">
      <alignment horizontal="left" vertical="center"/>
    </xf>
    <xf numFmtId="0" fontId="22" fillId="16" borderId="4" xfId="0" applyFont="1" applyFill="1" applyBorder="1" applyAlignment="1">
      <alignment horizontal="left" vertical="center"/>
    </xf>
    <xf numFmtId="0" fontId="22" fillId="16" borderId="0" xfId="0" applyFont="1" applyFill="1" applyAlignment="1">
      <alignment horizontal="left" vertical="center"/>
    </xf>
    <xf numFmtId="0" fontId="4" fillId="7" borderId="0" xfId="0" applyFont="1" applyFill="1" applyAlignment="1">
      <alignment horizontal="left" wrapText="1"/>
    </xf>
    <xf numFmtId="0" fontId="39" fillId="2" borderId="9" xfId="0" applyFont="1" applyFill="1" applyBorder="1" applyAlignment="1" applyProtection="1">
      <alignment horizontal="right"/>
      <protection locked="0"/>
    </xf>
    <xf numFmtId="0" fontId="39" fillId="2" borderId="10" xfId="0" applyFont="1" applyFill="1" applyBorder="1" applyAlignment="1" applyProtection="1">
      <alignment horizontal="right"/>
      <protection locked="0"/>
    </xf>
    <xf numFmtId="0" fontId="39" fillId="2" borderId="11" xfId="0" applyFont="1" applyFill="1" applyBorder="1" applyAlignment="1" applyProtection="1">
      <alignment horizontal="right"/>
      <protection locked="0"/>
    </xf>
    <xf numFmtId="0" fontId="39" fillId="0" borderId="1" xfId="0" applyFont="1" applyBorder="1" applyAlignment="1" applyProtection="1">
      <alignment horizontal="right"/>
      <protection locked="0"/>
    </xf>
    <xf numFmtId="0" fontId="39" fillId="0" borderId="2" xfId="0" applyFont="1" applyBorder="1" applyAlignment="1" applyProtection="1">
      <alignment horizontal="right"/>
      <protection locked="0"/>
    </xf>
    <xf numFmtId="0" fontId="39" fillId="0" borderId="6" xfId="0" applyFont="1" applyBorder="1" applyAlignment="1" applyProtection="1">
      <alignment horizontal="right"/>
      <protection locked="0"/>
    </xf>
    <xf numFmtId="0" fontId="39" fillId="0" borderId="7" xfId="0" applyFont="1" applyBorder="1" applyAlignment="1" applyProtection="1">
      <alignment horizontal="right"/>
      <protection locked="0"/>
    </xf>
    <xf numFmtId="0" fontId="14" fillId="7" borderId="6" xfId="0" applyFont="1" applyFill="1" applyBorder="1" applyAlignment="1">
      <alignment horizontal="right"/>
    </xf>
    <xf numFmtId="0" fontId="14" fillId="9" borderId="44" xfId="0" applyFont="1" applyFill="1" applyBorder="1" applyAlignment="1" applyProtection="1">
      <alignment horizontal="center" vertical="center"/>
      <protection locked="0"/>
    </xf>
    <xf numFmtId="0" fontId="14" fillId="9" borderId="42" xfId="0" applyFont="1" applyFill="1" applyBorder="1" applyAlignment="1" applyProtection="1">
      <alignment horizontal="center" vertical="center"/>
      <protection locked="0"/>
    </xf>
    <xf numFmtId="0" fontId="12" fillId="11" borderId="1" xfId="0" applyFont="1" applyFill="1" applyBorder="1" applyAlignment="1">
      <alignment horizontal="center"/>
    </xf>
    <xf numFmtId="0" fontId="12" fillId="11" borderId="2" xfId="0" applyFont="1" applyFill="1" applyBorder="1" applyAlignment="1">
      <alignment horizontal="center"/>
    </xf>
    <xf numFmtId="0" fontId="12" fillId="11" borderId="3" xfId="0" applyFont="1" applyFill="1" applyBorder="1" applyAlignment="1">
      <alignment horizontal="center"/>
    </xf>
    <xf numFmtId="0" fontId="12" fillId="11" borderId="4" xfId="0" applyFont="1" applyFill="1" applyBorder="1" applyAlignment="1">
      <alignment horizontal="center"/>
    </xf>
    <xf numFmtId="0" fontId="12" fillId="11" borderId="0" xfId="0" applyFont="1" applyFill="1" applyAlignment="1">
      <alignment horizontal="center"/>
    </xf>
    <xf numFmtId="0" fontId="12" fillId="11" borderId="5" xfId="0" applyFont="1" applyFill="1" applyBorder="1" applyAlignment="1">
      <alignment horizontal="center"/>
    </xf>
    <xf numFmtId="17" fontId="22" fillId="16" borderId="1" xfId="0" applyNumberFormat="1" applyFont="1" applyFill="1" applyBorder="1" applyAlignment="1">
      <alignment horizontal="left" vertical="center"/>
    </xf>
    <xf numFmtId="17" fontId="22" fillId="16" borderId="2" xfId="0" applyNumberFormat="1" applyFont="1" applyFill="1" applyBorder="1" applyAlignment="1">
      <alignment horizontal="left" vertical="center"/>
    </xf>
    <xf numFmtId="17" fontId="22" fillId="16" borderId="4" xfId="0" applyNumberFormat="1" applyFont="1" applyFill="1" applyBorder="1" applyAlignment="1">
      <alignment horizontal="left" vertical="center"/>
    </xf>
    <xf numFmtId="17" fontId="22" fillId="16" borderId="0" xfId="0" applyNumberFormat="1" applyFont="1" applyFill="1" applyAlignment="1">
      <alignment horizontal="left" vertical="center"/>
    </xf>
    <xf numFmtId="0" fontId="14" fillId="9" borderId="39" xfId="0" applyFont="1" applyFill="1" applyBorder="1" applyAlignment="1" applyProtection="1">
      <alignment horizontal="center" vertical="center"/>
      <protection locked="0"/>
    </xf>
    <xf numFmtId="0" fontId="14" fillId="9" borderId="14" xfId="0" applyFont="1" applyFill="1" applyBorder="1" applyAlignment="1" applyProtection="1">
      <alignment horizontal="center" vertical="center"/>
      <protection locked="0"/>
    </xf>
    <xf numFmtId="0" fontId="13" fillId="16" borderId="9" xfId="0" applyFont="1" applyFill="1" applyBorder="1" applyAlignment="1">
      <alignment horizontal="center"/>
    </xf>
    <xf numFmtId="0" fontId="14" fillId="9" borderId="36" xfId="0" applyFont="1" applyFill="1" applyBorder="1" applyAlignment="1" applyProtection="1">
      <alignment horizontal="center" vertical="center"/>
      <protection locked="0"/>
    </xf>
    <xf numFmtId="0" fontId="14" fillId="9" borderId="37" xfId="0" applyFont="1" applyFill="1" applyBorder="1" applyAlignment="1" applyProtection="1">
      <alignment horizontal="center" vertical="center"/>
      <protection locked="0"/>
    </xf>
    <xf numFmtId="0" fontId="0" fillId="0" borderId="0" xfId="0" applyFont="1" applyProtection="1">
      <protection locked="0"/>
    </xf>
    <xf numFmtId="0" fontId="0" fillId="0" borderId="63" xfId="0" applyBorder="1" applyAlignment="1" applyProtection="1">
      <alignment horizontal="center" vertical="center"/>
      <protection locked="0"/>
    </xf>
    <xf numFmtId="0" fontId="0" fillId="0" borderId="53" xfId="0" applyBorder="1" applyAlignment="1" applyProtection="1">
      <alignment vertical="top" wrapText="1"/>
      <protection locked="0"/>
    </xf>
    <xf numFmtId="0" fontId="0" fillId="0" borderId="64" xfId="0" applyBorder="1" applyAlignment="1" applyProtection="1">
      <alignment horizontal="center" vertical="center"/>
      <protection locked="0"/>
    </xf>
    <xf numFmtId="0" fontId="0" fillId="0" borderId="19" xfId="0" applyBorder="1" applyAlignment="1" applyProtection="1">
      <alignment vertical="top" wrapText="1"/>
      <protection locked="0"/>
    </xf>
    <xf numFmtId="0" fontId="0" fillId="0" borderId="64" xfId="0" applyBorder="1" applyAlignment="1" applyProtection="1">
      <alignment horizontal="center" vertical="top"/>
      <protection locked="0"/>
    </xf>
    <xf numFmtId="0" fontId="0" fillId="0" borderId="19" xfId="0" applyBorder="1" applyAlignment="1" applyProtection="1">
      <alignment horizontal="left" vertical="top"/>
      <protection locked="0"/>
    </xf>
    <xf numFmtId="0" fontId="0" fillId="0" borderId="19" xfId="0"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0" fillId="0" borderId="19" xfId="0" applyBorder="1" applyProtection="1">
      <protection locked="0"/>
    </xf>
    <xf numFmtId="0" fontId="0" fillId="0" borderId="64" xfId="0" applyFont="1" applyBorder="1" applyAlignment="1" applyProtection="1">
      <alignment horizontal="center" vertical="center"/>
      <protection locked="0"/>
    </xf>
    <xf numFmtId="0" fontId="0" fillId="0" borderId="19" xfId="0" applyFont="1" applyBorder="1" applyProtection="1">
      <protection locked="0"/>
    </xf>
    <xf numFmtId="0" fontId="0" fillId="0" borderId="65" xfId="0" applyFont="1" applyBorder="1" applyAlignment="1" applyProtection="1">
      <alignment horizontal="center" vertical="center"/>
      <protection locked="0"/>
    </xf>
    <xf numFmtId="0" fontId="8" fillId="0" borderId="57" xfId="0" applyFont="1" applyBorder="1" applyAlignment="1" applyProtection="1">
      <alignment horizontal="left" vertical="top" wrapText="1"/>
      <protection locked="0"/>
    </xf>
    <xf numFmtId="0" fontId="0" fillId="0" borderId="63" xfId="0" applyBorder="1" applyAlignment="1" applyProtection="1">
      <alignment vertical="top" wrapText="1"/>
      <protection locked="0"/>
    </xf>
    <xf numFmtId="0" fontId="0" fillId="0" borderId="53" xfId="0" applyBorder="1" applyAlignment="1" applyProtection="1">
      <alignment horizontal="left" vertical="top"/>
      <protection locked="0"/>
    </xf>
    <xf numFmtId="0" fontId="0" fillId="0" borderId="64" xfId="0" applyBorder="1" applyAlignment="1" applyProtection="1">
      <alignment vertical="top" wrapText="1"/>
      <protection locked="0"/>
    </xf>
    <xf numFmtId="0" fontId="0" fillId="0" borderId="64" xfId="0" applyBorder="1" applyAlignment="1" applyProtection="1">
      <alignment horizontal="left" vertical="top"/>
      <protection locked="0"/>
    </xf>
    <xf numFmtId="0" fontId="0" fillId="0" borderId="64" xfId="0" applyBorder="1" applyProtection="1">
      <protection locked="0"/>
    </xf>
    <xf numFmtId="0" fontId="0" fillId="0" borderId="64" xfId="0" applyFont="1" applyBorder="1" applyProtection="1">
      <protection locked="0"/>
    </xf>
    <xf numFmtId="0" fontId="0" fillId="0" borderId="19" xfId="0" applyFont="1" applyBorder="1" applyAlignment="1" applyProtection="1">
      <alignment horizontal="left" vertical="top"/>
      <protection locked="0"/>
    </xf>
    <xf numFmtId="0" fontId="0" fillId="0" borderId="65" xfId="0" applyFont="1" applyBorder="1" applyProtection="1">
      <protection locked="0"/>
    </xf>
    <xf numFmtId="0" fontId="0" fillId="0" borderId="57" xfId="0" applyFont="1"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0" borderId="65" xfId="0" applyBorder="1" applyAlignment="1" applyProtection="1">
      <alignment horizontal="left" vertical="top"/>
      <protection locked="0"/>
    </xf>
    <xf numFmtId="0" fontId="0" fillId="0" borderId="57" xfId="0" applyBorder="1" applyAlignment="1" applyProtection="1">
      <alignment horizontal="left" vertical="top"/>
      <protection locked="0"/>
    </xf>
    <xf numFmtId="165" fontId="0" fillId="0" borderId="0" xfId="1" applyNumberFormat="1" applyFont="1" applyBorder="1" applyAlignment="1" applyProtection="1">
      <alignment horizontal="left" vertical="top"/>
      <protection locked="0"/>
    </xf>
    <xf numFmtId="165" fontId="0" fillId="0" borderId="0" xfId="1" applyNumberFormat="1" applyFont="1" applyBorder="1" applyProtection="1">
      <protection locked="0"/>
    </xf>
    <xf numFmtId="165" fontId="0" fillId="0" borderId="0" xfId="1" applyNumberFormat="1" applyFont="1" applyBorder="1" applyAlignment="1" applyProtection="1">
      <alignment vertical="top" wrapText="1"/>
      <protection locked="0"/>
    </xf>
    <xf numFmtId="164" fontId="0" fillId="0" borderId="0" xfId="0" applyNumberFormat="1" applyBorder="1" applyAlignment="1" applyProtection="1">
      <alignment horizontal="left" vertical="top"/>
      <protection locked="0"/>
    </xf>
    <xf numFmtId="165" fontId="0" fillId="0" borderId="49" xfId="0" applyNumberFormat="1" applyBorder="1"/>
    <xf numFmtId="165" fontId="0" fillId="0" borderId="66" xfId="0" applyNumberFormat="1" applyBorder="1"/>
    <xf numFmtId="165" fontId="0" fillId="0" borderId="66" xfId="0" applyNumberFormat="1" applyFont="1" applyBorder="1" applyProtection="1"/>
    <xf numFmtId="165" fontId="0" fillId="0" borderId="17" xfId="0" applyNumberFormat="1" applyFont="1" applyBorder="1" applyProtection="1"/>
  </cellXfs>
  <cellStyles count="7">
    <cellStyle name="Calculation" xfId="3" builtinId="22"/>
    <cellStyle name="Check Cell" xfId="4" builtinId="23"/>
    <cellStyle name="Currency" xfId="1" builtinId="4"/>
    <cellStyle name="Currency 2" xfId="6" xr:uid="{B12D2FA2-5197-4624-8C81-027B76666DE4}"/>
    <cellStyle name="Normal" xfId="0" builtinId="0"/>
    <cellStyle name="Normal 2" xfId="5" xr:uid="{A8051DA4-4B74-4715-8C25-1F217C05CBB7}"/>
    <cellStyle name="Per cent" xfId="2" builtinId="5"/>
  </cellStyles>
  <dxfs count="119">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FF9797"/>
        </patternFill>
      </fill>
    </dxf>
    <dxf>
      <fill>
        <patternFill>
          <bgColor theme="9" tint="0.59996337778862885"/>
        </patternFill>
      </fill>
    </dxf>
    <dxf>
      <fill>
        <patternFill>
          <bgColor rgb="FF92D050"/>
        </patternFill>
      </fill>
    </dxf>
    <dxf>
      <fill>
        <patternFill>
          <bgColor rgb="FFFF9797"/>
        </patternFill>
      </fill>
    </dxf>
    <dxf>
      <fill>
        <patternFill>
          <bgColor rgb="FFFFABAB"/>
        </patternFill>
      </fill>
    </dxf>
    <dxf>
      <protection locked="0" hidden="0"/>
    </dxf>
    <dxf>
      <numFmt numFmtId="165" formatCode="&quot;£&quot;#,##0.00"/>
      <border diagonalUp="0" diagonalDown="0" outline="0">
        <left/>
        <right style="medium">
          <color indexed="64"/>
        </right>
        <top/>
        <bottom style="medium">
          <color indexed="64"/>
        </bottom>
      </border>
    </dxf>
    <dxf>
      <numFmt numFmtId="165" formatCode="&quot;£&quot;#,##0.00"/>
      <border diagonalUp="0" diagonalDown="0" outline="0">
        <left style="medium">
          <color indexed="64"/>
        </left>
        <right/>
        <top/>
        <bottom style="medium">
          <color indexed="64"/>
        </bottom>
      </border>
    </dxf>
    <dxf>
      <numFmt numFmtId="165" formatCode="&quot;£&quot;#,##0.00"/>
      <border diagonalUp="0" diagonalDown="0" outline="0">
        <left style="medium">
          <color indexed="64"/>
        </left>
        <right style="medium">
          <color indexed="64"/>
        </right>
        <top/>
        <bottom style="medium">
          <color indexed="64"/>
        </bottom>
      </border>
    </dxf>
    <dxf>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protection locked="0" hidden="0"/>
    </dxf>
    <dxf>
      <protection locked="0" hidden="0"/>
    </dxf>
    <dxf>
      <alignment horizontal="center" vertical="center" textRotation="0" wrapText="0" indent="0" justifyLastLine="0" shrinkToFit="0" readingOrder="0"/>
      <protection locked="0" hidden="0"/>
    </dxf>
    <dxf>
      <font>
        <strike val="0"/>
        <outline val="0"/>
        <shadow val="0"/>
        <u val="none"/>
        <vertAlign val="baseline"/>
        <color theme="1"/>
        <name val="Calibri"/>
        <family val="2"/>
        <scheme val="minor"/>
      </font>
      <numFmt numFmtId="165" formatCode="&quot;£&quot;#,##0.00"/>
      <border diagonalUp="0" diagonalDown="0">
        <left style="thin">
          <color indexed="64"/>
        </left>
        <right style="thin">
          <color indexed="64"/>
        </right>
        <top/>
        <bottom/>
        <vertical/>
        <horizontal/>
      </border>
      <protection locked="1" hidden="0"/>
    </dxf>
    <dxf>
      <alignment horizontal="left" vertical="top" textRotation="0" wrapText="0" indent="0" justifyLastLine="0" shrinkToFit="0" readingOrder="0"/>
      <border diagonalUp="0" diagonalDown="0">
        <left/>
        <right style="thin">
          <color indexed="64"/>
        </right>
        <top/>
        <bottom/>
        <vertical/>
        <horizontal/>
      </border>
      <protection locked="0" hidden="0"/>
    </dxf>
    <dxf>
      <alignment horizontal="left" vertical="top" textRotation="0" wrapText="0" indent="0" justifyLastLine="0" shrinkToFit="0" readingOrder="0"/>
      <border diagonalUp="0" diagonalDown="0">
        <left style="thin">
          <color indexed="64"/>
        </left>
        <right/>
        <top/>
        <bottom/>
        <vertical/>
        <horizontal/>
      </border>
      <protection locked="0" hidden="0"/>
    </dxf>
    <dxf>
      <font>
        <strike val="0"/>
        <outline val="0"/>
        <shadow val="0"/>
        <u val="none"/>
        <vertAlign val="baseline"/>
        <color theme="1"/>
        <name val="Calibri"/>
        <family val="2"/>
        <scheme val="minor"/>
      </font>
      <alignment horizontal="left" vertical="top" textRotation="0" wrapText="0" indent="0" justifyLastLine="0" shrinkToFit="0" readingOrder="0"/>
      <border diagonalUp="0" diagonalDown="0">
        <left/>
        <right style="thin">
          <color indexed="64"/>
        </right>
        <top/>
        <bottom/>
        <vertical/>
        <horizontal/>
      </border>
      <protection locked="0" hidden="0"/>
    </dxf>
    <dxf>
      <font>
        <strike val="0"/>
        <outline val="0"/>
        <shadow val="0"/>
        <u val="none"/>
        <vertAlign val="baseline"/>
        <color theme="1"/>
        <name val="Calibri"/>
        <family val="2"/>
        <scheme val="minor"/>
      </font>
      <border diagonalUp="0" diagonalDown="0">
        <left style="thin">
          <color indexed="64"/>
        </left>
        <right/>
        <top/>
        <bottom/>
        <vertical/>
        <horizontal/>
      </border>
      <protection locked="0" hidden="0"/>
    </dxf>
    <dxf>
      <font>
        <strike val="0"/>
        <outline val="0"/>
        <shadow val="0"/>
        <u val="none"/>
        <vertAlign val="baseline"/>
        <color theme="1"/>
        <name val="Calibri"/>
        <family val="2"/>
        <scheme val="minor"/>
      </font>
      <border diagonalUp="0" diagonalDown="0">
        <left/>
        <right style="thin">
          <color indexed="64"/>
        </right>
        <top/>
        <bottom/>
        <vertical/>
        <horizontal/>
      </border>
      <protection locked="0" hidden="0"/>
    </dxf>
    <dxf>
      <font>
        <strike val="0"/>
        <outline val="0"/>
        <shadow val="0"/>
        <u val="none"/>
        <vertAlign val="baseline"/>
        <color theme="1"/>
        <name val="Calibri"/>
        <family val="2"/>
        <scheme val="minor"/>
      </font>
      <alignment horizontal="center" vertical="center"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theme="0"/>
        <name val="Calibri"/>
        <family val="2"/>
        <scheme val="minor"/>
      </font>
      <numFmt numFmtId="165" formatCode="&quot;£&quot;#,##0.00"/>
      <fill>
        <patternFill patternType="solid">
          <fgColor indexed="64"/>
          <bgColor rgb="FF7030A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0"/>
        <name val="Calibri"/>
        <family val="2"/>
        <scheme val="minor"/>
      </font>
      <numFmt numFmtId="165" formatCode="&quot;£&quot;#,##0.00"/>
      <fill>
        <patternFill patternType="solid">
          <fgColor indexed="64"/>
          <bgColor rgb="FF7030A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3" formatCode="0%"/>
      <protection locked="0" hidden="0"/>
    </dxf>
    <dxf>
      <font>
        <b val="0"/>
        <i val="0"/>
        <strike val="0"/>
        <condense val="0"/>
        <extend val="0"/>
        <outline val="0"/>
        <shadow val="0"/>
        <u val="none"/>
        <vertAlign val="baseline"/>
        <sz val="10"/>
        <color theme="0"/>
        <name val="Calibri"/>
        <family val="2"/>
        <scheme val="minor"/>
      </font>
      <numFmt numFmtId="165" formatCode="&quot;£&quot;#,##0.00"/>
      <fill>
        <patternFill patternType="solid">
          <fgColor indexed="64"/>
          <bgColor rgb="FF7030A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rgb="FF7030A0"/>
        </patternFill>
      </fill>
    </dxf>
    <dxf>
      <font>
        <b val="0"/>
        <i val="0"/>
        <strike val="0"/>
        <condense val="0"/>
        <extend val="0"/>
        <outline val="0"/>
        <shadow val="0"/>
        <u val="none"/>
        <vertAlign val="baseline"/>
        <sz val="10"/>
        <color theme="1"/>
        <name val="Calibri"/>
        <family val="2"/>
        <scheme val="minor"/>
      </font>
      <protection locked="0" hidden="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protection locked="0" hidden="0"/>
    </dxf>
    <dxf>
      <numFmt numFmtId="34" formatCode="_-&quot;£&quot;* #,##0.00_-;\-&quot;£&quot;* #,##0.00_-;_-&quot;£&quot;* &quot;-&quot;??_-;_-@_-"/>
    </dxf>
    <dxf>
      <font>
        <strike val="0"/>
        <outline val="0"/>
        <shadow val="0"/>
        <u val="none"/>
        <vertAlign val="baseline"/>
        <sz val="11"/>
        <name val="Calibri"/>
        <family val="2"/>
        <scheme val="minor"/>
      </font>
      <protection locked="0" hidden="0"/>
    </dxf>
    <dxf>
      <numFmt numFmtId="34" formatCode="_-&quot;£&quot;* #,##0.00_-;\-&quot;£&quot;* #,##0.00_-;_-&quot;£&quot;* &quot;-&quot;??_-;_-@_-"/>
    </dxf>
    <dxf>
      <font>
        <strike val="0"/>
        <outline val="0"/>
        <shadow val="0"/>
        <u val="none"/>
        <vertAlign val="baseline"/>
        <sz val="11"/>
        <name val="Calibri"/>
        <family val="2"/>
        <scheme val="minor"/>
      </font>
      <protection locked="0" hidden="0"/>
    </dxf>
    <dxf>
      <numFmt numFmtId="34" formatCode="_-&quot;£&quot;* #,##0.00_-;\-&quot;£&quot;* #,##0.00_-;_-&quot;£&quot;* &quot;-&quot;??_-;_-@_-"/>
    </dxf>
    <dxf>
      <font>
        <strike val="0"/>
        <outline val="0"/>
        <shadow val="0"/>
        <u val="none"/>
        <vertAlign val="baseline"/>
        <sz val="11"/>
        <name val="Calibri"/>
        <family val="2"/>
        <scheme val="minor"/>
      </font>
      <protection locked="0" hidden="0"/>
    </dxf>
    <dxf>
      <numFmt numFmtId="34" formatCode="_-&quot;£&quot;* #,##0.00_-;\-&quot;£&quot;* #,##0.00_-;_-&quot;£&quot;* &quot;-&quot;??_-;_-@_-"/>
    </dxf>
    <dxf>
      <font>
        <strike val="0"/>
        <outline val="0"/>
        <shadow val="0"/>
        <u val="none"/>
        <vertAlign val="baseline"/>
        <sz val="11"/>
        <name val="Calibri"/>
        <family val="2"/>
        <scheme val="minor"/>
      </font>
      <numFmt numFmtId="34" formatCode="_-&quot;£&quot;* #,##0.00_-;\-&quot;£&quot;* #,##0.00_-;_-&quot;£&quot;* &quot;-&quot;??_-;_-@_-"/>
      <fill>
        <patternFill patternType="solid">
          <fgColor indexed="64"/>
          <bgColor theme="0" tint="-0.249977111117893"/>
        </patternFill>
      </fill>
      <protection locked="1" hidden="0"/>
    </dxf>
    <dxf>
      <font>
        <strike val="0"/>
        <outline val="0"/>
        <shadow val="0"/>
        <u val="none"/>
        <vertAlign val="baseline"/>
        <sz val="11"/>
        <name val="Calibri"/>
        <family val="2"/>
        <scheme val="minor"/>
      </font>
      <numFmt numFmtId="167" formatCode="0.0"/>
      <fill>
        <patternFill patternType="solid">
          <fgColor indexed="64"/>
          <bgColor theme="0" tint="-0.249977111117893"/>
        </patternFill>
      </fill>
      <protection locked="1" hidden="0"/>
    </dxf>
    <dxf>
      <font>
        <strike val="0"/>
        <outline val="0"/>
        <shadow val="0"/>
        <u val="none"/>
        <vertAlign val="baseline"/>
        <sz val="11"/>
        <name val="Calibri"/>
        <family val="2"/>
        <scheme val="minor"/>
      </font>
      <numFmt numFmtId="34" formatCode="_-&quot;£&quot;* #,##0.00_-;\-&quot;£&quot;* #,##0.00_-;_-&quot;£&quot;* &quot;-&quot;??_-;_-@_-"/>
      <fill>
        <patternFill patternType="solid">
          <fgColor indexed="64"/>
          <bgColor theme="0" tint="-0.249977111117893"/>
        </patternFill>
      </fill>
      <protection locked="1" hidden="0"/>
    </dxf>
    <dxf>
      <font>
        <strike val="0"/>
        <outline val="0"/>
        <shadow val="0"/>
        <u val="none"/>
        <vertAlign val="baseline"/>
        <sz val="11"/>
        <name val="Calibri"/>
        <family val="2"/>
        <scheme val="minor"/>
      </font>
      <numFmt numFmtId="22" formatCode="mmm\-yy"/>
      <fill>
        <patternFill patternType="solid">
          <fgColor indexed="64"/>
          <bgColor theme="0" tint="-0.249977111117893"/>
        </patternFill>
      </fill>
      <protection locked="1" hidden="0"/>
    </dxf>
    <dxf>
      <font>
        <strike val="0"/>
        <outline val="0"/>
        <shadow val="0"/>
        <u val="none"/>
        <vertAlign val="baseline"/>
        <sz val="11"/>
        <name val="Calibri"/>
        <family val="2"/>
        <scheme val="minor"/>
      </font>
      <fill>
        <patternFill patternType="solid">
          <fgColor indexed="64"/>
          <bgColor theme="0" tint="-0.249977111117893"/>
        </patternFill>
      </fill>
      <protection locked="1" hidden="0"/>
    </dxf>
    <dxf>
      <font>
        <strike val="0"/>
        <outline val="0"/>
        <shadow val="0"/>
        <u val="none"/>
        <vertAlign val="baseline"/>
        <sz val="11"/>
        <name val="Calibri"/>
        <family val="2"/>
        <scheme val="minor"/>
      </font>
      <fill>
        <patternFill patternType="solid">
          <fgColor indexed="64"/>
          <bgColor theme="0" tint="-0.249977111117893"/>
        </patternFill>
      </fill>
      <protection locked="1" hidden="0"/>
    </dxf>
    <dxf>
      <border diagonalUp="0" diagonalDown="0" outline="0">
        <left style="medium">
          <color indexed="64"/>
        </left>
        <right/>
        <top/>
        <bottom/>
      </border>
    </dxf>
    <dxf>
      <font>
        <strike val="0"/>
        <outline val="0"/>
        <shadow val="0"/>
        <u val="none"/>
        <vertAlign val="baseline"/>
        <sz val="11"/>
        <name val="Calibri"/>
        <family val="2"/>
        <scheme val="minor"/>
      </font>
      <fill>
        <patternFill patternType="solid">
          <fgColor indexed="64"/>
          <bgColor theme="0" tint="-0.249977111117893"/>
        </patternFill>
      </fill>
      <protection locked="1" hidden="0"/>
    </dxf>
    <dxf>
      <font>
        <strike val="0"/>
        <outline val="0"/>
        <shadow val="0"/>
        <u val="none"/>
        <vertAlign val="baseline"/>
        <sz val="11"/>
        <name val="Calibri"/>
        <family val="2"/>
        <scheme val="minor"/>
      </font>
      <protection locked="1" hidden="0"/>
    </dxf>
    <dxf>
      <font>
        <strike val="0"/>
        <outline val="0"/>
        <shadow val="0"/>
        <u val="none"/>
        <vertAlign val="baseline"/>
        <sz val="11"/>
        <name val="Calibri"/>
        <family val="2"/>
        <scheme val="minor"/>
      </font>
      <protection locked="1" hidden="0"/>
    </dxf>
    <dxf>
      <font>
        <strike val="0"/>
        <outline val="0"/>
        <shadow val="0"/>
        <u val="none"/>
        <vertAlign val="baseline"/>
        <sz val="11"/>
        <name val="Calibri"/>
        <family val="2"/>
        <scheme val="minor"/>
      </font>
      <fill>
        <patternFill patternType="solid">
          <fgColor indexed="64"/>
          <bgColor rgb="FF002060"/>
        </patternFill>
      </fill>
      <alignment horizontal="general" vertical="top" textRotation="0" wrapText="1" indent="0" justifyLastLine="0" shrinkToFit="0" readingOrder="0"/>
      <protection locked="1" hidden="0"/>
    </dxf>
    <dxf>
      <font>
        <strike val="0"/>
        <outline val="0"/>
        <shadow val="0"/>
        <u val="none"/>
        <vertAlign val="baseline"/>
        <sz val="11"/>
        <color theme="1"/>
        <name val="Calibri"/>
        <family val="2"/>
        <scheme val="minor"/>
      </font>
      <protection locked="0" hidden="0"/>
    </dxf>
    <dxf>
      <numFmt numFmtId="165" formatCode="&quot;£&quot;#,##0.00"/>
      <fill>
        <patternFill patternType="solid">
          <fgColor indexed="64"/>
          <bgColor theme="0" tint="-0.14999847407452621"/>
        </patternFill>
      </fill>
    </dxf>
    <dxf>
      <font>
        <strike val="0"/>
        <outline val="0"/>
        <shadow val="0"/>
        <u val="none"/>
        <vertAlign val="baseline"/>
        <sz val="11"/>
        <color theme="1"/>
        <name val="Calibri"/>
        <family val="2"/>
        <scheme val="minor"/>
      </font>
      <numFmt numFmtId="165" formatCode="&quot;£&quot;#,##0.00"/>
      <fill>
        <patternFill patternType="solid">
          <fgColor indexed="64"/>
          <bgColor theme="0" tint="-0.14999847407452621"/>
        </patternFill>
      </fill>
      <protection locked="1" hidden="0"/>
    </dxf>
    <dxf>
      <numFmt numFmtId="13" formatCode="0%"/>
    </dxf>
    <dxf>
      <font>
        <strike val="0"/>
        <outline val="0"/>
        <shadow val="0"/>
        <u val="none"/>
        <vertAlign val="baseline"/>
        <sz val="11"/>
        <color theme="1"/>
        <name val="Calibri"/>
        <family val="2"/>
        <scheme val="minor"/>
      </font>
      <numFmt numFmtId="13" formatCode="0%"/>
      <protection locked="0" hidden="0"/>
    </dxf>
    <dxf>
      <numFmt numFmtId="165" formatCode="&quot;£&quot;#,##0.00"/>
    </dxf>
    <dxf>
      <font>
        <strike val="0"/>
        <outline val="0"/>
        <shadow val="0"/>
        <u val="none"/>
        <vertAlign val="baseline"/>
        <sz val="11"/>
        <color theme="1"/>
        <name val="Calibri"/>
        <family val="2"/>
        <scheme val="minor"/>
      </font>
      <numFmt numFmtId="165" formatCode="&quot;£&quot;#,##0.00"/>
      <protection locked="0" hidden="0"/>
    </dxf>
    <dxf>
      <numFmt numFmtId="165" formatCode="&quot;£&quot;#,##0.00"/>
    </dxf>
    <dxf>
      <font>
        <strike val="0"/>
        <outline val="0"/>
        <shadow val="0"/>
        <u val="none"/>
        <vertAlign val="baseline"/>
        <sz val="11"/>
        <color theme="1"/>
        <name val="Calibri"/>
        <family val="2"/>
        <scheme val="minor"/>
      </font>
      <numFmt numFmtId="165" formatCode="&quot;£&quot;#,##0.00"/>
      <protection locked="0" hidden="0"/>
    </dxf>
    <dxf>
      <font>
        <strike val="0"/>
        <outline val="0"/>
        <shadow val="0"/>
        <u val="none"/>
        <vertAlign val="baseline"/>
        <sz val="11"/>
        <color theme="1"/>
        <name val="Calibri"/>
        <family val="2"/>
        <scheme val="minor"/>
      </font>
      <protection locked="0" hidden="0"/>
    </dxf>
    <dxf>
      <font>
        <strike val="0"/>
        <outline val="0"/>
        <shadow val="0"/>
        <u val="none"/>
        <vertAlign val="baseline"/>
        <sz val="11"/>
        <color theme="1"/>
        <name val="Calibri"/>
        <family val="2"/>
        <scheme val="minor"/>
      </font>
      <protection locked="0" hidden="0"/>
    </dxf>
    <dxf>
      <font>
        <strike val="0"/>
        <outline val="0"/>
        <shadow val="0"/>
        <u val="none"/>
        <vertAlign val="baseline"/>
        <sz val="11"/>
        <color theme="1"/>
        <name val="Calibri"/>
        <family val="2"/>
        <scheme val="minor"/>
      </font>
      <protection locked="0" hidden="0"/>
    </dxf>
    <dxf>
      <font>
        <strike val="0"/>
        <outline val="0"/>
        <shadow val="0"/>
        <u val="none"/>
        <vertAlign val="baseline"/>
        <sz val="11"/>
        <color theme="1"/>
        <name val="Calibri"/>
        <family val="2"/>
        <scheme val="minor"/>
      </font>
      <protection locked="0" hidden="0"/>
    </dxf>
    <dxf>
      <font>
        <strike val="0"/>
        <outline val="0"/>
        <shadow val="0"/>
        <u val="none"/>
        <vertAlign val="baseline"/>
        <sz val="11"/>
        <color theme="1"/>
        <name val="Calibri"/>
        <family val="2"/>
        <scheme val="minor"/>
      </font>
      <protection locked="1" hidden="0"/>
    </dxf>
    <dxf>
      <font>
        <strike val="0"/>
        <outline val="0"/>
        <shadow val="0"/>
        <u val="none"/>
        <vertAlign val="baseline"/>
        <sz val="11"/>
        <color theme="1"/>
        <name val="Calibri"/>
        <family val="2"/>
        <scheme val="minor"/>
      </font>
      <protection locked="1" hidden="0"/>
    </dxf>
    <dxf>
      <font>
        <strike val="0"/>
        <outline val="0"/>
        <shadow val="0"/>
        <u val="none"/>
        <vertAlign val="baseline"/>
        <sz val="11"/>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i val="0"/>
        <strike val="0"/>
        <condense val="0"/>
        <extend val="0"/>
        <outline val="0"/>
        <shadow val="0"/>
        <u val="none"/>
        <vertAlign val="baseline"/>
        <sz val="10"/>
        <color auto="1"/>
        <name val="Calibri"/>
        <family val="2"/>
        <scheme val="minor"/>
      </font>
      <numFmt numFmtId="165" formatCode="&quot;£&quot;#,##0.00"/>
      <fill>
        <patternFill patternType="solid">
          <fgColor indexed="64"/>
          <bgColor theme="0" tint="-0.249977111117893"/>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0"/>
        <color auto="1"/>
        <name val="Calibri"/>
        <family val="2"/>
        <scheme val="minor"/>
      </font>
      <numFmt numFmtId="165" formatCode="&quot;£&quot;#,##0.00"/>
      <fill>
        <patternFill patternType="solid">
          <fgColor indexed="64"/>
          <bgColor theme="0" tint="-0.249977111117893"/>
        </patternFill>
      </fill>
      <border diagonalUp="0" diagonalDown="0">
        <left style="medium">
          <color indexed="64"/>
        </left>
        <right style="medium">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numFmt numFmtId="13" formatCode="0%"/>
      <fill>
        <patternFill patternType="solid">
          <fgColor indexed="64"/>
          <bgColor theme="4"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5" formatCode="&quot;£&quot;#,##0.00"/>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165" formatCode="&quot;£&quot;#,##0.00"/>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dxf>
    <dxf>
      <border outline="0">
        <left style="medium">
          <color indexed="64"/>
        </left>
      </border>
    </dxf>
    <dxf>
      <font>
        <strike val="0"/>
        <outline val="0"/>
        <shadow val="0"/>
        <vertAlign val="baseline"/>
        <sz val="12"/>
        <color theme="0"/>
        <name val="Calibri"/>
        <family val="2"/>
        <scheme val="minor"/>
      </font>
      <alignment horizontal="center" vertical="center" textRotation="0" indent="0" justifyLastLine="0" shrinkToFit="0" readingOrder="0"/>
    </dxf>
    <dxf>
      <font>
        <strike val="0"/>
        <outline val="0"/>
        <shadow val="0"/>
        <u val="none"/>
        <vertAlign val="baseline"/>
        <color theme="1"/>
        <name val="Calibri"/>
        <family val="2"/>
        <scheme val="minor"/>
      </font>
      <numFmt numFmtId="165" formatCode="&quot;£&quot;#,##0.00"/>
      <border diagonalUp="0" diagonalDown="0">
        <left/>
        <right style="medium">
          <color indexed="64"/>
        </right>
        <top/>
        <bottom/>
        <vertical/>
        <horizontal/>
      </border>
      <protection locked="0" hidden="0"/>
    </dxf>
    <dxf>
      <numFmt numFmtId="165" formatCode="&quot;£&quot;#,##0.00"/>
      <alignment horizontal="left" vertical="top" textRotation="0" wrapText="0" indent="0" justifyLastLine="0" shrinkToFit="0" readingOrder="0"/>
      <border diagonalUp="0" diagonalDown="0">
        <left style="medium">
          <color indexed="64"/>
        </left>
        <right/>
        <top/>
        <bottom/>
        <vertical/>
        <horizontal/>
      </border>
      <protection locked="0" hidden="0"/>
    </dxf>
    <dxf>
      <numFmt numFmtId="165" formatCode="&quot;£&quot;#,##0.00"/>
      <alignment horizontal="left" vertical="top" textRotation="0" wrapText="0" indent="0" justifyLastLine="0" shrinkToFit="0" readingOrder="0"/>
      <border diagonalUp="0" diagonalDown="0">
        <left style="medium">
          <color indexed="64"/>
        </left>
        <right style="medium">
          <color indexed="64"/>
        </right>
        <top/>
        <bottom/>
        <vertical/>
        <horizontal/>
      </border>
      <protection locked="0" hidden="0"/>
    </dxf>
    <dxf>
      <font>
        <strike val="0"/>
        <outline val="0"/>
        <shadow val="0"/>
        <u val="none"/>
        <vertAlign val="baseline"/>
        <color theme="1"/>
        <name val="Calibri"/>
        <family val="2"/>
        <scheme val="minor"/>
      </font>
      <protection locked="0" hidden="0"/>
    </dxf>
    <dxf>
      <font>
        <strike val="0"/>
        <outline val="0"/>
        <shadow val="0"/>
        <u val="none"/>
        <vertAlign val="baseline"/>
        <color theme="1"/>
        <name val="Calibri"/>
        <family val="2"/>
        <scheme val="minor"/>
      </font>
      <protection locked="0" hidden="0"/>
    </dxf>
    <dxf>
      <font>
        <strike val="0"/>
        <outline val="0"/>
        <shadow val="0"/>
        <u val="none"/>
        <vertAlign val="baseline"/>
        <color theme="1"/>
        <name val="Calibri"/>
        <family val="2"/>
        <scheme val="minor"/>
      </font>
      <protection locked="0" hidden="0"/>
    </dxf>
    <dxf>
      <font>
        <strike val="0"/>
        <outline val="0"/>
        <shadow val="0"/>
        <u val="none"/>
        <vertAlign val="baseline"/>
        <color theme="1"/>
        <name val="Calibri"/>
        <family val="2"/>
        <scheme val="minor"/>
      </font>
      <alignment horizontal="general" vertical="top" textRotation="0" wrapText="1" indent="0" justifyLastLine="0" shrinkToFit="0" readingOrder="0"/>
      <protection locked="1" hidden="0"/>
    </dxf>
    <dxf>
      <numFmt numFmtId="165" formatCode="&quot;£&quot;#,##0.00"/>
      <fill>
        <patternFill patternType="solid">
          <fgColor indexed="64"/>
          <bgColor theme="0" tint="-0.14999847407452621"/>
        </patternFill>
      </fill>
    </dxf>
    <dxf>
      <numFmt numFmtId="165" formatCode="&quot;£&quot;#,##0.00"/>
      <fill>
        <patternFill patternType="solid">
          <fgColor indexed="64"/>
          <bgColor theme="0" tint="-0.14999847407452621"/>
        </patternFill>
      </fill>
    </dxf>
    <dxf>
      <numFmt numFmtId="165" formatCode="&quot;£&quot;#,##0.00"/>
      <fill>
        <patternFill patternType="solid">
          <fgColor indexed="64"/>
          <bgColor theme="0" tint="-0.14999847407452621"/>
        </patternFill>
      </fill>
      <border diagonalUp="0" diagonalDown="0">
        <left/>
        <right style="medium">
          <color indexed="64"/>
        </right>
        <top/>
        <bottom/>
      </border>
    </dxf>
    <dxf>
      <numFmt numFmtId="13" formatCode="0%"/>
      <fill>
        <patternFill patternType="solid">
          <fgColor indexed="64"/>
          <bgColor theme="0" tint="-0.14999847407452621"/>
        </patternFill>
      </fill>
    </dxf>
    <dxf>
      <numFmt numFmtId="165" formatCode="&quot;£&quot;#,##0.00"/>
      <fill>
        <patternFill patternType="solid">
          <fgColor indexed="64"/>
          <bgColor theme="0" tint="-0.14999847407452621"/>
        </patternFill>
      </fill>
      <border diagonalUp="0" diagonalDown="0">
        <left style="medium">
          <color indexed="64"/>
        </left>
        <right/>
        <top/>
        <bottom/>
        <vertical/>
        <horizontal/>
      </border>
    </dxf>
    <dxf>
      <numFmt numFmtId="165" formatCode="&quot;£&quot;#,##0.00"/>
      <fill>
        <patternFill patternType="solid">
          <fgColor indexed="64"/>
          <bgColor theme="0" tint="-0.14999847407452621"/>
        </patternFill>
      </fill>
      <border diagonalUp="0" diagonalDown="0">
        <left/>
        <right style="medium">
          <color indexed="64"/>
        </right>
        <top/>
        <bottom/>
        <vertical/>
        <horizontal/>
      </border>
    </dxf>
    <dxf>
      <numFmt numFmtId="13" formatCode="0%"/>
      <fill>
        <patternFill patternType="solid">
          <fgColor indexed="64"/>
          <bgColor theme="0" tint="-0.14999847407452621"/>
        </patternFill>
      </fill>
    </dxf>
    <dxf>
      <numFmt numFmtId="165" formatCode="&quot;£&quot;#,##0.00"/>
      <fill>
        <patternFill patternType="solid">
          <fgColor indexed="64"/>
          <bgColor theme="0" tint="-0.14999847407452621"/>
        </patternFill>
      </fill>
      <border diagonalUp="0" diagonalDown="0">
        <left style="medium">
          <color indexed="64"/>
        </left>
        <right/>
        <top style="thin">
          <color auto="1"/>
        </top>
        <bottom style="thin">
          <color auto="1"/>
        </bottom>
        <vertical/>
        <horizontal/>
      </border>
    </dxf>
    <dxf>
      <numFmt numFmtId="165" formatCode="&quot;£&quot;#,##0.00"/>
      <fill>
        <patternFill patternType="solid">
          <fgColor indexed="64"/>
          <bgColor theme="4" tint="0.79998168889431442"/>
        </patternFill>
      </fill>
      <border diagonalUp="0" diagonalDown="0">
        <left/>
        <right/>
        <top style="thin">
          <color auto="1"/>
        </top>
        <bottom style="thin">
          <color auto="1"/>
        </bottom>
        <vertical/>
        <horizontal/>
      </border>
      <protection locked="0" hidden="0"/>
    </dxf>
    <dxf>
      <numFmt numFmtId="13" formatCode="0%"/>
      <fill>
        <patternFill patternType="solid">
          <fgColor indexed="64"/>
          <bgColor theme="0" tint="-0.14999847407452621"/>
        </patternFill>
      </fill>
      <border diagonalUp="0" diagonalDown="0">
        <left style="medium">
          <color indexed="64"/>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rgb="FFDDEBF7"/>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rgb="FFDDEBF7"/>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0"/>
        <color theme="0"/>
        <name val="Calibri"/>
        <family val="2"/>
        <scheme val="minor"/>
      </font>
      <numFmt numFmtId="13" formatCode="0%"/>
      <fill>
        <patternFill patternType="solid">
          <fgColor indexed="64"/>
          <bgColor rgb="FF002060"/>
        </patternFill>
      </fill>
      <alignment horizontal="left" vertical="center" textRotation="0" wrapText="1" indent="0" justifyLastLine="0" shrinkToFit="0" readingOrder="0"/>
    </dxf>
  </dxfs>
  <tableStyles count="0" defaultTableStyle="TableStyleMedium2" defaultPivotStyle="PivotStyleLight16"/>
  <colors>
    <mruColors>
      <color rgb="FFFFABAB"/>
      <color rgb="FFFF9797"/>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59F120-85C5-4EE9-9D02-478912F56A2C}" name="Table3" displayName="Table3" ref="C8:P21" totalsRowShown="0" headerRowDxfId="118" headerRowBorderDxfId="117" tableBorderDxfId="116">
  <autoFilter ref="C8:P21" xr:uid="{A959F120-85C5-4EE9-9D02-478912F56A2C}"/>
  <tableColumns count="14">
    <tableColumn id="1" xr3:uid="{A966C22A-DC57-419D-B542-604591F769D6}" name="Organisation Name" dataDxfId="115"/>
    <tableColumn id="2" xr3:uid="{ED26FA7D-20ED-4710-B27F-C370F3CDF88D}" name="Organisation Role" dataDxfId="114"/>
    <tableColumn id="13" xr3:uid="{A5486960-040D-465C-AA4D-BABDEF45E4FA}" name="Organisation Size" dataDxfId="113"/>
    <tableColumn id="3" xr3:uid="{B64DDAE0-E1AE-46EA-B0B1-456F1C5CC6C3}" name="Please list all organisation who will be sub-contracted by this organisation and the value of their sub-contract" dataDxfId="112"/>
    <tableColumn id="4" xr3:uid="{050FC248-D17B-4BFC-B812-BA5131B5BFF5}" name="% total cost to be spent by organisation" dataDxfId="111"/>
    <tableColumn id="5" xr3:uid="{959A5AF5-FBB2-48A7-9526-86B8A62C00D8}" name="Total project costs per organisation (£)" dataDxfId="110"/>
    <tableColumn id="6" xr3:uid="{8B662780-7511-4EA1-8164-C5D7627B37E7}" name="Total value of work defined as experimental development (£)" dataDxfId="109"/>
    <tableColumn id="7" xr3:uid="{3FEE6706-F93D-4538-BFC0-63ABC465BBAA}" name="Experimental development grant intensity (%)" dataDxfId="108"/>
    <tableColumn id="8" xr3:uid="{EFE0745F-4150-43FA-B3EE-B6AAA2A7E093}" name="Grant funding for experimental development (£)" dataDxfId="107">
      <calculatedColumnFormula>Table3[[#This Row],[Total value of work defined as experimental development (£)]]*Table3[[#This Row],[Experimental development grant intensity (%)]]</calculatedColumnFormula>
    </tableColumn>
    <tableColumn id="9" xr3:uid="{A9529E0C-61D0-40D1-AAF8-428DFF66D7CC}" name="Total Value of work defined as industrial research (£)" dataDxfId="106"/>
    <tableColumn id="10" xr3:uid="{308C7B36-62DE-4DE9-9611-E7B9C5C3ECCB}" name="Industrial Research grant intensity (%)" dataDxfId="105"/>
    <tableColumn id="11" xr3:uid="{F8BA6DA0-B8D6-4DEC-A2CB-BFD517FA9B58}" name="Grant funding for Industrial research(£)" dataDxfId="104">
      <calculatedColumnFormula>Table3[[#This Row],[Industrial Research grant intensity (%)]]*Table3[[#This Row],[Total Value of work defined as industrial research (£)]]</calculatedColumnFormula>
    </tableColumn>
    <tableColumn id="14" xr3:uid="{48A5DF46-748A-411B-8B63-7E385C006D1B}" name="Average Grant Intensity for organisation (%) " dataDxfId="103">
      <calculatedColumnFormula>(Table3[[#This Row],[Grant funding for experimental development (£)]]+Table3[[#This Row],[Grant funding for Industrial research(£)]])/Table3[[#This Row],[Total project costs per organisation (£)]]</calculatedColumnFormula>
    </tableColumn>
    <tableColumn id="12" xr3:uid="{C7BBD1A1-AC04-47DD-AE87-EC9FD9F8A653}" name="Total amount of grant funding (£)" dataDxfId="10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97436B-B0B2-4D37-AE15-49F72671A5F0}" name="Workpackage" displayName="Workpackage" ref="B4:L31" totalsRowCount="1" headerRowDxfId="101" dataDxfId="100" totalsRowDxfId="99">
  <autoFilter ref="B4:L30" xr:uid="{B397436B-B0B2-4D37-AE15-49F72671A5F0}"/>
  <tableColumns count="11">
    <tableColumn id="1" xr3:uid="{91437826-437C-4C3D-A326-F21AC9127ABE}" name="Workpackage ID" dataDxfId="39" totalsRowDxfId="32"/>
    <tableColumn id="2" xr3:uid="{D256A9AA-05E4-492F-9BE3-728E575A92E4}" name="Workpackage Name" dataDxfId="38" totalsRowDxfId="31"/>
    <tableColumn id="3" xr3:uid="{B7169A75-8EE1-4FD9-8FA5-62D557DE0F19}" name="Workpackage Lead_x000a_(name pulled through from Org Funding Breakdown Tab)" dataDxfId="37" totalsRowDxfId="30"/>
    <tableColumn id="8" xr3:uid="{618F1F58-B15B-4A7E-8795-ACA3C98F6F86}" name="Suporting organisations" dataDxfId="36" totalsRowDxfId="29"/>
    <tableColumn id="7" xr3:uid="{A491DA2A-CCC8-45C5-B030-47BC27B8E849}" name="% of workpackage defined as experimental development" dataDxfId="35" totalsRowDxfId="28"/>
    <tableColumn id="6" xr3:uid="{463C6818-CAFA-4D44-8C94-3E1AF17BAF3A}" name="% of workpackage defined as industrial research" dataDxfId="34" totalsRowDxfId="27"/>
    <tableColumn id="4" xr3:uid="{2A4FDE2A-282F-4642-B740-D50485BCD8B5}" name="Description (inc. Key tasks)" dataDxfId="98" totalsRowDxfId="26"/>
    <tableColumn id="10" xr3:uid="{B3EA9E74-F45E-4E85-9CEF-42A408D622E9}" name="Total Workpackage Cost (£) Cost exc VAT" totalsRowFunction="custom" dataDxfId="97" totalsRowDxfId="25" dataCellStyle="Currency">
      <totalsRowFormula>SUM(Workpackage[Total Workpackage Cost (£) Cost exc VAT])</totalsRowFormula>
    </tableColumn>
    <tableColumn id="9" xr3:uid="{51F8AF74-7912-4E2E-9EC4-DF6492378005}" name="Total Value of Experimental Development Costs (£) Cost exc VAT" totalsRowFunction="custom" dataDxfId="96" totalsRowDxfId="24" dataCellStyle="Currency">
      <totalsRowFormula>SUM(Workpackage[Total Value of Experimental Development Costs (£) Cost exc VAT])</totalsRowFormula>
    </tableColumn>
    <tableColumn id="5" xr3:uid="{C1F7DA22-E85F-4E3D-A566-2DF444506286}" name="Total Value of Industrial Research Costs (£) Cost exc VAT" totalsRowFunction="custom" dataDxfId="95" totalsRowDxfId="23" dataCellStyle="Currency">
      <totalsRowFormula>SUM(Workpackage[Total Value of Industrial Research Costs (£) Cost exc VAT])</totalsRowFormula>
    </tableColumn>
    <tableColumn id="11" xr3:uid="{787F1014-0703-4686-B16C-D2BCCB729925}" name="Check" dataDxfId="33" totalsRowDxfId="22">
      <calculatedColumnFormula>IF(Workpackage[[#This Row],[Total Value of Experimental Development Costs (£) Cost exc VAT]]+Workpackage[[#This Row],[Total Value of Industrial Research Costs (£) Cost exc VAT]]=Workpackage[[#This Row],[Total Workpackage Cost (£) Cost exc VAT]],"correct","error")</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6599A97-0EFB-4B34-B749-CB7CB5709D2A}" name="Table2" displayName="Table2" ref="A11:J53" totalsRowCount="1" headerRowDxfId="94" totalsRowDxfId="92" tableBorderDxfId="93">
  <autoFilter ref="A11:J52" xr:uid="{26599A97-0EFB-4B34-B749-CB7CB5709D2A}"/>
  <tableColumns count="10">
    <tableColumn id="1" xr3:uid="{519B0AA2-2E60-4BD9-BAFC-277319CA554E}" name="#" dataDxfId="91"/>
    <tableColumn id="2" xr3:uid="{87EB2097-4D62-4720-AEFF-737C8A191631}" name="Name" dataDxfId="90" totalsRowDxfId="47"/>
    <tableColumn id="3" xr3:uid="{55ACC0A3-88BF-4A96-890B-56C5ACAE9D11}" name="Organisation" dataDxfId="89"/>
    <tableColumn id="4" xr3:uid="{8396BAD1-D1EC-4812-ABC7-2A9B64500FA1}" name="Position, Grade or Role within the project" dataDxfId="88" totalsRowDxfId="46"/>
    <tableColumn id="5" xr3:uid="{B9145C63-7CAB-4EB7-91D6-F396A6EFD6A2}" name="Day rate (£/day)" dataDxfId="87" totalsRowDxfId="45"/>
    <tableColumn id="9" xr3:uid="{593F5BC1-AF8F-4D94-BB38-4F5E6A62DD66}" name="Number of Days Spent on Project" totalsRowLabel="Total" dataDxfId="86" totalsRowDxfId="44"/>
    <tableColumn id="10" xr3:uid="{764944F6-73AF-48FA-BC0C-441AB2264F03}" name="Project Labour Cost _x000a_exc Overheads(£ ex-VAT)" totalsRowFunction="custom" dataDxfId="85" totalsRowDxfId="43">
      <totalsRowFormula>SUM(G13:G52)</totalsRowFormula>
    </tableColumn>
    <tableColumn id="11" xr3:uid="{656EC9B1-9E42-4DA5-AC53-298E14A7E6C2}" name="Overhead Percentage (%)_x000a_Where overheads &gt;20% please complete breakdown on next tab" dataDxfId="84" totalsRowDxfId="42"/>
    <tableColumn id="12" xr3:uid="{DE414B7D-19A0-4FAF-9EA4-5C7063C1452F}" name="Overhead Cost (£ ex-VAT)_x000a_" totalsRowFunction="custom" dataDxfId="83" totalsRowDxfId="41">
      <totalsRowFormula>SUM(I13:I52)</totalsRowFormula>
    </tableColumn>
    <tableColumn id="13" xr3:uid="{C0648FD0-11A7-48C4-BF0F-C0AD7755F141}" name="Total Project Labour Cost_x000a_inc Overheads (£ ex-VAT)" totalsRowFunction="custom" dataDxfId="82" totalsRowDxfId="40" dataCellStyle="Check Cell">
      <totalsRowFormula>SUM(J13:J52)</totalsRow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F29C23B-B31E-40BD-A2B6-85B21D388CD3}" name="Table6" displayName="Table6" ref="B7:J39" totalsRowCount="1" headerRowDxfId="81" dataDxfId="80" totalsRowDxfId="79">
  <autoFilter ref="B7:J38" xr:uid="{8F29C23B-B31E-40BD-A2B6-85B21D388CD3}"/>
  <tableColumns count="9">
    <tableColumn id="1" xr3:uid="{8FEF4598-06BD-46E8-8BBD-EF65CB5D5559}" name="Capital equipment item" dataDxfId="78"/>
    <tableColumn id="2" xr3:uid="{4DEC3533-F740-46B3-ABFE-B2522E24331B}" name="Description of item use on project" dataDxfId="77"/>
    <tableColumn id="3" xr3:uid="{3345311A-94F4-41F7-BD86-A10BE2B62C36}" name="Workpackage(s) which it will be used in" dataDxfId="76"/>
    <tableColumn id="4" xr3:uid="{B0D0D376-C2F6-4C26-B8B9-4D394DF6B1C2}" name="New vs Existing purchase" dataDxfId="75"/>
    <tableColumn id="5" xr3:uid="{E7ED5F13-0045-4896-A0B6-54017252CEFB}" name="Net value of item at project start or purchase price (£ ex-VAT)" dataDxfId="74" totalsRowDxfId="73"/>
    <tableColumn id="6" xr3:uid="{5E3E83C3-DDE8-44AB-92D0-FBB9DADFB65E}" name="Residual value at end of project" dataDxfId="72" totalsRowDxfId="71"/>
    <tableColumn id="7" xr3:uid="{33C3A25D-AF5A-4E29-B624-0102E021329A}" name="Utilisation" dataDxfId="70" totalsRowDxfId="69"/>
    <tableColumn id="8" xr3:uid="{48F666C7-04B4-470E-B3C2-3F9B7E72FE01}" name="Net cost to project (£ ex-VAT)" totalsRowFunction="custom" dataDxfId="68" totalsRowDxfId="67">
      <calculatedColumnFormula>(Table6[[#This Row],[Net value of item at project start or purchase price (£ ex-VAT)]]-Table6[[#This Row],[Residual value at end of project]])*Table6[[#This Row],[Utilisation]]</calculatedColumnFormula>
      <totalsRowFormula>SUM(I9:I38)</totalsRowFormula>
    </tableColumn>
    <tableColumn id="9" xr3:uid="{15E9B5EC-5CC3-4924-BE3A-3D2AF0B5E3A3}" name="If residual value is £0 at end, please provide justification" dataDxfId="6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0686C9B-2F2B-473B-B51E-6BBB8B9AFB94}" name="Table5" displayName="Table5" ref="A5:J25" totalsRowCount="1" headerRowDxfId="65" dataDxfId="64" totalsRowDxfId="63">
  <autoFilter ref="A5:J24" xr:uid="{40686C9B-2F2B-473B-B51E-6BBB8B9AFB94}"/>
  <tableColumns count="10">
    <tableColumn id="1" xr3:uid="{A5487C57-9666-4CD2-9DED-32EF4EE2D71B}" name="Event" totalsRowLabel="Total" dataDxfId="62" totalsRowDxfId="61"/>
    <tableColumn id="8" xr3:uid="{7040CF0D-1EEB-4D59-891D-50B1C33DB780}" name="Online/In-Person" dataDxfId="60"/>
    <tableColumn id="2" xr3:uid="{4A0EE72B-4016-422C-AF39-59A2EF901CE6}" name="Expected date (subject to change)" dataDxfId="59"/>
    <tableColumn id="11" xr3:uid="{36CD28E5-9941-47A4-BD09-744211E69355}" name="Name of Attendee" dataDxfId="58">
      <calculatedColumnFormula>Labour!$B$13</calculatedColumnFormula>
    </tableColumn>
    <tableColumn id="3" xr3:uid="{96A13935-87A6-49CB-94F6-61CA2CF08192}" name="Daily rate of Attendee (£ ex-VAT)" dataDxfId="57">
      <calculatedColumnFormula>Labour!$E$13</calculatedColumnFormula>
    </tableColumn>
    <tableColumn id="10" xr3:uid="{E76CC1EA-1A2E-4A90-9F15-F2E097EE7136}" name="Duration (hrs)" dataDxfId="56"/>
    <tableColumn id="9" xr3:uid="{23D7A1A3-C14E-43FD-BDFA-88E6D61B439F}" name="Attendance cost (£ ex-VAT)" totalsRowFunction="custom" dataDxfId="55" totalsRowDxfId="54">
      <calculatedColumnFormula>(Table5[[#This Row],[Daily rate of Attendee (£ ex-VAT)]]/8)*Table5[[#This Row],[Duration (hrs)]]</calculatedColumnFormula>
      <totalsRowFormula>SUM(Table5[Attendance cost (£ ex-VAT)])</totalsRowFormula>
    </tableColumn>
    <tableColumn id="5" xr3:uid="{C226A211-298E-4E09-A720-038F97988248}" name="Travel" totalsRowFunction="custom" dataDxfId="53" totalsRowDxfId="52">
      <totalsRowFormula>SUM(Table5[Travel])</totalsRowFormula>
    </tableColumn>
    <tableColumn id="6" xr3:uid="{0EF84E93-4CFD-4A43-8B21-09DDCAFD5285}" name="Accommodation" totalsRowFunction="custom" dataDxfId="51" totalsRowDxfId="50">
      <totalsRowFormula>SUM(Table5[Accommodation])</totalsRowFormula>
    </tableColumn>
    <tableColumn id="7" xr3:uid="{557DEB74-84F4-41BD-8F18-ADF85F4A5323}" name="Subsistence" totalsRowFunction="custom" dataDxfId="49" totalsRowDxfId="48">
      <totalsRowFormula>SUM(Table5[Subsistence])</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3B317-3746-4BC3-A5A3-AA9AF4A6246A}">
  <dimension ref="A1:I33"/>
  <sheetViews>
    <sheetView workbookViewId="0"/>
  </sheetViews>
  <sheetFormatPr defaultColWidth="0" defaultRowHeight="14.5" zeroHeight="1" x14ac:dyDescent="0.35"/>
  <cols>
    <col min="1" max="1" width="132.1796875" customWidth="1"/>
    <col min="2" max="9" width="0" hidden="1" customWidth="1"/>
    <col min="10" max="16384" width="8.81640625" hidden="1"/>
  </cols>
  <sheetData>
    <row r="1" spans="1:1" ht="18.5" x14ac:dyDescent="0.45">
      <c r="A1" s="143" t="s">
        <v>250</v>
      </c>
    </row>
    <row r="2" spans="1:1" x14ac:dyDescent="0.35">
      <c r="A2" s="481" t="s">
        <v>0</v>
      </c>
    </row>
    <row r="3" spans="1:1" ht="227.15" customHeight="1" x14ac:dyDescent="0.35">
      <c r="A3" s="482"/>
    </row>
    <row r="16" spans="1:1" x14ac:dyDescent="0.35"/>
    <row r="18" spans="2:6" ht="14.5" hidden="1" customHeight="1" x14ac:dyDescent="0.35">
      <c r="B18" s="142"/>
      <c r="C18" s="142"/>
      <c r="D18" s="142"/>
      <c r="E18" s="142"/>
      <c r="F18" s="142"/>
    </row>
    <row r="19" spans="2:6" hidden="1" x14ac:dyDescent="0.35">
      <c r="B19" s="142"/>
      <c r="C19" s="142"/>
      <c r="D19" s="142"/>
      <c r="E19" s="142"/>
      <c r="F19" s="142"/>
    </row>
    <row r="20" spans="2:6" hidden="1" x14ac:dyDescent="0.35">
      <c r="B20" s="142"/>
      <c r="C20" s="142"/>
      <c r="D20" s="142"/>
      <c r="E20" s="142"/>
      <c r="F20" s="142"/>
    </row>
    <row r="21" spans="2:6" hidden="1" x14ac:dyDescent="0.35">
      <c r="B21" s="142"/>
      <c r="C21" s="142"/>
      <c r="D21" s="142"/>
      <c r="E21" s="142"/>
      <c r="F21" s="142"/>
    </row>
    <row r="22" spans="2:6" hidden="1" x14ac:dyDescent="0.35">
      <c r="B22" s="142"/>
      <c r="C22" s="142"/>
      <c r="D22" s="142"/>
      <c r="E22" s="142"/>
      <c r="F22" s="142"/>
    </row>
    <row r="23" spans="2:6" hidden="1" x14ac:dyDescent="0.35">
      <c r="B23" s="142"/>
      <c r="C23" s="142"/>
      <c r="D23" s="142"/>
      <c r="E23" s="142"/>
      <c r="F23" s="142"/>
    </row>
    <row r="24" spans="2:6" hidden="1" x14ac:dyDescent="0.35">
      <c r="B24" s="142"/>
      <c r="C24" s="142"/>
      <c r="D24" s="142"/>
      <c r="E24" s="142"/>
      <c r="F24" s="142"/>
    </row>
    <row r="26" spans="2:6" hidden="1" x14ac:dyDescent="0.35">
      <c r="B26" s="67"/>
      <c r="C26" s="67"/>
      <c r="D26" s="67"/>
      <c r="E26" s="67"/>
      <c r="F26" s="67"/>
    </row>
    <row r="32" spans="2:6" x14ac:dyDescent="0.35"/>
    <row r="33" x14ac:dyDescent="0.35"/>
  </sheetData>
  <sheetProtection algorithmName="SHA-512" hashValue="JI0rtoXp+5H1P6t7X7kMbi5fcej6Ma0PmJ6UnvrK+lkVKzFi+NAs/a6FNxIWEcPJ+Uifk+CXLrvQjqtLM8AjCg==" saltValue="tv5wJMWSkl0dfx2CfxJQEg==" spinCount="100000" sheet="1" selectLockedCells="1"/>
  <mergeCells count="1">
    <mergeCell ref="A2:A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2C23-2790-426B-B86A-6F16AE43A738}">
  <dimension ref="A1:XFC84"/>
  <sheetViews>
    <sheetView workbookViewId="0">
      <selection activeCell="D19" sqref="D19"/>
    </sheetView>
  </sheetViews>
  <sheetFormatPr defaultColWidth="0" defaultRowHeight="14.5" zeroHeight="1" x14ac:dyDescent="0.35"/>
  <cols>
    <col min="1" max="1" width="8.81640625" customWidth="1"/>
    <col min="2" max="2" width="35" customWidth="1"/>
    <col min="3" max="3" width="40.453125" customWidth="1"/>
    <col min="4" max="4" width="21" customWidth="1"/>
    <col min="5" max="5" width="24" customWidth="1"/>
    <col min="6" max="6" width="26.54296875" style="63" customWidth="1"/>
    <col min="7" max="7" width="19.453125" style="63" customWidth="1"/>
    <col min="8" max="8" width="16.81640625" style="230" customWidth="1"/>
    <col min="9" max="9" width="18.453125" style="63" customWidth="1"/>
    <col min="10" max="10" width="39" customWidth="1"/>
    <col min="11" max="16383" width="8.81640625" hidden="1"/>
    <col min="16384" max="16384" width="0.1796875" customWidth="1"/>
  </cols>
  <sheetData>
    <row r="1" spans="1:10" x14ac:dyDescent="0.35"/>
    <row r="2" spans="1:10" s="70" customFormat="1" x14ac:dyDescent="0.35">
      <c r="B2" s="70" t="s">
        <v>156</v>
      </c>
      <c r="F2" s="293"/>
      <c r="G2" s="293"/>
      <c r="H2" s="299"/>
      <c r="I2" s="293"/>
    </row>
    <row r="3" spans="1:10" x14ac:dyDescent="0.35"/>
    <row r="4" spans="1:10" x14ac:dyDescent="0.35">
      <c r="B4" s="70" t="s">
        <v>157</v>
      </c>
      <c r="C4" s="530" t="s">
        <v>158</v>
      </c>
      <c r="D4" s="530"/>
      <c r="E4" s="530"/>
      <c r="F4" s="530"/>
      <c r="G4" s="530"/>
      <c r="H4" s="530"/>
      <c r="I4" s="530"/>
      <c r="J4" s="530"/>
    </row>
    <row r="5" spans="1:10" x14ac:dyDescent="0.35"/>
    <row r="6" spans="1:10" x14ac:dyDescent="0.35"/>
    <row r="7" spans="1:10" s="229" customFormat="1" ht="43.5" x14ac:dyDescent="0.35">
      <c r="A7" s="349" t="s">
        <v>133</v>
      </c>
      <c r="B7" s="241" t="s">
        <v>159</v>
      </c>
      <c r="C7" s="241" t="s">
        <v>160</v>
      </c>
      <c r="D7" s="241" t="s">
        <v>161</v>
      </c>
      <c r="E7" s="241" t="s">
        <v>162</v>
      </c>
      <c r="F7" s="294" t="s">
        <v>163</v>
      </c>
      <c r="G7" s="294" t="s">
        <v>164</v>
      </c>
      <c r="H7" s="300" t="s">
        <v>165</v>
      </c>
      <c r="I7" s="294" t="s">
        <v>166</v>
      </c>
      <c r="J7" s="241" t="s">
        <v>167</v>
      </c>
    </row>
    <row r="8" spans="1:10" ht="29" x14ac:dyDescent="0.35">
      <c r="A8" s="394" t="s">
        <v>168</v>
      </c>
      <c r="B8" s="292" t="s">
        <v>169</v>
      </c>
      <c r="C8" s="292" t="s">
        <v>170</v>
      </c>
      <c r="D8" s="292" t="s">
        <v>171</v>
      </c>
      <c r="E8" s="292" t="s">
        <v>172</v>
      </c>
      <c r="F8" s="295">
        <v>10000</v>
      </c>
      <c r="G8" s="295">
        <v>5000</v>
      </c>
      <c r="H8" s="301">
        <v>0.5</v>
      </c>
      <c r="I8" s="395">
        <f>(Table6[[#This Row],[Net value of item at project start or purchase price (£ ex-VAT)]]-Table6[[#This Row],[Residual value at end of project]])*Table6[[#This Row],[Utilisation]]</f>
        <v>2500</v>
      </c>
      <c r="J8" s="292"/>
    </row>
    <row r="9" spans="1:10" x14ac:dyDescent="0.35">
      <c r="A9" s="350">
        <v>1</v>
      </c>
      <c r="B9" s="201"/>
      <c r="C9" s="201"/>
      <c r="D9" s="201"/>
      <c r="E9" s="201"/>
      <c r="F9" s="296"/>
      <c r="G9" s="296"/>
      <c r="H9" s="302"/>
      <c r="I9" s="298">
        <f>(Table6[[#This Row],[Net value of item at project start or purchase price (£ ex-VAT)]]-Table6[[#This Row],[Residual value at end of project]])*Table6[[#This Row],[Utilisation]]</f>
        <v>0</v>
      </c>
      <c r="J9" s="201"/>
    </row>
    <row r="10" spans="1:10" x14ac:dyDescent="0.35">
      <c r="A10" s="351">
        <v>2</v>
      </c>
      <c r="B10" s="201"/>
      <c r="C10" s="201"/>
      <c r="D10" s="201"/>
      <c r="E10" s="201"/>
      <c r="F10" s="296"/>
      <c r="G10" s="296"/>
      <c r="H10" s="302"/>
      <c r="I10" s="298">
        <f>(Table6[[#This Row],[Net value of item at project start or purchase price (£ ex-VAT)]]-Table6[[#This Row],[Residual value at end of project]])*Table6[[#This Row],[Utilisation]]</f>
        <v>0</v>
      </c>
      <c r="J10" s="201"/>
    </row>
    <row r="11" spans="1:10" x14ac:dyDescent="0.35">
      <c r="A11" s="350">
        <v>3</v>
      </c>
      <c r="B11" s="201"/>
      <c r="C11" s="201"/>
      <c r="D11" s="201"/>
      <c r="E11" s="201"/>
      <c r="F11" s="296"/>
      <c r="G11" s="296"/>
      <c r="H11" s="302"/>
      <c r="I11" s="298">
        <f>(Table6[[#This Row],[Net value of item at project start or purchase price (£ ex-VAT)]]-Table6[[#This Row],[Residual value at end of project]])*Table6[[#This Row],[Utilisation]]</f>
        <v>0</v>
      </c>
      <c r="J11" s="201"/>
    </row>
    <row r="12" spans="1:10" x14ac:dyDescent="0.35">
      <c r="A12" s="351">
        <v>4</v>
      </c>
      <c r="B12" s="201"/>
      <c r="C12" s="201"/>
      <c r="D12" s="201"/>
      <c r="E12" s="201"/>
      <c r="F12" s="296"/>
      <c r="G12" s="296"/>
      <c r="H12" s="302"/>
      <c r="I12" s="298">
        <f>(Table6[[#This Row],[Net value of item at project start or purchase price (£ ex-VAT)]]-Table6[[#This Row],[Residual value at end of project]])*Table6[[#This Row],[Utilisation]]</f>
        <v>0</v>
      </c>
      <c r="J12" s="201"/>
    </row>
    <row r="13" spans="1:10" x14ac:dyDescent="0.35">
      <c r="A13" s="350">
        <v>5</v>
      </c>
      <c r="B13" s="201"/>
      <c r="C13" s="201"/>
      <c r="D13" s="201"/>
      <c r="E13" s="201"/>
      <c r="F13" s="296"/>
      <c r="G13" s="296"/>
      <c r="H13" s="302"/>
      <c r="I13" s="298">
        <f>(Table6[[#This Row],[Net value of item at project start or purchase price (£ ex-VAT)]]-Table6[[#This Row],[Residual value at end of project]])*Table6[[#This Row],[Utilisation]]</f>
        <v>0</v>
      </c>
      <c r="J13" s="201"/>
    </row>
    <row r="14" spans="1:10" x14ac:dyDescent="0.35">
      <c r="A14" s="351">
        <v>6</v>
      </c>
      <c r="B14" s="201"/>
      <c r="C14" s="201"/>
      <c r="D14" s="201"/>
      <c r="E14" s="201"/>
      <c r="F14" s="296"/>
      <c r="G14" s="296"/>
      <c r="H14" s="302"/>
      <c r="I14" s="298">
        <f>(Table6[[#This Row],[Net value of item at project start or purchase price (£ ex-VAT)]]-Table6[[#This Row],[Residual value at end of project]])*Table6[[#This Row],[Utilisation]]</f>
        <v>0</v>
      </c>
      <c r="J14" s="201"/>
    </row>
    <row r="15" spans="1:10" x14ac:dyDescent="0.35">
      <c r="A15" s="350">
        <v>7</v>
      </c>
      <c r="B15" s="201"/>
      <c r="C15" s="201"/>
      <c r="D15" s="201"/>
      <c r="E15" s="201"/>
      <c r="F15" s="296"/>
      <c r="G15" s="296"/>
      <c r="H15" s="302"/>
      <c r="I15" s="298">
        <f>(Table6[[#This Row],[Net value of item at project start or purchase price (£ ex-VAT)]]-Table6[[#This Row],[Residual value at end of project]])*Table6[[#This Row],[Utilisation]]</f>
        <v>0</v>
      </c>
      <c r="J15" s="201"/>
    </row>
    <row r="16" spans="1:10" x14ac:dyDescent="0.35">
      <c r="A16" s="351">
        <v>8</v>
      </c>
      <c r="B16" s="201"/>
      <c r="C16" s="201"/>
      <c r="D16" s="201"/>
      <c r="E16" s="201"/>
      <c r="F16" s="296"/>
      <c r="G16" s="296"/>
      <c r="H16" s="302"/>
      <c r="I16" s="298">
        <f>(Table6[[#This Row],[Net value of item at project start or purchase price (£ ex-VAT)]]-Table6[[#This Row],[Residual value at end of project]])*Table6[[#This Row],[Utilisation]]</f>
        <v>0</v>
      </c>
      <c r="J16" s="201"/>
    </row>
    <row r="17" spans="1:10" x14ac:dyDescent="0.35">
      <c r="A17" s="350">
        <v>9</v>
      </c>
      <c r="B17" s="201"/>
      <c r="C17" s="201"/>
      <c r="D17" s="201"/>
      <c r="E17" s="201"/>
      <c r="F17" s="296"/>
      <c r="G17" s="296"/>
      <c r="H17" s="302"/>
      <c r="I17" s="298">
        <f>(Table6[[#This Row],[Net value of item at project start or purchase price (£ ex-VAT)]]-Table6[[#This Row],[Residual value at end of project]])*Table6[[#This Row],[Utilisation]]</f>
        <v>0</v>
      </c>
      <c r="J17" s="201"/>
    </row>
    <row r="18" spans="1:10" x14ac:dyDescent="0.35">
      <c r="A18" s="351">
        <v>10</v>
      </c>
      <c r="B18" s="201"/>
      <c r="C18" s="201"/>
      <c r="D18" s="201"/>
      <c r="E18" s="201"/>
      <c r="F18" s="296"/>
      <c r="G18" s="296"/>
      <c r="H18" s="302"/>
      <c r="I18" s="298">
        <f>(Table6[[#This Row],[Net value of item at project start or purchase price (£ ex-VAT)]]-Table6[[#This Row],[Residual value at end of project]])*Table6[[#This Row],[Utilisation]]</f>
        <v>0</v>
      </c>
      <c r="J18" s="201"/>
    </row>
    <row r="19" spans="1:10" x14ac:dyDescent="0.35">
      <c r="A19" s="350">
        <v>11</v>
      </c>
      <c r="B19" s="201"/>
      <c r="C19" s="201"/>
      <c r="D19" s="201"/>
      <c r="E19" s="201"/>
      <c r="F19" s="296"/>
      <c r="G19" s="296"/>
      <c r="H19" s="302"/>
      <c r="I19" s="298">
        <f>(Table6[[#This Row],[Net value of item at project start or purchase price (£ ex-VAT)]]-Table6[[#This Row],[Residual value at end of project]])*Table6[[#This Row],[Utilisation]]</f>
        <v>0</v>
      </c>
      <c r="J19" s="201"/>
    </row>
    <row r="20" spans="1:10" x14ac:dyDescent="0.35">
      <c r="A20" s="351">
        <v>12</v>
      </c>
      <c r="B20" s="201"/>
      <c r="C20" s="201"/>
      <c r="D20" s="201"/>
      <c r="E20" s="201"/>
      <c r="F20" s="296"/>
      <c r="G20" s="296"/>
      <c r="H20" s="302"/>
      <c r="I20" s="298">
        <f>(Table6[[#This Row],[Net value of item at project start or purchase price (£ ex-VAT)]]-Table6[[#This Row],[Residual value at end of project]])*Table6[[#This Row],[Utilisation]]</f>
        <v>0</v>
      </c>
      <c r="J20" s="201"/>
    </row>
    <row r="21" spans="1:10" x14ac:dyDescent="0.35">
      <c r="A21" s="350">
        <v>13</v>
      </c>
      <c r="B21" s="201"/>
      <c r="C21" s="201"/>
      <c r="D21" s="201"/>
      <c r="E21" s="201"/>
      <c r="F21" s="296"/>
      <c r="G21" s="296"/>
      <c r="H21" s="302"/>
      <c r="I21" s="298">
        <f>(Table6[[#This Row],[Net value of item at project start or purchase price (£ ex-VAT)]]-Table6[[#This Row],[Residual value at end of project]])*Table6[[#This Row],[Utilisation]]</f>
        <v>0</v>
      </c>
      <c r="J21" s="201"/>
    </row>
    <row r="22" spans="1:10" x14ac:dyDescent="0.35">
      <c r="A22" s="351">
        <v>14</v>
      </c>
      <c r="B22" s="201"/>
      <c r="C22" s="201"/>
      <c r="D22" s="201"/>
      <c r="E22" s="201"/>
      <c r="F22" s="296"/>
      <c r="G22" s="296"/>
      <c r="H22" s="302"/>
      <c r="I22" s="298">
        <f>(Table6[[#This Row],[Net value of item at project start or purchase price (£ ex-VAT)]]-Table6[[#This Row],[Residual value at end of project]])*Table6[[#This Row],[Utilisation]]</f>
        <v>0</v>
      </c>
      <c r="J22" s="201"/>
    </row>
    <row r="23" spans="1:10" x14ac:dyDescent="0.35">
      <c r="A23" s="350">
        <v>15</v>
      </c>
      <c r="B23" s="201"/>
      <c r="C23" s="201"/>
      <c r="D23" s="201"/>
      <c r="E23" s="201"/>
      <c r="F23" s="296"/>
      <c r="G23" s="296"/>
      <c r="H23" s="302"/>
      <c r="I23" s="298">
        <f>(Table6[[#This Row],[Net value of item at project start or purchase price (£ ex-VAT)]]-Table6[[#This Row],[Residual value at end of project]])*Table6[[#This Row],[Utilisation]]</f>
        <v>0</v>
      </c>
      <c r="J23" s="201"/>
    </row>
    <row r="24" spans="1:10" x14ac:dyDescent="0.35">
      <c r="A24" s="351">
        <v>16</v>
      </c>
      <c r="B24" s="201"/>
      <c r="C24" s="201"/>
      <c r="D24" s="201"/>
      <c r="E24" s="201"/>
      <c r="F24" s="296"/>
      <c r="G24" s="296"/>
      <c r="H24" s="302"/>
      <c r="I24" s="298">
        <f>(Table6[[#This Row],[Net value of item at project start or purchase price (£ ex-VAT)]]-Table6[[#This Row],[Residual value at end of project]])*Table6[[#This Row],[Utilisation]]</f>
        <v>0</v>
      </c>
      <c r="J24" s="201"/>
    </row>
    <row r="25" spans="1:10" x14ac:dyDescent="0.35">
      <c r="A25" s="350">
        <v>17</v>
      </c>
      <c r="B25" s="201"/>
      <c r="C25" s="201"/>
      <c r="D25" s="201"/>
      <c r="E25" s="201"/>
      <c r="F25" s="296"/>
      <c r="G25" s="296"/>
      <c r="H25" s="302"/>
      <c r="I25" s="298">
        <f>(Table6[[#This Row],[Net value of item at project start or purchase price (£ ex-VAT)]]-Table6[[#This Row],[Residual value at end of project]])*Table6[[#This Row],[Utilisation]]</f>
        <v>0</v>
      </c>
      <c r="J25" s="201"/>
    </row>
    <row r="26" spans="1:10" x14ac:dyDescent="0.35">
      <c r="A26" s="351">
        <v>18</v>
      </c>
      <c r="B26" s="201"/>
      <c r="C26" s="201"/>
      <c r="D26" s="201"/>
      <c r="E26" s="201"/>
      <c r="F26" s="296"/>
      <c r="G26" s="296"/>
      <c r="H26" s="302"/>
      <c r="I26" s="298">
        <f>(Table6[[#This Row],[Net value of item at project start or purchase price (£ ex-VAT)]]-Table6[[#This Row],[Residual value at end of project]])*Table6[[#This Row],[Utilisation]]</f>
        <v>0</v>
      </c>
      <c r="J26" s="201"/>
    </row>
    <row r="27" spans="1:10" x14ac:dyDescent="0.35">
      <c r="A27" s="350">
        <v>19</v>
      </c>
      <c r="B27" s="201"/>
      <c r="C27" s="201"/>
      <c r="D27" s="201"/>
      <c r="E27" s="201"/>
      <c r="F27" s="296"/>
      <c r="G27" s="296"/>
      <c r="H27" s="302"/>
      <c r="I27" s="298">
        <f>(Table6[[#This Row],[Net value of item at project start or purchase price (£ ex-VAT)]]-Table6[[#This Row],[Residual value at end of project]])*Table6[[#This Row],[Utilisation]]</f>
        <v>0</v>
      </c>
      <c r="J27" s="201"/>
    </row>
    <row r="28" spans="1:10" x14ac:dyDescent="0.35">
      <c r="A28" s="351">
        <v>20</v>
      </c>
      <c r="B28" s="201"/>
      <c r="C28" s="201"/>
      <c r="D28" s="201"/>
      <c r="E28" s="201"/>
      <c r="F28" s="296"/>
      <c r="G28" s="296"/>
      <c r="H28" s="302"/>
      <c r="I28" s="298">
        <f>(Table6[[#This Row],[Net value of item at project start or purchase price (£ ex-VAT)]]-Table6[[#This Row],[Residual value at end of project]])*Table6[[#This Row],[Utilisation]]</f>
        <v>0</v>
      </c>
      <c r="J28" s="201"/>
    </row>
    <row r="29" spans="1:10" x14ac:dyDescent="0.35">
      <c r="A29" s="350">
        <v>21</v>
      </c>
      <c r="B29" s="201"/>
      <c r="C29" s="201"/>
      <c r="D29" s="201"/>
      <c r="E29" s="201"/>
      <c r="F29" s="296"/>
      <c r="G29" s="296"/>
      <c r="H29" s="302"/>
      <c r="I29" s="298">
        <f>(Table6[[#This Row],[Net value of item at project start or purchase price (£ ex-VAT)]]-Table6[[#This Row],[Residual value at end of project]])*Table6[[#This Row],[Utilisation]]</f>
        <v>0</v>
      </c>
      <c r="J29" s="201"/>
    </row>
    <row r="30" spans="1:10" x14ac:dyDescent="0.35">
      <c r="A30" s="351">
        <v>22</v>
      </c>
      <c r="B30" s="201"/>
      <c r="C30" s="201"/>
      <c r="D30" s="201"/>
      <c r="E30" s="201"/>
      <c r="F30" s="296"/>
      <c r="G30" s="296"/>
      <c r="H30" s="302"/>
      <c r="I30" s="298">
        <f>(Table6[[#This Row],[Net value of item at project start or purchase price (£ ex-VAT)]]-Table6[[#This Row],[Residual value at end of project]])*Table6[[#This Row],[Utilisation]]</f>
        <v>0</v>
      </c>
      <c r="J30" s="201"/>
    </row>
    <row r="31" spans="1:10" x14ac:dyDescent="0.35">
      <c r="A31" s="350">
        <v>23</v>
      </c>
      <c r="B31" s="201"/>
      <c r="C31" s="201"/>
      <c r="D31" s="201"/>
      <c r="E31" s="201"/>
      <c r="F31" s="296"/>
      <c r="G31" s="296"/>
      <c r="H31" s="302"/>
      <c r="I31" s="298">
        <f>(Table6[[#This Row],[Net value of item at project start or purchase price (£ ex-VAT)]]-Table6[[#This Row],[Residual value at end of project]])*Table6[[#This Row],[Utilisation]]</f>
        <v>0</v>
      </c>
      <c r="J31" s="201"/>
    </row>
    <row r="32" spans="1:10" x14ac:dyDescent="0.35">
      <c r="A32" s="351">
        <v>24</v>
      </c>
      <c r="B32" s="201"/>
      <c r="C32" s="201"/>
      <c r="D32" s="201"/>
      <c r="E32" s="201"/>
      <c r="F32" s="296"/>
      <c r="G32" s="296"/>
      <c r="H32" s="302"/>
      <c r="I32" s="298">
        <f>(Table6[[#This Row],[Net value of item at project start or purchase price (£ ex-VAT)]]-Table6[[#This Row],[Residual value at end of project]])*Table6[[#This Row],[Utilisation]]</f>
        <v>0</v>
      </c>
      <c r="J32" s="201"/>
    </row>
    <row r="33" spans="1:10" x14ac:dyDescent="0.35">
      <c r="A33" s="350">
        <v>25</v>
      </c>
      <c r="B33" s="201"/>
      <c r="C33" s="201"/>
      <c r="D33" s="201"/>
      <c r="E33" s="201"/>
      <c r="F33" s="296"/>
      <c r="G33" s="296"/>
      <c r="H33" s="302"/>
      <c r="I33" s="298">
        <f>(Table6[[#This Row],[Net value of item at project start or purchase price (£ ex-VAT)]]-Table6[[#This Row],[Residual value at end of project]])*Table6[[#This Row],[Utilisation]]</f>
        <v>0</v>
      </c>
      <c r="J33" s="201"/>
    </row>
    <row r="34" spans="1:10" x14ac:dyDescent="0.35">
      <c r="A34" s="351">
        <v>26</v>
      </c>
      <c r="B34" s="201"/>
      <c r="C34" s="201"/>
      <c r="D34" s="201"/>
      <c r="E34" s="201"/>
      <c r="F34" s="296"/>
      <c r="G34" s="296"/>
      <c r="H34" s="302"/>
      <c r="I34" s="298">
        <f>(Table6[[#This Row],[Net value of item at project start or purchase price (£ ex-VAT)]]-Table6[[#This Row],[Residual value at end of project]])*Table6[[#This Row],[Utilisation]]</f>
        <v>0</v>
      </c>
      <c r="J34" s="201"/>
    </row>
    <row r="35" spans="1:10" x14ac:dyDescent="0.35">
      <c r="A35" s="350">
        <v>27</v>
      </c>
      <c r="B35" s="201"/>
      <c r="C35" s="201"/>
      <c r="D35" s="201"/>
      <c r="E35" s="201"/>
      <c r="F35" s="296"/>
      <c r="G35" s="296"/>
      <c r="H35" s="302"/>
      <c r="I35" s="298">
        <f>(Table6[[#This Row],[Net value of item at project start or purchase price (£ ex-VAT)]]-Table6[[#This Row],[Residual value at end of project]])*Table6[[#This Row],[Utilisation]]</f>
        <v>0</v>
      </c>
      <c r="J35" s="201"/>
    </row>
    <row r="36" spans="1:10" x14ac:dyDescent="0.35">
      <c r="A36" s="351">
        <v>28</v>
      </c>
      <c r="B36" s="201"/>
      <c r="C36" s="201"/>
      <c r="D36" s="201"/>
      <c r="E36" s="201"/>
      <c r="F36" s="296"/>
      <c r="G36" s="296"/>
      <c r="H36" s="302"/>
      <c r="I36" s="298">
        <f>(Table6[[#This Row],[Net value of item at project start or purchase price (£ ex-VAT)]]-Table6[[#This Row],[Residual value at end of project]])*Table6[[#This Row],[Utilisation]]</f>
        <v>0</v>
      </c>
      <c r="J36" s="201"/>
    </row>
    <row r="37" spans="1:10" x14ac:dyDescent="0.35">
      <c r="A37" s="350">
        <v>29</v>
      </c>
      <c r="B37" s="177"/>
      <c r="C37" s="177"/>
      <c r="D37" s="177"/>
      <c r="E37" s="177"/>
      <c r="F37" s="297"/>
      <c r="G37" s="297"/>
      <c r="H37" s="303"/>
      <c r="I37" s="298">
        <f>(Table6[[#This Row],[Net value of item at project start or purchase price (£ ex-VAT)]]-Table6[[#This Row],[Residual value at end of project]])*Table6[[#This Row],[Utilisation]]</f>
        <v>0</v>
      </c>
      <c r="J37" s="177"/>
    </row>
    <row r="38" spans="1:10" x14ac:dyDescent="0.35">
      <c r="A38" s="350">
        <v>30</v>
      </c>
      <c r="B38" s="177"/>
      <c r="C38" s="177"/>
      <c r="D38" s="177"/>
      <c r="E38" s="177"/>
      <c r="F38" s="297"/>
      <c r="G38" s="297"/>
      <c r="H38" s="303"/>
      <c r="I38" s="298">
        <f>(Table6[[#This Row],[Net value of item at project start or purchase price (£ ex-VAT)]]-Table6[[#This Row],[Residual value at end of project]])*Table6[[#This Row],[Utilisation]]</f>
        <v>0</v>
      </c>
      <c r="J38" s="177"/>
    </row>
    <row r="39" spans="1:10" x14ac:dyDescent="0.35">
      <c r="I39" s="255">
        <f>SUM(I9:I38)</f>
        <v>0</v>
      </c>
    </row>
    <row r="40" spans="1:10" x14ac:dyDescent="0.35"/>
    <row r="41" spans="1:10" x14ac:dyDescent="0.35"/>
    <row r="42" spans="1:10" x14ac:dyDescent="0.35"/>
    <row r="43" spans="1:10" x14ac:dyDescent="0.35"/>
    <row r="44" spans="1:10" x14ac:dyDescent="0.35"/>
    <row r="45" spans="1:10" x14ac:dyDescent="0.35"/>
    <row r="46" spans="1:10" x14ac:dyDescent="0.35"/>
    <row r="47" spans="1:10" x14ac:dyDescent="0.35"/>
    <row r="48" spans="1:10"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sheetData>
  <sheetProtection algorithmName="SHA-512" hashValue="SQACf0ugyWrQVqS2B0EE4KRHKlXKAUHEKZC2PZnezmmvqkNVGehKDEyuZF0MDOsGfFr4E6sQR67j7JbXFpLPCw==" saltValue="piNt7JetQlhfvQLgcSnu5Q==" spinCount="100000" sheet="1" selectLockedCells="1"/>
  <mergeCells count="1">
    <mergeCell ref="C4:J4"/>
  </mergeCells>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C22F-C87A-4EC8-834A-5E671FF78924}">
  <dimension ref="A1:K97"/>
  <sheetViews>
    <sheetView topLeftCell="A14" zoomScale="85" zoomScaleNormal="85" workbookViewId="0">
      <selection activeCell="C17" sqref="C17"/>
    </sheetView>
  </sheetViews>
  <sheetFormatPr defaultColWidth="0" defaultRowHeight="14.5" zeroHeight="1" x14ac:dyDescent="0.35"/>
  <cols>
    <col min="1" max="2" width="8.81640625" customWidth="1"/>
    <col min="3" max="3" width="95.54296875" customWidth="1"/>
    <col min="4" max="4" width="8.81640625" customWidth="1"/>
    <col min="5" max="5" width="23.1796875" customWidth="1"/>
    <col min="6" max="6" width="8.81640625" customWidth="1"/>
    <col min="7" max="7" width="20.81640625" customWidth="1"/>
    <col min="8" max="8" width="8.81640625" customWidth="1"/>
    <col min="9" max="9" width="13.54296875" customWidth="1"/>
    <col min="10" max="10" width="13.81640625" customWidth="1"/>
    <col min="11" max="11" width="8.81640625" customWidth="1"/>
    <col min="12" max="16384" width="8.81640625" hidden="1"/>
  </cols>
  <sheetData>
    <row r="1" spans="2:10" ht="15" thickBot="1" x14ac:dyDescent="0.4"/>
    <row r="2" spans="2:10" ht="15.5" x14ac:dyDescent="0.35">
      <c r="B2" s="93"/>
      <c r="C2" s="516" t="s">
        <v>173</v>
      </c>
      <c r="D2" s="516"/>
      <c r="E2" s="516"/>
      <c r="F2" s="94"/>
      <c r="G2" s="95"/>
      <c r="H2" s="94"/>
      <c r="I2" s="94"/>
      <c r="J2" s="96"/>
    </row>
    <row r="3" spans="2:10" ht="15.5" x14ac:dyDescent="0.35">
      <c r="B3" s="97"/>
      <c r="C3" s="511"/>
      <c r="D3" s="511"/>
      <c r="E3" s="511"/>
      <c r="F3" s="98"/>
      <c r="G3" s="99"/>
      <c r="H3" s="98"/>
      <c r="I3" s="98"/>
      <c r="J3" s="100"/>
    </row>
    <row r="4" spans="2:10" x14ac:dyDescent="0.35">
      <c r="B4" s="9"/>
      <c r="C4" s="10"/>
      <c r="D4" s="10"/>
      <c r="E4" s="11"/>
      <c r="F4" s="10"/>
      <c r="G4" s="11"/>
      <c r="H4" s="10"/>
      <c r="I4" s="10"/>
      <c r="J4" s="12"/>
    </row>
    <row r="5" spans="2:10" x14ac:dyDescent="0.35">
      <c r="B5" s="9"/>
      <c r="C5" s="13" t="s">
        <v>174</v>
      </c>
      <c r="D5" s="61" t="s">
        <v>175</v>
      </c>
      <c r="E5" s="11"/>
      <c r="F5" s="10"/>
      <c r="G5" s="11"/>
      <c r="H5" s="10"/>
      <c r="I5" s="10"/>
      <c r="J5" s="12"/>
    </row>
    <row r="6" spans="2:10" ht="15" thickBot="1" x14ac:dyDescent="0.4">
      <c r="B6" s="9"/>
      <c r="C6" s="10"/>
      <c r="D6" s="10"/>
      <c r="E6" s="11"/>
      <c r="F6" s="10"/>
      <c r="G6" s="11"/>
      <c r="H6" s="10"/>
      <c r="I6" s="10"/>
      <c r="J6" s="12"/>
    </row>
    <row r="7" spans="2:10" ht="15" thickBot="1" x14ac:dyDescent="0.4">
      <c r="B7" s="92"/>
      <c r="C7" s="92" t="s">
        <v>176</v>
      </c>
      <c r="D7" s="10"/>
      <c r="E7" s="72" t="s">
        <v>177</v>
      </c>
      <c r="F7" s="14"/>
      <c r="G7" s="72" t="s">
        <v>178</v>
      </c>
      <c r="H7" s="14"/>
      <c r="I7" s="72" t="s">
        <v>148</v>
      </c>
      <c r="J7" s="12"/>
    </row>
    <row r="8" spans="2:10" ht="15" thickBot="1" x14ac:dyDescent="0.4">
      <c r="B8" s="15" t="s">
        <v>143</v>
      </c>
      <c r="C8" s="16" t="s">
        <v>179</v>
      </c>
      <c r="D8" s="10"/>
      <c r="E8" s="17">
        <v>2</v>
      </c>
      <c r="F8" s="11"/>
      <c r="G8" s="18">
        <v>700</v>
      </c>
      <c r="H8" s="11"/>
      <c r="I8" s="18">
        <f>$E$8*$G$8</f>
        <v>1400</v>
      </c>
      <c r="J8" s="12"/>
    </row>
    <row r="9" spans="2:10" x14ac:dyDescent="0.35">
      <c r="B9" s="352"/>
      <c r="C9" s="360" t="s">
        <v>180</v>
      </c>
      <c r="D9" s="10"/>
      <c r="E9" s="17">
        <v>2</v>
      </c>
      <c r="F9" s="11"/>
      <c r="G9" s="18">
        <v>50</v>
      </c>
      <c r="H9" s="11"/>
      <c r="I9" s="18">
        <f>$E$9*$G$9</f>
        <v>100</v>
      </c>
      <c r="J9" s="12"/>
    </row>
    <row r="10" spans="2:10" x14ac:dyDescent="0.35">
      <c r="B10" s="354">
        <v>1</v>
      </c>
      <c r="C10" s="361"/>
      <c r="D10" s="10"/>
      <c r="E10" s="21"/>
      <c r="F10" s="19"/>
      <c r="G10" s="22"/>
      <c r="H10" s="10"/>
      <c r="I10" s="20">
        <f>$E10*$G10</f>
        <v>0</v>
      </c>
      <c r="J10" s="12"/>
    </row>
    <row r="11" spans="2:10" x14ac:dyDescent="0.35">
      <c r="B11" s="362">
        <v>2</v>
      </c>
      <c r="C11" s="363"/>
      <c r="D11" s="10"/>
      <c r="E11" s="21"/>
      <c r="F11" s="10"/>
      <c r="G11" s="22"/>
      <c r="H11" s="10"/>
      <c r="I11" s="23">
        <f t="shared" ref="I11:I29" si="0">$E11*$G11</f>
        <v>0</v>
      </c>
      <c r="J11" s="12"/>
    </row>
    <row r="12" spans="2:10" x14ac:dyDescent="0.35">
      <c r="B12" s="362">
        <v>3</v>
      </c>
      <c r="C12" s="363"/>
      <c r="D12" s="10"/>
      <c r="E12" s="21"/>
      <c r="F12" s="10"/>
      <c r="G12" s="22"/>
      <c r="H12" s="10"/>
      <c r="I12" s="23">
        <f t="shared" si="0"/>
        <v>0</v>
      </c>
      <c r="J12" s="12"/>
    </row>
    <row r="13" spans="2:10" x14ac:dyDescent="0.35">
      <c r="B13" s="362">
        <v>4</v>
      </c>
      <c r="C13" s="363"/>
      <c r="D13" s="10"/>
      <c r="E13" s="21"/>
      <c r="F13" s="10"/>
      <c r="G13" s="22"/>
      <c r="H13" s="10"/>
      <c r="I13" s="23">
        <f t="shared" si="0"/>
        <v>0</v>
      </c>
      <c r="J13" s="12"/>
    </row>
    <row r="14" spans="2:10" x14ac:dyDescent="0.35">
      <c r="B14" s="362">
        <v>5</v>
      </c>
      <c r="C14" s="363"/>
      <c r="D14" s="10"/>
      <c r="E14" s="21"/>
      <c r="F14" s="10"/>
      <c r="G14" s="22"/>
      <c r="H14" s="10"/>
      <c r="I14" s="23">
        <f t="shared" si="0"/>
        <v>0</v>
      </c>
      <c r="J14" s="12"/>
    </row>
    <row r="15" spans="2:10" x14ac:dyDescent="0.35">
      <c r="B15" s="362">
        <v>6</v>
      </c>
      <c r="C15" s="363"/>
      <c r="D15" s="10"/>
      <c r="E15" s="21"/>
      <c r="F15" s="10"/>
      <c r="G15" s="22"/>
      <c r="H15" s="10"/>
      <c r="I15" s="23">
        <f t="shared" si="0"/>
        <v>0</v>
      </c>
      <c r="J15" s="12"/>
    </row>
    <row r="16" spans="2:10" x14ac:dyDescent="0.35">
      <c r="B16" s="362">
        <v>7</v>
      </c>
      <c r="C16" s="363"/>
      <c r="D16" s="10"/>
      <c r="E16" s="21"/>
      <c r="F16" s="10"/>
      <c r="G16" s="22"/>
      <c r="H16" s="10"/>
      <c r="I16" s="23">
        <f t="shared" si="0"/>
        <v>0</v>
      </c>
      <c r="J16" s="12"/>
    </row>
    <row r="17" spans="2:10" x14ac:dyDescent="0.35">
      <c r="B17" s="362">
        <v>8</v>
      </c>
      <c r="C17" s="363"/>
      <c r="D17" s="10"/>
      <c r="E17" s="21"/>
      <c r="F17" s="10"/>
      <c r="G17" s="22"/>
      <c r="H17" s="10"/>
      <c r="I17" s="23">
        <f t="shared" si="0"/>
        <v>0</v>
      </c>
      <c r="J17" s="12"/>
    </row>
    <row r="18" spans="2:10" x14ac:dyDescent="0.35">
      <c r="B18" s="362">
        <v>9</v>
      </c>
      <c r="C18" s="363"/>
      <c r="D18" s="10"/>
      <c r="E18" s="21"/>
      <c r="F18" s="10"/>
      <c r="G18" s="22"/>
      <c r="H18" s="10"/>
      <c r="I18" s="23">
        <f t="shared" si="0"/>
        <v>0</v>
      </c>
      <c r="J18" s="12"/>
    </row>
    <row r="19" spans="2:10" x14ac:dyDescent="0.35">
      <c r="B19" s="362">
        <v>10</v>
      </c>
      <c r="C19" s="363"/>
      <c r="D19" s="10"/>
      <c r="E19" s="21"/>
      <c r="F19" s="10"/>
      <c r="G19" s="22"/>
      <c r="H19" s="10"/>
      <c r="I19" s="23">
        <f t="shared" si="0"/>
        <v>0</v>
      </c>
      <c r="J19" s="12"/>
    </row>
    <row r="20" spans="2:10" x14ac:dyDescent="0.35">
      <c r="B20" s="362">
        <v>11</v>
      </c>
      <c r="C20" s="363"/>
      <c r="D20" s="10"/>
      <c r="E20" s="21"/>
      <c r="F20" s="10"/>
      <c r="G20" s="22"/>
      <c r="H20" s="10"/>
      <c r="I20" s="23">
        <f t="shared" si="0"/>
        <v>0</v>
      </c>
      <c r="J20" s="12"/>
    </row>
    <row r="21" spans="2:10" x14ac:dyDescent="0.35">
      <c r="B21" s="362">
        <v>12</v>
      </c>
      <c r="C21" s="363"/>
      <c r="D21" s="10"/>
      <c r="E21" s="21"/>
      <c r="F21" s="10"/>
      <c r="G21" s="22"/>
      <c r="H21" s="10"/>
      <c r="I21" s="23">
        <f t="shared" si="0"/>
        <v>0</v>
      </c>
      <c r="J21" s="12"/>
    </row>
    <row r="22" spans="2:10" x14ac:dyDescent="0.35">
      <c r="B22" s="362">
        <v>13</v>
      </c>
      <c r="C22" s="363"/>
      <c r="D22" s="10"/>
      <c r="E22" s="21"/>
      <c r="F22" s="10"/>
      <c r="G22" s="22"/>
      <c r="H22" s="10"/>
      <c r="I22" s="23">
        <f t="shared" si="0"/>
        <v>0</v>
      </c>
      <c r="J22" s="12"/>
    </row>
    <row r="23" spans="2:10" x14ac:dyDescent="0.35">
      <c r="B23" s="362">
        <v>14</v>
      </c>
      <c r="C23" s="363"/>
      <c r="D23" s="10"/>
      <c r="E23" s="21"/>
      <c r="F23" s="10"/>
      <c r="G23" s="22"/>
      <c r="H23" s="10"/>
      <c r="I23" s="23">
        <f t="shared" si="0"/>
        <v>0</v>
      </c>
      <c r="J23" s="12"/>
    </row>
    <row r="24" spans="2:10" x14ac:dyDescent="0.35">
      <c r="B24" s="362">
        <v>15</v>
      </c>
      <c r="C24" s="363"/>
      <c r="D24" s="10"/>
      <c r="E24" s="21"/>
      <c r="F24" s="10"/>
      <c r="G24" s="22"/>
      <c r="H24" s="10"/>
      <c r="I24" s="23">
        <f t="shared" si="0"/>
        <v>0</v>
      </c>
      <c r="J24" s="12"/>
    </row>
    <row r="25" spans="2:10" x14ac:dyDescent="0.35">
      <c r="B25" s="362">
        <v>16</v>
      </c>
      <c r="C25" s="363"/>
      <c r="D25" s="10"/>
      <c r="E25" s="21"/>
      <c r="F25" s="10"/>
      <c r="G25" s="22"/>
      <c r="H25" s="10"/>
      <c r="I25" s="23">
        <f t="shared" si="0"/>
        <v>0</v>
      </c>
      <c r="J25" s="12"/>
    </row>
    <row r="26" spans="2:10" x14ac:dyDescent="0.35">
      <c r="B26" s="362">
        <v>17</v>
      </c>
      <c r="C26" s="363"/>
      <c r="D26" s="10"/>
      <c r="E26" s="21"/>
      <c r="F26" s="10"/>
      <c r="G26" s="22"/>
      <c r="H26" s="10"/>
      <c r="I26" s="23">
        <f t="shared" si="0"/>
        <v>0</v>
      </c>
      <c r="J26" s="12"/>
    </row>
    <row r="27" spans="2:10" x14ac:dyDescent="0.35">
      <c r="B27" s="362">
        <v>18</v>
      </c>
      <c r="C27" s="363"/>
      <c r="D27" s="10"/>
      <c r="E27" s="21"/>
      <c r="F27" s="10"/>
      <c r="G27" s="22"/>
      <c r="H27" s="10"/>
      <c r="I27" s="23">
        <f t="shared" si="0"/>
        <v>0</v>
      </c>
      <c r="J27" s="12"/>
    </row>
    <row r="28" spans="2:10" x14ac:dyDescent="0.35">
      <c r="B28" s="362">
        <v>19</v>
      </c>
      <c r="C28" s="363"/>
      <c r="D28" s="10"/>
      <c r="E28" s="21"/>
      <c r="F28" s="10"/>
      <c r="G28" s="22"/>
      <c r="H28" s="10"/>
      <c r="I28" s="23">
        <f t="shared" si="0"/>
        <v>0</v>
      </c>
      <c r="J28" s="12"/>
    </row>
    <row r="29" spans="2:10" ht="15" thickBot="1" x14ac:dyDescent="0.4">
      <c r="B29" s="250">
        <v>20</v>
      </c>
      <c r="C29" s="364"/>
      <c r="D29" s="10"/>
      <c r="E29" s="24"/>
      <c r="F29" s="10"/>
      <c r="G29" s="25"/>
      <c r="H29" s="10"/>
      <c r="I29" s="26">
        <f t="shared" si="0"/>
        <v>0</v>
      </c>
      <c r="J29" s="12"/>
    </row>
    <row r="30" spans="2:10" ht="15" thickBot="1" x14ac:dyDescent="0.4">
      <c r="B30" s="9"/>
      <c r="C30" s="10"/>
      <c r="D30" s="10"/>
      <c r="E30" s="11"/>
      <c r="F30" s="10"/>
      <c r="G30" s="11"/>
      <c r="H30" s="10"/>
      <c r="I30" s="27"/>
      <c r="J30" s="12"/>
    </row>
    <row r="31" spans="2:10" ht="15.5" thickTop="1" thickBot="1" x14ac:dyDescent="0.4">
      <c r="B31" s="9"/>
      <c r="C31" s="10"/>
      <c r="D31" s="10"/>
      <c r="E31" s="531" t="s">
        <v>181</v>
      </c>
      <c r="F31" s="531"/>
      <c r="G31" s="531"/>
      <c r="H31" s="531"/>
      <c r="I31" s="28">
        <f>SUM(I10:I29)</f>
        <v>0</v>
      </c>
      <c r="J31" s="12"/>
    </row>
    <row r="32" spans="2:10" ht="15.5" thickTop="1" thickBot="1" x14ac:dyDescent="0.4">
      <c r="B32" s="29"/>
      <c r="C32" s="30"/>
      <c r="D32" s="30"/>
      <c r="E32" s="31"/>
      <c r="F32" s="30"/>
      <c r="G32" s="31"/>
      <c r="H32" s="30"/>
      <c r="I32" s="30"/>
      <c r="J32" s="32"/>
    </row>
    <row r="33" spans="2:10" x14ac:dyDescent="0.35">
      <c r="B33" s="10"/>
      <c r="C33" s="10"/>
      <c r="D33" s="10"/>
      <c r="E33" s="11"/>
      <c r="F33" s="10"/>
      <c r="G33" s="11"/>
      <c r="H33" s="10"/>
      <c r="I33" s="10"/>
      <c r="J33" s="10"/>
    </row>
    <row r="34" spans="2:10" x14ac:dyDescent="0.35"/>
    <row r="35" spans="2:10" x14ac:dyDescent="0.35"/>
    <row r="36" spans="2:10" x14ac:dyDescent="0.35"/>
    <row r="37" spans="2:10" x14ac:dyDescent="0.35"/>
    <row r="38" spans="2:10" x14ac:dyDescent="0.35"/>
    <row r="39" spans="2:10" x14ac:dyDescent="0.35"/>
    <row r="40" spans="2:10" x14ac:dyDescent="0.35"/>
    <row r="41" spans="2:10" x14ac:dyDescent="0.35"/>
    <row r="42" spans="2:10" x14ac:dyDescent="0.35"/>
    <row r="43" spans="2:10" x14ac:dyDescent="0.35"/>
    <row r="44" spans="2:10" x14ac:dyDescent="0.35"/>
    <row r="45" spans="2:10" x14ac:dyDescent="0.35"/>
    <row r="46" spans="2:10" x14ac:dyDescent="0.35"/>
    <row r="47" spans="2:10" x14ac:dyDescent="0.35"/>
    <row r="48" spans="2:10"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sheetData>
  <sheetProtection algorithmName="SHA-512" hashValue="EejPTmwPMWU9suY2papLKTtmHtYfeu3gzJqUH+5ZNk8O03Ts1B3TBCY+4+ZsXcvIPYYtZRXXEC2elHbrpBCmVw==" saltValue="UCvIVNHh81PoDDnCl52woQ==" spinCount="100000" sheet="1" selectLockedCells="1"/>
  <mergeCells count="2">
    <mergeCell ref="C2:E3"/>
    <mergeCell ref="E31:H31"/>
  </mergeCells>
  <dataValidations count="3">
    <dataValidation allowBlank="1" showInputMessage="1" showErrorMessage="1" prompt="Estimate the costs incurred each time this journey is made." sqref="G10:G29" xr:uid="{7016EC13-BF95-49A0-9F4E-DA6C623AA375}"/>
    <dataValidation allowBlank="1" showInputMessage="1" showErrorMessage="1" prompt="Estimate this number of times this will be repeated during the project" sqref="E10:E29" xr:uid="{2CD70312-3EC5-497A-89D5-4D7DD91F6E1E}"/>
    <dataValidation allowBlank="1" showInputMessage="1" showErrorMessage="1" promptTitle="Purpose" prompt="Provide a brief description of the nature and need for the travel or subsistence expenditure. " sqref="C10:C29" xr:uid="{C7917C8E-C11E-4D17-8AC2-D68B559D48D8}"/>
  </dataValidation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C887-6B87-4A3E-803F-92B71E7FAA48}">
  <dimension ref="A1:X98"/>
  <sheetViews>
    <sheetView topLeftCell="D25" zoomScale="70" zoomScaleNormal="70" workbookViewId="0">
      <selection activeCell="C16" sqref="C16"/>
    </sheetView>
  </sheetViews>
  <sheetFormatPr defaultColWidth="0" defaultRowHeight="14.5" zeroHeight="1" x14ac:dyDescent="0.35"/>
  <cols>
    <col min="1" max="2" width="8.81640625" customWidth="1"/>
    <col min="3" max="3" width="40.1796875" bestFit="1" customWidth="1"/>
    <col min="4" max="4" width="10.81640625" customWidth="1"/>
    <col min="5" max="5" width="40.1796875" customWidth="1"/>
    <col min="6" max="6" width="8.81640625" customWidth="1"/>
    <col min="7" max="7" width="32.1796875" customWidth="1"/>
    <col min="8" max="8" width="8.81640625" customWidth="1"/>
    <col min="9" max="9" width="38.453125" customWidth="1"/>
    <col min="10" max="10" width="8.81640625" customWidth="1"/>
    <col min="11" max="11" width="30.81640625" customWidth="1"/>
    <col min="12" max="12" width="8.81640625" customWidth="1"/>
    <col min="13" max="13" width="18" customWidth="1"/>
    <col min="14" max="14" width="16.54296875" customWidth="1"/>
    <col min="15" max="15" width="8.81640625" customWidth="1"/>
    <col min="16" max="24" width="0" hidden="1" customWidth="1"/>
    <col min="25" max="16384" width="8.81640625" hidden="1"/>
  </cols>
  <sheetData>
    <row r="1" spans="2:15" ht="15" thickBot="1" x14ac:dyDescent="0.4"/>
    <row r="2" spans="2:15" ht="15.5" x14ac:dyDescent="0.35">
      <c r="B2" s="532" t="s">
        <v>182</v>
      </c>
      <c r="C2" s="533"/>
      <c r="D2" s="533"/>
      <c r="E2" s="533"/>
      <c r="F2" s="533"/>
      <c r="G2" s="533"/>
      <c r="H2" s="533"/>
      <c r="I2" s="533"/>
      <c r="J2" s="94"/>
      <c r="K2" s="94"/>
      <c r="L2" s="94"/>
      <c r="M2" s="94"/>
      <c r="N2" s="96"/>
    </row>
    <row r="3" spans="2:15" ht="15.5" x14ac:dyDescent="0.35">
      <c r="B3" s="534"/>
      <c r="C3" s="535"/>
      <c r="D3" s="535"/>
      <c r="E3" s="535"/>
      <c r="F3" s="535"/>
      <c r="G3" s="535"/>
      <c r="H3" s="535"/>
      <c r="I3" s="535"/>
      <c r="J3" s="98"/>
      <c r="K3" s="98"/>
      <c r="L3" s="98"/>
      <c r="M3" s="98"/>
      <c r="N3" s="100"/>
    </row>
    <row r="4" spans="2:15" x14ac:dyDescent="0.35">
      <c r="B4" s="117"/>
      <c r="C4" s="10"/>
      <c r="D4" s="33"/>
      <c r="E4" s="10"/>
      <c r="F4" s="10"/>
      <c r="G4" s="10"/>
      <c r="H4" s="10"/>
      <c r="I4" s="145"/>
      <c r="J4" s="10"/>
      <c r="K4" s="10"/>
      <c r="L4" s="10"/>
      <c r="M4" s="10"/>
      <c r="N4" s="12"/>
    </row>
    <row r="5" spans="2:15" x14ac:dyDescent="0.35">
      <c r="B5" s="117"/>
      <c r="C5" s="536" t="s">
        <v>183</v>
      </c>
      <c r="D5" s="536"/>
      <c r="E5" s="536"/>
      <c r="F5" s="536"/>
      <c r="G5" s="536"/>
      <c r="H5" s="536"/>
      <c r="I5" s="536"/>
      <c r="J5" s="536"/>
      <c r="K5" s="536"/>
      <c r="L5" s="536"/>
      <c r="M5" s="536"/>
      <c r="N5" s="12"/>
    </row>
    <row r="6" spans="2:15" x14ac:dyDescent="0.35">
      <c r="B6" s="117"/>
      <c r="C6" s="536"/>
      <c r="D6" s="536"/>
      <c r="E6" s="536"/>
      <c r="F6" s="536"/>
      <c r="G6" s="536"/>
      <c r="H6" s="536"/>
      <c r="I6" s="536"/>
      <c r="J6" s="536"/>
      <c r="K6" s="536"/>
      <c r="L6" s="536"/>
      <c r="M6" s="536"/>
      <c r="N6" s="12"/>
    </row>
    <row r="7" spans="2:15" ht="15" thickBot="1" x14ac:dyDescent="0.4">
      <c r="B7" s="117"/>
      <c r="C7" s="146"/>
      <c r="D7" s="184"/>
      <c r="E7" s="146"/>
      <c r="F7" s="146"/>
      <c r="G7" s="146"/>
      <c r="H7" s="146"/>
      <c r="I7" s="146"/>
      <c r="J7" s="146"/>
      <c r="K7" s="146"/>
      <c r="L7" s="146"/>
      <c r="M7" s="146"/>
      <c r="N7" s="12"/>
      <c r="O7" s="10"/>
    </row>
    <row r="8" spans="2:15" ht="55.5" customHeight="1" thickBot="1" x14ac:dyDescent="0.4">
      <c r="B8" s="117"/>
      <c r="C8" s="72" t="s">
        <v>184</v>
      </c>
      <c r="D8" s="186"/>
      <c r="E8" s="72" t="s">
        <v>185</v>
      </c>
      <c r="F8" s="10"/>
      <c r="G8" s="111" t="s">
        <v>186</v>
      </c>
      <c r="H8" s="14"/>
      <c r="I8" s="111" t="s">
        <v>187</v>
      </c>
      <c r="J8" s="14"/>
      <c r="K8" s="111" t="s">
        <v>188</v>
      </c>
      <c r="L8" s="14"/>
      <c r="M8" s="72" t="s">
        <v>189</v>
      </c>
      <c r="N8" s="12"/>
    </row>
    <row r="9" spans="2:15" ht="27" thickBot="1" x14ac:dyDescent="0.4">
      <c r="B9" s="117"/>
      <c r="C9" s="147" t="s">
        <v>56</v>
      </c>
      <c r="D9" s="187"/>
      <c r="E9" s="147" t="s">
        <v>190</v>
      </c>
      <c r="F9" s="10"/>
      <c r="G9" s="101" t="s">
        <v>191</v>
      </c>
      <c r="H9" s="10"/>
      <c r="I9" s="102" t="s">
        <v>192</v>
      </c>
      <c r="J9" s="10"/>
      <c r="K9" s="183" t="s">
        <v>193</v>
      </c>
      <c r="L9" s="10"/>
      <c r="M9" s="103">
        <v>15000</v>
      </c>
      <c r="N9" s="12"/>
    </row>
    <row r="10" spans="2:15" x14ac:dyDescent="0.35">
      <c r="B10" s="117"/>
      <c r="C10" s="148"/>
      <c r="D10" s="188"/>
      <c r="E10" s="148"/>
      <c r="F10" s="10"/>
      <c r="G10" s="104"/>
      <c r="H10" s="10"/>
      <c r="I10" s="105"/>
      <c r="J10" s="10"/>
      <c r="K10" s="106"/>
      <c r="L10" s="10"/>
      <c r="M10" s="107">
        <v>0</v>
      </c>
      <c r="N10" s="12"/>
    </row>
    <row r="11" spans="2:15" x14ac:dyDescent="0.35">
      <c r="B11" s="117"/>
      <c r="C11" s="148"/>
      <c r="D11" s="188"/>
      <c r="E11" s="148"/>
      <c r="F11" s="10"/>
      <c r="G11" s="104"/>
      <c r="H11" s="10"/>
      <c r="I11" s="105"/>
      <c r="J11" s="10"/>
      <c r="K11" s="105"/>
      <c r="L11" s="10"/>
      <c r="M11" s="107">
        <v>0</v>
      </c>
      <c r="N11" s="12"/>
    </row>
    <row r="12" spans="2:15" x14ac:dyDescent="0.35">
      <c r="B12" s="117"/>
      <c r="C12" s="148"/>
      <c r="D12" s="188"/>
      <c r="E12" s="148"/>
      <c r="F12" s="10"/>
      <c r="G12" s="104"/>
      <c r="H12" s="10"/>
      <c r="I12" s="105"/>
      <c r="J12" s="10"/>
      <c r="K12" s="105"/>
      <c r="L12" s="10"/>
      <c r="M12" s="107">
        <v>0</v>
      </c>
      <c r="N12" s="12"/>
    </row>
    <row r="13" spans="2:15" x14ac:dyDescent="0.35">
      <c r="B13" s="117"/>
      <c r="C13" s="148"/>
      <c r="D13" s="188"/>
      <c r="E13" s="148"/>
      <c r="F13" s="10"/>
      <c r="G13" s="104"/>
      <c r="H13" s="10"/>
      <c r="I13" s="105"/>
      <c r="J13" s="10"/>
      <c r="K13" s="105"/>
      <c r="L13" s="10"/>
      <c r="M13" s="107">
        <v>0</v>
      </c>
      <c r="N13" s="12"/>
    </row>
    <row r="14" spans="2:15" x14ac:dyDescent="0.35">
      <c r="B14" s="117"/>
      <c r="C14" s="148"/>
      <c r="D14" s="188"/>
      <c r="E14" s="148"/>
      <c r="F14" s="10"/>
      <c r="G14" s="104"/>
      <c r="H14" s="10"/>
      <c r="I14" s="105"/>
      <c r="J14" s="10"/>
      <c r="K14" s="105"/>
      <c r="L14" s="10"/>
      <c r="M14" s="107">
        <v>0</v>
      </c>
      <c r="N14" s="12"/>
    </row>
    <row r="15" spans="2:15" x14ac:dyDescent="0.35">
      <c r="B15" s="117"/>
      <c r="C15" s="148"/>
      <c r="D15" s="188"/>
      <c r="E15" s="148"/>
      <c r="F15" s="10"/>
      <c r="G15" s="104"/>
      <c r="H15" s="10"/>
      <c r="I15" s="105"/>
      <c r="J15" s="10"/>
      <c r="K15" s="105"/>
      <c r="L15" s="10"/>
      <c r="M15" s="107">
        <v>0</v>
      </c>
      <c r="N15" s="12"/>
    </row>
    <row r="16" spans="2:15" x14ac:dyDescent="0.35">
      <c r="B16" s="117"/>
      <c r="C16" s="148"/>
      <c r="D16" s="188"/>
      <c r="E16" s="148"/>
      <c r="F16" s="10"/>
      <c r="G16" s="104"/>
      <c r="H16" s="10"/>
      <c r="I16" s="105"/>
      <c r="J16" s="10"/>
      <c r="K16" s="105"/>
      <c r="L16" s="10"/>
      <c r="M16" s="107">
        <v>0</v>
      </c>
      <c r="N16" s="12"/>
    </row>
    <row r="17" spans="2:14" x14ac:dyDescent="0.35">
      <c r="B17" s="117"/>
      <c r="C17" s="148"/>
      <c r="D17" s="188"/>
      <c r="E17" s="148"/>
      <c r="F17" s="10"/>
      <c r="G17" s="104"/>
      <c r="H17" s="10"/>
      <c r="I17" s="105"/>
      <c r="J17" s="10"/>
      <c r="K17" s="105"/>
      <c r="L17" s="10"/>
      <c r="M17" s="107">
        <v>0</v>
      </c>
      <c r="N17" s="12"/>
    </row>
    <row r="18" spans="2:14" x14ac:dyDescent="0.35">
      <c r="B18" s="117"/>
      <c r="C18" s="148"/>
      <c r="D18" s="188"/>
      <c r="E18" s="148"/>
      <c r="F18" s="10"/>
      <c r="G18" s="104"/>
      <c r="H18" s="10"/>
      <c r="I18" s="105"/>
      <c r="J18" s="10"/>
      <c r="K18" s="105"/>
      <c r="L18" s="10"/>
      <c r="M18" s="107">
        <v>0</v>
      </c>
      <c r="N18" s="12"/>
    </row>
    <row r="19" spans="2:14" x14ac:dyDescent="0.35">
      <c r="B19" s="117"/>
      <c r="C19" s="148"/>
      <c r="D19" s="188"/>
      <c r="E19" s="148"/>
      <c r="F19" s="10"/>
      <c r="G19" s="104"/>
      <c r="H19" s="10"/>
      <c r="I19" s="105"/>
      <c r="J19" s="10"/>
      <c r="K19" s="105"/>
      <c r="L19" s="10"/>
      <c r="M19" s="107">
        <v>0</v>
      </c>
      <c r="N19" s="12"/>
    </row>
    <row r="20" spans="2:14" x14ac:dyDescent="0.35">
      <c r="B20" s="117"/>
      <c r="C20" s="148"/>
      <c r="D20" s="188"/>
      <c r="E20" s="148"/>
      <c r="F20" s="10"/>
      <c r="G20" s="104"/>
      <c r="H20" s="10"/>
      <c r="I20" s="105"/>
      <c r="J20" s="10"/>
      <c r="K20" s="105"/>
      <c r="L20" s="10"/>
      <c r="M20" s="107">
        <v>0</v>
      </c>
      <c r="N20" s="12"/>
    </row>
    <row r="21" spans="2:14" x14ac:dyDescent="0.35">
      <c r="B21" s="117"/>
      <c r="C21" s="148"/>
      <c r="D21" s="188"/>
      <c r="E21" s="148"/>
      <c r="F21" s="10"/>
      <c r="G21" s="104"/>
      <c r="H21" s="10"/>
      <c r="I21" s="105"/>
      <c r="J21" s="10"/>
      <c r="K21" s="105"/>
      <c r="L21" s="10"/>
      <c r="M21" s="107">
        <v>0</v>
      </c>
      <c r="N21" s="12"/>
    </row>
    <row r="22" spans="2:14" x14ac:dyDescent="0.35">
      <c r="B22" s="117"/>
      <c r="C22" s="148"/>
      <c r="D22" s="188"/>
      <c r="E22" s="148"/>
      <c r="F22" s="10"/>
      <c r="G22" s="104"/>
      <c r="H22" s="10"/>
      <c r="I22" s="105"/>
      <c r="J22" s="10"/>
      <c r="K22" s="105"/>
      <c r="L22" s="10"/>
      <c r="M22" s="107">
        <v>0</v>
      </c>
      <c r="N22" s="12"/>
    </row>
    <row r="23" spans="2:14" x14ac:dyDescent="0.35">
      <c r="B23" s="117"/>
      <c r="C23" s="148"/>
      <c r="D23" s="188"/>
      <c r="E23" s="148"/>
      <c r="F23" s="10"/>
      <c r="G23" s="104"/>
      <c r="H23" s="10"/>
      <c r="I23" s="105"/>
      <c r="J23" s="10"/>
      <c r="K23" s="105"/>
      <c r="L23" s="10"/>
      <c r="M23" s="107">
        <v>0</v>
      </c>
      <c r="N23" s="12"/>
    </row>
    <row r="24" spans="2:14" x14ac:dyDescent="0.35">
      <c r="B24" s="117"/>
      <c r="C24" s="148"/>
      <c r="D24" s="188"/>
      <c r="E24" s="148"/>
      <c r="F24" s="10"/>
      <c r="G24" s="104"/>
      <c r="H24" s="10"/>
      <c r="I24" s="105"/>
      <c r="J24" s="10"/>
      <c r="K24" s="105"/>
      <c r="L24" s="10"/>
      <c r="M24" s="107">
        <v>0</v>
      </c>
      <c r="N24" s="12"/>
    </row>
    <row r="25" spans="2:14" x14ac:dyDescent="0.35">
      <c r="B25" s="117"/>
      <c r="C25" s="148"/>
      <c r="D25" s="188"/>
      <c r="E25" s="148"/>
      <c r="F25" s="10"/>
      <c r="G25" s="104"/>
      <c r="H25" s="10"/>
      <c r="I25" s="105"/>
      <c r="J25" s="10"/>
      <c r="K25" s="105"/>
      <c r="L25" s="10"/>
      <c r="M25" s="107">
        <v>0</v>
      </c>
      <c r="N25" s="12"/>
    </row>
    <row r="26" spans="2:14" x14ac:dyDescent="0.35">
      <c r="B26" s="117"/>
      <c r="C26" s="148"/>
      <c r="D26" s="188"/>
      <c r="E26" s="148"/>
      <c r="F26" s="10"/>
      <c r="G26" s="104"/>
      <c r="H26" s="10"/>
      <c r="I26" s="105"/>
      <c r="J26" s="10"/>
      <c r="K26" s="105"/>
      <c r="L26" s="10"/>
      <c r="M26" s="107">
        <v>0</v>
      </c>
      <c r="N26" s="12"/>
    </row>
    <row r="27" spans="2:14" x14ac:dyDescent="0.35">
      <c r="B27" s="117"/>
      <c r="C27" s="148"/>
      <c r="D27" s="188"/>
      <c r="E27" s="148"/>
      <c r="F27" s="10"/>
      <c r="G27" s="104"/>
      <c r="H27" s="10"/>
      <c r="I27" s="105"/>
      <c r="J27" s="10"/>
      <c r="K27" s="105"/>
      <c r="L27" s="10"/>
      <c r="M27" s="107">
        <v>0</v>
      </c>
      <c r="N27" s="12"/>
    </row>
    <row r="28" spans="2:14" x14ac:dyDescent="0.35">
      <c r="B28" s="117"/>
      <c r="C28" s="148"/>
      <c r="D28" s="188"/>
      <c r="E28" s="148"/>
      <c r="F28" s="10"/>
      <c r="G28" s="104"/>
      <c r="H28" s="10"/>
      <c r="I28" s="105"/>
      <c r="J28" s="10"/>
      <c r="K28" s="105"/>
      <c r="L28" s="10"/>
      <c r="M28" s="107">
        <v>0</v>
      </c>
      <c r="N28" s="12"/>
    </row>
    <row r="29" spans="2:14" ht="15" thickBot="1" x14ac:dyDescent="0.4">
      <c r="B29" s="117"/>
      <c r="C29" s="149"/>
      <c r="D29" s="188"/>
      <c r="E29" s="149"/>
      <c r="F29" s="10"/>
      <c r="G29" s="108"/>
      <c r="H29" s="10"/>
      <c r="I29" s="109"/>
      <c r="J29" s="10"/>
      <c r="K29" s="109"/>
      <c r="L29" s="10"/>
      <c r="M29" s="107">
        <v>0</v>
      </c>
      <c r="N29" s="12"/>
    </row>
    <row r="30" spans="2:14" ht="15" thickBot="1" x14ac:dyDescent="0.4">
      <c r="B30" s="117"/>
      <c r="C30" s="10"/>
      <c r="D30" s="10"/>
      <c r="E30" s="10"/>
      <c r="F30" s="10"/>
      <c r="G30" s="10"/>
      <c r="H30" s="10"/>
      <c r="I30" s="145"/>
      <c r="J30" s="10"/>
      <c r="K30" s="10"/>
      <c r="L30" s="10"/>
      <c r="M30" s="27"/>
      <c r="N30" s="12"/>
    </row>
    <row r="31" spans="2:14" ht="15.5" thickTop="1" thickBot="1" x14ac:dyDescent="0.4">
      <c r="B31" s="117"/>
      <c r="C31" s="10"/>
      <c r="D31" s="10"/>
      <c r="E31" s="10"/>
      <c r="F31" s="10"/>
      <c r="G31" s="531"/>
      <c r="H31" s="531"/>
      <c r="I31" s="531"/>
      <c r="J31" s="531"/>
      <c r="K31" s="144" t="s">
        <v>194</v>
      </c>
      <c r="L31" s="144"/>
      <c r="M31" s="28">
        <f>SUM(M10:M29)</f>
        <v>0</v>
      </c>
      <c r="N31" s="12"/>
    </row>
    <row r="32" spans="2:14" ht="15.5" thickTop="1" thickBot="1" x14ac:dyDescent="0.4">
      <c r="B32" s="150"/>
      <c r="C32" s="30"/>
      <c r="D32" s="185"/>
      <c r="E32" s="30"/>
      <c r="F32" s="30"/>
      <c r="G32" s="30"/>
      <c r="H32" s="30"/>
      <c r="I32" s="110"/>
      <c r="J32" s="30"/>
      <c r="K32" s="30"/>
      <c r="L32" s="30"/>
      <c r="M32" s="30"/>
      <c r="N32" s="32"/>
    </row>
    <row r="33" spans="2:14" x14ac:dyDescent="0.35">
      <c r="B33" s="69"/>
      <c r="C33" s="10"/>
      <c r="D33" s="33"/>
      <c r="E33" s="10"/>
      <c r="F33" s="10"/>
      <c r="G33" s="10"/>
      <c r="H33" s="10"/>
      <c r="I33" s="145"/>
      <c r="J33" s="10"/>
      <c r="K33" s="10"/>
      <c r="L33" s="10"/>
      <c r="M33" s="10"/>
      <c r="N33" s="10"/>
    </row>
    <row r="34" spans="2:14" x14ac:dyDescent="0.35"/>
    <row r="35" spans="2:14" x14ac:dyDescent="0.35"/>
    <row r="36" spans="2:14" x14ac:dyDescent="0.35"/>
    <row r="37" spans="2:14" x14ac:dyDescent="0.35"/>
    <row r="38" spans="2:14" x14ac:dyDescent="0.35"/>
    <row r="39" spans="2:14" x14ac:dyDescent="0.35"/>
    <row r="40" spans="2:14" x14ac:dyDescent="0.35"/>
    <row r="41" spans="2:14" x14ac:dyDescent="0.35"/>
    <row r="42" spans="2:14" x14ac:dyDescent="0.35"/>
    <row r="43" spans="2:14" x14ac:dyDescent="0.35"/>
    <row r="45" spans="2:14" x14ac:dyDescent="0.35"/>
    <row r="46" spans="2:14" x14ac:dyDescent="0.35"/>
    <row r="47" spans="2:14" x14ac:dyDescent="0.35"/>
    <row r="48" spans="2:14"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sheetData>
  <sheetProtection algorithmName="SHA-512" hashValue="WmE11s12bLN1hfCH0Hr1r5N/mk/Fz5YLsEzzNmr6kQjM4SyWKYAYYmDaTb0zZfYmb42RO2SHm4VNPQfNqsWlhw==" saltValue="ISPydtYAxtzHJW2ru2vxxQ==" spinCount="100000" sheet="1" selectLockedCells="1"/>
  <mergeCells count="3">
    <mergeCell ref="B2:I3"/>
    <mergeCell ref="C5:M6"/>
    <mergeCell ref="G31:J31"/>
  </mergeCells>
  <dataValidations count="5">
    <dataValidation allowBlank="1" showInputMessage="1" showErrorMessage="1" promptTitle="Cost " prompt="Provide an estimate of the total cost of the sub-contract" sqref="M9:M29" xr:uid="{05AB1E3B-0E3D-47C8-AF40-9FC170A1ED8E}"/>
    <dataValidation allowBlank="1" showInputMessage="1" showErrorMessage="1" promptTitle="Company Name" prompt="Name the organisation that you intend to use as a sub contractor on the project" sqref="D9:E29" xr:uid="{8E92C5FB-24FA-4B91-B845-49729148E5E7}"/>
    <dataValidation allowBlank="1" showInputMessage="1" showErrorMessage="1" promptTitle="Country" prompt="Please state the country where the will be carried out._x000a__x000a_If the coontract is being carried out abroad you need to demonstrate a net benefit to the UK for using this sub-contractor within the main application." sqref="G9:G29" xr:uid="{5930F64C-F601-4CDE-943E-E67D5FA896CE}"/>
    <dataValidation allowBlank="1" showInputMessage="1" showErrorMessage="1" promptTitle="Role" prompt="Briefly describe the role or work to be carried out by the sub-contractor" sqref="I9:I29" xr:uid="{55052355-346E-4684-A364-E6C860D66550}"/>
    <dataValidation allowBlank="1" showInputMessage="1" showErrorMessage="1" promptTitle="Company Name" prompt="Please enter the name of the organisation, listed as lead or partner organisation who will be responsible for this sub-contractor" sqref="C9:C29" xr:uid="{FB9F94C2-44EC-4C53-BDC5-20FDC21F5B4F}"/>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E71-5DA5-4812-829F-9B77C207364C}">
  <dimension ref="A1:K46"/>
  <sheetViews>
    <sheetView topLeftCell="A5" zoomScale="65" workbookViewId="0">
      <selection activeCell="H23" sqref="H23"/>
    </sheetView>
  </sheetViews>
  <sheetFormatPr defaultColWidth="8.81640625" defaultRowHeight="14.5" zeroHeight="1" x14ac:dyDescent="0.35"/>
  <cols>
    <col min="1" max="1" width="67.453125" customWidth="1"/>
    <col min="2" max="2" width="19.54296875" customWidth="1"/>
    <col min="3" max="3" width="23.81640625" customWidth="1"/>
    <col min="4" max="4" width="30" customWidth="1"/>
    <col min="5" max="5" width="20.81640625" customWidth="1"/>
    <col min="6" max="6" width="22.453125" customWidth="1"/>
    <col min="7" max="7" width="15.81640625" customWidth="1"/>
    <col min="8" max="8" width="15.54296875" customWidth="1"/>
    <col min="9" max="9" width="21.1796875" customWidth="1"/>
    <col min="10" max="10" width="17.1796875" customWidth="1"/>
    <col min="11" max="13" width="8.81640625" customWidth="1"/>
  </cols>
  <sheetData>
    <row r="1" spans="1:11" ht="18.649999999999999" customHeight="1" x14ac:dyDescent="0.35">
      <c r="A1" s="511" t="s">
        <v>29</v>
      </c>
      <c r="B1" s="511"/>
      <c r="C1" s="511"/>
      <c r="D1" s="511"/>
      <c r="E1" s="511"/>
      <c r="F1" s="511"/>
      <c r="G1" s="511"/>
      <c r="H1" s="511"/>
      <c r="I1" s="511"/>
      <c r="J1" s="511"/>
      <c r="K1" s="511"/>
    </row>
    <row r="2" spans="1:11" ht="14.5" customHeight="1" x14ac:dyDescent="0.35">
      <c r="A2" s="511"/>
      <c r="B2" s="511"/>
      <c r="C2" s="511"/>
      <c r="D2" s="511"/>
      <c r="E2" s="511"/>
      <c r="F2" s="511"/>
      <c r="G2" s="511"/>
      <c r="H2" s="511"/>
      <c r="I2" s="511"/>
      <c r="J2" s="511"/>
      <c r="K2" s="511"/>
    </row>
    <row r="3" spans="1:11" ht="14.5" customHeight="1" x14ac:dyDescent="0.35">
      <c r="A3" s="232" t="s">
        <v>195</v>
      </c>
      <c r="B3" s="189"/>
      <c r="C3" s="189"/>
      <c r="D3" s="189"/>
      <c r="E3" s="189"/>
      <c r="F3" s="189"/>
      <c r="G3" s="189"/>
      <c r="H3" s="189"/>
      <c r="I3" s="189"/>
      <c r="J3" s="189"/>
      <c r="K3" s="189"/>
    </row>
    <row r="4" spans="1:11" ht="15" thickBot="1" x14ac:dyDescent="0.4"/>
    <row r="5" spans="1:11" s="236" customFormat="1" ht="29.5" thickBot="1" x14ac:dyDescent="0.4">
      <c r="A5" s="233" t="s">
        <v>196</v>
      </c>
      <c r="B5" s="234" t="s">
        <v>197</v>
      </c>
      <c r="C5" s="234" t="s">
        <v>198</v>
      </c>
      <c r="D5" s="234" t="s">
        <v>199</v>
      </c>
      <c r="E5" s="234" t="s">
        <v>200</v>
      </c>
      <c r="F5" s="234" t="s">
        <v>201</v>
      </c>
      <c r="G5" s="234" t="s">
        <v>202</v>
      </c>
      <c r="H5" s="234" t="s">
        <v>203</v>
      </c>
      <c r="I5" s="234" t="s">
        <v>204</v>
      </c>
      <c r="J5" s="234" t="s">
        <v>205</v>
      </c>
      <c r="K5" s="235"/>
    </row>
    <row r="6" spans="1:11" s="236" customFormat="1" ht="19.5" customHeight="1" thickBot="1" x14ac:dyDescent="0.4">
      <c r="A6" s="374" t="s">
        <v>206</v>
      </c>
      <c r="B6" s="375"/>
      <c r="C6" s="375"/>
      <c r="D6" s="411" t="str">
        <f>Labour!$B$13</f>
        <v>Enter Project Leads Name here - this name must match the Project Lead set-out in your application form</v>
      </c>
      <c r="E6" s="419">
        <f>Labour!$E$13</f>
        <v>0</v>
      </c>
      <c r="F6" s="429">
        <v>2</v>
      </c>
      <c r="G6" s="442">
        <f>(Table5[[#This Row],[Daily rate of Attendee (£ ex-VAT)]]/8)*Table5[[#This Row],[Duration (hrs)]]</f>
        <v>0</v>
      </c>
      <c r="H6" s="396"/>
      <c r="I6" s="396"/>
      <c r="J6" s="396"/>
      <c r="K6" s="373"/>
    </row>
    <row r="7" spans="1:11" s="236" customFormat="1" ht="20.149999999999999" customHeight="1" thickBot="1" x14ac:dyDescent="0.4">
      <c r="A7" s="381" t="s">
        <v>207</v>
      </c>
      <c r="B7" s="376" t="s">
        <v>208</v>
      </c>
      <c r="C7" s="377">
        <v>45383</v>
      </c>
      <c r="D7" s="377" t="str">
        <f>Labour!$B$13</f>
        <v>Enter Project Leads Name here - this name must match the Project Lead set-out in your application form</v>
      </c>
      <c r="E7" s="419">
        <f>Labour!$E$13</f>
        <v>0</v>
      </c>
      <c r="F7" s="430">
        <v>1</v>
      </c>
      <c r="G7" s="443">
        <f>(Table5[[#This Row],[Daily rate of Attendee (£ ex-VAT)]]/8)*Table5[[#This Row],[Duration (hrs)]]</f>
        <v>0</v>
      </c>
      <c r="H7" s="396"/>
      <c r="I7" s="396"/>
      <c r="J7" s="396"/>
      <c r="K7" s="373"/>
    </row>
    <row r="8" spans="1:11" s="236" customFormat="1" ht="33" customHeight="1" thickBot="1" x14ac:dyDescent="0.4">
      <c r="A8" s="378" t="s">
        <v>209</v>
      </c>
      <c r="B8" s="379" t="s">
        <v>208</v>
      </c>
      <c r="C8" s="380">
        <v>45383</v>
      </c>
      <c r="D8" s="380" t="str">
        <f>Labour!$B$13</f>
        <v>Enter Project Leads Name here - this name must match the Project Lead set-out in your application form</v>
      </c>
      <c r="E8" s="419">
        <f>Labour!$E$13</f>
        <v>0</v>
      </c>
      <c r="F8" s="431">
        <v>2</v>
      </c>
      <c r="G8" s="444">
        <f>(Table5[[#This Row],[Daily rate of Attendee (£ ex-VAT)]]/8)*Table5[[#This Row],[Duration (hrs)]]</f>
        <v>0</v>
      </c>
      <c r="H8" s="396"/>
      <c r="I8" s="396"/>
      <c r="J8" s="396"/>
      <c r="K8" s="373"/>
    </row>
    <row r="9" spans="1:11" x14ac:dyDescent="0.35">
      <c r="A9" s="304" t="s">
        <v>210</v>
      </c>
      <c r="B9" s="305" t="s">
        <v>208</v>
      </c>
      <c r="C9" s="306">
        <v>45383</v>
      </c>
      <c r="D9" s="306" t="str">
        <f>Labour!$B$13</f>
        <v>Enter Project Leads Name here - this name must match the Project Lead set-out in your application form</v>
      </c>
      <c r="E9" s="420">
        <f>Labour!$E$13</f>
        <v>0</v>
      </c>
      <c r="F9" s="432">
        <v>1.5</v>
      </c>
      <c r="G9" s="445">
        <f>(Table5[[#This Row],[Daily rate of Attendee (£ ex-VAT)]]/8)*Table5[[#This Row],[Duration (hrs)]]</f>
        <v>0</v>
      </c>
      <c r="H9" s="397"/>
      <c r="I9" s="398"/>
      <c r="J9" s="399"/>
      <c r="K9" s="5"/>
    </row>
    <row r="10" spans="1:11" x14ac:dyDescent="0.35">
      <c r="A10" s="304" t="s">
        <v>210</v>
      </c>
      <c r="B10" s="305" t="s">
        <v>208</v>
      </c>
      <c r="C10" s="306">
        <v>45474</v>
      </c>
      <c r="D10" s="306" t="str">
        <f>Labour!$B$13</f>
        <v>Enter Project Leads Name here - this name must match the Project Lead set-out in your application form</v>
      </c>
      <c r="E10" s="420">
        <f>Labour!$E$13</f>
        <v>0</v>
      </c>
      <c r="F10" s="432">
        <v>1.5</v>
      </c>
      <c r="G10" s="445">
        <f>(Table5[[#This Row],[Daily rate of Attendee (£ ex-VAT)]]/8)*Table5[[#This Row],[Duration (hrs)]]</f>
        <v>0</v>
      </c>
      <c r="H10" s="317"/>
      <c r="I10" s="400"/>
      <c r="J10" s="401"/>
      <c r="K10" s="5"/>
    </row>
    <row r="11" spans="1:11" x14ac:dyDescent="0.35">
      <c r="A11" s="304" t="s">
        <v>210</v>
      </c>
      <c r="B11" s="305" t="s">
        <v>208</v>
      </c>
      <c r="C11" s="306">
        <v>45566</v>
      </c>
      <c r="D11" s="306" t="str">
        <f>Labour!$B$13</f>
        <v>Enter Project Leads Name here - this name must match the Project Lead set-out in your application form</v>
      </c>
      <c r="E11" s="420">
        <f>Labour!$E$13</f>
        <v>0</v>
      </c>
      <c r="F11" s="432">
        <v>1.5</v>
      </c>
      <c r="G11" s="445">
        <f>(Table5[[#This Row],[Daily rate of Attendee (£ ex-VAT)]]/8)*Table5[[#This Row],[Duration (hrs)]]</f>
        <v>0</v>
      </c>
      <c r="H11" s="317"/>
      <c r="I11" s="400"/>
      <c r="J11" s="401"/>
      <c r="K11" s="5"/>
    </row>
    <row r="12" spans="1:11" x14ac:dyDescent="0.35">
      <c r="A12" s="304" t="s">
        <v>210</v>
      </c>
      <c r="B12" s="305" t="s">
        <v>208</v>
      </c>
      <c r="C12" s="306">
        <v>45658</v>
      </c>
      <c r="D12" s="306" t="str">
        <f>Labour!$B$13</f>
        <v>Enter Project Leads Name here - this name must match the Project Lead set-out in your application form</v>
      </c>
      <c r="E12" s="420">
        <f>Labour!$E$13</f>
        <v>0</v>
      </c>
      <c r="F12" s="433">
        <v>1.5</v>
      </c>
      <c r="G12" s="445">
        <f>(Table5[[#This Row],[Daily rate of Attendee (£ ex-VAT)]]/8)*Table5[[#This Row],[Duration (hrs)]]</f>
        <v>0</v>
      </c>
      <c r="H12" s="317"/>
      <c r="I12" s="400"/>
      <c r="J12" s="401"/>
      <c r="K12" s="5"/>
    </row>
    <row r="13" spans="1:11" x14ac:dyDescent="0.35">
      <c r="A13" s="304" t="s">
        <v>210</v>
      </c>
      <c r="B13" s="305" t="s">
        <v>208</v>
      </c>
      <c r="C13" s="306">
        <v>45717</v>
      </c>
      <c r="D13" s="306" t="str">
        <f>Labour!$B$13</f>
        <v>Enter Project Leads Name here - this name must match the Project Lead set-out in your application form</v>
      </c>
      <c r="E13" s="420">
        <f>Labour!$E$13</f>
        <v>0</v>
      </c>
      <c r="F13" s="433">
        <v>1.5</v>
      </c>
      <c r="G13" s="445">
        <f>(Table5[[#This Row],[Daily rate of Attendee (£ ex-VAT)]]/8)*Table5[[#This Row],[Duration (hrs)]]</f>
        <v>0</v>
      </c>
      <c r="H13" s="317"/>
      <c r="I13" s="400"/>
      <c r="J13" s="401"/>
      <c r="K13" s="5"/>
    </row>
    <row r="14" spans="1:11" ht="15" thickBot="1" x14ac:dyDescent="0.4">
      <c r="A14" s="304" t="s">
        <v>211</v>
      </c>
      <c r="B14" s="305" t="s">
        <v>208</v>
      </c>
      <c r="C14" s="328" t="s">
        <v>212</v>
      </c>
      <c r="D14" s="306" t="str">
        <f>Labour!$B$13</f>
        <v>Enter Project Leads Name here - this name must match the Project Lead set-out in your application form</v>
      </c>
      <c r="E14" s="420">
        <f>Labour!$E$13</f>
        <v>0</v>
      </c>
      <c r="F14" s="433">
        <v>1.5</v>
      </c>
      <c r="G14" s="445">
        <f>(Table5[[#This Row],[Daily rate of Attendee (£ ex-VAT)]]/8)*Table5[[#This Row],[Duration (hrs)]]</f>
        <v>0</v>
      </c>
      <c r="H14" s="402"/>
      <c r="I14" s="403"/>
      <c r="J14" s="404"/>
      <c r="K14" s="5"/>
    </row>
    <row r="15" spans="1:11" x14ac:dyDescent="0.35">
      <c r="A15" s="318" t="s">
        <v>213</v>
      </c>
      <c r="B15" s="319" t="s">
        <v>208</v>
      </c>
      <c r="C15" s="320">
        <v>45261</v>
      </c>
      <c r="D15" s="412" t="str">
        <f>Labour!$B$13</f>
        <v>Enter Project Leads Name here - this name must match the Project Lead set-out in your application form</v>
      </c>
      <c r="E15" s="421">
        <f>Labour!$E$13</f>
        <v>0</v>
      </c>
      <c r="F15" s="434">
        <v>4</v>
      </c>
      <c r="G15" s="446">
        <f>(Table5[[#This Row],[Daily rate of Attendee (£ ex-VAT)]]/8)*Table5[[#This Row],[Duration (hrs)]]</f>
        <v>0</v>
      </c>
      <c r="H15" s="405"/>
      <c r="I15" s="406"/>
      <c r="J15" s="406"/>
      <c r="K15" s="5"/>
    </row>
    <row r="16" spans="1:11" ht="29.5" thickBot="1" x14ac:dyDescent="0.4">
      <c r="A16" s="327" t="s">
        <v>214</v>
      </c>
      <c r="B16" s="370" t="s">
        <v>208</v>
      </c>
      <c r="C16" s="371" t="s">
        <v>215</v>
      </c>
      <c r="D16" s="413" t="str">
        <f>Labour!$B$13</f>
        <v>Enter Project Leads Name here - this name must match the Project Lead set-out in your application form</v>
      </c>
      <c r="E16" s="422">
        <f>Labour!$E$13</f>
        <v>0</v>
      </c>
      <c r="F16" s="435">
        <v>4</v>
      </c>
      <c r="G16" s="447">
        <f>(Table5[[#This Row],[Daily rate of Attendee (£ ex-VAT)]]/8)*Table5[[#This Row],[Duration (hrs)]]</f>
        <v>0</v>
      </c>
      <c r="H16" s="407"/>
      <c r="I16" s="407"/>
      <c r="J16" s="405"/>
      <c r="K16" s="5"/>
    </row>
    <row r="17" spans="1:11" x14ac:dyDescent="0.35">
      <c r="A17" s="321" t="s">
        <v>216</v>
      </c>
      <c r="B17" s="322" t="s">
        <v>217</v>
      </c>
      <c r="C17" s="323" t="s">
        <v>215</v>
      </c>
      <c r="D17" s="414" t="str">
        <f>Labour!$B$13</f>
        <v>Enter Project Leads Name here - this name must match the Project Lead set-out in your application form</v>
      </c>
      <c r="E17" s="423">
        <f>Labour!$E$13</f>
        <v>0</v>
      </c>
      <c r="F17" s="436">
        <v>8</v>
      </c>
      <c r="G17" s="448">
        <f>(Table5[[#This Row],[Daily rate of Attendee (£ ex-VAT)]]/8)*Table5[[#This Row],[Duration (hrs)]]</f>
        <v>0</v>
      </c>
      <c r="H17" s="316"/>
      <c r="I17" s="316"/>
      <c r="J17" s="317"/>
      <c r="K17" s="5"/>
    </row>
    <row r="18" spans="1:11" ht="15" thickBot="1" x14ac:dyDescent="0.4">
      <c r="A18" s="324" t="s">
        <v>218</v>
      </c>
      <c r="B18" s="325" t="s">
        <v>208</v>
      </c>
      <c r="C18" s="326" t="s">
        <v>215</v>
      </c>
      <c r="D18" s="415" t="str">
        <f>Labour!$B$13</f>
        <v>Enter Project Leads Name here - this name must match the Project Lead set-out in your application form</v>
      </c>
      <c r="E18" s="424">
        <f>Labour!$E$13</f>
        <v>0</v>
      </c>
      <c r="F18" s="437">
        <v>4</v>
      </c>
      <c r="G18" s="449">
        <f>(Table5[[#This Row],[Daily rate of Attendee (£ ex-VAT)]]/8)*Table5[[#This Row],[Duration (hrs)]]</f>
        <v>0</v>
      </c>
      <c r="H18" s="316"/>
      <c r="I18" s="407"/>
      <c r="J18" s="317"/>
      <c r="K18" s="5"/>
    </row>
    <row r="19" spans="1:11" x14ac:dyDescent="0.35">
      <c r="A19" s="237" t="s">
        <v>219</v>
      </c>
      <c r="B19" s="238" t="s">
        <v>208</v>
      </c>
      <c r="C19" s="239">
        <v>45413</v>
      </c>
      <c r="D19" s="416" t="str">
        <f>Labour!$B$13</f>
        <v>Enter Project Leads Name here - this name must match the Project Lead set-out in your application form</v>
      </c>
      <c r="E19" s="425">
        <f>Labour!$E$13</f>
        <v>0</v>
      </c>
      <c r="F19" s="438">
        <v>1</v>
      </c>
      <c r="G19" s="425">
        <f>(Table5[[#This Row],[Daily rate of Attendee (£ ex-VAT)]]/8)*Table5[[#This Row],[Duration (hrs)]]</f>
        <v>0</v>
      </c>
      <c r="H19" s="400"/>
      <c r="I19" s="406"/>
      <c r="J19" s="400"/>
      <c r="K19" s="5"/>
    </row>
    <row r="20" spans="1:11" x14ac:dyDescent="0.35">
      <c r="A20" s="237" t="s">
        <v>219</v>
      </c>
      <c r="B20" s="238" t="s">
        <v>208</v>
      </c>
      <c r="C20" s="239">
        <v>45717</v>
      </c>
      <c r="D20" s="416" t="str">
        <f>Labour!$B$13</f>
        <v>Enter Project Leads Name here - this name must match the Project Lead set-out in your application form</v>
      </c>
      <c r="E20" s="425">
        <f>Labour!$E$13</f>
        <v>0</v>
      </c>
      <c r="F20" s="438">
        <v>1</v>
      </c>
      <c r="G20" s="425">
        <f>(Table5[[#This Row],[Daily rate of Attendee (£ ex-VAT)]]/8)*Table5[[#This Row],[Duration (hrs)]]</f>
        <v>0</v>
      </c>
      <c r="H20" s="400"/>
      <c r="I20" s="400"/>
      <c r="J20" s="400"/>
      <c r="K20" s="5"/>
    </row>
    <row r="21" spans="1:11" ht="15" thickBot="1" x14ac:dyDescent="0.4">
      <c r="A21" s="237" t="s">
        <v>220</v>
      </c>
      <c r="B21" s="238" t="s">
        <v>208</v>
      </c>
      <c r="C21" s="239" t="s">
        <v>215</v>
      </c>
      <c r="D21" s="416" t="str">
        <f>Labour!$B$13</f>
        <v>Enter Project Leads Name here - this name must match the Project Lead set-out in your application form</v>
      </c>
      <c r="E21" s="425">
        <f>Labour!$E$13</f>
        <v>0</v>
      </c>
      <c r="F21" s="438">
        <v>4</v>
      </c>
      <c r="G21" s="425">
        <f>(Table5[[#This Row],[Daily rate of Attendee (£ ex-VAT)]]/8)*Table5[[#This Row],[Duration (hrs)]]</f>
        <v>0</v>
      </c>
      <c r="H21" s="400"/>
      <c r="I21" s="400"/>
      <c r="J21" s="400"/>
      <c r="K21" s="5"/>
    </row>
    <row r="22" spans="1:11" x14ac:dyDescent="0.35">
      <c r="A22" s="307" t="s">
        <v>221</v>
      </c>
      <c r="B22" s="308" t="s">
        <v>217</v>
      </c>
      <c r="C22" s="309" t="s">
        <v>222</v>
      </c>
      <c r="D22" s="417" t="str">
        <f>Labour!$B$13</f>
        <v>Enter Project Leads Name here - this name must match the Project Lead set-out in your application form</v>
      </c>
      <c r="E22" s="426">
        <f>Labour!$E$13</f>
        <v>0</v>
      </c>
      <c r="F22" s="439">
        <v>8</v>
      </c>
      <c r="G22" s="450">
        <f>(Table5[[#This Row],[Daily rate of Attendee (£ ex-VAT)]]/8)*Table5[[#This Row],[Duration (hrs)]]</f>
        <v>0</v>
      </c>
      <c r="H22" s="408"/>
      <c r="I22" s="409"/>
      <c r="J22" s="409"/>
      <c r="K22" s="5"/>
    </row>
    <row r="23" spans="1:11" ht="15" thickBot="1" x14ac:dyDescent="0.4">
      <c r="A23" s="310" t="s">
        <v>223</v>
      </c>
      <c r="B23" s="311" t="s">
        <v>224</v>
      </c>
      <c r="C23" s="312" t="s">
        <v>222</v>
      </c>
      <c r="D23" s="418" t="str">
        <f>Labour!$B$13</f>
        <v>Enter Project Leads Name here - this name must match the Project Lead set-out in your application form</v>
      </c>
      <c r="E23" s="427">
        <f>Labour!$E$13</f>
        <v>0</v>
      </c>
      <c r="F23" s="440">
        <v>4</v>
      </c>
      <c r="G23" s="451">
        <f>(Table5[[#This Row],[Daily rate of Attendee (£ ex-VAT)]]/8)*Table5[[#This Row],[Duration (hrs)]]</f>
        <v>0</v>
      </c>
      <c r="H23" s="410"/>
      <c r="I23" s="410"/>
      <c r="J23" s="410"/>
      <c r="K23" s="5"/>
    </row>
    <row r="24" spans="1:11" x14ac:dyDescent="0.35">
      <c r="A24" s="313" t="s">
        <v>225</v>
      </c>
      <c r="B24" s="314" t="s">
        <v>217</v>
      </c>
      <c r="C24" s="315">
        <v>45717</v>
      </c>
      <c r="D24" s="315" t="str">
        <f>Labour!$B$13</f>
        <v>Enter Project Leads Name here - this name must match the Project Lead set-out in your application form</v>
      </c>
      <c r="E24" s="428">
        <f>Labour!$E$13</f>
        <v>0</v>
      </c>
      <c r="F24" s="441">
        <v>8</v>
      </c>
      <c r="G24" s="428">
        <f>(Table5[[#This Row],[Daily rate of Attendee (£ ex-VAT)]]/8)*Table5[[#This Row],[Duration (hrs)]]</f>
        <v>0</v>
      </c>
      <c r="H24" s="372"/>
      <c r="I24" s="372"/>
      <c r="J24" s="372"/>
      <c r="K24" s="5"/>
    </row>
    <row r="25" spans="1:11" x14ac:dyDescent="0.35">
      <c r="A25" s="4" t="s">
        <v>148</v>
      </c>
      <c r="G25" s="240">
        <f>SUM(Table5[Attendance cost (£ ex-VAT)])</f>
        <v>0</v>
      </c>
      <c r="H25" s="240">
        <f>SUM(Table5[Travel])</f>
        <v>0</v>
      </c>
      <c r="I25" s="240">
        <f>SUM(Table5[Accommodation])</f>
        <v>0</v>
      </c>
      <c r="J25" s="240">
        <f>SUM(Table5[Subsistence])</f>
        <v>0</v>
      </c>
      <c r="K25" s="5"/>
    </row>
    <row r="26" spans="1:11" ht="15" thickBot="1" x14ac:dyDescent="0.4">
      <c r="A26" s="4"/>
      <c r="K26" s="5"/>
    </row>
    <row r="27" spans="1:11" ht="21.5" thickBot="1" x14ac:dyDescent="0.55000000000000004">
      <c r="A27" s="4"/>
      <c r="D27" s="540" t="s">
        <v>46</v>
      </c>
      <c r="E27" s="541"/>
      <c r="F27" s="541"/>
      <c r="G27" s="541"/>
      <c r="H27" s="541"/>
      <c r="I27" s="541"/>
      <c r="J27" s="453">
        <f>Table5[[#Totals],[Subsistence]]+Table5[[#Totals],[Accommodation]]+Table5[[#Totals],[Travel]]+Table5[[#Totals],[Attendance cost (£ ex-VAT)]]</f>
        <v>0</v>
      </c>
      <c r="K27" s="5"/>
    </row>
    <row r="28" spans="1:11" ht="21.5" thickBot="1" x14ac:dyDescent="0.55000000000000004">
      <c r="A28" s="4"/>
      <c r="D28" s="537" t="s">
        <v>226</v>
      </c>
      <c r="E28" s="538"/>
      <c r="F28" s="538"/>
      <c r="G28" s="538"/>
      <c r="H28" s="538"/>
      <c r="I28" s="539"/>
      <c r="J28" s="452" t="s">
        <v>7</v>
      </c>
      <c r="K28" s="5"/>
    </row>
    <row r="29" spans="1:11" ht="21.5" thickBot="1" x14ac:dyDescent="0.55000000000000004">
      <c r="A29" s="6"/>
      <c r="B29" s="7"/>
      <c r="C29" s="7"/>
      <c r="D29" s="542" t="s">
        <v>227</v>
      </c>
      <c r="E29" s="543"/>
      <c r="F29" s="543"/>
      <c r="G29" s="543"/>
      <c r="H29" s="543"/>
      <c r="I29" s="543"/>
      <c r="J29" s="454">
        <f>IF(J28="yes",J27,0)</f>
        <v>0</v>
      </c>
      <c r="K29" s="8"/>
    </row>
    <row r="30" spans="1:11" x14ac:dyDescent="0.35">
      <c r="J30" s="240"/>
    </row>
    <row r="31" spans="1:11" x14ac:dyDescent="0.35"/>
    <row r="32" spans="1:11"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sheetData>
  <sheetProtection algorithmName="SHA-512" hashValue="s1DizUkZe9R3wjD4kiIi5K8IoXv5yTJfvQeZJSSiL50KPmegqvo9BtomKCBfY5f3gSHf2aXPauZipBRrRm2z2g==" saltValue="1CyzM/dfEdWkNTDnF3Z60Q==" spinCount="100000" sheet="1" selectLockedCells="1"/>
  <mergeCells count="4">
    <mergeCell ref="A1:K2"/>
    <mergeCell ref="D28:I28"/>
    <mergeCell ref="D27:I27"/>
    <mergeCell ref="D29:I29"/>
  </mergeCells>
  <phoneticPr fontId="9" type="noConversion"/>
  <dataValidations count="3">
    <dataValidation allowBlank="1" showInputMessage="1" showErrorMessage="1" prompt="Enter values here" sqref="H17:J18 H24:J24" xr:uid="{8D906FE2-2CA3-444E-BA59-8190A985446E}"/>
    <dataValidation allowBlank="1" showInputMessage="1" showErrorMessage="1" prompt="These cells auto-populate from the Project Lead details entered into the 'Labour' tab of this spreadsheet" sqref="D6:E24" xr:uid="{2136D130-65BC-4A46-8C7E-109CEDF3B27B}"/>
    <dataValidation allowBlank="1" showInputMessage="1" showErrorMessage="1" prompt="This amount is automatically calculated" sqref="G6:G24" xr:uid="{4457D022-B70C-41D7-9F63-20CCB8E87429}"/>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3FFF14B-F392-4552-B822-BDE1EA394B38}">
          <x14:formula1>
            <xm:f>'Formula Data'!$A$5:$A$6</xm:f>
          </x14:formula1>
          <xm:sqref>J28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FB457-6A68-4404-AC08-5FFF1A44049E}">
  <dimension ref="B1:I95"/>
  <sheetViews>
    <sheetView topLeftCell="E18" workbookViewId="0">
      <selection activeCell="E9" sqref="E9"/>
    </sheetView>
  </sheetViews>
  <sheetFormatPr defaultColWidth="0" defaultRowHeight="14.5" zeroHeight="1" x14ac:dyDescent="0.35"/>
  <cols>
    <col min="1" max="1" width="8.81640625" hidden="1" customWidth="1"/>
    <col min="2" max="2" width="8.81640625" customWidth="1"/>
    <col min="3" max="3" width="91.1796875" customWidth="1"/>
    <col min="4" max="4" width="8.81640625" customWidth="1"/>
    <col min="5" max="5" width="37.453125" bestFit="1" customWidth="1"/>
    <col min="6" max="7" width="8.81640625" customWidth="1"/>
    <col min="8" max="8" width="17" bestFit="1" customWidth="1"/>
    <col min="9" max="9" width="8.81640625" customWidth="1"/>
    <col min="10" max="16384" width="8.81640625" hidden="1"/>
  </cols>
  <sheetData>
    <row r="1" spans="2:9" ht="15.5" x14ac:dyDescent="0.35">
      <c r="B1" s="93"/>
      <c r="C1" s="516" t="s">
        <v>228</v>
      </c>
      <c r="D1" s="516"/>
      <c r="E1" s="516"/>
      <c r="F1" s="94"/>
      <c r="G1" s="94"/>
      <c r="H1" s="94"/>
      <c r="I1" s="96"/>
    </row>
    <row r="2" spans="2:9" ht="15.5" x14ac:dyDescent="0.35">
      <c r="B2" s="97"/>
      <c r="C2" s="511"/>
      <c r="D2" s="511"/>
      <c r="E2" s="511"/>
      <c r="F2" s="98"/>
      <c r="G2" s="98"/>
      <c r="H2" s="98"/>
      <c r="I2" s="100"/>
    </row>
    <row r="3" spans="2:9" x14ac:dyDescent="0.35">
      <c r="B3" s="9"/>
      <c r="C3" s="10"/>
      <c r="D3" s="10"/>
      <c r="E3" s="10"/>
      <c r="F3" s="10"/>
      <c r="G3" s="10"/>
      <c r="H3" s="10"/>
      <c r="I3" s="12"/>
    </row>
    <row r="4" spans="2:9" x14ac:dyDescent="0.35">
      <c r="B4" s="9"/>
      <c r="C4" s="61" t="s">
        <v>229</v>
      </c>
      <c r="D4" s="10"/>
      <c r="E4" s="10"/>
      <c r="F4" s="10"/>
      <c r="G4" s="10"/>
      <c r="H4" s="10"/>
      <c r="I4" s="12"/>
    </row>
    <row r="5" spans="2:9" ht="15" thickBot="1" x14ac:dyDescent="0.4">
      <c r="B5" s="9"/>
      <c r="C5" s="10"/>
      <c r="D5" s="10"/>
      <c r="E5" s="10"/>
      <c r="F5" s="10"/>
      <c r="G5" s="10"/>
      <c r="H5" s="10"/>
      <c r="I5" s="12"/>
    </row>
    <row r="6" spans="2:9" ht="15" thickBot="1" x14ac:dyDescent="0.4">
      <c r="B6" s="92"/>
      <c r="C6" s="92" t="s">
        <v>230</v>
      </c>
      <c r="D6" s="10"/>
      <c r="E6" s="72" t="s">
        <v>231</v>
      </c>
      <c r="F6" s="14"/>
      <c r="G6" s="14"/>
      <c r="H6" s="72" t="s">
        <v>232</v>
      </c>
      <c r="I6" s="12"/>
    </row>
    <row r="7" spans="2:9" ht="15" thickBot="1" x14ac:dyDescent="0.4">
      <c r="B7" s="352" t="s">
        <v>143</v>
      </c>
      <c r="C7" s="365" t="s">
        <v>233</v>
      </c>
      <c r="D7" s="10"/>
      <c r="E7" s="112" t="s">
        <v>234</v>
      </c>
      <c r="F7" s="10"/>
      <c r="G7" s="10"/>
      <c r="H7" s="113">
        <v>500</v>
      </c>
      <c r="I7" s="12"/>
    </row>
    <row r="8" spans="2:9" ht="15" thickBot="1" x14ac:dyDescent="0.4">
      <c r="B8" s="354">
        <v>1</v>
      </c>
      <c r="C8" s="361"/>
      <c r="D8" s="10"/>
      <c r="E8" s="114"/>
      <c r="F8" s="10"/>
      <c r="G8" s="10"/>
      <c r="H8" s="115">
        <v>0</v>
      </c>
      <c r="I8" s="12"/>
    </row>
    <row r="9" spans="2:9" ht="15" thickBot="1" x14ac:dyDescent="0.4">
      <c r="B9" s="362">
        <v>2</v>
      </c>
      <c r="C9" s="363"/>
      <c r="D9" s="10"/>
      <c r="E9" s="104"/>
      <c r="F9" s="10"/>
      <c r="G9" s="10"/>
      <c r="H9" s="115">
        <v>0</v>
      </c>
      <c r="I9" s="12"/>
    </row>
    <row r="10" spans="2:9" ht="15" thickBot="1" x14ac:dyDescent="0.4">
      <c r="B10" s="362">
        <v>3</v>
      </c>
      <c r="C10" s="363"/>
      <c r="D10" s="10"/>
      <c r="E10" s="104"/>
      <c r="F10" s="10"/>
      <c r="G10" s="10"/>
      <c r="H10" s="115">
        <v>0</v>
      </c>
      <c r="I10" s="12"/>
    </row>
    <row r="11" spans="2:9" ht="15" thickBot="1" x14ac:dyDescent="0.4">
      <c r="B11" s="362">
        <v>4</v>
      </c>
      <c r="C11" s="363"/>
      <c r="D11" s="10"/>
      <c r="E11" s="104"/>
      <c r="F11" s="10"/>
      <c r="G11" s="10"/>
      <c r="H11" s="115">
        <v>0</v>
      </c>
      <c r="I11" s="12"/>
    </row>
    <row r="12" spans="2:9" ht="15" thickBot="1" x14ac:dyDescent="0.4">
      <c r="B12" s="362">
        <v>5</v>
      </c>
      <c r="C12" s="363"/>
      <c r="D12" s="10"/>
      <c r="E12" s="104"/>
      <c r="F12" s="10"/>
      <c r="G12" s="10"/>
      <c r="H12" s="115">
        <v>0</v>
      </c>
      <c r="I12" s="12"/>
    </row>
    <row r="13" spans="2:9" ht="15" thickBot="1" x14ac:dyDescent="0.4">
      <c r="B13" s="362">
        <v>6</v>
      </c>
      <c r="C13" s="363"/>
      <c r="D13" s="10"/>
      <c r="E13" s="104"/>
      <c r="F13" s="10"/>
      <c r="G13" s="10"/>
      <c r="H13" s="115">
        <v>0</v>
      </c>
      <c r="I13" s="12"/>
    </row>
    <row r="14" spans="2:9" ht="15" thickBot="1" x14ac:dyDescent="0.4">
      <c r="B14" s="362">
        <v>7</v>
      </c>
      <c r="C14" s="363"/>
      <c r="D14" s="10"/>
      <c r="E14" s="104"/>
      <c r="F14" s="10"/>
      <c r="G14" s="10"/>
      <c r="H14" s="115">
        <v>0</v>
      </c>
      <c r="I14" s="12"/>
    </row>
    <row r="15" spans="2:9" ht="15" thickBot="1" x14ac:dyDescent="0.4">
      <c r="B15" s="362">
        <v>8</v>
      </c>
      <c r="C15" s="363"/>
      <c r="D15" s="10"/>
      <c r="E15" s="104"/>
      <c r="F15" s="10"/>
      <c r="G15" s="10"/>
      <c r="H15" s="115">
        <v>0</v>
      </c>
      <c r="I15" s="12"/>
    </row>
    <row r="16" spans="2:9" ht="15" thickBot="1" x14ac:dyDescent="0.4">
      <c r="B16" s="362">
        <v>9</v>
      </c>
      <c r="C16" s="363"/>
      <c r="D16" s="10"/>
      <c r="E16" s="104"/>
      <c r="F16" s="10"/>
      <c r="G16" s="10"/>
      <c r="H16" s="115">
        <v>0</v>
      </c>
      <c r="I16" s="12"/>
    </row>
    <row r="17" spans="2:9" ht="15" thickBot="1" x14ac:dyDescent="0.4">
      <c r="B17" s="362">
        <v>10</v>
      </c>
      <c r="C17" s="363"/>
      <c r="D17" s="10"/>
      <c r="E17" s="104"/>
      <c r="F17" s="10"/>
      <c r="G17" s="10"/>
      <c r="H17" s="115">
        <v>0</v>
      </c>
      <c r="I17" s="12"/>
    </row>
    <row r="18" spans="2:9" ht="15" thickBot="1" x14ac:dyDescent="0.4">
      <c r="B18" s="362">
        <v>11</v>
      </c>
      <c r="C18" s="363"/>
      <c r="D18" s="10"/>
      <c r="E18" s="104"/>
      <c r="F18" s="10"/>
      <c r="G18" s="10"/>
      <c r="H18" s="115">
        <v>0</v>
      </c>
      <c r="I18" s="12"/>
    </row>
    <row r="19" spans="2:9" ht="15" thickBot="1" x14ac:dyDescent="0.4">
      <c r="B19" s="362">
        <v>12</v>
      </c>
      <c r="C19" s="363"/>
      <c r="D19" s="10"/>
      <c r="E19" s="104"/>
      <c r="F19" s="10"/>
      <c r="G19" s="10"/>
      <c r="H19" s="115">
        <v>0</v>
      </c>
      <c r="I19" s="12"/>
    </row>
    <row r="20" spans="2:9" ht="15" thickBot="1" x14ac:dyDescent="0.4">
      <c r="B20" s="362">
        <v>13</v>
      </c>
      <c r="C20" s="363"/>
      <c r="D20" s="10"/>
      <c r="E20" s="104"/>
      <c r="F20" s="10"/>
      <c r="G20" s="10"/>
      <c r="H20" s="115">
        <v>0</v>
      </c>
      <c r="I20" s="12"/>
    </row>
    <row r="21" spans="2:9" ht="15" thickBot="1" x14ac:dyDescent="0.4">
      <c r="B21" s="362">
        <v>14</v>
      </c>
      <c r="C21" s="363"/>
      <c r="D21" s="10"/>
      <c r="E21" s="104"/>
      <c r="F21" s="10"/>
      <c r="G21" s="10"/>
      <c r="H21" s="115">
        <v>0</v>
      </c>
      <c r="I21" s="12"/>
    </row>
    <row r="22" spans="2:9" ht="15" thickBot="1" x14ac:dyDescent="0.4">
      <c r="B22" s="362">
        <v>15</v>
      </c>
      <c r="C22" s="363"/>
      <c r="D22" s="10"/>
      <c r="E22" s="104"/>
      <c r="F22" s="10"/>
      <c r="G22" s="10"/>
      <c r="H22" s="115">
        <v>0</v>
      </c>
      <c r="I22" s="12"/>
    </row>
    <row r="23" spans="2:9" ht="15" thickBot="1" x14ac:dyDescent="0.4">
      <c r="B23" s="362">
        <v>16</v>
      </c>
      <c r="C23" s="363"/>
      <c r="D23" s="10"/>
      <c r="E23" s="104"/>
      <c r="F23" s="10"/>
      <c r="G23" s="10"/>
      <c r="H23" s="115">
        <v>0</v>
      </c>
      <c r="I23" s="12"/>
    </row>
    <row r="24" spans="2:9" ht="15" thickBot="1" x14ac:dyDescent="0.4">
      <c r="B24" s="362">
        <v>17</v>
      </c>
      <c r="C24" s="363"/>
      <c r="D24" s="10"/>
      <c r="E24" s="104"/>
      <c r="F24" s="10"/>
      <c r="G24" s="10"/>
      <c r="H24" s="115">
        <v>0</v>
      </c>
      <c r="I24" s="12"/>
    </row>
    <row r="25" spans="2:9" ht="15" thickBot="1" x14ac:dyDescent="0.4">
      <c r="B25" s="362">
        <v>18</v>
      </c>
      <c r="C25" s="363"/>
      <c r="D25" s="10"/>
      <c r="E25" s="104"/>
      <c r="F25" s="10"/>
      <c r="G25" s="10"/>
      <c r="H25" s="115">
        <v>0</v>
      </c>
      <c r="I25" s="12"/>
    </row>
    <row r="26" spans="2:9" ht="15" thickBot="1" x14ac:dyDescent="0.4">
      <c r="B26" s="362">
        <v>19</v>
      </c>
      <c r="C26" s="363"/>
      <c r="D26" s="10"/>
      <c r="E26" s="104"/>
      <c r="F26" s="10"/>
      <c r="G26" s="10"/>
      <c r="H26" s="115">
        <v>0</v>
      </c>
      <c r="I26" s="12"/>
    </row>
    <row r="27" spans="2:9" ht="15" thickBot="1" x14ac:dyDescent="0.4">
      <c r="B27" s="250">
        <v>20</v>
      </c>
      <c r="C27" s="364"/>
      <c r="D27" s="10"/>
      <c r="E27" s="108"/>
      <c r="F27" s="10"/>
      <c r="G27" s="10"/>
      <c r="H27" s="115">
        <v>0</v>
      </c>
      <c r="I27" s="12"/>
    </row>
    <row r="28" spans="2:9" ht="15" thickBot="1" x14ac:dyDescent="0.4">
      <c r="B28" s="9"/>
      <c r="C28" s="10"/>
      <c r="D28" s="10"/>
      <c r="E28" s="10"/>
      <c r="F28" s="10"/>
      <c r="G28" s="10"/>
      <c r="H28" s="27"/>
      <c r="I28" s="12"/>
    </row>
    <row r="29" spans="2:9" ht="15.5" thickTop="1" thickBot="1" x14ac:dyDescent="0.4">
      <c r="B29" s="9"/>
      <c r="C29" s="10"/>
      <c r="D29" s="10"/>
      <c r="E29" s="531" t="s">
        <v>42</v>
      </c>
      <c r="F29" s="531"/>
      <c r="G29" s="531"/>
      <c r="H29" s="28">
        <f>SUM(H8:H27)</f>
        <v>0</v>
      </c>
      <c r="I29" s="12"/>
    </row>
    <row r="30" spans="2:9" ht="15.5" thickTop="1" thickBot="1" x14ac:dyDescent="0.4">
      <c r="B30" s="29"/>
      <c r="C30" s="30"/>
      <c r="D30" s="30"/>
      <c r="E30" s="30"/>
      <c r="F30" s="30"/>
      <c r="G30" s="30"/>
      <c r="H30" s="30"/>
      <c r="I30" s="32"/>
    </row>
    <row r="31"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sheetData>
  <sheetProtection algorithmName="SHA-512" hashValue="9AkVHvXrb2/eXcgsCTxQokRFNB4SeGf09otLFHK5BRj+lux2nQVjMruhNL1UP0td059UzW6HF3nZp6ymOt6NsQ==" saltValue="yPTALb+k+URzeXP1THGP9w==" spinCount="100000" sheet="1" selectLockedCells="1"/>
  <mergeCells count="2">
    <mergeCell ref="C1:E2"/>
    <mergeCell ref="E29:G29"/>
  </mergeCells>
  <dataValidations count="2">
    <dataValidation allowBlank="1" showInputMessage="1" showErrorMessage="1" promptTitle="Justification" prompt="Provide a brief description and justification of the need for the other cost item" sqref="E7:E27" xr:uid="{815F3A09-0092-4C95-B1E9-1364288401CA}"/>
    <dataValidation allowBlank="1" showInputMessage="1" showErrorMessage="1" promptTitle="Description" prompt="Provide a brief description of the nature of the cost" sqref="C7:C27" xr:uid="{318F10A1-155F-4079-A1EA-B6EA94B7BE1B}"/>
  </dataValidation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569ED-B183-417A-8E32-FE7456C3F4B7}">
  <dimension ref="A1:AC22"/>
  <sheetViews>
    <sheetView topLeftCell="A6" workbookViewId="0">
      <selection activeCell="G17" sqref="G17"/>
    </sheetView>
  </sheetViews>
  <sheetFormatPr defaultColWidth="0" defaultRowHeight="14.5" zeroHeight="1" x14ac:dyDescent="0.35"/>
  <cols>
    <col min="1" max="1" width="4.453125" style="69" customWidth="1"/>
    <col min="2" max="3" width="8.81640625" customWidth="1"/>
    <col min="4" max="4" width="14.453125" customWidth="1"/>
    <col min="5" max="5" width="14.81640625" customWidth="1"/>
    <col min="6" max="6" width="2.81640625" customWidth="1"/>
    <col min="7" max="7" width="12.1796875" customWidth="1"/>
    <col min="8" max="8" width="2.453125" customWidth="1"/>
    <col min="9" max="9" width="8.81640625" customWidth="1"/>
    <col min="10" max="10" width="2.453125" customWidth="1"/>
    <col min="11" max="11" width="11.453125" customWidth="1"/>
    <col min="12" max="12" width="11.1796875" customWidth="1"/>
    <col min="13" max="13" width="10.81640625" customWidth="1"/>
    <col min="14" max="14" width="10.453125" customWidth="1"/>
    <col min="15" max="15" width="2.453125" customWidth="1"/>
    <col min="16" max="16" width="10.81640625" customWidth="1"/>
    <col min="17" max="17" width="2.453125" style="69" customWidth="1"/>
    <col min="18" max="18" width="9.54296875" bestFit="1" customWidth="1"/>
    <col min="19" max="22" width="8.81640625" customWidth="1"/>
    <col min="23" max="29" width="0" hidden="1" customWidth="1"/>
    <col min="30" max="16384" width="8.81640625" hidden="1"/>
  </cols>
  <sheetData>
    <row r="1" spans="2:18" ht="15" hidden="1" thickBot="1" x14ac:dyDescent="0.4">
      <c r="B1" s="553" t="s">
        <v>235</v>
      </c>
      <c r="C1" s="554"/>
      <c r="D1" s="554"/>
      <c r="E1" s="554"/>
      <c r="F1" s="554"/>
      <c r="G1" s="116"/>
      <c r="H1" s="116"/>
      <c r="I1" s="116"/>
      <c r="J1" s="116"/>
      <c r="K1" s="116"/>
      <c r="L1" s="116"/>
      <c r="M1" s="116"/>
      <c r="N1" s="116"/>
      <c r="O1" s="116"/>
      <c r="P1" s="116"/>
      <c r="Q1" s="116"/>
    </row>
    <row r="2" spans="2:18" ht="15" hidden="1" thickBot="1" x14ac:dyDescent="0.4">
      <c r="B2" s="555"/>
      <c r="C2" s="556"/>
      <c r="D2" s="556"/>
      <c r="E2" s="556"/>
      <c r="F2" s="556"/>
      <c r="G2" s="69"/>
      <c r="H2" s="69"/>
      <c r="I2" s="69"/>
      <c r="J2" s="69"/>
      <c r="K2" s="69"/>
      <c r="L2" s="69"/>
      <c r="M2" s="69"/>
      <c r="N2" s="69"/>
      <c r="O2" s="69"/>
      <c r="P2" s="69"/>
    </row>
    <row r="3" spans="2:18" ht="15" hidden="1" thickBot="1" x14ac:dyDescent="0.4">
      <c r="B3" s="117"/>
      <c r="C3" s="69"/>
      <c r="D3" s="69"/>
      <c r="E3" s="69"/>
      <c r="F3" s="69"/>
      <c r="G3" s="69"/>
      <c r="H3" s="69"/>
      <c r="I3" s="69"/>
      <c r="J3" s="69"/>
      <c r="K3" s="69"/>
      <c r="L3" s="69"/>
      <c r="M3" s="69"/>
      <c r="N3" s="69"/>
      <c r="O3" s="69"/>
      <c r="P3" s="69"/>
    </row>
    <row r="4" spans="2:18" ht="15" hidden="1" thickBot="1" x14ac:dyDescent="0.4">
      <c r="B4" s="118" t="s">
        <v>236</v>
      </c>
      <c r="C4" s="69"/>
      <c r="D4" s="69"/>
      <c r="E4" s="69"/>
      <c r="F4" s="69"/>
      <c r="G4" s="69"/>
      <c r="H4" s="69"/>
      <c r="I4" s="69"/>
      <c r="J4" s="69"/>
      <c r="K4" s="69"/>
      <c r="L4" s="69"/>
      <c r="M4" s="69"/>
      <c r="N4" s="69"/>
      <c r="O4" s="69"/>
      <c r="P4" s="69"/>
    </row>
    <row r="5" spans="2:18" ht="15" hidden="1" thickBot="1" x14ac:dyDescent="0.4">
      <c r="B5" s="117"/>
      <c r="C5" s="69"/>
      <c r="D5" s="69"/>
      <c r="E5" s="69"/>
      <c r="F5" s="69"/>
      <c r="G5" s="69"/>
      <c r="H5" s="69"/>
      <c r="I5" s="69"/>
      <c r="J5" s="69"/>
      <c r="K5" s="69"/>
      <c r="L5" s="69"/>
      <c r="M5" s="69"/>
      <c r="N5" s="69"/>
      <c r="O5" s="69"/>
      <c r="P5" s="69"/>
    </row>
    <row r="6" spans="2:18" ht="30" customHeight="1" thickBot="1" x14ac:dyDescent="0.4">
      <c r="B6" s="559" t="s">
        <v>237</v>
      </c>
      <c r="C6" s="559"/>
      <c r="D6" s="559"/>
      <c r="E6" s="202">
        <v>45352</v>
      </c>
      <c r="F6" s="10"/>
      <c r="G6" s="455" t="s">
        <v>238</v>
      </c>
      <c r="H6" s="11"/>
      <c r="I6" s="456"/>
      <c r="J6" s="11"/>
      <c r="K6" s="457" t="s">
        <v>239</v>
      </c>
      <c r="L6" s="458" t="s">
        <v>240</v>
      </c>
      <c r="M6" s="458" t="s">
        <v>241</v>
      </c>
      <c r="N6" s="459" t="s">
        <v>238</v>
      </c>
      <c r="O6" s="11"/>
      <c r="P6" s="456"/>
      <c r="Q6" s="11"/>
      <c r="R6" s="456"/>
    </row>
    <row r="7" spans="2:18" ht="12" customHeight="1" x14ac:dyDescent="0.35">
      <c r="B7" s="547"/>
      <c r="C7" s="548"/>
      <c r="D7" s="548"/>
      <c r="E7" s="549"/>
      <c r="F7" s="10"/>
      <c r="G7" s="460">
        <v>45292</v>
      </c>
      <c r="H7" s="11"/>
      <c r="I7" s="461"/>
      <c r="J7" s="11"/>
      <c r="K7" s="462">
        <v>45383</v>
      </c>
      <c r="L7" s="463">
        <f>DATE(YEAR(K7),MONTH(K7)+3,DAY(K7))</f>
        <v>45474</v>
      </c>
      <c r="M7" s="463">
        <f>DATE(YEAR(L7),MONTH(L7)+3,DAY(L7))</f>
        <v>45566</v>
      </c>
      <c r="N7" s="464">
        <f>DATE(YEAR(M7),MONTH(M7)+3,DAY(M7))</f>
        <v>45658</v>
      </c>
      <c r="O7" s="11"/>
      <c r="P7" s="461"/>
      <c r="Q7" s="11"/>
      <c r="R7" s="465"/>
    </row>
    <row r="8" spans="2:18" ht="11.25" customHeight="1" x14ac:dyDescent="0.35">
      <c r="B8" s="550"/>
      <c r="C8" s="551"/>
      <c r="D8" s="551"/>
      <c r="E8" s="552"/>
      <c r="F8" s="10"/>
      <c r="G8" s="466" t="s">
        <v>242</v>
      </c>
      <c r="H8" s="11"/>
      <c r="I8" s="466" t="s">
        <v>243</v>
      </c>
      <c r="J8" s="11"/>
      <c r="K8" s="467" t="s">
        <v>242</v>
      </c>
      <c r="L8" s="468" t="s">
        <v>242</v>
      </c>
      <c r="M8" s="468" t="s">
        <v>242</v>
      </c>
      <c r="N8" s="469" t="s">
        <v>242</v>
      </c>
      <c r="O8" s="11"/>
      <c r="P8" s="466" t="s">
        <v>244</v>
      </c>
      <c r="Q8" s="14"/>
      <c r="R8" s="470"/>
    </row>
    <row r="9" spans="2:18" ht="11.25" customHeight="1" x14ac:dyDescent="0.35">
      <c r="B9" s="550"/>
      <c r="C9" s="551"/>
      <c r="D9" s="551"/>
      <c r="E9" s="552"/>
      <c r="F9" s="10"/>
      <c r="G9" s="460">
        <f>DATE(YEAR(G7),MONTH(G7)+2,DAY(G7)+28)</f>
        <v>45380</v>
      </c>
      <c r="H9" s="11"/>
      <c r="I9" s="466" t="s">
        <v>148</v>
      </c>
      <c r="J9" s="11"/>
      <c r="K9" s="462">
        <f>DATE(YEAR(K7),MONTH(K7)+2,DAY(K7)+28)</f>
        <v>45472</v>
      </c>
      <c r="L9" s="463">
        <f>DATE(YEAR(L7),MONTH(L7)+2,DAY(L7)+28)</f>
        <v>45564</v>
      </c>
      <c r="M9" s="463">
        <f>DATE(YEAR(M7),MONTH(M7)+2,DAY(M7)+28)</f>
        <v>45655</v>
      </c>
      <c r="N9" s="464">
        <v>45717</v>
      </c>
      <c r="O9" s="11"/>
      <c r="P9" s="466" t="s">
        <v>148</v>
      </c>
      <c r="Q9" s="14"/>
      <c r="R9" s="471" t="s">
        <v>245</v>
      </c>
    </row>
    <row r="10" spans="2:18" ht="30" customHeight="1" thickBot="1" x14ac:dyDescent="0.4">
      <c r="B10" s="560" t="s">
        <v>246</v>
      </c>
      <c r="C10" s="561"/>
      <c r="D10" s="561"/>
      <c r="E10" s="366">
        <f>Summary!D25</f>
        <v>0</v>
      </c>
      <c r="F10" s="69"/>
      <c r="G10" s="121"/>
      <c r="H10" s="69"/>
      <c r="I10" s="119">
        <f t="shared" ref="I10:I17" si="0">SUM(G10:G10)</f>
        <v>0</v>
      </c>
      <c r="J10" s="69"/>
      <c r="K10" s="122"/>
      <c r="L10" s="123"/>
      <c r="M10" s="123"/>
      <c r="N10" s="124"/>
      <c r="O10" s="69"/>
      <c r="P10" s="119">
        <f>SUM(K10:N10)</f>
        <v>0</v>
      </c>
      <c r="Q10" s="81"/>
      <c r="R10" s="120">
        <f>P10+I10-E10</f>
        <v>0</v>
      </c>
    </row>
    <row r="11" spans="2:18" ht="30" customHeight="1" thickBot="1" x14ac:dyDescent="0.4">
      <c r="B11" s="557" t="s">
        <v>35</v>
      </c>
      <c r="C11" s="558"/>
      <c r="D11" s="558"/>
      <c r="E11" s="367">
        <f>Summary!D27</f>
        <v>0</v>
      </c>
      <c r="F11" s="69"/>
      <c r="G11" s="121"/>
      <c r="H11" s="69"/>
      <c r="I11" s="125">
        <f t="shared" si="0"/>
        <v>0</v>
      </c>
      <c r="J11" s="69"/>
      <c r="K11" s="122"/>
      <c r="L11" s="123"/>
      <c r="M11" s="123"/>
      <c r="N11" s="124"/>
      <c r="O11" s="69"/>
      <c r="P11" s="125">
        <f t="shared" ref="P11:P16" si="1">SUM(K11:N11)</f>
        <v>0</v>
      </c>
      <c r="Q11" s="81"/>
      <c r="R11" s="120">
        <f t="shared" ref="R11:R17" si="2">P11+I11-E11</f>
        <v>0</v>
      </c>
    </row>
    <row r="12" spans="2:18" ht="30" customHeight="1" thickBot="1" x14ac:dyDescent="0.4">
      <c r="B12" s="557" t="s">
        <v>37</v>
      </c>
      <c r="C12" s="558"/>
      <c r="D12" s="558"/>
      <c r="E12" s="367">
        <f>Summary!D29</f>
        <v>0</v>
      </c>
      <c r="F12" s="69"/>
      <c r="G12" s="121"/>
      <c r="H12" s="69"/>
      <c r="I12" s="125">
        <f t="shared" si="0"/>
        <v>0</v>
      </c>
      <c r="J12" s="69"/>
      <c r="K12" s="122"/>
      <c r="L12" s="123"/>
      <c r="M12" s="123"/>
      <c r="N12" s="124"/>
      <c r="O12" s="69"/>
      <c r="P12" s="125">
        <f t="shared" si="1"/>
        <v>0</v>
      </c>
      <c r="Q12" s="81"/>
      <c r="R12" s="120">
        <f t="shared" si="2"/>
        <v>0</v>
      </c>
    </row>
    <row r="13" spans="2:18" ht="30" customHeight="1" thickBot="1" x14ac:dyDescent="0.4">
      <c r="B13" s="557" t="s">
        <v>38</v>
      </c>
      <c r="C13" s="558"/>
      <c r="D13" s="558"/>
      <c r="E13" s="367">
        <f>Summary!D31</f>
        <v>0</v>
      </c>
      <c r="F13" s="69"/>
      <c r="G13" s="121"/>
      <c r="H13" s="69"/>
      <c r="I13" s="125">
        <f t="shared" si="0"/>
        <v>0</v>
      </c>
      <c r="J13" s="69"/>
      <c r="K13" s="122"/>
      <c r="L13" s="123"/>
      <c r="M13" s="123"/>
      <c r="N13" s="124"/>
      <c r="O13" s="69"/>
      <c r="P13" s="125">
        <f>SUM(K13:N13)</f>
        <v>0</v>
      </c>
      <c r="Q13" s="81"/>
      <c r="R13" s="120">
        <f t="shared" si="2"/>
        <v>0</v>
      </c>
    </row>
    <row r="14" spans="2:18" ht="30" customHeight="1" thickBot="1" x14ac:dyDescent="0.4">
      <c r="B14" s="557" t="s">
        <v>40</v>
      </c>
      <c r="C14" s="558"/>
      <c r="D14" s="558"/>
      <c r="E14" s="367">
        <f>Summary!D33</f>
        <v>0</v>
      </c>
      <c r="F14" s="69"/>
      <c r="G14" s="121"/>
      <c r="H14" s="69"/>
      <c r="I14" s="125">
        <f t="shared" si="0"/>
        <v>0</v>
      </c>
      <c r="J14" s="69"/>
      <c r="K14" s="122"/>
      <c r="L14" s="123"/>
      <c r="M14" s="123"/>
      <c r="N14" s="124"/>
      <c r="O14" s="69"/>
      <c r="P14" s="125">
        <f t="shared" si="1"/>
        <v>0</v>
      </c>
      <c r="Q14" s="81"/>
      <c r="R14" s="120">
        <f t="shared" si="2"/>
        <v>0</v>
      </c>
    </row>
    <row r="15" spans="2:18" ht="30" customHeight="1" thickBot="1" x14ac:dyDescent="0.4">
      <c r="B15" s="557" t="s">
        <v>247</v>
      </c>
      <c r="C15" s="558"/>
      <c r="D15" s="558"/>
      <c r="E15" s="367">
        <f>Summary!D35</f>
        <v>0</v>
      </c>
      <c r="F15" s="69"/>
      <c r="G15" s="121"/>
      <c r="H15" s="69"/>
      <c r="I15" s="125">
        <f t="shared" si="0"/>
        <v>0</v>
      </c>
      <c r="J15" s="69"/>
      <c r="K15" s="122"/>
      <c r="L15" s="123"/>
      <c r="M15" s="123"/>
      <c r="N15" s="124"/>
      <c r="O15" s="69"/>
      <c r="P15" s="125">
        <f t="shared" si="1"/>
        <v>0</v>
      </c>
      <c r="Q15" s="81"/>
      <c r="R15" s="120">
        <f t="shared" si="2"/>
        <v>0</v>
      </c>
    </row>
    <row r="16" spans="2:18" ht="30" customHeight="1" thickBot="1" x14ac:dyDescent="0.4">
      <c r="B16" s="557" t="s">
        <v>248</v>
      </c>
      <c r="C16" s="558"/>
      <c r="D16" s="558"/>
      <c r="E16" s="367">
        <f>Summary!D37</f>
        <v>0</v>
      </c>
      <c r="F16" s="69"/>
      <c r="G16" s="126"/>
      <c r="H16" s="69"/>
      <c r="I16" s="125">
        <f t="shared" si="0"/>
        <v>0</v>
      </c>
      <c r="J16" s="69"/>
      <c r="K16" s="127"/>
      <c r="L16" s="128"/>
      <c r="M16" s="128"/>
      <c r="N16" s="129"/>
      <c r="O16" s="69"/>
      <c r="P16" s="125">
        <f t="shared" si="1"/>
        <v>0</v>
      </c>
      <c r="Q16" s="81"/>
      <c r="R16" s="120">
        <f t="shared" si="2"/>
        <v>0</v>
      </c>
    </row>
    <row r="17" spans="2:18" ht="39" customHeight="1" thickBot="1" x14ac:dyDescent="0.4">
      <c r="B17" s="545" t="s">
        <v>249</v>
      </c>
      <c r="C17" s="546"/>
      <c r="D17" s="546"/>
      <c r="E17" s="130">
        <f>'Stream 3 participation costs'!J29</f>
        <v>0</v>
      </c>
      <c r="F17" s="69"/>
      <c r="G17" s="131"/>
      <c r="H17" s="69"/>
      <c r="I17" s="135">
        <f t="shared" si="0"/>
        <v>0</v>
      </c>
      <c r="J17" s="69"/>
      <c r="K17" s="132"/>
      <c r="L17" s="133"/>
      <c r="M17" s="133"/>
      <c r="N17" s="134"/>
      <c r="O17" s="69"/>
      <c r="P17" s="135">
        <f>SUM(K17:N17)</f>
        <v>0</v>
      </c>
      <c r="Q17" s="81"/>
      <c r="R17" s="120">
        <f t="shared" si="2"/>
        <v>0</v>
      </c>
    </row>
    <row r="18" spans="2:18" ht="15" hidden="1" thickBot="1" x14ac:dyDescent="0.4">
      <c r="B18" s="117"/>
      <c r="C18" s="69"/>
      <c r="D18" s="69"/>
      <c r="E18" s="69"/>
      <c r="F18" s="69"/>
      <c r="G18" s="368"/>
      <c r="H18" s="69"/>
      <c r="I18" s="69"/>
      <c r="J18" s="69"/>
      <c r="K18" s="69"/>
      <c r="L18" s="69"/>
      <c r="M18" s="69"/>
      <c r="N18" s="69"/>
      <c r="O18" s="69"/>
      <c r="P18" s="69"/>
      <c r="R18" s="65"/>
    </row>
    <row r="19" spans="2:18" ht="16" customHeight="1" thickTop="1" thickBot="1" x14ac:dyDescent="0.4">
      <c r="B19" s="544" t="s">
        <v>54</v>
      </c>
      <c r="C19" s="544"/>
      <c r="D19" s="544"/>
      <c r="E19" s="136">
        <f>SUM(E10:E17)</f>
        <v>0</v>
      </c>
      <c r="F19" s="137"/>
      <c r="G19" s="369">
        <f>SUM(G10:G16)</f>
        <v>0</v>
      </c>
      <c r="H19" s="139"/>
      <c r="I19" s="138">
        <f>SUM(I10:I16)</f>
        <v>0</v>
      </c>
      <c r="J19" s="139"/>
      <c r="K19" s="138">
        <f>SUM(K10:K16)</f>
        <v>0</v>
      </c>
      <c r="L19" s="138">
        <f>SUM(L10:L16)</f>
        <v>0</v>
      </c>
      <c r="M19" s="138">
        <f>SUM(M10:M16)</f>
        <v>0</v>
      </c>
      <c r="N19" s="138">
        <f>SUM(N10:N16)</f>
        <v>0</v>
      </c>
      <c r="O19" s="139"/>
      <c r="P19" s="138">
        <f>SUM(P10:P16)</f>
        <v>0</v>
      </c>
      <c r="Q19" s="140"/>
      <c r="R19" s="141">
        <f>SUM(R10:R17)</f>
        <v>0</v>
      </c>
    </row>
    <row r="20" spans="2:18" hidden="1" x14ac:dyDescent="0.35">
      <c r="B20" s="69"/>
      <c r="C20" s="69"/>
      <c r="D20" s="69"/>
      <c r="E20" s="69"/>
      <c r="F20" s="69"/>
      <c r="G20" s="69"/>
      <c r="H20" s="69"/>
      <c r="I20" s="69"/>
      <c r="J20" s="69"/>
      <c r="K20" s="69"/>
      <c r="L20" s="69"/>
      <c r="M20" s="69"/>
      <c r="N20" s="69"/>
      <c r="O20" s="69"/>
      <c r="P20" s="69"/>
    </row>
    <row r="21" spans="2:18" hidden="1" x14ac:dyDescent="0.35">
      <c r="B21" s="69"/>
      <c r="C21" s="69"/>
      <c r="D21" s="69"/>
      <c r="E21" s="69"/>
      <c r="F21" s="69"/>
      <c r="G21" s="69"/>
      <c r="H21" s="69"/>
      <c r="I21" s="69"/>
      <c r="J21" s="69"/>
      <c r="K21" s="69"/>
      <c r="L21" s="69"/>
      <c r="M21" s="69"/>
      <c r="N21" s="69"/>
      <c r="O21" s="69"/>
      <c r="P21" s="69"/>
    </row>
    <row r="22" spans="2:18" x14ac:dyDescent="0.35"/>
  </sheetData>
  <sheetProtection algorithmName="SHA-512" hashValue="uGlzELY1RCYxTdtp0BSeNf4hbZfhPwvVl8LPqZErna+hDNdtUvq5vJlktUcvBrkEXmYuKO0fTQ7QxcAvBY5fbA==" saltValue="YgYzkoHKR1P76J2t/7Ygbg==" spinCount="100000" sheet="1" objects="1" scenarios="1" selectLockedCells="1"/>
  <mergeCells count="12">
    <mergeCell ref="B19:D19"/>
    <mergeCell ref="B17:D17"/>
    <mergeCell ref="B7:E9"/>
    <mergeCell ref="B1:F2"/>
    <mergeCell ref="B12:D12"/>
    <mergeCell ref="B13:D13"/>
    <mergeCell ref="B14:D14"/>
    <mergeCell ref="B15:D15"/>
    <mergeCell ref="B16:D16"/>
    <mergeCell ref="B6:D6"/>
    <mergeCell ref="B10:D10"/>
    <mergeCell ref="B11:D11"/>
  </mergeCells>
  <dataValidations count="1">
    <dataValidation allowBlank="1" showInputMessage="1" showErrorMessage="1" prompt="Please break down costs for heading according to the relevant quarter" sqref="G10:G17 K10:N17" xr:uid="{F6D0059E-13C0-40CE-B525-7E7E0E107EE7}"/>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19A5-B928-475D-8FE5-8045FCA00AF6}">
  <dimension ref="A1:G6"/>
  <sheetViews>
    <sheetView workbookViewId="0">
      <selection activeCell="G7" sqref="G7"/>
    </sheetView>
  </sheetViews>
  <sheetFormatPr defaultRowHeight="14.5" x14ac:dyDescent="0.35"/>
  <cols>
    <col min="4" max="4" width="15.81640625" bestFit="1" customWidth="1"/>
  </cols>
  <sheetData>
    <row r="1" spans="1:7" x14ac:dyDescent="0.35">
      <c r="A1" t="s">
        <v>1</v>
      </c>
    </row>
    <row r="3" spans="1:7" x14ac:dyDescent="0.35">
      <c r="A3" t="s">
        <v>2</v>
      </c>
      <c r="D3" t="s">
        <v>3</v>
      </c>
      <c r="G3" t="s">
        <v>4</v>
      </c>
    </row>
    <row r="4" spans="1:7" x14ac:dyDescent="0.35">
      <c r="D4" t="s">
        <v>5</v>
      </c>
      <c r="G4" t="s">
        <v>6</v>
      </c>
    </row>
    <row r="5" spans="1:7" x14ac:dyDescent="0.35">
      <c r="A5" t="s">
        <v>7</v>
      </c>
      <c r="D5" t="s">
        <v>8</v>
      </c>
      <c r="G5" t="s">
        <v>9</v>
      </c>
    </row>
    <row r="6" spans="1:7" x14ac:dyDescent="0.35">
      <c r="A6" t="s">
        <v>10</v>
      </c>
      <c r="D6" t="s">
        <v>11</v>
      </c>
      <c r="G6" t="s">
        <v>12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5B1D-99EA-4809-836F-43ECEBBBAA7F}">
  <dimension ref="A1:T63"/>
  <sheetViews>
    <sheetView tabSelected="1" zoomScale="74" zoomScaleNormal="74" workbookViewId="0">
      <selection activeCell="D47" sqref="D47:E49"/>
    </sheetView>
  </sheetViews>
  <sheetFormatPr defaultColWidth="0" defaultRowHeight="14.5" zeroHeight="1" x14ac:dyDescent="0.35"/>
  <cols>
    <col min="1" max="1" width="8.81640625" customWidth="1"/>
    <col min="2" max="2" width="13" customWidth="1"/>
    <col min="3" max="3" width="57.81640625" customWidth="1"/>
    <col min="4" max="4" width="22.1796875" customWidth="1"/>
    <col min="5" max="5" width="36.1796875" customWidth="1"/>
    <col min="6" max="7" width="8.81640625" customWidth="1"/>
    <col min="8" max="8" width="39" customWidth="1"/>
    <col min="9" max="9" width="18.1796875" customWidth="1"/>
    <col min="10" max="10" width="32.54296875" customWidth="1"/>
    <col min="11" max="12" width="8.81640625" customWidth="1"/>
    <col min="13" max="13" width="36.81640625" customWidth="1"/>
    <col min="14" max="14" width="18.81640625" customWidth="1"/>
    <col min="15" max="15" width="30.453125" customWidth="1"/>
    <col min="16" max="16" width="8.81640625" customWidth="1"/>
    <col min="17" max="16384" width="8.81640625" hidden="1"/>
  </cols>
  <sheetData>
    <row r="1" spans="2:8" x14ac:dyDescent="0.35"/>
    <row r="2" spans="2:8" ht="14.5" customHeight="1" x14ac:dyDescent="0.45">
      <c r="B2" s="484" t="s">
        <v>13</v>
      </c>
      <c r="C2" s="485"/>
      <c r="D2" s="488"/>
      <c r="E2" s="489"/>
      <c r="F2" s="489"/>
      <c r="G2" s="489"/>
      <c r="H2" s="490"/>
    </row>
    <row r="3" spans="2:8" ht="18.5" x14ac:dyDescent="0.45">
      <c r="B3" s="339" t="s">
        <v>14</v>
      </c>
      <c r="C3" s="340"/>
      <c r="D3" s="488"/>
      <c r="E3" s="489"/>
      <c r="F3" s="489"/>
      <c r="G3" s="489"/>
      <c r="H3" s="490"/>
    </row>
    <row r="4" spans="2:8" ht="18.5" x14ac:dyDescent="0.45">
      <c r="B4" s="339" t="s">
        <v>15</v>
      </c>
      <c r="C4" s="340"/>
      <c r="D4" s="488"/>
      <c r="E4" s="489"/>
      <c r="F4" s="489"/>
      <c r="G4" s="489"/>
      <c r="H4" s="490"/>
    </row>
    <row r="5" spans="2:8" ht="18.5" x14ac:dyDescent="0.45">
      <c r="B5" s="339" t="s">
        <v>16</v>
      </c>
      <c r="C5" s="340"/>
      <c r="D5" s="488"/>
      <c r="E5" s="489"/>
      <c r="F5" s="489"/>
      <c r="G5" s="489"/>
      <c r="H5" s="490"/>
    </row>
    <row r="6" spans="2:8" ht="18.5" x14ac:dyDescent="0.45">
      <c r="B6" s="335"/>
      <c r="C6" s="335"/>
      <c r="D6" s="335"/>
      <c r="E6" s="335"/>
      <c r="F6" s="335"/>
      <c r="G6" s="335"/>
      <c r="H6" s="335"/>
    </row>
    <row r="7" spans="2:8" ht="18.5" x14ac:dyDescent="0.45">
      <c r="B7" s="484" t="s">
        <v>17</v>
      </c>
      <c r="C7" s="487"/>
      <c r="D7" s="487"/>
      <c r="E7" s="485"/>
      <c r="F7" s="335"/>
      <c r="G7" s="335"/>
      <c r="H7" s="335"/>
    </row>
    <row r="8" spans="2:8" ht="18.5" x14ac:dyDescent="0.45">
      <c r="B8" s="341" t="s">
        <v>18</v>
      </c>
      <c r="C8" s="341"/>
      <c r="D8" s="341"/>
      <c r="E8" s="341"/>
      <c r="F8" s="335"/>
      <c r="G8" s="335"/>
      <c r="H8" s="335"/>
    </row>
    <row r="9" spans="2:8" ht="18.5" x14ac:dyDescent="0.45">
      <c r="B9" s="342" t="s">
        <v>19</v>
      </c>
      <c r="C9" s="342"/>
      <c r="D9" s="486"/>
      <c r="E9" s="486"/>
      <c r="F9" s="335"/>
      <c r="G9" s="335"/>
      <c r="H9" s="335"/>
    </row>
    <row r="10" spans="2:8" ht="18.5" x14ac:dyDescent="0.45">
      <c r="B10" s="342" t="s">
        <v>20</v>
      </c>
      <c r="C10" s="342"/>
      <c r="D10" s="491"/>
      <c r="E10" s="492"/>
      <c r="F10" s="335"/>
      <c r="G10" s="335"/>
      <c r="H10" s="335"/>
    </row>
    <row r="11" spans="2:8" ht="18.5" x14ac:dyDescent="0.45">
      <c r="B11" s="483" t="s">
        <v>21</v>
      </c>
      <c r="C11" s="483"/>
      <c r="D11" s="486"/>
      <c r="E11" s="486"/>
      <c r="F11" s="335"/>
      <c r="G11" s="335"/>
      <c r="H11" s="335"/>
    </row>
    <row r="12" spans="2:8" ht="18.5" x14ac:dyDescent="0.45">
      <c r="B12" s="483" t="s">
        <v>22</v>
      </c>
      <c r="C12" s="483"/>
      <c r="D12" s="486"/>
      <c r="E12" s="486"/>
      <c r="F12" s="335"/>
      <c r="G12" s="335"/>
      <c r="H12" s="335"/>
    </row>
    <row r="13" spans="2:8" ht="18.5" x14ac:dyDescent="0.45">
      <c r="B13" s="483" t="s">
        <v>23</v>
      </c>
      <c r="C13" s="483"/>
      <c r="D13" s="486"/>
      <c r="E13" s="486"/>
      <c r="F13" s="335"/>
      <c r="G13" s="335"/>
      <c r="H13" s="335"/>
    </row>
    <row r="14" spans="2:8" ht="18.5" x14ac:dyDescent="0.45">
      <c r="B14" s="483" t="s">
        <v>24</v>
      </c>
      <c r="C14" s="483"/>
      <c r="D14" s="486"/>
      <c r="E14" s="486"/>
      <c r="F14" s="335"/>
      <c r="G14" s="335"/>
      <c r="H14" s="335"/>
    </row>
    <row r="15" spans="2:8" ht="18.5" x14ac:dyDescent="0.45">
      <c r="B15" s="342" t="s">
        <v>25</v>
      </c>
      <c r="C15" s="342"/>
      <c r="D15" s="486"/>
      <c r="E15" s="486"/>
      <c r="F15" s="335"/>
      <c r="G15" s="335"/>
      <c r="H15" s="335"/>
    </row>
    <row r="16" spans="2:8" ht="18.5" x14ac:dyDescent="0.45">
      <c r="B16" s="342" t="s">
        <v>26</v>
      </c>
      <c r="C16" s="342"/>
      <c r="D16" s="486"/>
      <c r="E16" s="486"/>
      <c r="F16" s="335"/>
      <c r="G16" s="335"/>
      <c r="H16" s="335"/>
    </row>
    <row r="17" spans="2:20" ht="18.5" x14ac:dyDescent="0.45">
      <c r="B17" s="483" t="s">
        <v>27</v>
      </c>
      <c r="C17" s="483"/>
      <c r="D17" s="486"/>
      <c r="E17" s="486"/>
      <c r="F17" s="335"/>
      <c r="G17" s="335"/>
      <c r="H17" s="335"/>
    </row>
    <row r="18" spans="2:20" ht="18.5" x14ac:dyDescent="0.45">
      <c r="B18" s="342" t="s">
        <v>28</v>
      </c>
      <c r="C18" s="342"/>
      <c r="D18" s="486"/>
      <c r="E18" s="486"/>
      <c r="F18" s="335"/>
      <c r="G18" s="335"/>
      <c r="H18" s="335"/>
    </row>
    <row r="19" spans="2:20" ht="18.5" x14ac:dyDescent="0.45">
      <c r="B19" s="342" t="s">
        <v>29</v>
      </c>
      <c r="C19" s="342"/>
      <c r="D19" s="486"/>
      <c r="E19" s="486"/>
      <c r="F19" s="335"/>
      <c r="G19" s="335"/>
      <c r="H19" s="335"/>
    </row>
    <row r="20" spans="2:20" ht="18.5" x14ac:dyDescent="0.45">
      <c r="B20" s="483" t="s">
        <v>30</v>
      </c>
      <c r="C20" s="483"/>
      <c r="D20" s="486"/>
      <c r="E20" s="486"/>
      <c r="F20" s="335"/>
      <c r="G20" s="335"/>
      <c r="H20" s="335"/>
    </row>
    <row r="21" spans="2:20" x14ac:dyDescent="0.35"/>
    <row r="22" spans="2:20" ht="15" thickBot="1" x14ac:dyDescent="0.4">
      <c r="B22" s="1" t="s">
        <v>31</v>
      </c>
      <c r="C22" s="1"/>
    </row>
    <row r="23" spans="2:20" x14ac:dyDescent="0.35">
      <c r="B23" s="62"/>
      <c r="C23" s="2"/>
      <c r="D23" s="2"/>
      <c r="E23" s="3"/>
      <c r="Q23" s="62"/>
      <c r="R23" s="2"/>
      <c r="S23" s="2"/>
      <c r="T23" s="3"/>
    </row>
    <row r="24" spans="2:20" x14ac:dyDescent="0.35">
      <c r="B24" s="4"/>
      <c r="E24" s="5"/>
      <c r="Q24" s="4"/>
      <c r="T24" s="5"/>
    </row>
    <row r="25" spans="2:20" ht="18.5" x14ac:dyDescent="0.45">
      <c r="B25" s="4"/>
      <c r="C25" s="335" t="s">
        <v>32</v>
      </c>
      <c r="D25" s="336">
        <f>Table2[[#Totals],[Project Labour Cost 
exc Overheads(£ ex-VAT)]]</f>
        <v>0</v>
      </c>
      <c r="E25" s="337" t="str">
        <f>IF(D25=0, "Please complete relevant tab", "Completed")</f>
        <v>Please complete relevant tab</v>
      </c>
      <c r="I25" s="63"/>
      <c r="N25" s="63"/>
      <c r="Q25" s="4"/>
      <c r="R25" t="s">
        <v>33</v>
      </c>
      <c r="S25" s="63">
        <f>N25+D25</f>
        <v>0</v>
      </c>
      <c r="T25" s="64"/>
    </row>
    <row r="26" spans="2:20" ht="18.5" x14ac:dyDescent="0.45">
      <c r="B26" s="4"/>
      <c r="C26" s="335"/>
      <c r="D26" s="336"/>
      <c r="E26" s="337"/>
      <c r="N26" s="63"/>
      <c r="Q26" s="4"/>
      <c r="S26" s="63"/>
      <c r="T26" s="64"/>
    </row>
    <row r="27" spans="2:20" ht="18.5" x14ac:dyDescent="0.45">
      <c r="B27" s="4"/>
      <c r="C27" s="335" t="s">
        <v>34</v>
      </c>
      <c r="D27" s="336">
        <f>Table2[[#Totals],[Overhead Cost (£ ex-VAT)
]]</f>
        <v>0</v>
      </c>
      <c r="E27" s="337" t="str">
        <f>IF(D27=0, "Please complete relevant tab", "Completed")</f>
        <v>Please complete relevant tab</v>
      </c>
      <c r="I27" s="63"/>
      <c r="N27" s="63"/>
      <c r="Q27" s="4"/>
      <c r="R27" t="s">
        <v>35</v>
      </c>
      <c r="S27" s="63">
        <f>N27+D27</f>
        <v>0</v>
      </c>
      <c r="T27" s="64"/>
    </row>
    <row r="28" spans="2:20" ht="18.5" x14ac:dyDescent="0.45">
      <c r="B28" s="4"/>
      <c r="C28" s="335"/>
      <c r="D28" s="336"/>
      <c r="E28" s="337"/>
      <c r="N28" s="63"/>
      <c r="Q28" s="4"/>
      <c r="S28" s="63"/>
      <c r="T28" s="64"/>
    </row>
    <row r="29" spans="2:20" ht="18.5" x14ac:dyDescent="0.45">
      <c r="B29" s="4"/>
      <c r="C29" s="335" t="s">
        <v>36</v>
      </c>
      <c r="D29" s="336">
        <f>Table6[[#Totals],[Net cost to project (£ ex-VAT)]]</f>
        <v>0</v>
      </c>
      <c r="E29" s="337" t="str">
        <f>IF(D29=0, "Please complete relevant tab", "Completed")</f>
        <v>Please complete relevant tab</v>
      </c>
      <c r="I29" s="63"/>
      <c r="N29" s="63"/>
      <c r="Q29" s="4"/>
      <c r="R29" t="s">
        <v>37</v>
      </c>
      <c r="S29" s="63">
        <f>N29+D31</f>
        <v>0</v>
      </c>
      <c r="T29" s="64"/>
    </row>
    <row r="30" spans="2:20" ht="18.5" x14ac:dyDescent="0.45">
      <c r="B30" s="4"/>
      <c r="C30" s="335"/>
      <c r="D30" s="336"/>
      <c r="E30" s="337"/>
      <c r="I30" s="63"/>
      <c r="N30" s="63"/>
      <c r="Q30" s="4"/>
      <c r="T30" s="5"/>
    </row>
    <row r="31" spans="2:20" ht="18.5" x14ac:dyDescent="0.45">
      <c r="B31" s="4"/>
      <c r="C31" s="335" t="s">
        <v>24</v>
      </c>
      <c r="D31" s="336">
        <f>'Material Costs'!I63</f>
        <v>0</v>
      </c>
      <c r="E31" s="337" t="str">
        <f>IF(D31=0, "Please complete relevant tab", "Completed")</f>
        <v>Please complete relevant tab</v>
      </c>
      <c r="I31" s="63"/>
      <c r="N31" s="63"/>
      <c r="Q31" s="4"/>
      <c r="R31" t="s">
        <v>38</v>
      </c>
      <c r="S31" s="63">
        <f>D31+N31</f>
        <v>0</v>
      </c>
      <c r="T31" s="5"/>
    </row>
    <row r="32" spans="2:20" ht="18.5" x14ac:dyDescent="0.45">
      <c r="B32" s="4"/>
      <c r="C32" s="335"/>
      <c r="D32" s="336"/>
      <c r="E32" s="337"/>
      <c r="I32" s="63"/>
      <c r="N32" s="63"/>
      <c r="Q32" s="4"/>
      <c r="T32" s="5"/>
    </row>
    <row r="33" spans="2:20" ht="18.5" x14ac:dyDescent="0.45">
      <c r="B33" s="4"/>
      <c r="C33" s="335" t="s">
        <v>39</v>
      </c>
      <c r="D33" s="336">
        <f>'Travel &amp; Subsistence'!I31</f>
        <v>0</v>
      </c>
      <c r="E33" s="337" t="str">
        <f>IF(D33=0, "Please complete relevant tab", "Completed")</f>
        <v>Please complete relevant tab</v>
      </c>
      <c r="I33" s="63"/>
      <c r="N33" s="63"/>
      <c r="Q33" s="4"/>
      <c r="R33" t="s">
        <v>40</v>
      </c>
      <c r="S33" s="63">
        <f>D33+N33</f>
        <v>0</v>
      </c>
      <c r="T33" s="5"/>
    </row>
    <row r="34" spans="2:20" ht="18.5" x14ac:dyDescent="0.45">
      <c r="B34" s="4"/>
      <c r="C34" s="335"/>
      <c r="D34" s="336"/>
      <c r="E34" s="337"/>
      <c r="I34" s="63"/>
      <c r="N34" s="63"/>
      <c r="Q34" s="4"/>
      <c r="T34" s="5"/>
    </row>
    <row r="35" spans="2:20" ht="18.5" x14ac:dyDescent="0.45">
      <c r="B35" s="4"/>
      <c r="C35" s="335" t="s">
        <v>41</v>
      </c>
      <c r="D35" s="336">
        <f>'Other Costs'!H29</f>
        <v>0</v>
      </c>
      <c r="E35" s="337" t="str">
        <f>IF(D35=0, "Please complete relevant tab", "Completed")</f>
        <v>Please complete relevant tab</v>
      </c>
      <c r="I35" s="63"/>
      <c r="N35" s="63"/>
      <c r="Q35" s="4"/>
      <c r="R35" t="s">
        <v>42</v>
      </c>
      <c r="S35" s="63">
        <f>D35+N35</f>
        <v>0</v>
      </c>
      <c r="T35" s="5"/>
    </row>
    <row r="36" spans="2:20" ht="18.5" x14ac:dyDescent="0.45">
      <c r="B36" s="4"/>
      <c r="C36" s="335"/>
      <c r="D36" s="336"/>
      <c r="E36" s="337"/>
      <c r="I36" s="63"/>
      <c r="N36" s="63"/>
      <c r="Q36" s="4"/>
      <c r="T36" s="5"/>
    </row>
    <row r="37" spans="2:20" ht="18.5" x14ac:dyDescent="0.45">
      <c r="B37" s="4"/>
      <c r="C37" s="335" t="s">
        <v>43</v>
      </c>
      <c r="D37" s="336">
        <f>'Subcontractor Costs'!M31</f>
        <v>0</v>
      </c>
      <c r="E37" s="337" t="str">
        <f>IF(D37=0, "Please complete relevant tab", "Completed")</f>
        <v>Please complete relevant tab</v>
      </c>
      <c r="I37" s="63"/>
      <c r="N37" s="63"/>
      <c r="Q37" s="4"/>
      <c r="R37" t="s">
        <v>44</v>
      </c>
      <c r="S37" s="63">
        <f>D37+N37</f>
        <v>0</v>
      </c>
      <c r="T37" s="5"/>
    </row>
    <row r="38" spans="2:20" ht="18.5" x14ac:dyDescent="0.45">
      <c r="B38" s="4"/>
      <c r="C38" s="335"/>
      <c r="D38" s="336"/>
      <c r="E38" s="337"/>
      <c r="I38" s="63"/>
      <c r="Q38" s="4"/>
      <c r="T38" s="5"/>
    </row>
    <row r="39" spans="2:20" ht="18.5" x14ac:dyDescent="0.45">
      <c r="B39" s="4"/>
      <c r="C39" s="335" t="s">
        <v>29</v>
      </c>
      <c r="D39" s="336">
        <f>'Stream 3 participation costs'!J29</f>
        <v>0</v>
      </c>
      <c r="E39" s="338"/>
      <c r="I39" s="63"/>
      <c r="Q39" s="4"/>
      <c r="T39" s="5"/>
    </row>
    <row r="40" spans="2:20" ht="15" thickBot="1" x14ac:dyDescent="0.4">
      <c r="B40" s="4"/>
      <c r="D40" s="63"/>
      <c r="E40" s="5"/>
      <c r="I40" s="63"/>
      <c r="Q40" s="4"/>
      <c r="T40" s="5"/>
    </row>
    <row r="41" spans="2:20" ht="18.5" x14ac:dyDescent="0.45">
      <c r="B41" s="4"/>
      <c r="C41" s="329" t="s">
        <v>45</v>
      </c>
      <c r="D41" s="330">
        <f>SUM(D25+D27+D31+D29+D33+D35+D37+D39)</f>
        <v>0</v>
      </c>
      <c r="E41" s="5"/>
      <c r="H41" s="1"/>
      <c r="I41" s="251"/>
      <c r="Q41" s="4"/>
      <c r="R41" t="s">
        <v>46</v>
      </c>
      <c r="S41" s="66">
        <f>'Stream 3 participation costs'!J27</f>
        <v>0</v>
      </c>
      <c r="T41" s="5"/>
    </row>
    <row r="42" spans="2:20" ht="18.5" x14ac:dyDescent="0.45">
      <c r="B42" s="4"/>
      <c r="C42" s="331" t="s">
        <v>47</v>
      </c>
      <c r="D42" s="332">
        <f>'Organisation Funding Breakdown'!P22</f>
        <v>0</v>
      </c>
      <c r="E42" s="5"/>
      <c r="I42" s="63"/>
      <c r="Q42" s="4"/>
      <c r="T42" s="5"/>
    </row>
    <row r="43" spans="2:20" ht="19" thickBot="1" x14ac:dyDescent="0.5">
      <c r="B43" s="4"/>
      <c r="C43" s="333" t="s">
        <v>48</v>
      </c>
      <c r="D43" s="334">
        <f>D41-D42</f>
        <v>0</v>
      </c>
      <c r="E43" s="5"/>
      <c r="I43" s="63"/>
      <c r="Q43" s="4"/>
      <c r="T43" s="5"/>
    </row>
    <row r="44" spans="2:20" ht="15" customHeight="1" thickBot="1" x14ac:dyDescent="0.4">
      <c r="B44" s="6"/>
      <c r="C44" s="7"/>
      <c r="D44" s="7"/>
      <c r="E44" s="8"/>
      <c r="Q44" s="4"/>
      <c r="R44" s="178" t="s">
        <v>49</v>
      </c>
      <c r="S44" s="178"/>
      <c r="T44" s="5"/>
    </row>
    <row r="45" spans="2:20" ht="15" thickBot="1" x14ac:dyDescent="0.4">
      <c r="Q45" s="4"/>
      <c r="R45" s="178"/>
      <c r="S45" s="178"/>
      <c r="T45" s="5"/>
    </row>
    <row r="46" spans="2:20" ht="37" customHeight="1" thickBot="1" x14ac:dyDescent="0.4">
      <c r="B46" s="493" t="s">
        <v>50</v>
      </c>
      <c r="C46" s="494"/>
      <c r="D46" s="476" t="e">
        <f>(D37+I37)/(D41+I41)</f>
        <v>#DIV/0!</v>
      </c>
      <c r="E46" s="477"/>
      <c r="Q46" s="6"/>
      <c r="R46" s="179"/>
      <c r="S46" s="179"/>
      <c r="T46" s="8"/>
    </row>
    <row r="47" spans="2:20" ht="14.5" customHeight="1" x14ac:dyDescent="0.35">
      <c r="B47" s="501" t="s">
        <v>51</v>
      </c>
      <c r="C47" s="502"/>
      <c r="D47" s="495"/>
      <c r="E47" s="496"/>
      <c r="R47" s="178"/>
      <c r="S47" s="178"/>
    </row>
    <row r="48" spans="2:20" hidden="1" x14ac:dyDescent="0.35">
      <c r="B48" s="503"/>
      <c r="C48" s="504"/>
      <c r="D48" s="497"/>
      <c r="E48" s="498"/>
    </row>
    <row r="49" spans="2:19" ht="111" customHeight="1" thickBot="1" x14ac:dyDescent="0.4">
      <c r="B49" s="505"/>
      <c r="C49" s="506"/>
      <c r="D49" s="499"/>
      <c r="E49" s="500"/>
      <c r="R49" s="178"/>
      <c r="S49" s="178"/>
    </row>
    <row r="50" spans="2:19" x14ac:dyDescent="0.35"/>
    <row r="51" spans="2:19" x14ac:dyDescent="0.35"/>
    <row r="52" spans="2:19" x14ac:dyDescent="0.35"/>
    <row r="53" spans="2:19" x14ac:dyDescent="0.35"/>
    <row r="56" spans="2:19" x14ac:dyDescent="0.35"/>
    <row r="57" spans="2:19" x14ac:dyDescent="0.35"/>
    <row r="58" spans="2:19" x14ac:dyDescent="0.35"/>
    <row r="59" spans="2:19" x14ac:dyDescent="0.35"/>
    <row r="60" spans="2:19" x14ac:dyDescent="0.35"/>
    <row r="61" spans="2:19" x14ac:dyDescent="0.35"/>
    <row r="62" spans="2:19" x14ac:dyDescent="0.35"/>
    <row r="63" spans="2:19" x14ac:dyDescent="0.35"/>
  </sheetData>
  <sheetProtection algorithmName="SHA-512" hashValue="/YZ3suJoZN2MmqSmF1nmUdf9KZT9PUb/rU7j0U+fL+uKn3KArP5NwQfcc7mRqoPG1krHkeo0pzCvXXWzL3lubg==" saltValue="zWTXSBAm9mRazeNUi58R/A==" spinCount="100000" sheet="1" selectLockedCells="1"/>
  <mergeCells count="27">
    <mergeCell ref="B46:C46"/>
    <mergeCell ref="D47:E49"/>
    <mergeCell ref="B47:C49"/>
    <mergeCell ref="B14:C14"/>
    <mergeCell ref="B17:C17"/>
    <mergeCell ref="B20:C20"/>
    <mergeCell ref="D20:E20"/>
    <mergeCell ref="D14:E14"/>
    <mergeCell ref="D15:E15"/>
    <mergeCell ref="D16:E16"/>
    <mergeCell ref="D17:E17"/>
    <mergeCell ref="B13:C13"/>
    <mergeCell ref="B2:C2"/>
    <mergeCell ref="D18:E18"/>
    <mergeCell ref="D19:E19"/>
    <mergeCell ref="D9:E9"/>
    <mergeCell ref="B7:E7"/>
    <mergeCell ref="D2:H2"/>
    <mergeCell ref="D3:H3"/>
    <mergeCell ref="D4:H4"/>
    <mergeCell ref="D5:H5"/>
    <mergeCell ref="B11:C11"/>
    <mergeCell ref="B12:C12"/>
    <mergeCell ref="D10:E10"/>
    <mergeCell ref="D11:E11"/>
    <mergeCell ref="D12:E12"/>
    <mergeCell ref="D13:E13"/>
  </mergeCells>
  <conditionalFormatting sqref="D2:D5">
    <cfRule type="containsBlanks" dxfId="21" priority="34">
      <formula>LEN(TRIM(D2))=0</formula>
    </cfRule>
  </conditionalFormatting>
  <conditionalFormatting sqref="D9:E9 D10 D11:E20">
    <cfRule type="containsText" dxfId="20" priority="35" operator="containsText" text="No">
      <formula>NOT(ISERROR(SEARCH("No",D9)))</formula>
    </cfRule>
    <cfRule type="containsText" dxfId="19" priority="36" operator="containsText" text="Yes">
      <formula>NOT(ISERROR(SEARCH("Yes",D9)))</formula>
    </cfRule>
  </conditionalFormatting>
  <conditionalFormatting sqref="J25:J37 E25:E43">
    <cfRule type="containsText" dxfId="18" priority="9" operator="containsText" text="Completed">
      <formula>NOT(ISERROR(SEARCH("Completed",E25)))</formula>
    </cfRule>
    <cfRule type="containsText" dxfId="17" priority="10" operator="containsText" text="Please complete relevant tab">
      <formula>NOT(ISERROR(SEARCH("Please complete relevant tab",E25)))</formula>
    </cfRule>
  </conditionalFormatting>
  <conditionalFormatting sqref="O25">
    <cfRule type="containsText" dxfId="16" priority="13" operator="containsText" text="Completed">
      <formula>NOT(ISERROR(SEARCH("Completed",O25)))</formula>
    </cfRule>
    <cfRule type="containsText" dxfId="15" priority="14" operator="containsText" text="Please complete relevant tab">
      <formula>NOT(ISERROR(SEARCH("Please complete relevant tab",O25)))</formula>
    </cfRule>
  </conditionalFormatting>
  <conditionalFormatting sqref="O27">
    <cfRule type="containsText" dxfId="14" priority="28" operator="containsText" text="Completed">
      <formula>NOT(ISERROR(SEARCH("Completed",O27)))</formula>
    </cfRule>
    <cfRule type="containsText" dxfId="13" priority="29" operator="containsText" text="Please complete relevant tab">
      <formula>NOT(ISERROR(SEARCH("Please complete relevant tab",O27)))</formula>
    </cfRule>
  </conditionalFormatting>
  <conditionalFormatting sqref="O29">
    <cfRule type="containsText" dxfId="12" priority="24" operator="containsText" text="Completed">
      <formula>NOT(ISERROR(SEARCH("Completed",O29)))</formula>
    </cfRule>
    <cfRule type="containsText" dxfId="11" priority="25" operator="containsText" text="Please complete relevant tab">
      <formula>NOT(ISERROR(SEARCH("Please complete relevant tab",O29)))</formula>
    </cfRule>
  </conditionalFormatting>
  <conditionalFormatting sqref="O31">
    <cfRule type="containsText" dxfId="10" priority="22" operator="containsText" text="Completed">
      <formula>NOT(ISERROR(SEARCH("Completed",O31)))</formula>
    </cfRule>
    <cfRule type="containsText" dxfId="9" priority="23" operator="containsText" text="Please complete relevant tab">
      <formula>NOT(ISERROR(SEARCH("Please complete relevant tab",O31)))</formula>
    </cfRule>
  </conditionalFormatting>
  <conditionalFormatting sqref="O33">
    <cfRule type="containsText" dxfId="8" priority="20" operator="containsText" text="Completed">
      <formula>NOT(ISERROR(SEARCH("Completed",O33)))</formula>
    </cfRule>
    <cfRule type="containsText" dxfId="7" priority="21" operator="containsText" text="Please complete relevant tab">
      <formula>NOT(ISERROR(SEARCH("Please complete relevant tab",O33)))</formula>
    </cfRule>
  </conditionalFormatting>
  <conditionalFormatting sqref="O35">
    <cfRule type="containsText" dxfId="6" priority="18" operator="containsText" text="Completed">
      <formula>NOT(ISERROR(SEARCH("Completed",O35)))</formula>
    </cfRule>
    <cfRule type="containsText" dxfId="5" priority="19" operator="containsText" text="Please complete relevant tab">
      <formula>NOT(ISERROR(SEARCH("Please complete relevant tab",O35)))</formula>
    </cfRule>
  </conditionalFormatting>
  <conditionalFormatting sqref="O37">
    <cfRule type="containsText" dxfId="4" priority="16" operator="containsText" text="Completed">
      <formula>NOT(ISERROR(SEARCH("Completed",O37)))</formula>
    </cfRule>
    <cfRule type="containsText" dxfId="3" priority="17" operator="containsText" text="Please complete relevant tab">
      <formula>NOT(ISERROR(SEARCH("Please complete relevant tab",O37)))</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E4946AA-5B66-4627-BC33-EDEECDEE8092}">
          <x14:formula1>
            <xm:f>'Formula Data'!$A$5:$A$6</xm:f>
          </x14:formula1>
          <xm:sqref>E9 D9:D13 E11:E13 D14:E20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D8952-5B7B-4C30-BCB9-9204E9E0A134}">
  <sheetPr>
    <tabColor rgb="FF0070C0"/>
  </sheetPr>
  <dimension ref="A1:P69"/>
  <sheetViews>
    <sheetView zoomScale="80" zoomScaleNormal="80" workbookViewId="0">
      <selection activeCell="K10" sqref="K10"/>
    </sheetView>
  </sheetViews>
  <sheetFormatPr defaultColWidth="0" defaultRowHeight="14.5" zeroHeight="1" x14ac:dyDescent="0.35"/>
  <cols>
    <col min="1" max="2" width="8.81640625" customWidth="1"/>
    <col min="3" max="3" width="34.81640625" customWidth="1"/>
    <col min="4" max="4" width="18.81640625" customWidth="1"/>
    <col min="5" max="5" width="21.54296875" customWidth="1"/>
    <col min="6" max="6" width="45.1796875" customWidth="1"/>
    <col min="7" max="7" width="33.453125" customWidth="1"/>
    <col min="8" max="8" width="32.81640625" customWidth="1"/>
    <col min="9" max="9" width="28.81640625" customWidth="1"/>
    <col min="10" max="10" width="20.1796875" customWidth="1"/>
    <col min="11" max="11" width="26.81640625" customWidth="1"/>
    <col min="12" max="12" width="23.1796875" customWidth="1"/>
    <col min="13" max="13" width="20.81640625" customWidth="1"/>
    <col min="14" max="14" width="22.81640625" style="63" customWidth="1"/>
    <col min="15" max="15" width="22.81640625" customWidth="1"/>
    <col min="16" max="16" width="21.81640625" customWidth="1"/>
    <col min="17" max="16384" width="8.81640625" hidden="1"/>
  </cols>
  <sheetData>
    <row r="1" spans="2:16" ht="15" thickBot="1" x14ac:dyDescent="0.4"/>
    <row r="2" spans="2:16" x14ac:dyDescent="0.35">
      <c r="B2" s="242"/>
      <c r="C2" s="509" t="s">
        <v>52</v>
      </c>
      <c r="D2" s="509"/>
      <c r="E2" s="509"/>
      <c r="F2" s="509"/>
      <c r="G2" s="509"/>
      <c r="H2" s="509"/>
      <c r="I2" s="509"/>
      <c r="J2" s="509"/>
      <c r="K2" s="509"/>
      <c r="L2" s="509"/>
      <c r="M2" s="509"/>
      <c r="N2" s="509"/>
      <c r="O2" s="509"/>
      <c r="P2" s="510"/>
    </row>
    <row r="3" spans="2:16" x14ac:dyDescent="0.35">
      <c r="B3" s="243"/>
      <c r="C3" s="511"/>
      <c r="D3" s="511"/>
      <c r="E3" s="511"/>
      <c r="F3" s="511"/>
      <c r="G3" s="511"/>
      <c r="H3" s="511"/>
      <c r="I3" s="511"/>
      <c r="J3" s="511"/>
      <c r="K3" s="511"/>
      <c r="L3" s="511"/>
      <c r="M3" s="511"/>
      <c r="N3" s="511"/>
      <c r="O3" s="511"/>
      <c r="P3" s="512"/>
    </row>
    <row r="4" spans="2:16" ht="15.5" x14ac:dyDescent="0.35">
      <c r="B4" s="244"/>
      <c r="C4" s="245" t="s">
        <v>53</v>
      </c>
      <c r="D4" s="245"/>
      <c r="E4" s="245"/>
      <c r="F4" s="245"/>
      <c r="G4" s="245"/>
      <c r="H4" s="245"/>
      <c r="I4" s="245"/>
      <c r="J4" s="245"/>
      <c r="K4" s="245"/>
      <c r="L4" s="245"/>
      <c r="M4" s="245"/>
      <c r="N4" s="472"/>
      <c r="O4" s="245"/>
      <c r="P4" s="246"/>
    </row>
    <row r="5" spans="2:16" ht="15" thickBot="1" x14ac:dyDescent="0.4">
      <c r="B5" s="247"/>
      <c r="C5" s="33"/>
      <c r="D5" s="33"/>
      <c r="E5" s="33"/>
      <c r="F5" s="33"/>
      <c r="G5" s="33"/>
      <c r="H5" s="33"/>
      <c r="I5" s="33"/>
      <c r="J5" s="33"/>
      <c r="K5" s="33"/>
      <c r="L5" s="33"/>
      <c r="M5" s="33"/>
      <c r="N5" s="212"/>
      <c r="O5" s="33"/>
      <c r="P5" s="248"/>
    </row>
    <row r="6" spans="2:16" ht="21.5" thickBot="1" x14ac:dyDescent="0.55000000000000004">
      <c r="B6" s="247"/>
      <c r="C6" s="282" t="s">
        <v>54</v>
      </c>
      <c r="D6" s="283">
        <f>SUM(H10:H21)</f>
        <v>0</v>
      </c>
      <c r="E6" s="507" t="s">
        <v>55</v>
      </c>
      <c r="F6" s="508"/>
      <c r="G6" s="284" t="e">
        <f>D6/P22</f>
        <v>#DIV/0!</v>
      </c>
      <c r="J6" s="33"/>
      <c r="M6" s="33"/>
      <c r="N6" s="212"/>
      <c r="O6" s="33"/>
      <c r="P6" s="248"/>
    </row>
    <row r="7" spans="2:16" ht="15" thickBot="1" x14ac:dyDescent="0.4">
      <c r="B7" s="247"/>
      <c r="C7" s="71"/>
      <c r="D7" s="71"/>
      <c r="E7" s="71"/>
      <c r="F7" s="71"/>
      <c r="G7" s="71"/>
      <c r="H7" s="33"/>
      <c r="I7" s="33"/>
      <c r="J7" s="33"/>
      <c r="K7" s="33"/>
      <c r="L7" s="33"/>
      <c r="M7" s="33"/>
      <c r="N7" s="212"/>
      <c r="O7" s="33"/>
      <c r="P7" s="248"/>
    </row>
    <row r="8" spans="2:16" ht="57" customHeight="1" thickBot="1" x14ac:dyDescent="0.4">
      <c r="B8" s="247"/>
      <c r="C8" s="267" t="s">
        <v>56</v>
      </c>
      <c r="D8" s="268" t="s">
        <v>57</v>
      </c>
      <c r="E8" s="281" t="s">
        <v>58</v>
      </c>
      <c r="F8" s="269" t="s">
        <v>59</v>
      </c>
      <c r="G8" s="270" t="s">
        <v>60</v>
      </c>
      <c r="H8" s="271" t="s">
        <v>61</v>
      </c>
      <c r="I8" s="272" t="s">
        <v>62</v>
      </c>
      <c r="J8" s="271" t="s">
        <v>63</v>
      </c>
      <c r="K8" s="273" t="s">
        <v>64</v>
      </c>
      <c r="L8" s="272" t="s">
        <v>65</v>
      </c>
      <c r="M8" s="271" t="s">
        <v>66</v>
      </c>
      <c r="N8" s="473" t="s">
        <v>67</v>
      </c>
      <c r="O8" s="274" t="s">
        <v>68</v>
      </c>
      <c r="P8" s="274" t="s">
        <v>69</v>
      </c>
    </row>
    <row r="9" spans="2:16" ht="26" x14ac:dyDescent="0.35">
      <c r="B9" s="249"/>
      <c r="C9" s="262" t="s">
        <v>70</v>
      </c>
      <c r="D9" s="262" t="s">
        <v>71</v>
      </c>
      <c r="E9" s="262"/>
      <c r="F9" s="262" t="s">
        <v>72</v>
      </c>
      <c r="G9" s="252" t="s">
        <v>73</v>
      </c>
      <c r="H9" s="252" t="s">
        <v>74</v>
      </c>
      <c r="I9" s="256"/>
      <c r="J9" s="252"/>
      <c r="K9" s="474">
        <f>Table3[[#This Row],[Total value of work defined as experimental development (£)]]*Table3[[#This Row],[Experimental development grant intensity (%)]]</f>
        <v>0</v>
      </c>
      <c r="L9" s="256"/>
      <c r="M9" s="252"/>
      <c r="N9" s="474">
        <f>Table3[[#This Row],[Industrial Research grant intensity (%)]]*Table3[[#This Row],[Total Value of work defined as industrial research (£)]]</f>
        <v>0</v>
      </c>
      <c r="O9" s="254" t="e">
        <f>(Table3[[#This Row],[Grant funding for experimental development (£)]]+Table3[[#This Row],[Grant funding for Industrial research(£)]])/Table3[[#This Row],[Total project costs per organisation (£)]]</f>
        <v>#VALUE!</v>
      </c>
      <c r="P9" s="254"/>
    </row>
    <row r="10" spans="2:16" x14ac:dyDescent="0.35">
      <c r="B10" s="68"/>
      <c r="C10" s="257" t="s">
        <v>75</v>
      </c>
      <c r="D10" s="258" t="s">
        <v>5</v>
      </c>
      <c r="E10" s="258"/>
      <c r="F10" s="260"/>
      <c r="G10" s="253" t="e">
        <f t="shared" ref="G10:G21" si="0">(H10/$D$6)</f>
        <v>#DIV/0!</v>
      </c>
      <c r="H10" s="259">
        <v>0</v>
      </c>
      <c r="I10" s="382"/>
      <c r="J10" s="383"/>
      <c r="K10" s="478">
        <f>Table3[[#This Row],[Total value of work defined as experimental development (£)]]*Table3[[#This Row],[Experimental development grant intensity (%)]]</f>
        <v>0</v>
      </c>
      <c r="L10" s="382"/>
      <c r="M10" s="383"/>
      <c r="N10" s="478">
        <f>Table3[[#This Row],[Industrial Research grant intensity (%)]]*Table3[[#This Row],[Total Value of work defined as industrial research (£)]]</f>
        <v>0</v>
      </c>
      <c r="O10" s="479" t="e">
        <f>(Table3[[#This Row],[Grant funding for experimental development (£)]]+Table3[[#This Row],[Grant funding for Industrial research(£)]])/Table3[[#This Row],[Total project costs per organisation (£)]]</f>
        <v>#DIV/0!</v>
      </c>
      <c r="P10" s="480">
        <f>N10+K10</f>
        <v>0</v>
      </c>
    </row>
    <row r="11" spans="2:16" x14ac:dyDescent="0.35">
      <c r="B11" s="68"/>
      <c r="C11" s="257" t="s">
        <v>75</v>
      </c>
      <c r="D11" s="258" t="s">
        <v>5</v>
      </c>
      <c r="E11" s="258"/>
      <c r="F11" s="261"/>
      <c r="G11" s="253" t="e">
        <f t="shared" si="0"/>
        <v>#DIV/0!</v>
      </c>
      <c r="H11" s="259">
        <v>0</v>
      </c>
      <c r="I11" s="382"/>
      <c r="J11" s="383"/>
      <c r="K11" s="478">
        <f>Table3[[#This Row],[Total value of work defined as experimental development (£)]]*Table3[[#This Row],[Experimental development grant intensity (%)]]</f>
        <v>0</v>
      </c>
      <c r="L11" s="382"/>
      <c r="M11" s="383"/>
      <c r="N11" s="478">
        <f>Table3[[#This Row],[Industrial Research grant intensity (%)]]*Table3[[#This Row],[Total Value of work defined as industrial research (£)]]</f>
        <v>0</v>
      </c>
      <c r="O11" s="479" t="e">
        <f>(Table3[[#This Row],[Grant funding for experimental development (£)]]+Table3[[#This Row],[Grant funding for Industrial research(£)]])/Table3[[#This Row],[Total project costs per organisation (£)]]</f>
        <v>#DIV/0!</v>
      </c>
      <c r="P11" s="480">
        <f t="shared" ref="P11:P21" si="1">N11+K11</f>
        <v>0</v>
      </c>
    </row>
    <row r="12" spans="2:16" x14ac:dyDescent="0.35">
      <c r="B12" s="68"/>
      <c r="C12" s="257" t="s">
        <v>75</v>
      </c>
      <c r="D12" s="258" t="s">
        <v>5</v>
      </c>
      <c r="E12" s="258"/>
      <c r="F12" s="261"/>
      <c r="G12" s="253" t="e">
        <f t="shared" si="0"/>
        <v>#DIV/0!</v>
      </c>
      <c r="H12" s="259">
        <v>0</v>
      </c>
      <c r="I12" s="382"/>
      <c r="J12" s="383"/>
      <c r="K12" s="478">
        <f>Table3[[#This Row],[Total value of work defined as experimental development (£)]]*Table3[[#This Row],[Experimental development grant intensity (%)]]</f>
        <v>0</v>
      </c>
      <c r="L12" s="382"/>
      <c r="M12" s="383"/>
      <c r="N12" s="478">
        <f>Table3[[#This Row],[Industrial Research grant intensity (%)]]*Table3[[#This Row],[Total Value of work defined as industrial research (£)]]</f>
        <v>0</v>
      </c>
      <c r="O12" s="479" t="e">
        <f>(Table3[[#This Row],[Grant funding for experimental development (£)]]+Table3[[#This Row],[Grant funding for Industrial research(£)]])/Table3[[#This Row],[Total project costs per organisation (£)]]</f>
        <v>#DIV/0!</v>
      </c>
      <c r="P12" s="480">
        <f t="shared" si="1"/>
        <v>0</v>
      </c>
    </row>
    <row r="13" spans="2:16" x14ac:dyDescent="0.35">
      <c r="B13" s="68"/>
      <c r="C13" s="257" t="s">
        <v>75</v>
      </c>
      <c r="D13" s="258" t="s">
        <v>5</v>
      </c>
      <c r="E13" s="258"/>
      <c r="F13" s="261"/>
      <c r="G13" s="253" t="e">
        <f t="shared" si="0"/>
        <v>#DIV/0!</v>
      </c>
      <c r="H13" s="259">
        <v>0</v>
      </c>
      <c r="I13" s="382"/>
      <c r="J13" s="383"/>
      <c r="K13" s="478">
        <f>Table3[[#This Row],[Total value of work defined as experimental development (£)]]*Table3[[#This Row],[Experimental development grant intensity (%)]]</f>
        <v>0</v>
      </c>
      <c r="L13" s="382"/>
      <c r="M13" s="383"/>
      <c r="N13" s="478">
        <f>Table3[[#This Row],[Industrial Research grant intensity (%)]]*Table3[[#This Row],[Total Value of work defined as industrial research (£)]]</f>
        <v>0</v>
      </c>
      <c r="O13" s="479" t="e">
        <f>(Table3[[#This Row],[Grant funding for experimental development (£)]]+Table3[[#This Row],[Grant funding for Industrial research(£)]])/Table3[[#This Row],[Total project costs per organisation (£)]]</f>
        <v>#DIV/0!</v>
      </c>
      <c r="P13" s="480">
        <f t="shared" si="1"/>
        <v>0</v>
      </c>
    </row>
    <row r="14" spans="2:16" x14ac:dyDescent="0.35">
      <c r="B14" s="68"/>
      <c r="C14" s="257" t="s">
        <v>75</v>
      </c>
      <c r="D14" s="258" t="s">
        <v>5</v>
      </c>
      <c r="E14" s="258"/>
      <c r="F14" s="261"/>
      <c r="G14" s="253" t="e">
        <f t="shared" si="0"/>
        <v>#DIV/0!</v>
      </c>
      <c r="H14" s="259">
        <v>0</v>
      </c>
      <c r="I14" s="382"/>
      <c r="J14" s="383"/>
      <c r="K14" s="478">
        <f>Table3[[#This Row],[Total value of work defined as experimental development (£)]]*Table3[[#This Row],[Experimental development grant intensity (%)]]</f>
        <v>0</v>
      </c>
      <c r="L14" s="382"/>
      <c r="M14" s="383"/>
      <c r="N14" s="478">
        <f>Table3[[#This Row],[Industrial Research grant intensity (%)]]*Table3[[#This Row],[Total Value of work defined as industrial research (£)]]</f>
        <v>0</v>
      </c>
      <c r="O14" s="479" t="e">
        <f>(Table3[[#This Row],[Grant funding for experimental development (£)]]+Table3[[#This Row],[Grant funding for Industrial research(£)]])/Table3[[#This Row],[Total project costs per organisation (£)]]</f>
        <v>#DIV/0!</v>
      </c>
      <c r="P14" s="480">
        <f t="shared" si="1"/>
        <v>0</v>
      </c>
    </row>
    <row r="15" spans="2:16" x14ac:dyDescent="0.35">
      <c r="B15" s="68"/>
      <c r="C15" s="257" t="s">
        <v>75</v>
      </c>
      <c r="D15" s="258" t="s">
        <v>5</v>
      </c>
      <c r="E15" s="258"/>
      <c r="F15" s="261"/>
      <c r="G15" s="253" t="e">
        <f t="shared" si="0"/>
        <v>#DIV/0!</v>
      </c>
      <c r="H15" s="259">
        <v>0</v>
      </c>
      <c r="I15" s="382"/>
      <c r="J15" s="383"/>
      <c r="K15" s="478">
        <f>Table3[[#This Row],[Total value of work defined as experimental development (£)]]*Table3[[#This Row],[Experimental development grant intensity (%)]]</f>
        <v>0</v>
      </c>
      <c r="L15" s="382"/>
      <c r="M15" s="383"/>
      <c r="N15" s="478">
        <f>Table3[[#This Row],[Industrial Research grant intensity (%)]]*Table3[[#This Row],[Total Value of work defined as industrial research (£)]]</f>
        <v>0</v>
      </c>
      <c r="O15" s="479" t="e">
        <f>(Table3[[#This Row],[Grant funding for experimental development (£)]]+Table3[[#This Row],[Grant funding for Industrial research(£)]])/Table3[[#This Row],[Total project costs per organisation (£)]]</f>
        <v>#DIV/0!</v>
      </c>
      <c r="P15" s="480">
        <f t="shared" si="1"/>
        <v>0</v>
      </c>
    </row>
    <row r="16" spans="2:16" x14ac:dyDescent="0.35">
      <c r="B16" s="68"/>
      <c r="C16" s="257" t="s">
        <v>75</v>
      </c>
      <c r="D16" s="258" t="s">
        <v>5</v>
      </c>
      <c r="E16" s="258"/>
      <c r="F16" s="261"/>
      <c r="G16" s="253" t="e">
        <f t="shared" si="0"/>
        <v>#DIV/0!</v>
      </c>
      <c r="H16" s="259">
        <v>0</v>
      </c>
      <c r="I16" s="382"/>
      <c r="J16" s="383"/>
      <c r="K16" s="478">
        <f>Table3[[#This Row],[Total value of work defined as experimental development (£)]]*Table3[[#This Row],[Experimental development grant intensity (%)]]</f>
        <v>0</v>
      </c>
      <c r="L16" s="382"/>
      <c r="M16" s="383"/>
      <c r="N16" s="478">
        <f>Table3[[#This Row],[Industrial Research grant intensity (%)]]*Table3[[#This Row],[Total Value of work defined as industrial research (£)]]</f>
        <v>0</v>
      </c>
      <c r="O16" s="479" t="e">
        <f>(Table3[[#This Row],[Grant funding for experimental development (£)]]+Table3[[#This Row],[Grant funding for Industrial research(£)]])/Table3[[#This Row],[Total project costs per organisation (£)]]</f>
        <v>#DIV/0!</v>
      </c>
      <c r="P16" s="480">
        <f t="shared" si="1"/>
        <v>0</v>
      </c>
    </row>
    <row r="17" spans="2:16" x14ac:dyDescent="0.35">
      <c r="B17" s="68"/>
      <c r="C17" s="257" t="s">
        <v>75</v>
      </c>
      <c r="D17" s="258" t="s">
        <v>5</v>
      </c>
      <c r="E17" s="258"/>
      <c r="F17" s="261"/>
      <c r="G17" s="253" t="e">
        <f t="shared" si="0"/>
        <v>#DIV/0!</v>
      </c>
      <c r="H17" s="259">
        <v>0</v>
      </c>
      <c r="I17" s="382"/>
      <c r="J17" s="383"/>
      <c r="K17" s="478">
        <f>Table3[[#This Row],[Total value of work defined as experimental development (£)]]*Table3[[#This Row],[Experimental development grant intensity (%)]]</f>
        <v>0</v>
      </c>
      <c r="L17" s="382"/>
      <c r="M17" s="383"/>
      <c r="N17" s="478">
        <f>Table3[[#This Row],[Industrial Research grant intensity (%)]]*Table3[[#This Row],[Total Value of work defined as industrial research (£)]]</f>
        <v>0</v>
      </c>
      <c r="O17" s="479" t="e">
        <f>(Table3[[#This Row],[Grant funding for experimental development (£)]]+Table3[[#This Row],[Grant funding for Industrial research(£)]])/Table3[[#This Row],[Total project costs per organisation (£)]]</f>
        <v>#DIV/0!</v>
      </c>
      <c r="P17" s="480">
        <f t="shared" si="1"/>
        <v>0</v>
      </c>
    </row>
    <row r="18" spans="2:16" x14ac:dyDescent="0.35">
      <c r="B18" s="68"/>
      <c r="C18" s="257" t="s">
        <v>75</v>
      </c>
      <c r="D18" s="258" t="s">
        <v>5</v>
      </c>
      <c r="E18" s="258"/>
      <c r="F18" s="261"/>
      <c r="G18" s="253" t="e">
        <f t="shared" si="0"/>
        <v>#DIV/0!</v>
      </c>
      <c r="H18" s="259">
        <v>0</v>
      </c>
      <c r="I18" s="382"/>
      <c r="J18" s="383"/>
      <c r="K18" s="478">
        <f>Table3[[#This Row],[Total value of work defined as experimental development (£)]]*Table3[[#This Row],[Experimental development grant intensity (%)]]</f>
        <v>0</v>
      </c>
      <c r="L18" s="382"/>
      <c r="M18" s="383"/>
      <c r="N18" s="478">
        <f>Table3[[#This Row],[Industrial Research grant intensity (%)]]*Table3[[#This Row],[Total Value of work defined as industrial research (£)]]</f>
        <v>0</v>
      </c>
      <c r="O18" s="479" t="e">
        <f>(Table3[[#This Row],[Grant funding for experimental development (£)]]+Table3[[#This Row],[Grant funding for Industrial research(£)]])/Table3[[#This Row],[Total project costs per organisation (£)]]</f>
        <v>#DIV/0!</v>
      </c>
      <c r="P18" s="480">
        <f t="shared" si="1"/>
        <v>0</v>
      </c>
    </row>
    <row r="19" spans="2:16" x14ac:dyDescent="0.35">
      <c r="B19" s="68"/>
      <c r="C19" s="257" t="s">
        <v>75</v>
      </c>
      <c r="D19" s="258" t="s">
        <v>5</v>
      </c>
      <c r="E19" s="258"/>
      <c r="F19" s="261"/>
      <c r="G19" s="253" t="e">
        <f t="shared" si="0"/>
        <v>#DIV/0!</v>
      </c>
      <c r="H19" s="259">
        <v>0</v>
      </c>
      <c r="I19" s="382"/>
      <c r="J19" s="383"/>
      <c r="K19" s="478">
        <f>Table3[[#This Row],[Total value of work defined as experimental development (£)]]*Table3[[#This Row],[Experimental development grant intensity (%)]]</f>
        <v>0</v>
      </c>
      <c r="L19" s="382"/>
      <c r="M19" s="383"/>
      <c r="N19" s="478">
        <f>Table3[[#This Row],[Industrial Research grant intensity (%)]]*Table3[[#This Row],[Total Value of work defined as industrial research (£)]]</f>
        <v>0</v>
      </c>
      <c r="O19" s="479" t="e">
        <f>(Table3[[#This Row],[Grant funding for experimental development (£)]]+Table3[[#This Row],[Grant funding for Industrial research(£)]])/Table3[[#This Row],[Total project costs per organisation (£)]]</f>
        <v>#DIV/0!</v>
      </c>
      <c r="P19" s="480">
        <f t="shared" si="1"/>
        <v>0</v>
      </c>
    </row>
    <row r="20" spans="2:16" x14ac:dyDescent="0.35">
      <c r="B20" s="68"/>
      <c r="C20" s="257" t="s">
        <v>75</v>
      </c>
      <c r="D20" s="258" t="s">
        <v>5</v>
      </c>
      <c r="E20" s="258"/>
      <c r="F20" s="261"/>
      <c r="G20" s="253" t="e">
        <f t="shared" si="0"/>
        <v>#DIV/0!</v>
      </c>
      <c r="H20" s="259">
        <v>0</v>
      </c>
      <c r="I20" s="382"/>
      <c r="J20" s="383"/>
      <c r="K20" s="478">
        <f>Table3[[#This Row],[Total value of work defined as experimental development (£)]]*Table3[[#This Row],[Experimental development grant intensity (%)]]</f>
        <v>0</v>
      </c>
      <c r="L20" s="382"/>
      <c r="M20" s="383"/>
      <c r="N20" s="478">
        <f>Table3[[#This Row],[Industrial Research grant intensity (%)]]*Table3[[#This Row],[Total Value of work defined as industrial research (£)]]</f>
        <v>0</v>
      </c>
      <c r="O20" s="479" t="e">
        <f>(Table3[[#This Row],[Grant funding for experimental development (£)]]+Table3[[#This Row],[Grant funding for Industrial research(£)]])/Table3[[#This Row],[Total project costs per organisation (£)]]</f>
        <v>#DIV/0!</v>
      </c>
      <c r="P20" s="480">
        <f t="shared" si="1"/>
        <v>0</v>
      </c>
    </row>
    <row r="21" spans="2:16" ht="15" thickBot="1" x14ac:dyDescent="0.4">
      <c r="B21" s="68"/>
      <c r="C21" s="257" t="s">
        <v>75</v>
      </c>
      <c r="D21" s="258" t="s">
        <v>5</v>
      </c>
      <c r="E21" s="258"/>
      <c r="F21" s="261"/>
      <c r="G21" s="253" t="e">
        <f t="shared" si="0"/>
        <v>#DIV/0!</v>
      </c>
      <c r="H21" s="259">
        <v>0</v>
      </c>
      <c r="I21" s="382"/>
      <c r="J21" s="383"/>
      <c r="K21" s="478">
        <f>Table3[[#This Row],[Total value of work defined as experimental development (£)]]*Table3[[#This Row],[Experimental development grant intensity (%)]]</f>
        <v>0</v>
      </c>
      <c r="L21" s="382"/>
      <c r="M21" s="383"/>
      <c r="N21" s="478">
        <f>Table3[[#This Row],[Industrial Research grant intensity (%)]]*Table3[[#This Row],[Total Value of work defined as industrial research (£)]]</f>
        <v>0</v>
      </c>
      <c r="O21" s="479" t="e">
        <f>(Table3[[#This Row],[Grant funding for experimental development (£)]]+Table3[[#This Row],[Grant funding for Industrial research(£)]])/Table3[[#This Row],[Total project costs per organisation (£)]]</f>
        <v>#DIV/0!</v>
      </c>
      <c r="P21" s="480">
        <f t="shared" si="1"/>
        <v>0</v>
      </c>
    </row>
    <row r="22" spans="2:16" ht="15" thickBot="1" x14ac:dyDescent="0.4">
      <c r="B22" s="69"/>
      <c r="G22" s="264" t="e">
        <f>SUM(G10:G21)</f>
        <v>#DIV/0!</v>
      </c>
      <c r="H22" s="265" t="s">
        <v>76</v>
      </c>
      <c r="I22" s="263"/>
      <c r="J22" s="263"/>
      <c r="K22" s="263"/>
      <c r="L22" s="263"/>
      <c r="M22" s="263"/>
      <c r="N22" s="475"/>
      <c r="O22" s="263"/>
      <c r="P22" s="266">
        <f>SUM(P10:P21)</f>
        <v>0</v>
      </c>
    </row>
    <row r="23" spans="2:16" x14ac:dyDescent="0.35"/>
    <row r="24" spans="2:16" x14ac:dyDescent="0.35"/>
    <row r="25" spans="2:16" x14ac:dyDescent="0.35"/>
    <row r="26" spans="2:16" x14ac:dyDescent="0.35"/>
    <row r="27" spans="2:16" x14ac:dyDescent="0.35"/>
    <row r="28" spans="2:16" x14ac:dyDescent="0.35"/>
    <row r="29" spans="2:16" x14ac:dyDescent="0.35"/>
    <row r="30" spans="2:16" x14ac:dyDescent="0.35"/>
    <row r="31" spans="2:16" x14ac:dyDescent="0.35"/>
    <row r="32" spans="2: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sheetData>
  <sheetProtection algorithmName="SHA-512" hashValue="5ChO0TLziKhOg3PrMkIo65Cx/OjlReemOppj0vEOLZ7C+a06yMrrONPgUfg/I0dm/flLNCGcuRWZUqb4TUh9nA==" saltValue="fJQUjzF49K65z5xKmDNL2Q==" spinCount="100000" sheet="1" selectLockedCells="1"/>
  <mergeCells count="2">
    <mergeCell ref="E6:F6"/>
    <mergeCell ref="C2:P3"/>
  </mergeCell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29492D13-C0CE-4ABE-8364-C6E5A719800E}">
          <x14:formula1>
            <xm:f>'Formula Data'!$D$4:$D$6</xm:f>
          </x14:formula1>
          <xm:sqref>D10:D21</xm:sqref>
        </x14:dataValidation>
        <x14:dataValidation type="list" allowBlank="1" showInputMessage="1" showErrorMessage="1" xr:uid="{7B94A1B4-6F44-4DB1-B76E-597A453B3F59}">
          <x14:formula1>
            <xm:f>'Formula Data'!$G$4:$G$6</xm:f>
          </x14:formula1>
          <xm:sqref>E10:E21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85ED0-A523-4445-B633-96020A8ECE27}">
  <sheetPr>
    <tabColor rgb="FF0070C0"/>
  </sheetPr>
  <dimension ref="A1:M70"/>
  <sheetViews>
    <sheetView topLeftCell="A4" zoomScale="46" workbookViewId="0">
      <selection activeCell="A30" sqref="A30:XFD30"/>
    </sheetView>
  </sheetViews>
  <sheetFormatPr defaultColWidth="0" defaultRowHeight="14.5" zeroHeight="1" x14ac:dyDescent="0.35"/>
  <cols>
    <col min="1" max="1" width="8.81640625" style="177" customWidth="1"/>
    <col min="2" max="2" width="21" style="177" customWidth="1"/>
    <col min="3" max="3" width="26.81640625" style="177" customWidth="1"/>
    <col min="4" max="4" width="29.453125" style="177" customWidth="1"/>
    <col min="5" max="7" width="25.81640625" style="177" customWidth="1"/>
    <col min="8" max="8" width="65.1796875" style="177" customWidth="1"/>
    <col min="9" max="9" width="23.453125" style="177" customWidth="1"/>
    <col min="10" max="10" width="26.1796875" style="177" customWidth="1"/>
    <col min="11" max="11" width="18.54296875" style="177" customWidth="1"/>
    <col min="12" max="13" width="8.81640625" style="177" customWidth="1"/>
    <col min="14" max="16384" width="8.81640625" style="177" hidden="1"/>
  </cols>
  <sheetData>
    <row r="1" spans="1:12" customFormat="1" ht="23.5" x14ac:dyDescent="0.55000000000000004">
      <c r="A1" s="388" t="s">
        <v>77</v>
      </c>
      <c r="B1" s="389"/>
      <c r="C1" s="389"/>
      <c r="D1" s="389"/>
      <c r="E1" s="389"/>
      <c r="F1" s="389"/>
      <c r="G1" s="389"/>
      <c r="H1" s="389"/>
      <c r="I1" s="389"/>
      <c r="J1" s="389"/>
    </row>
    <row r="2" spans="1:12" x14ac:dyDescent="0.35"/>
    <row r="3" spans="1:12" customFormat="1" ht="19" thickBot="1" x14ac:dyDescent="0.4">
      <c r="B3" s="513" t="s">
        <v>78</v>
      </c>
      <c r="C3" s="513"/>
      <c r="D3" s="513"/>
      <c r="E3" s="513"/>
      <c r="F3" s="513"/>
      <c r="G3" s="513"/>
      <c r="H3" s="513"/>
      <c r="I3" s="513"/>
      <c r="J3" s="513"/>
      <c r="K3" s="513"/>
      <c r="L3" s="513"/>
    </row>
    <row r="4" spans="1:12" customFormat="1" ht="58" x14ac:dyDescent="0.35">
      <c r="B4" s="390" t="s">
        <v>79</v>
      </c>
      <c r="C4" s="391" t="s">
        <v>80</v>
      </c>
      <c r="D4" s="233" t="s">
        <v>81</v>
      </c>
      <c r="E4" s="391" t="s">
        <v>82</v>
      </c>
      <c r="F4" s="233" t="s">
        <v>83</v>
      </c>
      <c r="G4" s="391" t="s">
        <v>84</v>
      </c>
      <c r="H4" s="392" t="s">
        <v>85</v>
      </c>
      <c r="I4" s="393" t="s">
        <v>86</v>
      </c>
      <c r="J4" s="233" t="s">
        <v>87</v>
      </c>
      <c r="K4" s="391" t="s">
        <v>88</v>
      </c>
      <c r="L4" s="393" t="s">
        <v>89</v>
      </c>
    </row>
    <row r="5" spans="1:12" ht="43.5" x14ac:dyDescent="0.35">
      <c r="B5" s="563">
        <v>1</v>
      </c>
      <c r="C5" s="564" t="s">
        <v>90</v>
      </c>
      <c r="D5" s="576"/>
      <c r="E5" s="577"/>
      <c r="F5" s="585"/>
      <c r="G5" s="577"/>
      <c r="H5" s="190"/>
      <c r="I5" s="346"/>
      <c r="J5" s="343"/>
      <c r="K5" s="590"/>
      <c r="L5" s="592" t="str">
        <f>IF(Workpackage[[#This Row],[Total Value of Experimental Development Costs (£) Cost exc VAT]]+Workpackage[[#This Row],[Total Value of Industrial Research Costs (£) Cost exc VAT]]=Workpackage[[#This Row],[Total Workpackage Cost (£) Cost exc VAT]],"correct","error")</f>
        <v>correct</v>
      </c>
    </row>
    <row r="6" spans="1:12" x14ac:dyDescent="0.35">
      <c r="B6" s="565">
        <v>2</v>
      </c>
      <c r="C6" s="566"/>
      <c r="D6" s="578"/>
      <c r="E6" s="568"/>
      <c r="F6" s="579"/>
      <c r="G6" s="568"/>
      <c r="H6" s="190"/>
      <c r="I6" s="346"/>
      <c r="J6" s="343"/>
      <c r="K6" s="590"/>
      <c r="L6" s="593" t="str">
        <f>IF(Workpackage[[#This Row],[Total Value of Experimental Development Costs (£) Cost exc VAT]]+Workpackage[[#This Row],[Total Value of Industrial Research Costs (£) Cost exc VAT]]=Workpackage[[#This Row],[Total Workpackage Cost (£) Cost exc VAT]],"correct","error")</f>
        <v>correct</v>
      </c>
    </row>
    <row r="7" spans="1:12" x14ac:dyDescent="0.35">
      <c r="B7" s="565">
        <v>3</v>
      </c>
      <c r="C7" s="566"/>
      <c r="D7" s="578"/>
      <c r="E7" s="568"/>
      <c r="F7" s="579"/>
      <c r="G7" s="568"/>
      <c r="H7" s="190"/>
      <c r="I7" s="346"/>
      <c r="J7" s="343"/>
      <c r="K7" s="590"/>
      <c r="L7" s="593" t="str">
        <f>IF(Workpackage[[#This Row],[Total Value of Experimental Development Costs (£) Cost exc VAT]]+Workpackage[[#This Row],[Total Value of Industrial Research Costs (£) Cost exc VAT]]=Workpackage[[#This Row],[Total Workpackage Cost (£) Cost exc VAT]],"correct","error")</f>
        <v>correct</v>
      </c>
    </row>
    <row r="8" spans="1:12" x14ac:dyDescent="0.35">
      <c r="B8" s="565">
        <v>4</v>
      </c>
      <c r="C8" s="566"/>
      <c r="D8" s="578"/>
      <c r="E8" s="568"/>
      <c r="F8" s="579"/>
      <c r="G8" s="568"/>
      <c r="H8" s="190"/>
      <c r="I8" s="346"/>
      <c r="J8" s="343"/>
      <c r="K8" s="590"/>
      <c r="L8" s="593" t="str">
        <f>IF(Workpackage[[#This Row],[Total Value of Experimental Development Costs (£) Cost exc VAT]]+Workpackage[[#This Row],[Total Value of Industrial Research Costs (£) Cost exc VAT]]=Workpackage[[#This Row],[Total Workpackage Cost (£) Cost exc VAT]],"correct","error")</f>
        <v>correct</v>
      </c>
    </row>
    <row r="9" spans="1:12" x14ac:dyDescent="0.35">
      <c r="B9" s="565">
        <v>5</v>
      </c>
      <c r="C9" s="566"/>
      <c r="D9" s="578"/>
      <c r="E9" s="568"/>
      <c r="F9" s="579"/>
      <c r="G9" s="568"/>
      <c r="H9" s="190"/>
      <c r="I9" s="346"/>
      <c r="J9" s="343"/>
      <c r="K9" s="590"/>
      <c r="L9" s="593" t="str">
        <f>IF(Workpackage[[#This Row],[Total Value of Experimental Development Costs (£) Cost exc VAT]]+Workpackage[[#This Row],[Total Value of Industrial Research Costs (£) Cost exc VAT]]=Workpackage[[#This Row],[Total Workpackage Cost (£) Cost exc VAT]],"correct","error")</f>
        <v>correct</v>
      </c>
    </row>
    <row r="10" spans="1:12" x14ac:dyDescent="0.35">
      <c r="B10" s="567">
        <v>6</v>
      </c>
      <c r="C10" s="568"/>
      <c r="D10" s="578"/>
      <c r="E10" s="568"/>
      <c r="F10" s="579"/>
      <c r="G10" s="568"/>
      <c r="H10" s="191"/>
      <c r="I10" s="347"/>
      <c r="J10" s="344"/>
      <c r="K10" s="591"/>
      <c r="L10" s="593" t="str">
        <f>IF(Workpackage[[#This Row],[Total Value of Experimental Development Costs (£) Cost exc VAT]]+Workpackage[[#This Row],[Total Value of Industrial Research Costs (£) Cost exc VAT]]=Workpackage[[#This Row],[Total Workpackage Cost (£) Cost exc VAT]],"correct","error")</f>
        <v>correct</v>
      </c>
    </row>
    <row r="11" spans="1:12" x14ac:dyDescent="0.35">
      <c r="B11" s="565">
        <v>7</v>
      </c>
      <c r="C11" s="568"/>
      <c r="D11" s="578"/>
      <c r="E11" s="568"/>
      <c r="F11" s="579"/>
      <c r="G11" s="568"/>
      <c r="H11" s="191"/>
      <c r="I11" s="348"/>
      <c r="J11" s="345"/>
      <c r="K11" s="588"/>
      <c r="L11" s="593" t="str">
        <f>IF(Workpackage[[#This Row],[Total Value of Experimental Development Costs (£) Cost exc VAT]]+Workpackage[[#This Row],[Total Value of Industrial Research Costs (£) Cost exc VAT]]=Workpackage[[#This Row],[Total Workpackage Cost (£) Cost exc VAT]],"correct","error")</f>
        <v>correct</v>
      </c>
    </row>
    <row r="12" spans="1:12" x14ac:dyDescent="0.35">
      <c r="B12" s="567">
        <v>8</v>
      </c>
      <c r="C12" s="568"/>
      <c r="D12" s="578"/>
      <c r="E12" s="568"/>
      <c r="F12" s="579"/>
      <c r="G12" s="568"/>
      <c r="H12" s="191"/>
      <c r="I12" s="347"/>
      <c r="J12" s="344"/>
      <c r="K12" s="591"/>
      <c r="L12" s="593" t="str">
        <f>IF(Workpackage[[#This Row],[Total Value of Experimental Development Costs (£) Cost exc VAT]]+Workpackage[[#This Row],[Total Value of Industrial Research Costs (£) Cost exc VAT]]=Workpackage[[#This Row],[Total Workpackage Cost (£) Cost exc VAT]],"correct","error")</f>
        <v>correct</v>
      </c>
    </row>
    <row r="13" spans="1:12" x14ac:dyDescent="0.35">
      <c r="B13" s="567">
        <v>9</v>
      </c>
      <c r="C13" s="568"/>
      <c r="D13" s="578"/>
      <c r="E13" s="568"/>
      <c r="F13" s="579"/>
      <c r="G13" s="568"/>
      <c r="H13" s="191"/>
      <c r="I13" s="347"/>
      <c r="J13" s="344"/>
      <c r="K13" s="591"/>
      <c r="L13" s="593" t="str">
        <f>IF(Workpackage[[#This Row],[Total Value of Experimental Development Costs (£) Cost exc VAT]]+Workpackage[[#This Row],[Total Value of Industrial Research Costs (£) Cost exc VAT]]=Workpackage[[#This Row],[Total Workpackage Cost (£) Cost exc VAT]],"correct","error")</f>
        <v>correct</v>
      </c>
    </row>
    <row r="14" spans="1:12" x14ac:dyDescent="0.35">
      <c r="B14" s="565">
        <v>10</v>
      </c>
      <c r="C14" s="569"/>
      <c r="D14" s="578"/>
      <c r="E14" s="568"/>
      <c r="F14" s="579"/>
      <c r="G14" s="568"/>
      <c r="H14" s="191"/>
      <c r="I14" s="348"/>
      <c r="J14" s="345"/>
      <c r="K14" s="588"/>
      <c r="L14" s="593" t="str">
        <f>IF(Workpackage[[#This Row],[Total Value of Experimental Development Costs (£) Cost exc VAT]]+Workpackage[[#This Row],[Total Value of Industrial Research Costs (£) Cost exc VAT]]=Workpackage[[#This Row],[Total Workpackage Cost (£) Cost exc VAT]],"correct","error")</f>
        <v>correct</v>
      </c>
    </row>
    <row r="15" spans="1:12" x14ac:dyDescent="0.35">
      <c r="B15" s="565">
        <v>11</v>
      </c>
      <c r="C15" s="570"/>
      <c r="D15" s="579"/>
      <c r="E15" s="568"/>
      <c r="F15" s="579"/>
      <c r="G15" s="568"/>
      <c r="H15" s="191"/>
      <c r="I15" s="348"/>
      <c r="J15" s="345"/>
      <c r="K15" s="588"/>
      <c r="L15" s="593" t="str">
        <f>IF(Workpackage[[#This Row],[Total Value of Experimental Development Costs (£) Cost exc VAT]]+Workpackage[[#This Row],[Total Value of Industrial Research Costs (£) Cost exc VAT]]=Workpackage[[#This Row],[Total Workpackage Cost (£) Cost exc VAT]],"correct","error")</f>
        <v>correct</v>
      </c>
    </row>
    <row r="16" spans="1:12" x14ac:dyDescent="0.35">
      <c r="B16" s="565">
        <v>12</v>
      </c>
      <c r="C16" s="571"/>
      <c r="D16" s="580"/>
      <c r="E16" s="568"/>
      <c r="F16" s="579"/>
      <c r="G16" s="568"/>
      <c r="I16" s="348"/>
      <c r="J16" s="345"/>
      <c r="K16" s="589"/>
      <c r="L16" s="593"/>
    </row>
    <row r="17" spans="2:12" x14ac:dyDescent="0.35">
      <c r="B17" s="565">
        <v>13</v>
      </c>
      <c r="C17" s="571"/>
      <c r="D17" s="580"/>
      <c r="E17" s="568"/>
      <c r="F17" s="579"/>
      <c r="G17" s="568"/>
      <c r="I17" s="348"/>
      <c r="J17" s="345"/>
      <c r="K17" s="589"/>
      <c r="L17" s="593"/>
    </row>
    <row r="18" spans="2:12" x14ac:dyDescent="0.35">
      <c r="B18" s="572">
        <v>14</v>
      </c>
      <c r="C18" s="573"/>
      <c r="D18" s="581"/>
      <c r="E18" s="582"/>
      <c r="F18" s="579"/>
      <c r="G18" s="568"/>
      <c r="H18" s="562"/>
      <c r="I18" s="348"/>
      <c r="J18" s="345"/>
      <c r="K18" s="589"/>
      <c r="L18" s="594" t="str">
        <f>IF(Workpackage[[#This Row],[Total Value of Experimental Development Costs (£) Cost exc VAT]]+Workpackage[[#This Row],[Total Value of Industrial Research Costs (£) Cost exc VAT]]=Workpackage[[#This Row],[Total Workpackage Cost (£) Cost exc VAT]],"correct","error")</f>
        <v>correct</v>
      </c>
    </row>
    <row r="19" spans="2:12" x14ac:dyDescent="0.35">
      <c r="B19" s="572">
        <v>15</v>
      </c>
      <c r="C19" s="573"/>
      <c r="D19" s="581"/>
      <c r="E19" s="582"/>
      <c r="F19" s="579"/>
      <c r="G19" s="568"/>
      <c r="H19" s="562"/>
      <c r="I19" s="348"/>
      <c r="J19" s="345"/>
      <c r="K19" s="589"/>
      <c r="L19" s="594" t="str">
        <f>IF(Workpackage[[#This Row],[Total Value of Experimental Development Costs (£) Cost exc VAT]]+Workpackage[[#This Row],[Total Value of Industrial Research Costs (£) Cost exc VAT]]=Workpackage[[#This Row],[Total Workpackage Cost (£) Cost exc VAT]],"correct","error")</f>
        <v>correct</v>
      </c>
    </row>
    <row r="20" spans="2:12" x14ac:dyDescent="0.35">
      <c r="B20" s="572">
        <v>16</v>
      </c>
      <c r="C20" s="573"/>
      <c r="D20" s="581"/>
      <c r="E20" s="582"/>
      <c r="F20" s="579"/>
      <c r="G20" s="568"/>
      <c r="H20" s="562"/>
      <c r="I20" s="348"/>
      <c r="J20" s="345"/>
      <c r="K20" s="589"/>
      <c r="L20" s="594" t="str">
        <f>IF(Workpackage[[#This Row],[Total Value of Experimental Development Costs (£) Cost exc VAT]]+Workpackage[[#This Row],[Total Value of Industrial Research Costs (£) Cost exc VAT]]=Workpackage[[#This Row],[Total Workpackage Cost (£) Cost exc VAT]],"correct","error")</f>
        <v>correct</v>
      </c>
    </row>
    <row r="21" spans="2:12" x14ac:dyDescent="0.35">
      <c r="B21" s="572">
        <v>17</v>
      </c>
      <c r="C21" s="573"/>
      <c r="D21" s="581"/>
      <c r="E21" s="582"/>
      <c r="F21" s="579"/>
      <c r="G21" s="568"/>
      <c r="H21" s="562"/>
      <c r="I21" s="348"/>
      <c r="J21" s="345"/>
      <c r="K21" s="589"/>
      <c r="L21" s="594" t="str">
        <f>IF(Workpackage[[#This Row],[Total Value of Experimental Development Costs (£) Cost exc VAT]]+Workpackage[[#This Row],[Total Value of Industrial Research Costs (£) Cost exc VAT]]=Workpackage[[#This Row],[Total Workpackage Cost (£) Cost exc VAT]],"correct","error")</f>
        <v>correct</v>
      </c>
    </row>
    <row r="22" spans="2:12" x14ac:dyDescent="0.35">
      <c r="B22" s="572">
        <v>18</v>
      </c>
      <c r="C22" s="573"/>
      <c r="D22" s="581"/>
      <c r="E22" s="582"/>
      <c r="F22" s="579"/>
      <c r="G22" s="568"/>
      <c r="H22" s="562"/>
      <c r="I22" s="348"/>
      <c r="J22" s="345"/>
      <c r="K22" s="589"/>
      <c r="L22" s="594" t="str">
        <f>IF(Workpackage[[#This Row],[Total Value of Experimental Development Costs (£) Cost exc VAT]]+Workpackage[[#This Row],[Total Value of Industrial Research Costs (£) Cost exc VAT]]=Workpackage[[#This Row],[Total Workpackage Cost (£) Cost exc VAT]],"correct","error")</f>
        <v>correct</v>
      </c>
    </row>
    <row r="23" spans="2:12" x14ac:dyDescent="0.35">
      <c r="B23" s="572">
        <v>19</v>
      </c>
      <c r="C23" s="573"/>
      <c r="D23" s="581"/>
      <c r="E23" s="582"/>
      <c r="F23" s="579"/>
      <c r="G23" s="568"/>
      <c r="H23" s="562"/>
      <c r="I23" s="348"/>
      <c r="J23" s="345"/>
      <c r="K23" s="589"/>
      <c r="L23" s="594" t="str">
        <f>IF(Workpackage[[#This Row],[Total Value of Experimental Development Costs (£) Cost exc VAT]]+Workpackage[[#This Row],[Total Value of Industrial Research Costs (£) Cost exc VAT]]=Workpackage[[#This Row],[Total Workpackage Cost (£) Cost exc VAT]],"correct","error")</f>
        <v>correct</v>
      </c>
    </row>
    <row r="24" spans="2:12" x14ac:dyDescent="0.35">
      <c r="B24" s="572">
        <v>20</v>
      </c>
      <c r="C24" s="573"/>
      <c r="D24" s="581"/>
      <c r="E24" s="582"/>
      <c r="F24" s="579"/>
      <c r="G24" s="568"/>
      <c r="H24" s="562"/>
      <c r="I24" s="348"/>
      <c r="J24" s="345"/>
      <c r="K24" s="589"/>
      <c r="L24" s="594" t="str">
        <f>IF(Workpackage[[#This Row],[Total Value of Experimental Development Costs (£) Cost exc VAT]]+Workpackage[[#This Row],[Total Value of Industrial Research Costs (£) Cost exc VAT]]=Workpackage[[#This Row],[Total Workpackage Cost (£) Cost exc VAT]],"correct","error")</f>
        <v>correct</v>
      </c>
    </row>
    <row r="25" spans="2:12" x14ac:dyDescent="0.35">
      <c r="B25" s="572">
        <v>21</v>
      </c>
      <c r="C25" s="573"/>
      <c r="D25" s="581"/>
      <c r="E25" s="582"/>
      <c r="F25" s="579"/>
      <c r="G25" s="568"/>
      <c r="H25" s="562"/>
      <c r="I25" s="348"/>
      <c r="J25" s="345"/>
      <c r="K25" s="589"/>
      <c r="L25" s="594" t="str">
        <f>IF(Workpackage[[#This Row],[Total Value of Experimental Development Costs (£) Cost exc VAT]]+Workpackage[[#This Row],[Total Value of Industrial Research Costs (£) Cost exc VAT]]=Workpackage[[#This Row],[Total Workpackage Cost (£) Cost exc VAT]],"correct","error")</f>
        <v>correct</v>
      </c>
    </row>
    <row r="26" spans="2:12" x14ac:dyDescent="0.35">
      <c r="B26" s="572">
        <v>22</v>
      </c>
      <c r="C26" s="573"/>
      <c r="D26" s="581"/>
      <c r="E26" s="582"/>
      <c r="F26" s="579"/>
      <c r="G26" s="568"/>
      <c r="H26" s="562"/>
      <c r="I26" s="348"/>
      <c r="J26" s="345"/>
      <c r="K26" s="589"/>
      <c r="L26" s="594" t="str">
        <f>IF(Workpackage[[#This Row],[Total Value of Experimental Development Costs (£) Cost exc VAT]]+Workpackage[[#This Row],[Total Value of Industrial Research Costs (£) Cost exc VAT]]=Workpackage[[#This Row],[Total Workpackage Cost (£) Cost exc VAT]],"correct","error")</f>
        <v>correct</v>
      </c>
    </row>
    <row r="27" spans="2:12" x14ac:dyDescent="0.35">
      <c r="B27" s="572">
        <v>23</v>
      </c>
      <c r="C27" s="573"/>
      <c r="D27" s="581"/>
      <c r="E27" s="582"/>
      <c r="F27" s="579"/>
      <c r="G27" s="568"/>
      <c r="H27" s="562"/>
      <c r="I27" s="348"/>
      <c r="J27" s="345"/>
      <c r="K27" s="589"/>
      <c r="L27" s="594" t="str">
        <f>IF(Workpackage[[#This Row],[Total Value of Experimental Development Costs (£) Cost exc VAT]]+Workpackage[[#This Row],[Total Value of Industrial Research Costs (£) Cost exc VAT]]=Workpackage[[#This Row],[Total Workpackage Cost (£) Cost exc VAT]],"correct","error")</f>
        <v>correct</v>
      </c>
    </row>
    <row r="28" spans="2:12" x14ac:dyDescent="0.35">
      <c r="B28" s="572">
        <v>24</v>
      </c>
      <c r="C28" s="573"/>
      <c r="D28" s="581"/>
      <c r="E28" s="582"/>
      <c r="F28" s="579"/>
      <c r="G28" s="568"/>
      <c r="H28" s="562"/>
      <c r="I28" s="348"/>
      <c r="J28" s="345"/>
      <c r="K28" s="589"/>
      <c r="L28" s="594" t="str">
        <f>IF(Workpackage[[#This Row],[Total Value of Experimental Development Costs (£) Cost exc VAT]]+Workpackage[[#This Row],[Total Value of Industrial Research Costs (£) Cost exc VAT]]=Workpackage[[#This Row],[Total Workpackage Cost (£) Cost exc VAT]],"correct","error")</f>
        <v>correct</v>
      </c>
    </row>
    <row r="29" spans="2:12" x14ac:dyDescent="0.35">
      <c r="B29" s="572">
        <v>25</v>
      </c>
      <c r="C29" s="573"/>
      <c r="D29" s="581"/>
      <c r="E29" s="582"/>
      <c r="F29" s="579"/>
      <c r="G29" s="568"/>
      <c r="H29" s="562"/>
      <c r="I29" s="348"/>
      <c r="J29" s="345"/>
      <c r="K29" s="589"/>
      <c r="L29" s="594" t="str">
        <f>IF(Workpackage[[#This Row],[Total Value of Experimental Development Costs (£) Cost exc VAT]]+Workpackage[[#This Row],[Total Value of Industrial Research Costs (£) Cost exc VAT]]=Workpackage[[#This Row],[Total Workpackage Cost (£) Cost exc VAT]],"correct","error")</f>
        <v>correct</v>
      </c>
    </row>
    <row r="30" spans="2:12" ht="29" x14ac:dyDescent="0.35">
      <c r="B30" s="574"/>
      <c r="C30" s="575" t="s">
        <v>91</v>
      </c>
      <c r="D30" s="583"/>
      <c r="E30" s="584"/>
      <c r="F30" s="586"/>
      <c r="G30" s="587"/>
      <c r="H30" s="562"/>
      <c r="I30" s="348"/>
      <c r="J30" s="345"/>
      <c r="K30" s="589"/>
      <c r="L30" s="595" t="str">
        <f>IF(Workpackage[[#This Row],[Total Value of Experimental Development Costs (£) Cost exc VAT]]+Workpackage[[#This Row],[Total Value of Industrial Research Costs (£) Cost exc VAT]]=Workpackage[[#This Row],[Total Workpackage Cost (£) Cost exc VAT]],"correct","error")</f>
        <v>correct</v>
      </c>
    </row>
    <row r="31" spans="2:12" ht="15" thickBot="1" x14ac:dyDescent="0.4">
      <c r="B31" s="384"/>
      <c r="E31" s="385"/>
      <c r="F31" s="385"/>
      <c r="G31" s="385"/>
      <c r="I31" s="141">
        <f>SUM(Workpackage[Total Workpackage Cost (£) Cost exc VAT])</f>
        <v>0</v>
      </c>
      <c r="J31" s="386">
        <f>SUM(Workpackage[Total Value of Experimental Development Costs (£) Cost exc VAT])</f>
        <v>0</v>
      </c>
      <c r="K31" s="387">
        <f>SUM(Workpackage[Total Value of Industrial Research Costs (£) Cost exc VAT])</f>
        <v>0</v>
      </c>
    </row>
    <row r="32" spans="2:12" x14ac:dyDescent="0.35"/>
    <row r="33" x14ac:dyDescent="0.35"/>
    <row r="34" x14ac:dyDescent="0.35"/>
    <row r="3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69" x14ac:dyDescent="0.35"/>
    <row r="70" x14ac:dyDescent="0.35"/>
  </sheetData>
  <sheetProtection algorithmName="SHA-512" hashValue="wn18auDWnziOawlFRfd2r6XBxLiaQ7v3cGiCV+pVdJDAst850mPR0JJukRMqj6yIgtE5QVNknBUlZiUVfwuFjw==" saltValue="iN1fDfSM1eBu9/t9Qe20Pw==" spinCount="100000" sheet="1" selectLockedCells="1"/>
  <mergeCells count="1">
    <mergeCell ref="B3:L3"/>
  </mergeCells>
  <dataValidations count="3">
    <dataValidation allowBlank="1" showInputMessage="1" showErrorMessage="1" prompt="Should be no more than a few words" sqref="C5:C30" xr:uid="{38B57D50-8B18-4AD7-9DA9-57B927AA3699}"/>
    <dataValidation type="whole" operator="greaterThan" allowBlank="1" showInputMessage="1" showErrorMessage="1" error="Must be a whole number, greater than 0" prompt="Workpackage IDs must be sequential whole numbers greater than 0" sqref="B5:B30" xr:uid="{DA792D6F-C288-43A4-829D-DA9CBE69C813}">
      <formula1>0</formula1>
    </dataValidation>
    <dataValidation allowBlank="1" showInputMessage="1" showErrorMessage="1" prompt="The sum of all deliverables in this Workpackage" sqref="I5:K30" xr:uid="{9CC7B190-4BB2-4080-A7BF-B85713B19528}"/>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5E9DA03-C9B2-4BC0-A180-EA6919B3F59A}">
          <x14:formula1>
            <xm:f>'Organisation Funding Breakdown'!$C$10:$C$21</xm:f>
          </x14:formula1>
          <xm:sqref>D5:D14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0DE89-5EDA-4AAD-BD6F-2542696E5C1F}">
  <sheetPr>
    <tabColor rgb="FF0070C0"/>
  </sheetPr>
  <dimension ref="A1:L28"/>
  <sheetViews>
    <sheetView topLeftCell="A12" zoomScale="85" zoomScaleNormal="85" workbookViewId="0">
      <selection activeCell="F19" sqref="F19"/>
    </sheetView>
  </sheetViews>
  <sheetFormatPr defaultRowHeight="14.5" x14ac:dyDescent="0.35"/>
  <cols>
    <col min="3" max="3" width="25.1796875" customWidth="1"/>
    <col min="4" max="4" width="21.453125" customWidth="1"/>
    <col min="5" max="5" width="20.81640625" customWidth="1"/>
    <col min="6" max="6" width="46" customWidth="1"/>
    <col min="7" max="7" width="10.54296875" customWidth="1"/>
    <col min="9" max="9" width="47.1796875" customWidth="1"/>
    <col min="10" max="10" width="24.1796875" customWidth="1"/>
    <col min="11" max="11" width="41.1796875" customWidth="1"/>
  </cols>
  <sheetData>
    <row r="1" spans="1:12" x14ac:dyDescent="0.35">
      <c r="B1" s="205"/>
      <c r="C1" s="516" t="s">
        <v>92</v>
      </c>
      <c r="D1" s="516"/>
      <c r="E1" s="516"/>
      <c r="F1" s="516"/>
      <c r="G1" s="516"/>
      <c r="H1" s="516"/>
      <c r="I1" s="516"/>
      <c r="J1" s="516"/>
      <c r="K1" s="516"/>
    </row>
    <row r="2" spans="1:12" x14ac:dyDescent="0.35">
      <c r="B2" s="206"/>
      <c r="C2" s="511"/>
      <c r="D2" s="511"/>
      <c r="E2" s="511"/>
      <c r="F2" s="511"/>
      <c r="G2" s="511"/>
      <c r="H2" s="511"/>
      <c r="I2" s="511"/>
      <c r="J2" s="511"/>
      <c r="K2" s="511"/>
    </row>
    <row r="3" spans="1:12" ht="15.5" x14ac:dyDescent="0.35">
      <c r="B3" s="207"/>
      <c r="C3" s="208" t="s">
        <v>93</v>
      </c>
      <c r="D3" s="209"/>
      <c r="E3" s="209"/>
      <c r="F3" s="210"/>
      <c r="G3" s="33"/>
      <c r="H3" s="211"/>
      <c r="I3" s="212"/>
      <c r="J3" s="33"/>
      <c r="K3" s="33"/>
    </row>
    <row r="4" spans="1:12" ht="15.5" x14ac:dyDescent="0.35">
      <c r="B4" s="207"/>
      <c r="C4" s="517" t="s">
        <v>94</v>
      </c>
      <c r="D4" s="517"/>
      <c r="E4" s="517"/>
      <c r="F4" s="517"/>
      <c r="G4" s="517"/>
      <c r="H4" s="517"/>
      <c r="I4" s="517"/>
      <c r="J4" s="517"/>
      <c r="K4" s="213"/>
    </row>
    <row r="5" spans="1:12" ht="15.5" x14ac:dyDescent="0.35">
      <c r="B5" s="207"/>
      <c r="C5" s="518" t="s">
        <v>95</v>
      </c>
      <c r="D5" s="518"/>
      <c r="E5" s="518"/>
      <c r="F5" s="518"/>
      <c r="G5" s="518"/>
      <c r="H5" s="518"/>
      <c r="I5" s="518"/>
      <c r="J5" s="518"/>
      <c r="K5" s="214"/>
    </row>
    <row r="6" spans="1:12" ht="15.5" x14ac:dyDescent="0.35">
      <c r="B6" s="207"/>
      <c r="C6" s="519" t="s">
        <v>96</v>
      </c>
      <c r="D6" s="519"/>
      <c r="E6" s="519"/>
      <c r="F6" s="519"/>
      <c r="G6" s="519"/>
      <c r="H6" s="519"/>
      <c r="I6" s="519"/>
      <c r="J6" s="519"/>
      <c r="K6" s="215"/>
    </row>
    <row r="7" spans="1:12" ht="16" thickBot="1" x14ac:dyDescent="0.4">
      <c r="B7" s="207"/>
      <c r="C7" s="520"/>
      <c r="D7" s="520"/>
      <c r="E7" s="520"/>
      <c r="F7" s="520"/>
      <c r="G7" s="520"/>
      <c r="H7" s="520"/>
      <c r="I7" s="520"/>
      <c r="J7" s="520"/>
      <c r="K7" s="216"/>
    </row>
    <row r="8" spans="1:12" x14ac:dyDescent="0.35">
      <c r="B8" s="207"/>
      <c r="C8" s="33"/>
      <c r="D8" s="33"/>
      <c r="E8" s="33"/>
      <c r="F8" s="210"/>
      <c r="G8" s="33"/>
      <c r="H8" s="211"/>
      <c r="I8" s="212"/>
      <c r="J8" s="33"/>
      <c r="K8" s="33"/>
    </row>
    <row r="9" spans="1:12" ht="15.5" x14ac:dyDescent="0.35">
      <c r="B9" s="207"/>
      <c r="C9" s="217" t="s">
        <v>97</v>
      </c>
      <c r="D9" s="203">
        <f>SUM(K14:K25)</f>
        <v>0</v>
      </c>
      <c r="E9" s="210"/>
      <c r="F9" s="210"/>
      <c r="G9" s="33"/>
      <c r="H9" s="211"/>
      <c r="I9" s="212"/>
      <c r="J9" s="33"/>
      <c r="K9" s="33"/>
    </row>
    <row r="10" spans="1:12" x14ac:dyDescent="0.35">
      <c r="B10" s="207"/>
      <c r="C10" s="71"/>
      <c r="D10" s="71"/>
      <c r="E10" s="71"/>
      <c r="F10" s="210"/>
      <c r="G10" s="33"/>
      <c r="H10" s="211"/>
      <c r="I10" s="212"/>
      <c r="J10" s="33"/>
      <c r="K10" s="33"/>
    </row>
    <row r="11" spans="1:12" ht="19" thickBot="1" x14ac:dyDescent="0.4">
      <c r="B11" s="207"/>
      <c r="C11" s="514" t="s">
        <v>92</v>
      </c>
      <c r="D11" s="514"/>
      <c r="E11" s="514"/>
      <c r="F11" s="514"/>
      <c r="G11" s="514"/>
      <c r="H11" s="514"/>
      <c r="I11" s="514"/>
      <c r="J11" s="514"/>
      <c r="K11" s="515"/>
    </row>
    <row r="12" spans="1:12" ht="52" x14ac:dyDescent="0.35">
      <c r="B12" s="207"/>
      <c r="C12" s="218" t="s">
        <v>98</v>
      </c>
      <c r="D12" s="218" t="s">
        <v>99</v>
      </c>
      <c r="E12" s="219" t="s">
        <v>100</v>
      </c>
      <c r="F12" s="220" t="s">
        <v>101</v>
      </c>
      <c r="G12" s="221" t="s">
        <v>102</v>
      </c>
      <c r="H12" s="221" t="s">
        <v>103</v>
      </c>
      <c r="I12" s="222" t="s">
        <v>104</v>
      </c>
      <c r="J12" s="223" t="s">
        <v>105</v>
      </c>
      <c r="K12" s="223" t="s">
        <v>106</v>
      </c>
    </row>
    <row r="13" spans="1:12" ht="39" x14ac:dyDescent="0.35">
      <c r="A13" s="224"/>
      <c r="B13" s="225"/>
      <c r="C13" s="34" t="s">
        <v>107</v>
      </c>
      <c r="D13" s="34" t="s">
        <v>70</v>
      </c>
      <c r="E13" s="226" t="s">
        <v>108</v>
      </c>
      <c r="F13" s="227" t="s">
        <v>109</v>
      </c>
      <c r="G13" s="34" t="s">
        <v>110</v>
      </c>
      <c r="H13" s="34" t="s">
        <v>111</v>
      </c>
      <c r="I13" s="228" t="s">
        <v>112</v>
      </c>
      <c r="J13" s="35" t="s">
        <v>113</v>
      </c>
      <c r="K13" s="36" t="s">
        <v>74</v>
      </c>
      <c r="L13" s="224"/>
    </row>
    <row r="14" spans="1:12" ht="26.5" x14ac:dyDescent="0.35">
      <c r="B14" s="4"/>
      <c r="C14" s="37">
        <f>Summary!$D$2</f>
        <v>0</v>
      </c>
      <c r="D14" s="38" t="s">
        <v>114</v>
      </c>
      <c r="E14" s="48" t="s">
        <v>115</v>
      </c>
      <c r="F14" s="49"/>
      <c r="G14" s="38" t="s">
        <v>116</v>
      </c>
      <c r="H14" s="38"/>
      <c r="I14" s="50"/>
      <c r="J14" s="204" t="e">
        <f>(K14/$D$9)</f>
        <v>#DIV/0!</v>
      </c>
      <c r="K14" s="192">
        <v>0</v>
      </c>
    </row>
    <row r="15" spans="1:12" ht="26.5" x14ac:dyDescent="0.35">
      <c r="B15" s="4"/>
      <c r="C15" s="37">
        <f>Summary!$D$2</f>
        <v>0</v>
      </c>
      <c r="D15" s="38" t="s">
        <v>114</v>
      </c>
      <c r="E15" s="48" t="s">
        <v>115</v>
      </c>
      <c r="F15" s="49"/>
      <c r="G15" s="38" t="s">
        <v>116</v>
      </c>
      <c r="H15" s="38"/>
      <c r="I15" s="50"/>
      <c r="J15" s="204" t="e">
        <f t="shared" ref="J15:J25" si="0">(K15/$D$9)</f>
        <v>#DIV/0!</v>
      </c>
      <c r="K15" s="192">
        <v>0</v>
      </c>
    </row>
    <row r="16" spans="1:12" ht="26.5" x14ac:dyDescent="0.35">
      <c r="B16" s="4"/>
      <c r="C16" s="37">
        <f>Summary!$D$2</f>
        <v>0</v>
      </c>
      <c r="D16" s="38" t="s">
        <v>114</v>
      </c>
      <c r="E16" s="48" t="s">
        <v>115</v>
      </c>
      <c r="F16" s="49"/>
      <c r="G16" s="38" t="s">
        <v>116</v>
      </c>
      <c r="H16" s="38"/>
      <c r="I16" s="50"/>
      <c r="J16" s="204" t="e">
        <f t="shared" si="0"/>
        <v>#DIV/0!</v>
      </c>
      <c r="K16" s="192">
        <v>0</v>
      </c>
    </row>
    <row r="17" spans="1:12" ht="26.5" x14ac:dyDescent="0.35">
      <c r="B17" s="4"/>
      <c r="C17" s="37">
        <f>Summary!$D$2</f>
        <v>0</v>
      </c>
      <c r="D17" s="38" t="s">
        <v>114</v>
      </c>
      <c r="E17" s="48" t="s">
        <v>115</v>
      </c>
      <c r="F17" s="49"/>
      <c r="G17" s="38" t="s">
        <v>116</v>
      </c>
      <c r="H17" s="38"/>
      <c r="I17" s="51"/>
      <c r="J17" s="204" t="e">
        <f t="shared" si="0"/>
        <v>#DIV/0!</v>
      </c>
      <c r="K17" s="192">
        <v>0</v>
      </c>
    </row>
    <row r="18" spans="1:12" ht="26.5" x14ac:dyDescent="0.35">
      <c r="B18" s="4"/>
      <c r="C18" s="37">
        <f>Summary!$D$2</f>
        <v>0</v>
      </c>
      <c r="D18" s="38" t="s">
        <v>114</v>
      </c>
      <c r="E18" s="48" t="s">
        <v>115</v>
      </c>
      <c r="F18" s="49"/>
      <c r="G18" s="38" t="s">
        <v>116</v>
      </c>
      <c r="H18" s="38"/>
      <c r="I18" s="51"/>
      <c r="J18" s="204" t="e">
        <f>(K18/$D$9)</f>
        <v>#DIV/0!</v>
      </c>
      <c r="K18" s="192">
        <v>0</v>
      </c>
    </row>
    <row r="19" spans="1:12" ht="26.5" x14ac:dyDescent="0.35">
      <c r="B19" s="4"/>
      <c r="C19" s="37">
        <f>Summary!$D$2</f>
        <v>0</v>
      </c>
      <c r="D19" s="38" t="s">
        <v>114</v>
      </c>
      <c r="E19" s="48" t="s">
        <v>115</v>
      </c>
      <c r="F19" s="49"/>
      <c r="G19" s="38" t="s">
        <v>116</v>
      </c>
      <c r="H19" s="38"/>
      <c r="I19" s="51"/>
      <c r="J19" s="204" t="e">
        <f t="shared" si="0"/>
        <v>#DIV/0!</v>
      </c>
      <c r="K19" s="192">
        <v>0</v>
      </c>
    </row>
    <row r="20" spans="1:12" ht="26.5" x14ac:dyDescent="0.35">
      <c r="B20" s="4"/>
      <c r="C20" s="37">
        <f>Summary!$D$2</f>
        <v>0</v>
      </c>
      <c r="D20" s="38" t="s">
        <v>114</v>
      </c>
      <c r="E20" s="48" t="s">
        <v>115</v>
      </c>
      <c r="F20" s="49"/>
      <c r="G20" s="38" t="s">
        <v>116</v>
      </c>
      <c r="H20" s="38"/>
      <c r="I20" s="51"/>
      <c r="J20" s="204" t="e">
        <f t="shared" si="0"/>
        <v>#DIV/0!</v>
      </c>
      <c r="K20" s="192">
        <v>0</v>
      </c>
    </row>
    <row r="21" spans="1:12" ht="26.5" x14ac:dyDescent="0.35">
      <c r="B21" s="4"/>
      <c r="C21" s="37">
        <f>Summary!$D$2</f>
        <v>0</v>
      </c>
      <c r="D21" s="38" t="s">
        <v>114</v>
      </c>
      <c r="E21" s="48" t="s">
        <v>115</v>
      </c>
      <c r="F21" s="49"/>
      <c r="G21" s="38" t="s">
        <v>116</v>
      </c>
      <c r="H21" s="38"/>
      <c r="I21" s="51"/>
      <c r="J21" s="204" t="e">
        <f t="shared" si="0"/>
        <v>#DIV/0!</v>
      </c>
      <c r="K21" s="192">
        <v>0</v>
      </c>
    </row>
    <row r="22" spans="1:12" ht="26.5" x14ac:dyDescent="0.35">
      <c r="B22" s="4"/>
      <c r="C22" s="37">
        <f>Summary!$D$2</f>
        <v>0</v>
      </c>
      <c r="D22" s="38" t="s">
        <v>114</v>
      </c>
      <c r="E22" s="48" t="s">
        <v>115</v>
      </c>
      <c r="F22" s="49"/>
      <c r="G22" s="38" t="s">
        <v>116</v>
      </c>
      <c r="H22" s="38"/>
      <c r="I22" s="51"/>
      <c r="J22" s="204" t="e">
        <f t="shared" si="0"/>
        <v>#DIV/0!</v>
      </c>
      <c r="K22" s="192">
        <v>0</v>
      </c>
    </row>
    <row r="23" spans="1:12" ht="26.5" x14ac:dyDescent="0.35">
      <c r="B23" s="4"/>
      <c r="C23" s="37">
        <f>Summary!$D$2</f>
        <v>0</v>
      </c>
      <c r="D23" s="38" t="s">
        <v>114</v>
      </c>
      <c r="E23" s="48" t="s">
        <v>115</v>
      </c>
      <c r="F23" s="49"/>
      <c r="G23" s="38" t="s">
        <v>116</v>
      </c>
      <c r="H23" s="38"/>
      <c r="I23" s="51"/>
      <c r="J23" s="204" t="e">
        <f t="shared" si="0"/>
        <v>#DIV/0!</v>
      </c>
      <c r="K23" s="192">
        <v>0</v>
      </c>
    </row>
    <row r="24" spans="1:12" ht="26.5" x14ac:dyDescent="0.35">
      <c r="B24" s="4"/>
      <c r="C24" s="37">
        <f>Summary!$D$2</f>
        <v>0</v>
      </c>
      <c r="D24" s="38" t="s">
        <v>114</v>
      </c>
      <c r="E24" s="48" t="s">
        <v>115</v>
      </c>
      <c r="F24" s="49"/>
      <c r="G24" s="38" t="s">
        <v>116</v>
      </c>
      <c r="H24" s="38"/>
      <c r="I24" s="51"/>
      <c r="J24" s="204" t="e">
        <f t="shared" si="0"/>
        <v>#DIV/0!</v>
      </c>
      <c r="K24" s="192">
        <v>0</v>
      </c>
    </row>
    <row r="25" spans="1:12" ht="27" thickBot="1" x14ac:dyDescent="0.4">
      <c r="B25" s="4"/>
      <c r="C25" s="37">
        <f>Summary!$D$2</f>
        <v>0</v>
      </c>
      <c r="D25" s="38" t="s">
        <v>114</v>
      </c>
      <c r="E25" s="48" t="s">
        <v>115</v>
      </c>
      <c r="F25" s="49"/>
      <c r="G25" s="38" t="s">
        <v>116</v>
      </c>
      <c r="H25" s="38"/>
      <c r="I25" s="52"/>
      <c r="J25" s="204" t="e">
        <f t="shared" si="0"/>
        <v>#DIV/0!</v>
      </c>
      <c r="K25" s="192">
        <v>0</v>
      </c>
    </row>
    <row r="26" spans="1:12" ht="15.5" thickTop="1" thickBot="1" x14ac:dyDescent="0.4">
      <c r="B26" s="6"/>
      <c r="C26" s="37">
        <f>Summary!$D$2</f>
        <v>0</v>
      </c>
      <c r="D26" s="53" t="s">
        <v>117</v>
      </c>
      <c r="E26" s="54"/>
      <c r="F26" s="55"/>
      <c r="G26" s="56"/>
      <c r="H26" s="57"/>
      <c r="I26" s="58"/>
      <c r="J26" s="59" t="e">
        <f>SUM(J14:J25)</f>
        <v>#DIV/0!</v>
      </c>
      <c r="K26" s="192"/>
    </row>
    <row r="27" spans="1:12" ht="15.5" thickTop="1" thickBot="1" x14ac:dyDescent="0.4">
      <c r="A27" s="69"/>
      <c r="B27" s="69"/>
      <c r="F27" s="229"/>
      <c r="H27" s="230"/>
      <c r="I27" s="63"/>
      <c r="J27" s="60" t="s">
        <v>76</v>
      </c>
      <c r="K27" s="231"/>
      <c r="L27" s="69"/>
    </row>
    <row r="28" spans="1:12" ht="15" thickTop="1" x14ac:dyDescent="0.35"/>
  </sheetData>
  <sheetProtection algorithmName="SHA-512" hashValue="qe5+MsSfMOJ84NyWGgXLYm/+FMlQHhPb5jrXLI7GW2F76YlMkP4yEp9KTuwMSZ9oRq7fBDjs8bwLr83d5CY47Q==" saltValue="8m9dItOrdcmcwG0K380wow==" spinCount="100000" sheet="1" selectLockedCells="1"/>
  <mergeCells count="6">
    <mergeCell ref="C11:K11"/>
    <mergeCell ref="C1:K2"/>
    <mergeCell ref="C4:J4"/>
    <mergeCell ref="C5:J5"/>
    <mergeCell ref="C6:J6"/>
    <mergeCell ref="C7:J7"/>
  </mergeCells>
  <conditionalFormatting sqref="J26">
    <cfRule type="cellIs" dxfId="2" priority="11" operator="lessThan">
      <formula>1</formula>
    </cfRule>
    <cfRule type="cellIs" dxfId="1" priority="12" operator="greaterThan">
      <formula>1</formula>
    </cfRule>
    <cfRule type="cellIs" dxfId="0" priority="15" operator="equal">
      <formula>1</formula>
    </cfRule>
  </conditionalFormatting>
  <dataValidations count="6">
    <dataValidation type="list" allowBlank="1" showInputMessage="1" showErrorMessage="1" sqref="E15:E26" xr:uid="{ACB9ABFD-CEF5-485E-9F85-81C2B3F327A8}">
      <formula1>"Please Select, Lead Organisation, Partner"</formula1>
    </dataValidation>
    <dataValidation allowBlank="1" showInputMessage="1" showErrorMessage="1" prompt="Where main activity will take place_x000a_" sqref="H13" xr:uid="{D35C85A5-883C-41A3-8B8F-769A337891D3}"/>
    <dataValidation type="list" allowBlank="1" showInputMessage="1" showErrorMessage="1" prompt="(For locations not in the UK please select N/A and state which Country in the relevant column)" sqref="G14:G25" xr:uid="{CECDD03B-47B3-47A7-AE1C-700B6687ADFA}">
      <formula1>"Choose Region, Scotland, Northern Ireland, Wales, North East, North West, Yorkshire and the Humber, West Midlands, East Midlands, South West, South East, East of England, Greater London, N/A"</formula1>
    </dataValidation>
    <dataValidation allowBlank="1" showInputMessage="1" showErrorMessage="1" prompt="(For locations not in the UK please select N/A and state which Country in the relevant column)" sqref="G13" xr:uid="{9781FA21-D04B-4FA9-8543-0FC67EA46996}"/>
    <dataValidation allowBlank="1" showInputMessage="1" showErrorMessage="1" prompt="Where main activity will take place" sqref="F13:F25 H14:H25" xr:uid="{A6F1B51C-53C1-49CC-92BC-06D90C0C358F}"/>
    <dataValidation type="list" allowBlank="1" showInputMessage="1" showErrorMessage="1" sqref="G26" xr:uid="{090F0ED3-C057-4065-A38A-07D07462A6EE}">
      <formula1>"Choose Region, Scotland, Northern Ireland, Wales, North East, North West, Yorkshire and the Humber, West Midlands, East Midlands, South West, South East, East of England, Greater London, N/A"</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6BB5BA45-300E-4C26-8B46-1459969173E7}">
          <x14:formula1>
            <xm:f>'Formula Data'!$D$4:$D$7</xm:f>
          </x14:formula1>
          <xm:sqref>E14</xm:sqref>
        </x14:dataValidation>
        <x14:dataValidation type="list" allowBlank="1" showInputMessage="1" showErrorMessage="1" xr:uid="{D5C91656-613F-4F47-BC80-060436F8137B}">
          <x14:formula1>
            <xm:f>'Organisation Funding Breakdown'!$C$10:$C$21</xm:f>
          </x14:formula1>
          <xm:sqref>D14:D25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559C4-FDF6-42DB-8EEA-61FA1408D21A}">
  <dimension ref="A1:R178"/>
  <sheetViews>
    <sheetView topLeftCell="D33" zoomScale="85" zoomScaleNormal="85" workbookViewId="0">
      <selection activeCell="H13" sqref="H13"/>
    </sheetView>
  </sheetViews>
  <sheetFormatPr defaultColWidth="0" defaultRowHeight="14.5" zeroHeight="1" x14ac:dyDescent="0.35"/>
  <cols>
    <col min="1" max="1" width="16.54296875" customWidth="1"/>
    <col min="2" max="2" width="38" bestFit="1" customWidth="1"/>
    <col min="3" max="4" width="38" customWidth="1"/>
    <col min="5" max="5" width="32.453125" customWidth="1"/>
    <col min="6" max="6" width="33.1796875" customWidth="1"/>
    <col min="7" max="7" width="27.453125" customWidth="1"/>
    <col min="8" max="8" width="30.1796875" style="276" customWidth="1"/>
    <col min="9" max="9" width="27.81640625" customWidth="1"/>
    <col min="10" max="10" width="21" customWidth="1"/>
    <col min="11" max="11" width="8.81640625" customWidth="1"/>
    <col min="12" max="12" width="8.81640625" hidden="1" customWidth="1"/>
    <col min="13" max="18" width="0" hidden="1" customWidth="1"/>
    <col min="19" max="16384" width="8.81640625" hidden="1"/>
  </cols>
  <sheetData>
    <row r="1" spans="1:10" x14ac:dyDescent="0.35"/>
    <row r="2" spans="1:10" ht="15" thickBot="1" x14ac:dyDescent="0.4">
      <c r="A2" s="70" t="s">
        <v>32</v>
      </c>
      <c r="B2" s="70"/>
      <c r="C2" s="70"/>
      <c r="D2" s="70"/>
      <c r="E2" s="70"/>
      <c r="F2" s="70"/>
      <c r="G2" s="70"/>
      <c r="H2" s="277"/>
      <c r="I2" s="70"/>
      <c r="J2" s="70"/>
    </row>
    <row r="3" spans="1:10" x14ac:dyDescent="0.35">
      <c r="B3" s="161" t="s">
        <v>126</v>
      </c>
      <c r="C3" s="162">
        <f>5*52</f>
        <v>260</v>
      </c>
      <c r="D3" s="163" t="s">
        <v>127</v>
      </c>
      <c r="E3" s="164">
        <f>Table2[[#Totals],[Project Labour Cost 
exc Overheads(£ ex-VAT)]]</f>
        <v>0</v>
      </c>
    </row>
    <row r="4" spans="1:10" x14ac:dyDescent="0.35">
      <c r="B4" s="165"/>
      <c r="C4" s="166"/>
      <c r="D4" s="167"/>
      <c r="E4" s="168"/>
    </row>
    <row r="5" spans="1:10" x14ac:dyDescent="0.35">
      <c r="B5" s="165" t="s">
        <v>128</v>
      </c>
      <c r="C5" s="166">
        <v>9</v>
      </c>
      <c r="D5" s="167" t="s">
        <v>129</v>
      </c>
      <c r="E5" s="169">
        <f>Table2[[#Totals],[Overhead Cost (£ ex-VAT)
]]</f>
        <v>0</v>
      </c>
    </row>
    <row r="6" spans="1:10" x14ac:dyDescent="0.35">
      <c r="B6" s="165"/>
      <c r="C6" s="166"/>
      <c r="D6" s="167"/>
      <c r="E6" s="168"/>
    </row>
    <row r="7" spans="1:10" x14ac:dyDescent="0.35">
      <c r="B7" s="165" t="s">
        <v>130</v>
      </c>
      <c r="C7" s="166">
        <v>31</v>
      </c>
      <c r="D7" s="167" t="s">
        <v>131</v>
      </c>
      <c r="E7" s="170" t="e">
        <f>AVERAGE(H13:H52)</f>
        <v>#DIV/0!</v>
      </c>
    </row>
    <row r="8" spans="1:10" x14ac:dyDescent="0.35">
      <c r="B8" s="165"/>
      <c r="C8" s="166"/>
      <c r="D8" s="167"/>
      <c r="E8" s="171"/>
    </row>
    <row r="9" spans="1:10" ht="15" thickBot="1" x14ac:dyDescent="0.4">
      <c r="B9" s="172" t="s">
        <v>132</v>
      </c>
      <c r="C9" s="173">
        <f>C3-C5-C7</f>
        <v>220</v>
      </c>
      <c r="D9" s="174"/>
      <c r="E9" s="175"/>
    </row>
    <row r="10" spans="1:10" ht="15" thickBot="1" x14ac:dyDescent="0.4"/>
    <row r="11" spans="1:10" ht="62" x14ac:dyDescent="0.35">
      <c r="A11" s="285" t="s">
        <v>133</v>
      </c>
      <c r="B11" s="286" t="s">
        <v>134</v>
      </c>
      <c r="C11" s="287" t="s">
        <v>135</v>
      </c>
      <c r="D11" s="287" t="s">
        <v>136</v>
      </c>
      <c r="E11" s="287" t="s">
        <v>137</v>
      </c>
      <c r="F11" s="288" t="s">
        <v>138</v>
      </c>
      <c r="G11" s="288" t="s">
        <v>139</v>
      </c>
      <c r="H11" s="289" t="s">
        <v>140</v>
      </c>
      <c r="I11" s="290" t="s">
        <v>141</v>
      </c>
      <c r="J11" s="288" t="s">
        <v>142</v>
      </c>
    </row>
    <row r="12" spans="1:10" x14ac:dyDescent="0.35">
      <c r="A12" s="160" t="s">
        <v>143</v>
      </c>
      <c r="B12" s="73" t="s">
        <v>144</v>
      </c>
      <c r="C12" s="73" t="s">
        <v>145</v>
      </c>
      <c r="D12" s="73" t="s">
        <v>146</v>
      </c>
      <c r="E12" s="74">
        <v>500</v>
      </c>
      <c r="F12" s="76">
        <v>100</v>
      </c>
      <c r="G12" s="75">
        <f>Table2[[#This Row],[Number of Days Spent on Project]]*Table2[[#This Row],[Day rate (£/day)]]</f>
        <v>50000</v>
      </c>
      <c r="H12" s="278">
        <v>0.2</v>
      </c>
      <c r="I12" s="77">
        <f>G12*H12</f>
        <v>10000</v>
      </c>
      <c r="J12" s="78">
        <f>I12+G12</f>
        <v>60000</v>
      </c>
    </row>
    <row r="13" spans="1:10" ht="39" x14ac:dyDescent="0.35">
      <c r="A13" s="193">
        <v>1</v>
      </c>
      <c r="B13" s="176" t="s">
        <v>147</v>
      </c>
      <c r="C13" s="194"/>
      <c r="D13" s="151"/>
      <c r="E13" s="152"/>
      <c r="F13" s="153"/>
      <c r="G13" s="79">
        <f>F13*Table2[[#This Row],[Day rate (£/day)]]</f>
        <v>0</v>
      </c>
      <c r="H13" s="275"/>
      <c r="I13" s="77">
        <f t="shared" ref="I13:I52" si="0">G13*H13</f>
        <v>0</v>
      </c>
      <c r="J13" s="78">
        <f>I13+G13</f>
        <v>0</v>
      </c>
    </row>
    <row r="14" spans="1:10" x14ac:dyDescent="0.35">
      <c r="A14" s="193">
        <v>2</v>
      </c>
      <c r="B14" s="151"/>
      <c r="C14" s="194"/>
      <c r="D14" s="151"/>
      <c r="E14" s="152"/>
      <c r="F14" s="153"/>
      <c r="G14" s="79">
        <f>F14*Table2[[#This Row],[Day rate (£/day)]]</f>
        <v>0</v>
      </c>
      <c r="H14" s="275"/>
      <c r="I14" s="77">
        <f t="shared" si="0"/>
        <v>0</v>
      </c>
      <c r="J14" s="78">
        <f t="shared" ref="J14:J52" si="1">I14+G14</f>
        <v>0</v>
      </c>
    </row>
    <row r="15" spans="1:10" x14ac:dyDescent="0.35">
      <c r="A15" s="193">
        <v>3</v>
      </c>
      <c r="B15" s="151"/>
      <c r="C15" s="194"/>
      <c r="D15" s="151"/>
      <c r="E15" s="152"/>
      <c r="F15" s="153"/>
      <c r="G15" s="79">
        <f>F15*Table2[[#This Row],[Day rate (£/day)]]</f>
        <v>0</v>
      </c>
      <c r="H15" s="275"/>
      <c r="I15" s="77">
        <f t="shared" si="0"/>
        <v>0</v>
      </c>
      <c r="J15" s="78">
        <f t="shared" si="1"/>
        <v>0</v>
      </c>
    </row>
    <row r="16" spans="1:10" x14ac:dyDescent="0.35">
      <c r="A16" s="193">
        <v>4</v>
      </c>
      <c r="B16" s="151"/>
      <c r="C16" s="194"/>
      <c r="D16" s="151"/>
      <c r="E16" s="152"/>
      <c r="F16" s="153"/>
      <c r="G16" s="79">
        <f>F16*Table2[[#This Row],[Day rate (£/day)]]</f>
        <v>0</v>
      </c>
      <c r="H16" s="275"/>
      <c r="I16" s="77">
        <f t="shared" si="0"/>
        <v>0</v>
      </c>
      <c r="J16" s="78">
        <f t="shared" si="1"/>
        <v>0</v>
      </c>
    </row>
    <row r="17" spans="1:10" x14ac:dyDescent="0.35">
      <c r="A17" s="193">
        <v>5</v>
      </c>
      <c r="B17" s="151"/>
      <c r="C17" s="194"/>
      <c r="D17" s="151"/>
      <c r="E17" s="152"/>
      <c r="F17" s="153"/>
      <c r="G17" s="79">
        <f>F17*Table2[[#This Row],[Day rate (£/day)]]</f>
        <v>0</v>
      </c>
      <c r="H17" s="275"/>
      <c r="I17" s="77">
        <f t="shared" si="0"/>
        <v>0</v>
      </c>
      <c r="J17" s="78">
        <f t="shared" si="1"/>
        <v>0</v>
      </c>
    </row>
    <row r="18" spans="1:10" x14ac:dyDescent="0.35">
      <c r="A18" s="193">
        <v>6</v>
      </c>
      <c r="B18" s="151"/>
      <c r="C18" s="194"/>
      <c r="D18" s="151"/>
      <c r="E18" s="152"/>
      <c r="F18" s="153"/>
      <c r="G18" s="79">
        <f>F18*Table2[[#This Row],[Day rate (£/day)]]</f>
        <v>0</v>
      </c>
      <c r="H18" s="275"/>
      <c r="I18" s="77">
        <f t="shared" si="0"/>
        <v>0</v>
      </c>
      <c r="J18" s="78">
        <f t="shared" si="1"/>
        <v>0</v>
      </c>
    </row>
    <row r="19" spans="1:10" x14ac:dyDescent="0.35">
      <c r="A19" s="193">
        <v>7</v>
      </c>
      <c r="B19" s="151"/>
      <c r="C19" s="194"/>
      <c r="D19" s="151"/>
      <c r="E19" s="152"/>
      <c r="F19" s="153"/>
      <c r="G19" s="79">
        <f>F19*Table2[[#This Row],[Day rate (£/day)]]</f>
        <v>0</v>
      </c>
      <c r="H19" s="275"/>
      <c r="I19" s="77">
        <f t="shared" si="0"/>
        <v>0</v>
      </c>
      <c r="J19" s="78">
        <f t="shared" si="1"/>
        <v>0</v>
      </c>
    </row>
    <row r="20" spans="1:10" x14ac:dyDescent="0.35">
      <c r="A20" s="193">
        <v>8</v>
      </c>
      <c r="B20" s="151"/>
      <c r="C20" s="194"/>
      <c r="D20" s="151"/>
      <c r="E20" s="152"/>
      <c r="F20" s="153"/>
      <c r="G20" s="79">
        <f>F20*Table2[[#This Row],[Day rate (£/day)]]</f>
        <v>0</v>
      </c>
      <c r="H20" s="275"/>
      <c r="I20" s="77">
        <f t="shared" si="0"/>
        <v>0</v>
      </c>
      <c r="J20" s="78">
        <f t="shared" si="1"/>
        <v>0</v>
      </c>
    </row>
    <row r="21" spans="1:10" x14ac:dyDescent="0.35">
      <c r="A21" s="193">
        <v>9</v>
      </c>
      <c r="B21" s="151"/>
      <c r="C21" s="194"/>
      <c r="D21" s="151"/>
      <c r="E21" s="152"/>
      <c r="F21" s="153"/>
      <c r="G21" s="79">
        <f>F21*Table2[[#This Row],[Day rate (£/day)]]</f>
        <v>0</v>
      </c>
      <c r="H21" s="275"/>
      <c r="I21" s="77">
        <f t="shared" si="0"/>
        <v>0</v>
      </c>
      <c r="J21" s="78">
        <f t="shared" si="1"/>
        <v>0</v>
      </c>
    </row>
    <row r="22" spans="1:10" x14ac:dyDescent="0.35">
      <c r="A22" s="193">
        <v>10</v>
      </c>
      <c r="B22" s="151"/>
      <c r="C22" s="194"/>
      <c r="D22" s="151"/>
      <c r="E22" s="152"/>
      <c r="F22" s="153"/>
      <c r="G22" s="79">
        <f>F22*Table2[[#This Row],[Day rate (£/day)]]</f>
        <v>0</v>
      </c>
      <c r="H22" s="275"/>
      <c r="I22" s="77">
        <f t="shared" si="0"/>
        <v>0</v>
      </c>
      <c r="J22" s="78">
        <f t="shared" si="1"/>
        <v>0</v>
      </c>
    </row>
    <row r="23" spans="1:10" x14ac:dyDescent="0.35">
      <c r="A23" s="193">
        <v>11</v>
      </c>
      <c r="B23" s="151"/>
      <c r="C23" s="194"/>
      <c r="D23" s="151"/>
      <c r="E23" s="152"/>
      <c r="F23" s="153"/>
      <c r="G23" s="79">
        <f>F23*Table2[[#This Row],[Day rate (£/day)]]</f>
        <v>0</v>
      </c>
      <c r="H23" s="275"/>
      <c r="I23" s="77">
        <f t="shared" si="0"/>
        <v>0</v>
      </c>
      <c r="J23" s="78">
        <f t="shared" si="1"/>
        <v>0</v>
      </c>
    </row>
    <row r="24" spans="1:10" x14ac:dyDescent="0.35">
      <c r="A24" s="193">
        <v>12</v>
      </c>
      <c r="B24" s="151"/>
      <c r="C24" s="194"/>
      <c r="D24" s="151"/>
      <c r="E24" s="152"/>
      <c r="F24" s="153"/>
      <c r="G24" s="79">
        <f>F24*Table2[[#This Row],[Day rate (£/day)]]</f>
        <v>0</v>
      </c>
      <c r="H24" s="275"/>
      <c r="I24" s="77">
        <f t="shared" si="0"/>
        <v>0</v>
      </c>
      <c r="J24" s="78">
        <f t="shared" si="1"/>
        <v>0</v>
      </c>
    </row>
    <row r="25" spans="1:10" x14ac:dyDescent="0.35">
      <c r="A25" s="193">
        <v>13</v>
      </c>
      <c r="B25" s="151"/>
      <c r="C25" s="194"/>
      <c r="D25" s="151"/>
      <c r="E25" s="152"/>
      <c r="F25" s="153"/>
      <c r="G25" s="79">
        <f>F25*Table2[[#This Row],[Day rate (£/day)]]</f>
        <v>0</v>
      </c>
      <c r="H25" s="275"/>
      <c r="I25" s="77">
        <f t="shared" si="0"/>
        <v>0</v>
      </c>
      <c r="J25" s="78">
        <f t="shared" si="1"/>
        <v>0</v>
      </c>
    </row>
    <row r="26" spans="1:10" x14ac:dyDescent="0.35">
      <c r="A26" s="193">
        <v>14</v>
      </c>
      <c r="B26" s="151"/>
      <c r="C26" s="194"/>
      <c r="D26" s="151"/>
      <c r="E26" s="152"/>
      <c r="F26" s="153"/>
      <c r="G26" s="79">
        <f>F26*Table2[[#This Row],[Day rate (£/day)]]</f>
        <v>0</v>
      </c>
      <c r="H26" s="275"/>
      <c r="I26" s="77">
        <f t="shared" si="0"/>
        <v>0</v>
      </c>
      <c r="J26" s="78">
        <f t="shared" si="1"/>
        <v>0</v>
      </c>
    </row>
    <row r="27" spans="1:10" x14ac:dyDescent="0.35">
      <c r="A27" s="193">
        <v>15</v>
      </c>
      <c r="B27" s="151"/>
      <c r="C27" s="194"/>
      <c r="D27" s="151"/>
      <c r="E27" s="152"/>
      <c r="F27" s="153"/>
      <c r="G27" s="79">
        <f>F27*Table2[[#This Row],[Day rate (£/day)]]</f>
        <v>0</v>
      </c>
      <c r="H27" s="275"/>
      <c r="I27" s="77">
        <f t="shared" si="0"/>
        <v>0</v>
      </c>
      <c r="J27" s="78">
        <f t="shared" si="1"/>
        <v>0</v>
      </c>
    </row>
    <row r="28" spans="1:10" x14ac:dyDescent="0.35">
      <c r="A28" s="193">
        <v>16</v>
      </c>
      <c r="B28" s="151"/>
      <c r="C28" s="194"/>
      <c r="D28" s="151"/>
      <c r="E28" s="152"/>
      <c r="F28" s="153"/>
      <c r="G28" s="79">
        <f>F28*Table2[[#This Row],[Day rate (£/day)]]</f>
        <v>0</v>
      </c>
      <c r="H28" s="275"/>
      <c r="I28" s="77">
        <f t="shared" si="0"/>
        <v>0</v>
      </c>
      <c r="J28" s="78">
        <f t="shared" si="1"/>
        <v>0</v>
      </c>
    </row>
    <row r="29" spans="1:10" x14ac:dyDescent="0.35">
      <c r="A29" s="193">
        <v>17</v>
      </c>
      <c r="B29" s="151"/>
      <c r="C29" s="194"/>
      <c r="D29" s="151"/>
      <c r="E29" s="152"/>
      <c r="F29" s="153"/>
      <c r="G29" s="79">
        <f>F29*Table2[[#This Row],[Day rate (£/day)]]</f>
        <v>0</v>
      </c>
      <c r="H29" s="275"/>
      <c r="I29" s="77">
        <f t="shared" si="0"/>
        <v>0</v>
      </c>
      <c r="J29" s="78">
        <f t="shared" si="1"/>
        <v>0</v>
      </c>
    </row>
    <row r="30" spans="1:10" x14ac:dyDescent="0.35">
      <c r="A30" s="193">
        <v>18</v>
      </c>
      <c r="B30" s="151"/>
      <c r="C30" s="194"/>
      <c r="D30" s="151"/>
      <c r="E30" s="152"/>
      <c r="F30" s="153"/>
      <c r="G30" s="79">
        <f>F30*Table2[[#This Row],[Day rate (£/day)]]</f>
        <v>0</v>
      </c>
      <c r="H30" s="275"/>
      <c r="I30" s="77">
        <f t="shared" si="0"/>
        <v>0</v>
      </c>
      <c r="J30" s="78">
        <f t="shared" si="1"/>
        <v>0</v>
      </c>
    </row>
    <row r="31" spans="1:10" x14ac:dyDescent="0.35">
      <c r="A31" s="193">
        <v>19</v>
      </c>
      <c r="B31" s="151"/>
      <c r="C31" s="194"/>
      <c r="D31" s="151"/>
      <c r="E31" s="152"/>
      <c r="F31" s="153"/>
      <c r="G31" s="79">
        <f>F31*Table2[[#This Row],[Day rate (£/day)]]</f>
        <v>0</v>
      </c>
      <c r="H31" s="275"/>
      <c r="I31" s="77">
        <f t="shared" si="0"/>
        <v>0</v>
      </c>
      <c r="J31" s="78">
        <f t="shared" si="1"/>
        <v>0</v>
      </c>
    </row>
    <row r="32" spans="1:10" x14ac:dyDescent="0.35">
      <c r="A32" s="193">
        <v>20</v>
      </c>
      <c r="B32" s="151"/>
      <c r="C32" s="194"/>
      <c r="D32" s="151"/>
      <c r="E32" s="152"/>
      <c r="F32" s="153"/>
      <c r="G32" s="79">
        <f>F32*Table2[[#This Row],[Day rate (£/day)]]</f>
        <v>0</v>
      </c>
      <c r="H32" s="275"/>
      <c r="I32" s="77">
        <f t="shared" si="0"/>
        <v>0</v>
      </c>
      <c r="J32" s="78">
        <f t="shared" si="1"/>
        <v>0</v>
      </c>
    </row>
    <row r="33" spans="1:10" x14ac:dyDescent="0.35">
      <c r="A33" s="193">
        <v>21</v>
      </c>
      <c r="B33" s="151"/>
      <c r="C33" s="194"/>
      <c r="D33" s="151"/>
      <c r="E33" s="152"/>
      <c r="F33" s="153"/>
      <c r="G33" s="79">
        <f>F33*Table2[[#This Row],[Day rate (£/day)]]</f>
        <v>0</v>
      </c>
      <c r="H33" s="275"/>
      <c r="I33" s="77">
        <f t="shared" si="0"/>
        <v>0</v>
      </c>
      <c r="J33" s="78">
        <f t="shared" si="1"/>
        <v>0</v>
      </c>
    </row>
    <row r="34" spans="1:10" x14ac:dyDescent="0.35">
      <c r="A34" s="193">
        <v>22</v>
      </c>
      <c r="B34" s="151"/>
      <c r="C34" s="194"/>
      <c r="D34" s="151"/>
      <c r="E34" s="152"/>
      <c r="F34" s="153"/>
      <c r="G34" s="79">
        <f>F34*Table2[[#This Row],[Day rate (£/day)]]</f>
        <v>0</v>
      </c>
      <c r="H34" s="275"/>
      <c r="I34" s="77">
        <f t="shared" si="0"/>
        <v>0</v>
      </c>
      <c r="J34" s="78">
        <f t="shared" si="1"/>
        <v>0</v>
      </c>
    </row>
    <row r="35" spans="1:10" x14ac:dyDescent="0.35">
      <c r="A35" s="193">
        <v>23</v>
      </c>
      <c r="B35" s="151"/>
      <c r="C35" s="194"/>
      <c r="D35" s="151"/>
      <c r="E35" s="152"/>
      <c r="F35" s="153"/>
      <c r="G35" s="79">
        <f>F35*Table2[[#This Row],[Day rate (£/day)]]</f>
        <v>0</v>
      </c>
      <c r="H35" s="275"/>
      <c r="I35" s="77">
        <f t="shared" si="0"/>
        <v>0</v>
      </c>
      <c r="J35" s="78">
        <f t="shared" si="1"/>
        <v>0</v>
      </c>
    </row>
    <row r="36" spans="1:10" x14ac:dyDescent="0.35">
      <c r="A36" s="193">
        <v>24</v>
      </c>
      <c r="B36" s="151"/>
      <c r="C36" s="194"/>
      <c r="D36" s="151"/>
      <c r="E36" s="152"/>
      <c r="F36" s="153"/>
      <c r="G36" s="79">
        <f>F36*Table2[[#This Row],[Day rate (£/day)]]</f>
        <v>0</v>
      </c>
      <c r="H36" s="275"/>
      <c r="I36" s="77">
        <f t="shared" si="0"/>
        <v>0</v>
      </c>
      <c r="J36" s="78">
        <f t="shared" si="1"/>
        <v>0</v>
      </c>
    </row>
    <row r="37" spans="1:10" x14ac:dyDescent="0.35">
      <c r="A37" s="193">
        <v>25</v>
      </c>
      <c r="B37" s="151"/>
      <c r="C37" s="194"/>
      <c r="D37" s="151"/>
      <c r="E37" s="152"/>
      <c r="F37" s="153"/>
      <c r="G37" s="79">
        <f>F37*Table2[[#This Row],[Day rate (£/day)]]</f>
        <v>0</v>
      </c>
      <c r="H37" s="275"/>
      <c r="I37" s="77">
        <f t="shared" si="0"/>
        <v>0</v>
      </c>
      <c r="J37" s="78">
        <f t="shared" si="1"/>
        <v>0</v>
      </c>
    </row>
    <row r="38" spans="1:10" x14ac:dyDescent="0.35">
      <c r="A38" s="193">
        <v>26</v>
      </c>
      <c r="B38" s="151"/>
      <c r="C38" s="194"/>
      <c r="D38" s="151"/>
      <c r="E38" s="152"/>
      <c r="F38" s="153"/>
      <c r="G38" s="79">
        <f>F38*Table2[[#This Row],[Day rate (£/day)]]</f>
        <v>0</v>
      </c>
      <c r="H38" s="275"/>
      <c r="I38" s="77">
        <f t="shared" si="0"/>
        <v>0</v>
      </c>
      <c r="J38" s="78">
        <f t="shared" si="1"/>
        <v>0</v>
      </c>
    </row>
    <row r="39" spans="1:10" x14ac:dyDescent="0.35">
      <c r="A39" s="193">
        <v>27</v>
      </c>
      <c r="B39" s="151"/>
      <c r="C39" s="194"/>
      <c r="D39" s="151"/>
      <c r="E39" s="152"/>
      <c r="F39" s="153"/>
      <c r="G39" s="79">
        <f>F39*Table2[[#This Row],[Day rate (£/day)]]</f>
        <v>0</v>
      </c>
      <c r="H39" s="275"/>
      <c r="I39" s="77">
        <f t="shared" si="0"/>
        <v>0</v>
      </c>
      <c r="J39" s="78">
        <f t="shared" si="1"/>
        <v>0</v>
      </c>
    </row>
    <row r="40" spans="1:10" hidden="1" x14ac:dyDescent="0.35">
      <c r="A40" s="193">
        <v>28</v>
      </c>
      <c r="B40" s="151"/>
      <c r="C40" s="194"/>
      <c r="D40" s="151"/>
      <c r="E40" s="152"/>
      <c r="F40" s="153"/>
      <c r="G40" s="79">
        <f>F40*Table2[[#This Row],[Day rate (£/day)]]</f>
        <v>0</v>
      </c>
      <c r="H40" s="275"/>
      <c r="I40" s="77">
        <f t="shared" si="0"/>
        <v>0</v>
      </c>
      <c r="J40" s="78">
        <f t="shared" si="1"/>
        <v>0</v>
      </c>
    </row>
    <row r="41" spans="1:10" x14ac:dyDescent="0.35">
      <c r="A41" s="193">
        <v>29</v>
      </c>
      <c r="B41" s="151"/>
      <c r="C41" s="194"/>
      <c r="D41" s="151"/>
      <c r="E41" s="152"/>
      <c r="F41" s="153"/>
      <c r="G41" s="79">
        <f>F41*Table2[[#This Row],[Day rate (£/day)]]</f>
        <v>0</v>
      </c>
      <c r="H41" s="275"/>
      <c r="I41" s="77">
        <f t="shared" si="0"/>
        <v>0</v>
      </c>
      <c r="J41" s="78">
        <f t="shared" si="1"/>
        <v>0</v>
      </c>
    </row>
    <row r="42" spans="1:10" x14ac:dyDescent="0.35">
      <c r="A42" s="193">
        <v>30</v>
      </c>
      <c r="B42" s="151"/>
      <c r="C42" s="194"/>
      <c r="D42" s="151"/>
      <c r="E42" s="152"/>
      <c r="F42" s="153"/>
      <c r="G42" s="79">
        <f>F42*Table2[[#This Row],[Day rate (£/day)]]</f>
        <v>0</v>
      </c>
      <c r="H42" s="275"/>
      <c r="I42" s="77">
        <f t="shared" si="0"/>
        <v>0</v>
      </c>
      <c r="J42" s="78">
        <f t="shared" si="1"/>
        <v>0</v>
      </c>
    </row>
    <row r="43" spans="1:10" x14ac:dyDescent="0.35">
      <c r="A43" s="193">
        <v>31</v>
      </c>
      <c r="B43" s="151"/>
      <c r="C43" s="194"/>
      <c r="D43" s="151"/>
      <c r="E43" s="152"/>
      <c r="F43" s="153"/>
      <c r="G43" s="79">
        <f>F43*Table2[[#This Row],[Day rate (£/day)]]</f>
        <v>0</v>
      </c>
      <c r="H43" s="275"/>
      <c r="I43" s="77">
        <f t="shared" si="0"/>
        <v>0</v>
      </c>
      <c r="J43" s="78">
        <f t="shared" si="1"/>
        <v>0</v>
      </c>
    </row>
    <row r="44" spans="1:10" x14ac:dyDescent="0.35">
      <c r="A44" s="193">
        <v>32</v>
      </c>
      <c r="B44" s="151"/>
      <c r="C44" s="194"/>
      <c r="D44" s="151"/>
      <c r="E44" s="152"/>
      <c r="F44" s="153"/>
      <c r="G44" s="79">
        <f>F44*Table2[[#This Row],[Day rate (£/day)]]</f>
        <v>0</v>
      </c>
      <c r="H44" s="275"/>
      <c r="I44" s="77">
        <f t="shared" si="0"/>
        <v>0</v>
      </c>
      <c r="J44" s="78">
        <f t="shared" si="1"/>
        <v>0</v>
      </c>
    </row>
    <row r="45" spans="1:10" x14ac:dyDescent="0.35">
      <c r="A45" s="193">
        <v>33</v>
      </c>
      <c r="B45" s="151"/>
      <c r="C45" s="194"/>
      <c r="D45" s="151"/>
      <c r="E45" s="152"/>
      <c r="F45" s="153"/>
      <c r="G45" s="79">
        <f>F45*Table2[[#This Row],[Day rate (£/day)]]</f>
        <v>0</v>
      </c>
      <c r="H45" s="275"/>
      <c r="I45" s="77">
        <f t="shared" si="0"/>
        <v>0</v>
      </c>
      <c r="J45" s="78">
        <f t="shared" si="1"/>
        <v>0</v>
      </c>
    </row>
    <row r="46" spans="1:10" x14ac:dyDescent="0.35">
      <c r="A46" s="193">
        <v>34</v>
      </c>
      <c r="B46" s="151"/>
      <c r="C46" s="194"/>
      <c r="D46" s="151"/>
      <c r="E46" s="152"/>
      <c r="F46" s="153"/>
      <c r="G46" s="79">
        <f>F46*Table2[[#This Row],[Day rate (£/day)]]</f>
        <v>0</v>
      </c>
      <c r="H46" s="275"/>
      <c r="I46" s="77">
        <f t="shared" si="0"/>
        <v>0</v>
      </c>
      <c r="J46" s="78">
        <f t="shared" si="1"/>
        <v>0</v>
      </c>
    </row>
    <row r="47" spans="1:10" x14ac:dyDescent="0.35">
      <c r="A47" s="193">
        <v>35</v>
      </c>
      <c r="B47" s="151"/>
      <c r="C47" s="194"/>
      <c r="D47" s="151"/>
      <c r="E47" s="152"/>
      <c r="F47" s="153"/>
      <c r="G47" s="79">
        <f>F47*Table2[[#This Row],[Day rate (£/day)]]</f>
        <v>0</v>
      </c>
      <c r="H47" s="275"/>
      <c r="I47" s="77">
        <f t="shared" si="0"/>
        <v>0</v>
      </c>
      <c r="J47" s="78">
        <f t="shared" si="1"/>
        <v>0</v>
      </c>
    </row>
    <row r="48" spans="1:10" x14ac:dyDescent="0.35">
      <c r="A48" s="193">
        <v>36</v>
      </c>
      <c r="B48" s="151"/>
      <c r="C48" s="194"/>
      <c r="D48" s="151"/>
      <c r="E48" s="152"/>
      <c r="F48" s="153"/>
      <c r="G48" s="79">
        <f>F48*Table2[[#This Row],[Day rate (£/day)]]</f>
        <v>0</v>
      </c>
      <c r="H48" s="275"/>
      <c r="I48" s="77">
        <f t="shared" si="0"/>
        <v>0</v>
      </c>
      <c r="J48" s="78">
        <f t="shared" si="1"/>
        <v>0</v>
      </c>
    </row>
    <row r="49" spans="1:13" x14ac:dyDescent="0.35">
      <c r="A49" s="193">
        <v>37</v>
      </c>
      <c r="B49" s="151"/>
      <c r="C49" s="194"/>
      <c r="D49" s="151"/>
      <c r="E49" s="152"/>
      <c r="F49" s="153"/>
      <c r="G49" s="79">
        <f>F49*Table2[[#This Row],[Day rate (£/day)]]</f>
        <v>0</v>
      </c>
      <c r="H49" s="275"/>
      <c r="I49" s="77">
        <f t="shared" si="0"/>
        <v>0</v>
      </c>
      <c r="J49" s="78">
        <f t="shared" si="1"/>
        <v>0</v>
      </c>
    </row>
    <row r="50" spans="1:13" x14ac:dyDescent="0.35">
      <c r="A50" s="193">
        <v>38</v>
      </c>
      <c r="B50" s="151"/>
      <c r="C50" s="194"/>
      <c r="D50" s="151"/>
      <c r="E50" s="152"/>
      <c r="F50" s="153"/>
      <c r="G50" s="79">
        <f>F50*Table2[[#This Row],[Day rate (£/day)]]</f>
        <v>0</v>
      </c>
      <c r="H50" s="275"/>
      <c r="I50" s="77">
        <f t="shared" si="0"/>
        <v>0</v>
      </c>
      <c r="J50" s="78">
        <f t="shared" si="1"/>
        <v>0</v>
      </c>
    </row>
    <row r="51" spans="1:13" x14ac:dyDescent="0.35">
      <c r="A51" s="193">
        <v>39</v>
      </c>
      <c r="B51" s="151"/>
      <c r="C51" s="194"/>
      <c r="D51" s="151"/>
      <c r="E51" s="152"/>
      <c r="F51" s="153"/>
      <c r="G51" s="79">
        <f>F51*Table2[[#This Row],[Day rate (£/day)]]</f>
        <v>0</v>
      </c>
      <c r="H51" s="275"/>
      <c r="I51" s="77">
        <f t="shared" si="0"/>
        <v>0</v>
      </c>
      <c r="J51" s="78">
        <f t="shared" si="1"/>
        <v>0</v>
      </c>
    </row>
    <row r="52" spans="1:13" x14ac:dyDescent="0.35">
      <c r="A52" s="193">
        <v>40</v>
      </c>
      <c r="B52" s="151"/>
      <c r="C52" s="194"/>
      <c r="D52" s="151"/>
      <c r="E52" s="152"/>
      <c r="F52" s="154"/>
      <c r="G52" s="79">
        <f>F52*Table2[[#This Row],[Day rate (£/day)]]</f>
        <v>0</v>
      </c>
      <c r="H52" s="279"/>
      <c r="I52" s="155">
        <f t="shared" si="0"/>
        <v>0</v>
      </c>
      <c r="J52" s="156">
        <f t="shared" si="1"/>
        <v>0</v>
      </c>
    </row>
    <row r="53" spans="1:13" x14ac:dyDescent="0.35">
      <c r="B53" s="291"/>
      <c r="D53" s="291"/>
      <c r="E53" s="157"/>
      <c r="F53" s="158" t="s">
        <v>148</v>
      </c>
      <c r="G53" s="159">
        <f>SUM(G13:G52)</f>
        <v>0</v>
      </c>
      <c r="H53" s="280"/>
      <c r="I53" s="159">
        <f>SUM(I13:I52)</f>
        <v>0</v>
      </c>
      <c r="J53" s="159">
        <f>SUM(J13:J52)</f>
        <v>0</v>
      </c>
      <c r="K53" s="80"/>
      <c r="L53" s="80"/>
      <c r="M53" s="80"/>
    </row>
    <row r="54" spans="1:13" x14ac:dyDescent="0.35">
      <c r="I54" s="81"/>
      <c r="J54" s="81"/>
    </row>
    <row r="55" spans="1:13" x14ac:dyDescent="0.35"/>
    <row r="57" spans="1:13" x14ac:dyDescent="0.35"/>
    <row r="58" spans="1:13" x14ac:dyDescent="0.35"/>
    <row r="59" spans="1:13" x14ac:dyDescent="0.35"/>
    <row r="60" spans="1:13" x14ac:dyDescent="0.35"/>
    <row r="61" spans="1:13" x14ac:dyDescent="0.35"/>
    <row r="62" spans="1:13" x14ac:dyDescent="0.35"/>
    <row r="63" spans="1:13" x14ac:dyDescent="0.35"/>
    <row r="64" spans="1:13"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sheetData>
  <sheetProtection algorithmName="SHA-512" hashValue="dFVek0B8M/meshazedQf3kZXlSWiA1UEuVTJ4HwOTFzcLuMHUR8AHE4iuplMtf4gvPDB02hbgcFhJBSaZIzZ/w==" saltValue="y/PdeMQgNjP/V3vb+S9GrA==" spinCount="100000" sheet="1" selectLockedCells="1"/>
  <phoneticPr fontId="9" type="noConversion"/>
  <dataValidations count="4">
    <dataValidation allowBlank="1" showInputMessage="1" showErrorMessage="1" prompt="Name the organisation this person works for" sqref="C12" xr:uid="{21C52800-1807-4402-AFA2-E853A2BFDDE2}"/>
    <dataValidation allowBlank="1" showErrorMessage="1" sqref="B13:B52 D13:D52" xr:uid="{AA2DE722-19D6-4B23-BCDC-386E00DDA407}"/>
    <dataValidation allowBlank="1" showInputMessage="1" showErrorMessage="1" prompt="Describe the role/position that this person or group of people are performing in the project" sqref="B12 D12" xr:uid="{0E7AE545-B3BB-4C39-9D37-73DEF9EC54A0}"/>
    <dataValidation allowBlank="1" showErrorMessage="1" prompt="_x000a_" sqref="H12:H52" xr:uid="{5510E283-8D17-442F-9CB3-C6C86B2D0C7E}"/>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5F6ACDF8-EE45-4723-95B2-75EA5D84A466}">
          <x14:formula1>
            <xm:f>'Organisation Funding Breakdown'!$C$10:$C$21</xm:f>
          </x14:formula1>
          <xm:sqref>C13:C52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75335-327C-405B-9261-ACA400D816D6}">
  <dimension ref="A1:V26"/>
  <sheetViews>
    <sheetView zoomScale="80" zoomScaleNormal="80" workbookViewId="0">
      <selection activeCell="H19" sqref="H19"/>
    </sheetView>
  </sheetViews>
  <sheetFormatPr defaultColWidth="0" defaultRowHeight="14.5" zeroHeight="1" x14ac:dyDescent="0.35"/>
  <cols>
    <col min="1" max="1" width="8.81640625" customWidth="1"/>
    <col min="2" max="2" width="30.54296875" customWidth="1"/>
    <col min="3" max="3" width="37.81640625" customWidth="1"/>
    <col min="4" max="4" width="8.81640625" customWidth="1"/>
    <col min="5" max="5" width="31.1796875" customWidth="1"/>
    <col min="6" max="6" width="38.81640625" customWidth="1"/>
    <col min="7" max="7" width="8.81640625" customWidth="1"/>
    <col min="8" max="8" width="28.54296875" customWidth="1"/>
    <col min="9" max="9" width="38.54296875" customWidth="1"/>
    <col min="10" max="10" width="8.81640625" customWidth="1"/>
    <col min="11" max="11" width="28.1796875" customWidth="1"/>
    <col min="12" max="12" width="37.54296875" customWidth="1"/>
    <col min="13" max="13" width="8.81640625" customWidth="1"/>
    <col min="14" max="14" width="29.1796875" customWidth="1"/>
    <col min="15" max="15" width="37.453125" customWidth="1"/>
    <col min="16" max="16" width="8.81640625" customWidth="1"/>
    <col min="17" max="17" width="29.453125" customWidth="1"/>
    <col min="18" max="18" width="37.1796875" customWidth="1"/>
    <col min="19" max="19" width="8.81640625" customWidth="1"/>
    <col min="20" max="20" width="30" customWidth="1"/>
    <col min="21" max="21" width="36.54296875" customWidth="1"/>
    <col min="22" max="22" width="18.453125" customWidth="1"/>
    <col min="23" max="16384" width="8.81640625" hidden="1"/>
  </cols>
  <sheetData>
    <row r="1" spans="2:21" x14ac:dyDescent="0.35"/>
    <row r="2" spans="2:21" ht="15.5" x14ac:dyDescent="0.35">
      <c r="B2" s="525" t="s">
        <v>118</v>
      </c>
      <c r="C2" s="525"/>
      <c r="D2" s="525"/>
      <c r="E2" s="525"/>
      <c r="F2" s="525"/>
      <c r="G2" s="525"/>
      <c r="H2" s="525"/>
      <c r="I2" s="525"/>
      <c r="J2" s="525"/>
      <c r="K2" s="525"/>
      <c r="L2" s="525"/>
      <c r="M2" s="525"/>
      <c r="N2" s="525"/>
      <c r="O2" s="525"/>
      <c r="P2" s="525"/>
      <c r="Q2" s="525"/>
      <c r="R2" s="525"/>
      <c r="S2" s="525"/>
      <c r="T2" s="525"/>
      <c r="U2" s="525"/>
    </row>
    <row r="3" spans="2:21" ht="15" thickBot="1" x14ac:dyDescent="0.4"/>
    <row r="4" spans="2:21" x14ac:dyDescent="0.35">
      <c r="B4" s="82" t="s">
        <v>56</v>
      </c>
      <c r="C4" s="195"/>
      <c r="E4" s="82" t="s">
        <v>56</v>
      </c>
      <c r="F4" s="195"/>
      <c r="H4" s="82" t="s">
        <v>56</v>
      </c>
      <c r="I4" s="195"/>
      <c r="K4" s="82" t="s">
        <v>56</v>
      </c>
      <c r="L4" s="195"/>
      <c r="N4" s="82" t="s">
        <v>56</v>
      </c>
      <c r="O4" s="195"/>
      <c r="Q4" s="82" t="s">
        <v>56</v>
      </c>
      <c r="R4" s="195"/>
      <c r="T4" s="82" t="s">
        <v>119</v>
      </c>
      <c r="U4" s="195"/>
    </row>
    <row r="5" spans="2:21" x14ac:dyDescent="0.35">
      <c r="B5" s="4"/>
      <c r="C5" s="5"/>
      <c r="E5" s="4"/>
      <c r="F5" s="5"/>
      <c r="H5" s="4"/>
      <c r="I5" s="5"/>
      <c r="K5" s="4"/>
      <c r="L5" s="5"/>
      <c r="N5" s="4"/>
      <c r="O5" s="5"/>
      <c r="Q5" s="4"/>
      <c r="R5" s="5"/>
      <c r="T5" s="4"/>
      <c r="U5" s="5"/>
    </row>
    <row r="6" spans="2:21" x14ac:dyDescent="0.35">
      <c r="B6" s="83" t="s">
        <v>120</v>
      </c>
      <c r="C6" s="196"/>
      <c r="E6" s="83" t="s">
        <v>120</v>
      </c>
      <c r="F6" s="196"/>
      <c r="H6" s="83" t="s">
        <v>120</v>
      </c>
      <c r="I6" s="196"/>
      <c r="K6" s="83" t="s">
        <v>120</v>
      </c>
      <c r="L6" s="196"/>
      <c r="N6" s="83" t="s">
        <v>120</v>
      </c>
      <c r="O6" s="196"/>
      <c r="Q6" s="83" t="s">
        <v>120</v>
      </c>
      <c r="R6" s="196"/>
      <c r="T6" s="83" t="s">
        <v>120</v>
      </c>
      <c r="U6" s="196"/>
    </row>
    <row r="7" spans="2:21" x14ac:dyDescent="0.35">
      <c r="B7" s="4"/>
      <c r="C7" s="5"/>
      <c r="E7" s="4"/>
      <c r="F7" s="5"/>
      <c r="H7" s="4"/>
      <c r="I7" s="5"/>
      <c r="K7" s="4"/>
      <c r="L7" s="5"/>
      <c r="N7" s="4"/>
      <c r="O7" s="5"/>
      <c r="Q7" s="4"/>
      <c r="R7" s="5"/>
      <c r="T7" s="4"/>
      <c r="U7" s="5"/>
    </row>
    <row r="8" spans="2:21" x14ac:dyDescent="0.35">
      <c r="B8" s="526" t="s">
        <v>121</v>
      </c>
      <c r="C8" s="527"/>
      <c r="E8" s="526" t="s">
        <v>121</v>
      </c>
      <c r="F8" s="527"/>
      <c r="H8" s="526" t="s">
        <v>121</v>
      </c>
      <c r="I8" s="527"/>
      <c r="K8" s="526" t="s">
        <v>121</v>
      </c>
      <c r="L8" s="527"/>
      <c r="N8" s="526" t="s">
        <v>121</v>
      </c>
      <c r="O8" s="527"/>
      <c r="Q8" s="526" t="s">
        <v>121</v>
      </c>
      <c r="R8" s="527"/>
      <c r="T8" s="526" t="s">
        <v>121</v>
      </c>
      <c r="U8" s="527"/>
    </row>
    <row r="9" spans="2:21" ht="15" thickBot="1" x14ac:dyDescent="0.4">
      <c r="B9" s="84" t="s">
        <v>122</v>
      </c>
      <c r="C9" s="85" t="s">
        <v>123</v>
      </c>
      <c r="E9" s="84" t="s">
        <v>122</v>
      </c>
      <c r="F9" s="85" t="s">
        <v>123</v>
      </c>
      <c r="H9" s="84" t="s">
        <v>122</v>
      </c>
      <c r="I9" s="85" t="s">
        <v>123</v>
      </c>
      <c r="K9" s="84" t="s">
        <v>122</v>
      </c>
      <c r="L9" s="85" t="s">
        <v>123</v>
      </c>
      <c r="N9" s="84" t="s">
        <v>122</v>
      </c>
      <c r="O9" s="85" t="s">
        <v>123</v>
      </c>
      <c r="Q9" s="84" t="s">
        <v>122</v>
      </c>
      <c r="R9" s="85" t="s">
        <v>123</v>
      </c>
      <c r="T9" s="84" t="s">
        <v>122</v>
      </c>
      <c r="U9" s="85" t="s">
        <v>123</v>
      </c>
    </row>
    <row r="10" spans="2:21" x14ac:dyDescent="0.35">
      <c r="B10" s="197"/>
      <c r="C10" s="198"/>
      <c r="E10" s="197"/>
      <c r="F10" s="198"/>
      <c r="H10" s="197"/>
      <c r="I10" s="198"/>
      <c r="K10" s="197"/>
      <c r="L10" s="198"/>
      <c r="N10" s="197"/>
      <c r="O10" s="198"/>
      <c r="Q10" s="197"/>
      <c r="R10" s="198"/>
      <c r="T10" s="197"/>
      <c r="U10" s="198"/>
    </row>
    <row r="11" spans="2:21" x14ac:dyDescent="0.35">
      <c r="B11" s="199"/>
      <c r="C11" s="200"/>
      <c r="E11" s="199"/>
      <c r="F11" s="200"/>
      <c r="H11" s="199"/>
      <c r="I11" s="200"/>
      <c r="K11" s="199"/>
      <c r="L11" s="200"/>
      <c r="N11" s="199"/>
      <c r="O11" s="200"/>
      <c r="Q11" s="199"/>
      <c r="R11" s="200"/>
      <c r="T11" s="199"/>
      <c r="U11" s="200"/>
    </row>
    <row r="12" spans="2:21" x14ac:dyDescent="0.35">
      <c r="B12" s="199"/>
      <c r="C12" s="200"/>
      <c r="E12" s="199"/>
      <c r="F12" s="200"/>
      <c r="H12" s="199"/>
      <c r="I12" s="200"/>
      <c r="K12" s="199"/>
      <c r="L12" s="200"/>
      <c r="N12" s="199"/>
      <c r="O12" s="200"/>
      <c r="Q12" s="199"/>
      <c r="R12" s="200"/>
      <c r="T12" s="199"/>
      <c r="U12" s="200"/>
    </row>
    <row r="13" spans="2:21" x14ac:dyDescent="0.35">
      <c r="B13" s="199"/>
      <c r="C13" s="200"/>
      <c r="E13" s="199"/>
      <c r="F13" s="200"/>
      <c r="H13" s="199"/>
      <c r="I13" s="200"/>
      <c r="K13" s="199"/>
      <c r="L13" s="200"/>
      <c r="N13" s="199"/>
      <c r="O13" s="200"/>
      <c r="Q13" s="199"/>
      <c r="R13" s="200"/>
      <c r="T13" s="199"/>
      <c r="U13" s="200"/>
    </row>
    <row r="14" spans="2:21" x14ac:dyDescent="0.35">
      <c r="B14" s="199"/>
      <c r="C14" s="200"/>
      <c r="E14" s="199"/>
      <c r="F14" s="200"/>
      <c r="H14" s="199"/>
      <c r="I14" s="200"/>
      <c r="K14" s="199"/>
      <c r="L14" s="200"/>
      <c r="N14" s="199"/>
      <c r="O14" s="200"/>
      <c r="Q14" s="199"/>
      <c r="R14" s="200"/>
      <c r="T14" s="199"/>
      <c r="U14" s="200"/>
    </row>
    <row r="15" spans="2:21" x14ac:dyDescent="0.35">
      <c r="B15" s="199"/>
      <c r="C15" s="200"/>
      <c r="E15" s="199"/>
      <c r="F15" s="200"/>
      <c r="H15" s="199"/>
      <c r="I15" s="200"/>
      <c r="K15" s="199"/>
      <c r="L15" s="200"/>
      <c r="N15" s="199"/>
      <c r="O15" s="200"/>
      <c r="Q15" s="199"/>
      <c r="R15" s="200"/>
      <c r="T15" s="199"/>
      <c r="U15" s="200"/>
    </row>
    <row r="16" spans="2:21" x14ac:dyDescent="0.35">
      <c r="B16" s="199"/>
      <c r="C16" s="200"/>
      <c r="E16" s="199"/>
      <c r="F16" s="200"/>
      <c r="H16" s="199"/>
      <c r="I16" s="200"/>
      <c r="K16" s="199"/>
      <c r="L16" s="200"/>
      <c r="N16" s="199"/>
      <c r="O16" s="200"/>
      <c r="Q16" s="199"/>
      <c r="R16" s="200"/>
      <c r="T16" s="199"/>
      <c r="U16" s="200"/>
    </row>
    <row r="17" spans="2:21" x14ac:dyDescent="0.35">
      <c r="B17" s="199"/>
      <c r="C17" s="200"/>
      <c r="E17" s="199"/>
      <c r="F17" s="200"/>
      <c r="H17" s="199"/>
      <c r="I17" s="200"/>
      <c r="K17" s="199"/>
      <c r="L17" s="200"/>
      <c r="N17" s="199"/>
      <c r="O17" s="200"/>
      <c r="Q17" s="199"/>
      <c r="R17" s="200"/>
      <c r="T17" s="199"/>
      <c r="U17" s="200"/>
    </row>
    <row r="18" spans="2:21" x14ac:dyDescent="0.35">
      <c r="B18" s="199"/>
      <c r="C18" s="200"/>
      <c r="E18" s="199"/>
      <c r="F18" s="200"/>
      <c r="H18" s="199"/>
      <c r="I18" s="200"/>
      <c r="K18" s="199"/>
      <c r="L18" s="200"/>
      <c r="N18" s="199"/>
      <c r="O18" s="200"/>
      <c r="Q18" s="199"/>
      <c r="R18" s="200"/>
      <c r="T18" s="199"/>
      <c r="U18" s="200"/>
    </row>
    <row r="19" spans="2:21" x14ac:dyDescent="0.35">
      <c r="B19" s="199"/>
      <c r="C19" s="200"/>
      <c r="E19" s="199"/>
      <c r="F19" s="200"/>
      <c r="H19" s="199"/>
      <c r="I19" s="200"/>
      <c r="K19" s="199"/>
      <c r="L19" s="200"/>
      <c r="N19" s="199"/>
      <c r="O19" s="200"/>
      <c r="Q19" s="199"/>
      <c r="R19" s="200"/>
      <c r="T19" s="199"/>
      <c r="U19" s="200"/>
    </row>
    <row r="20" spans="2:21" x14ac:dyDescent="0.35">
      <c r="B20" s="199"/>
      <c r="C20" s="200"/>
      <c r="E20" s="199"/>
      <c r="F20" s="200"/>
      <c r="H20" s="199"/>
      <c r="I20" s="200"/>
      <c r="K20" s="199"/>
      <c r="L20" s="200"/>
      <c r="N20" s="199"/>
      <c r="O20" s="200"/>
      <c r="Q20" s="199"/>
      <c r="R20" s="200"/>
      <c r="T20" s="199"/>
      <c r="U20" s="200"/>
    </row>
    <row r="21" spans="2:21" x14ac:dyDescent="0.35">
      <c r="B21" s="199"/>
      <c r="C21" s="200"/>
      <c r="E21" s="199"/>
      <c r="F21" s="200"/>
      <c r="H21" s="199"/>
      <c r="I21" s="200"/>
      <c r="K21" s="199"/>
      <c r="L21" s="200"/>
      <c r="N21" s="199"/>
      <c r="O21" s="200"/>
      <c r="Q21" s="199"/>
      <c r="R21" s="200"/>
      <c r="T21" s="199"/>
      <c r="U21" s="200"/>
    </row>
    <row r="22" spans="2:21" ht="15" thickBot="1" x14ac:dyDescent="0.4">
      <c r="B22" s="181">
        <f>SUM(B10:B21)</f>
        <v>0</v>
      </c>
      <c r="C22" s="182" t="s">
        <v>124</v>
      </c>
      <c r="E22" s="181">
        <f>SUM(E10:E21)</f>
        <v>0</v>
      </c>
      <c r="F22" s="182" t="s">
        <v>124</v>
      </c>
      <c r="H22" s="181">
        <f>SUM(H10:H21)</f>
        <v>0</v>
      </c>
      <c r="I22" s="182" t="s">
        <v>124</v>
      </c>
      <c r="K22" s="181">
        <f>SUM(K10:K21)</f>
        <v>0</v>
      </c>
      <c r="L22" s="182" t="s">
        <v>124</v>
      </c>
      <c r="N22" s="181">
        <f>SUM(N10:N21)</f>
        <v>0</v>
      </c>
      <c r="O22" s="182" t="s">
        <v>124</v>
      </c>
      <c r="Q22" s="181">
        <f>SUM(Q10:Q21)</f>
        <v>0</v>
      </c>
      <c r="R22" s="182" t="s">
        <v>124</v>
      </c>
      <c r="T22" s="181">
        <f>SUM(T10:T21)</f>
        <v>0</v>
      </c>
      <c r="U22" s="182" t="s">
        <v>124</v>
      </c>
    </row>
    <row r="23" spans="2:21" ht="15" thickBot="1" x14ac:dyDescent="0.4"/>
    <row r="24" spans="2:21" x14ac:dyDescent="0.35">
      <c r="B24" s="521" t="s">
        <v>125</v>
      </c>
      <c r="C24" s="522"/>
      <c r="E24" s="521" t="s">
        <v>125</v>
      </c>
      <c r="F24" s="522"/>
      <c r="H24" s="521" t="s">
        <v>125</v>
      </c>
      <c r="I24" s="522"/>
      <c r="K24" s="521" t="s">
        <v>125</v>
      </c>
      <c r="L24" s="522"/>
      <c r="N24" s="521" t="s">
        <v>125</v>
      </c>
      <c r="O24" s="522"/>
      <c r="Q24" s="521" t="s">
        <v>125</v>
      </c>
      <c r="R24" s="522"/>
      <c r="T24" s="521" t="s">
        <v>125</v>
      </c>
      <c r="U24" s="522"/>
    </row>
    <row r="25" spans="2:21" ht="130" customHeight="1" thickBot="1" x14ac:dyDescent="0.4">
      <c r="B25" s="523"/>
      <c r="C25" s="524"/>
      <c r="E25" s="523"/>
      <c r="F25" s="524"/>
      <c r="H25" s="523"/>
      <c r="I25" s="524"/>
      <c r="K25" s="523"/>
      <c r="L25" s="524"/>
      <c r="N25" s="523"/>
      <c r="O25" s="524"/>
      <c r="Q25" s="523"/>
      <c r="R25" s="524"/>
      <c r="T25" s="523"/>
      <c r="U25" s="524"/>
    </row>
    <row r="26" spans="2:21" x14ac:dyDescent="0.35"/>
  </sheetData>
  <sheetProtection algorithmName="SHA-512" hashValue="UKYPO59GOFDYjYeuwhzz2EhA58CBOpfXuRqsqfCEIwNgSUWfQVFkkWcFn/edeYUKvsGLXAo3lBCSW6NFI6OFYg==" saltValue="UtbBiAkX8x0C7fFIjLtZeA==" spinCount="100000" sheet="1" objects="1" scenarios="1" selectLockedCells="1"/>
  <mergeCells count="22">
    <mergeCell ref="T8:U8"/>
    <mergeCell ref="E8:F8"/>
    <mergeCell ref="H8:I8"/>
    <mergeCell ref="K8:L8"/>
    <mergeCell ref="N8:O8"/>
    <mergeCell ref="Q8:R8"/>
    <mergeCell ref="T24:U24"/>
    <mergeCell ref="T25:U25"/>
    <mergeCell ref="B2:U2"/>
    <mergeCell ref="K24:L24"/>
    <mergeCell ref="K25:L25"/>
    <mergeCell ref="N24:O24"/>
    <mergeCell ref="N25:O25"/>
    <mergeCell ref="Q24:R24"/>
    <mergeCell ref="Q25:R25"/>
    <mergeCell ref="B25:C25"/>
    <mergeCell ref="B24:C24"/>
    <mergeCell ref="E24:F24"/>
    <mergeCell ref="E25:F25"/>
    <mergeCell ref="H24:I24"/>
    <mergeCell ref="H25:I25"/>
    <mergeCell ref="B8:C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0E31-2878-4A99-9FDF-EF40C14519E4}">
  <dimension ref="A1:K189"/>
  <sheetViews>
    <sheetView view="pageLayout" topLeftCell="A16" zoomScaleNormal="100" workbookViewId="0">
      <selection activeCell="E16" sqref="E16"/>
    </sheetView>
  </sheetViews>
  <sheetFormatPr defaultColWidth="0" defaultRowHeight="14.5" zeroHeight="1" x14ac:dyDescent="0.35"/>
  <cols>
    <col min="1" max="2" width="8.81640625" customWidth="1"/>
    <col min="3" max="3" width="57.1796875" customWidth="1"/>
    <col min="4" max="4" width="8.81640625" customWidth="1"/>
    <col min="5" max="5" width="10.1796875" customWidth="1"/>
    <col min="6" max="6" width="8.81640625" customWidth="1"/>
    <col min="7" max="7" width="20.81640625" customWidth="1"/>
    <col min="8" max="8" width="8.81640625" customWidth="1"/>
    <col min="9" max="9" width="18.1796875" customWidth="1"/>
    <col min="10" max="10" width="47.1796875" customWidth="1"/>
    <col min="11" max="11" width="8.81640625" customWidth="1"/>
    <col min="12" max="16384" width="8.81640625" hidden="1"/>
  </cols>
  <sheetData>
    <row r="1" spans="2:10" ht="15" thickBot="1" x14ac:dyDescent="0.4"/>
    <row r="2" spans="2:10" ht="15.5" x14ac:dyDescent="0.35">
      <c r="B2" s="86"/>
      <c r="C2" s="516" t="s">
        <v>24</v>
      </c>
      <c r="D2" s="516"/>
      <c r="E2" s="516"/>
      <c r="F2" s="516"/>
      <c r="G2" s="87"/>
      <c r="H2" s="87"/>
      <c r="I2" s="87"/>
      <c r="J2" s="88"/>
    </row>
    <row r="3" spans="2:10" x14ac:dyDescent="0.35">
      <c r="B3" s="89"/>
      <c r="C3" s="511"/>
      <c r="D3" s="511"/>
      <c r="E3" s="511"/>
      <c r="F3" s="511"/>
      <c r="G3" s="90"/>
      <c r="H3" s="90"/>
      <c r="I3" s="90"/>
      <c r="J3" s="91"/>
    </row>
    <row r="4" spans="2:10" x14ac:dyDescent="0.35">
      <c r="B4" s="9"/>
      <c r="C4" s="10"/>
      <c r="D4" s="10"/>
      <c r="E4" s="10"/>
      <c r="F4" s="10"/>
      <c r="G4" s="10"/>
      <c r="H4" s="10"/>
      <c r="I4" s="10"/>
      <c r="J4" s="12"/>
    </row>
    <row r="5" spans="2:10" x14ac:dyDescent="0.35">
      <c r="B5" s="9"/>
      <c r="C5" s="13" t="s">
        <v>149</v>
      </c>
      <c r="D5" s="10"/>
      <c r="E5" s="10"/>
      <c r="F5" s="10"/>
      <c r="G5" s="10"/>
      <c r="H5" s="10"/>
      <c r="I5" s="10"/>
      <c r="J5" s="12"/>
    </row>
    <row r="6" spans="2:10" x14ac:dyDescent="0.35">
      <c r="B6" s="9"/>
      <c r="C6" s="13"/>
      <c r="D6" s="10"/>
      <c r="E6" s="10"/>
      <c r="F6" s="10"/>
      <c r="G6" s="10"/>
      <c r="H6" s="10"/>
      <c r="I6" s="10"/>
      <c r="J6" s="12"/>
    </row>
    <row r="7" spans="2:10" x14ac:dyDescent="0.35">
      <c r="B7" s="9"/>
      <c r="C7" s="13" t="s">
        <v>150</v>
      </c>
      <c r="D7" s="10"/>
      <c r="E7" s="10"/>
      <c r="F7" s="10"/>
      <c r="G7" s="10"/>
      <c r="H7" s="10"/>
      <c r="I7" s="10"/>
      <c r="J7" s="12"/>
    </row>
    <row r="8" spans="2:10" x14ac:dyDescent="0.35">
      <c r="B8" s="9"/>
      <c r="C8" s="180" t="s">
        <v>151</v>
      </c>
      <c r="D8" s="10"/>
      <c r="E8" s="10"/>
      <c r="F8" s="10"/>
      <c r="G8" s="10"/>
      <c r="H8" s="10"/>
      <c r="I8" s="10"/>
      <c r="J8" s="12"/>
    </row>
    <row r="9" spans="2:10" ht="15" thickBot="1" x14ac:dyDescent="0.4">
      <c r="B9" s="9"/>
      <c r="C9" s="39"/>
      <c r="D9" s="10"/>
      <c r="E9" s="10"/>
      <c r="F9" s="10"/>
      <c r="G9" s="10"/>
      <c r="H9" s="10"/>
      <c r="I9" s="10"/>
      <c r="J9" s="12"/>
    </row>
    <row r="10" spans="2:10" ht="15" thickBot="1" x14ac:dyDescent="0.4">
      <c r="B10" s="92" t="s">
        <v>133</v>
      </c>
      <c r="C10" s="92" t="s">
        <v>152</v>
      </c>
      <c r="D10" s="10"/>
      <c r="E10" s="92" t="s">
        <v>153</v>
      </c>
      <c r="F10" s="11"/>
      <c r="G10" s="92" t="s">
        <v>154</v>
      </c>
      <c r="H10" s="11"/>
      <c r="I10" s="92" t="s">
        <v>148</v>
      </c>
      <c r="J10" s="12"/>
    </row>
    <row r="11" spans="2:10" ht="15" thickBot="1" x14ac:dyDescent="0.4">
      <c r="B11" s="352" t="s">
        <v>143</v>
      </c>
      <c r="C11" s="353" t="s">
        <v>155</v>
      </c>
      <c r="D11" s="10"/>
      <c r="E11" s="40">
        <v>1</v>
      </c>
      <c r="F11" s="10"/>
      <c r="G11" s="41">
        <v>1000</v>
      </c>
      <c r="H11" s="10"/>
      <c r="I11" s="42">
        <f>$E11*$G11</f>
        <v>1000</v>
      </c>
      <c r="J11" s="12"/>
    </row>
    <row r="12" spans="2:10" x14ac:dyDescent="0.35">
      <c r="B12" s="357">
        <v>1</v>
      </c>
      <c r="C12" s="355"/>
      <c r="D12" s="10"/>
      <c r="E12" s="43"/>
      <c r="F12" s="10"/>
      <c r="G12" s="44"/>
      <c r="H12" s="10"/>
      <c r="I12" s="45">
        <f>$E12*$G12</f>
        <v>0</v>
      </c>
      <c r="J12" s="12"/>
    </row>
    <row r="13" spans="2:10" x14ac:dyDescent="0.35">
      <c r="B13" s="358">
        <v>2</v>
      </c>
      <c r="C13" s="50"/>
      <c r="D13" s="10"/>
      <c r="E13" s="43"/>
      <c r="F13" s="10"/>
      <c r="G13" s="44"/>
      <c r="H13" s="10"/>
      <c r="I13" s="46">
        <f t="shared" ref="I13:I61" si="0">$E13*$G13</f>
        <v>0</v>
      </c>
      <c r="J13" s="12"/>
    </row>
    <row r="14" spans="2:10" x14ac:dyDescent="0.35">
      <c r="B14" s="358">
        <v>3</v>
      </c>
      <c r="C14" s="50"/>
      <c r="D14" s="10"/>
      <c r="E14" s="43"/>
      <c r="F14" s="10"/>
      <c r="G14" s="44"/>
      <c r="H14" s="10"/>
      <c r="I14" s="46">
        <f t="shared" si="0"/>
        <v>0</v>
      </c>
      <c r="J14" s="12"/>
    </row>
    <row r="15" spans="2:10" x14ac:dyDescent="0.35">
      <c r="B15" s="358">
        <v>4</v>
      </c>
      <c r="C15" s="50"/>
      <c r="D15" s="10"/>
      <c r="E15" s="43"/>
      <c r="F15" s="10"/>
      <c r="G15" s="44"/>
      <c r="H15" s="10"/>
      <c r="I15" s="46">
        <f t="shared" si="0"/>
        <v>0</v>
      </c>
      <c r="J15" s="12"/>
    </row>
    <row r="16" spans="2:10" x14ac:dyDescent="0.35">
      <c r="B16" s="358">
        <v>5</v>
      </c>
      <c r="C16" s="50"/>
      <c r="D16" s="10"/>
      <c r="E16" s="43"/>
      <c r="F16" s="10"/>
      <c r="G16" s="44"/>
      <c r="H16" s="10"/>
      <c r="I16" s="46">
        <f t="shared" si="0"/>
        <v>0</v>
      </c>
      <c r="J16" s="12"/>
    </row>
    <row r="17" spans="2:10" x14ac:dyDescent="0.35">
      <c r="B17" s="358">
        <v>6</v>
      </c>
      <c r="C17" s="50"/>
      <c r="D17" s="10"/>
      <c r="E17" s="43"/>
      <c r="F17" s="10"/>
      <c r="G17" s="44"/>
      <c r="H17" s="10"/>
      <c r="I17" s="46">
        <f t="shared" si="0"/>
        <v>0</v>
      </c>
      <c r="J17" s="12"/>
    </row>
    <row r="18" spans="2:10" x14ac:dyDescent="0.35">
      <c r="B18" s="358">
        <v>7</v>
      </c>
      <c r="C18" s="50"/>
      <c r="D18" s="10"/>
      <c r="E18" s="43"/>
      <c r="F18" s="10"/>
      <c r="G18" s="44"/>
      <c r="H18" s="10"/>
      <c r="I18" s="46">
        <f t="shared" si="0"/>
        <v>0</v>
      </c>
      <c r="J18" s="12"/>
    </row>
    <row r="19" spans="2:10" x14ac:dyDescent="0.35">
      <c r="B19" s="358">
        <v>8</v>
      </c>
      <c r="C19" s="50"/>
      <c r="D19" s="10"/>
      <c r="E19" s="43"/>
      <c r="F19" s="10"/>
      <c r="G19" s="44"/>
      <c r="H19" s="10"/>
      <c r="I19" s="46">
        <f t="shared" si="0"/>
        <v>0</v>
      </c>
      <c r="J19" s="12"/>
    </row>
    <row r="20" spans="2:10" x14ac:dyDescent="0.35">
      <c r="B20" s="358">
        <v>9</v>
      </c>
      <c r="C20" s="50"/>
      <c r="D20" s="10"/>
      <c r="E20" s="43"/>
      <c r="F20" s="10"/>
      <c r="G20" s="44"/>
      <c r="H20" s="10"/>
      <c r="I20" s="46">
        <f t="shared" si="0"/>
        <v>0</v>
      </c>
      <c r="J20" s="12"/>
    </row>
    <row r="21" spans="2:10" x14ac:dyDescent="0.35">
      <c r="B21" s="358">
        <v>10</v>
      </c>
      <c r="C21" s="50"/>
      <c r="D21" s="10"/>
      <c r="E21" s="43"/>
      <c r="F21" s="10"/>
      <c r="G21" s="44"/>
      <c r="H21" s="10"/>
      <c r="I21" s="46">
        <f t="shared" si="0"/>
        <v>0</v>
      </c>
      <c r="J21" s="12"/>
    </row>
    <row r="22" spans="2:10" x14ac:dyDescent="0.35">
      <c r="B22" s="358">
        <v>11</v>
      </c>
      <c r="C22" s="50"/>
      <c r="D22" s="10"/>
      <c r="E22" s="43"/>
      <c r="F22" s="10"/>
      <c r="G22" s="44"/>
      <c r="H22" s="10"/>
      <c r="I22" s="46">
        <f t="shared" si="0"/>
        <v>0</v>
      </c>
      <c r="J22" s="12"/>
    </row>
    <row r="23" spans="2:10" x14ac:dyDescent="0.35">
      <c r="B23" s="358">
        <v>12</v>
      </c>
      <c r="C23" s="50"/>
      <c r="D23" s="10"/>
      <c r="E23" s="43"/>
      <c r="F23" s="10"/>
      <c r="G23" s="44"/>
      <c r="H23" s="10"/>
      <c r="I23" s="46">
        <f t="shared" si="0"/>
        <v>0</v>
      </c>
      <c r="J23" s="12"/>
    </row>
    <row r="24" spans="2:10" x14ac:dyDescent="0.35">
      <c r="B24" s="358">
        <v>13</v>
      </c>
      <c r="C24" s="50"/>
      <c r="D24" s="10"/>
      <c r="E24" s="43"/>
      <c r="F24" s="10"/>
      <c r="G24" s="44"/>
      <c r="H24" s="10"/>
      <c r="I24" s="46">
        <f t="shared" si="0"/>
        <v>0</v>
      </c>
      <c r="J24" s="12"/>
    </row>
    <row r="25" spans="2:10" x14ac:dyDescent="0.35">
      <c r="B25" s="358">
        <v>14</v>
      </c>
      <c r="C25" s="50"/>
      <c r="D25" s="10"/>
      <c r="E25" s="43"/>
      <c r="F25" s="10"/>
      <c r="G25" s="44"/>
      <c r="H25" s="10"/>
      <c r="I25" s="46">
        <f t="shared" si="0"/>
        <v>0</v>
      </c>
      <c r="J25" s="12"/>
    </row>
    <row r="26" spans="2:10" x14ac:dyDescent="0.35">
      <c r="B26" s="358">
        <v>15</v>
      </c>
      <c r="C26" s="50"/>
      <c r="D26" s="10"/>
      <c r="E26" s="43"/>
      <c r="F26" s="10"/>
      <c r="G26" s="44"/>
      <c r="H26" s="10"/>
      <c r="I26" s="46">
        <f t="shared" si="0"/>
        <v>0</v>
      </c>
      <c r="J26" s="12"/>
    </row>
    <row r="27" spans="2:10" x14ac:dyDescent="0.35">
      <c r="B27" s="358">
        <v>16</v>
      </c>
      <c r="C27" s="50"/>
      <c r="D27" s="10"/>
      <c r="E27" s="43"/>
      <c r="F27" s="10"/>
      <c r="G27" s="44"/>
      <c r="H27" s="10"/>
      <c r="I27" s="46">
        <f t="shared" si="0"/>
        <v>0</v>
      </c>
      <c r="J27" s="12"/>
    </row>
    <row r="28" spans="2:10" x14ac:dyDescent="0.35">
      <c r="B28" s="358">
        <v>17</v>
      </c>
      <c r="C28" s="50"/>
      <c r="D28" s="10"/>
      <c r="E28" s="43"/>
      <c r="F28" s="10"/>
      <c r="G28" s="44"/>
      <c r="H28" s="10"/>
      <c r="I28" s="46">
        <f t="shared" si="0"/>
        <v>0</v>
      </c>
      <c r="J28" s="12"/>
    </row>
    <row r="29" spans="2:10" x14ac:dyDescent="0.35">
      <c r="B29" s="358">
        <v>18</v>
      </c>
      <c r="C29" s="50"/>
      <c r="D29" s="10"/>
      <c r="E29" s="43"/>
      <c r="F29" s="10"/>
      <c r="G29" s="44"/>
      <c r="H29" s="10"/>
      <c r="I29" s="46">
        <f t="shared" si="0"/>
        <v>0</v>
      </c>
      <c r="J29" s="12"/>
    </row>
    <row r="30" spans="2:10" x14ac:dyDescent="0.35">
      <c r="B30" s="358">
        <v>19</v>
      </c>
      <c r="C30" s="50"/>
      <c r="D30" s="10"/>
      <c r="E30" s="43"/>
      <c r="F30" s="10"/>
      <c r="G30" s="44"/>
      <c r="H30" s="10"/>
      <c r="I30" s="46">
        <f t="shared" si="0"/>
        <v>0</v>
      </c>
      <c r="J30" s="12"/>
    </row>
    <row r="31" spans="2:10" x14ac:dyDescent="0.35">
      <c r="B31" s="358">
        <v>20</v>
      </c>
      <c r="C31" s="50"/>
      <c r="D31" s="10"/>
      <c r="E31" s="43"/>
      <c r="F31" s="10"/>
      <c r="G31" s="44"/>
      <c r="H31" s="10"/>
      <c r="I31" s="46">
        <f t="shared" si="0"/>
        <v>0</v>
      </c>
      <c r="J31" s="12"/>
    </row>
    <row r="32" spans="2:10" x14ac:dyDescent="0.35">
      <c r="B32" s="358">
        <v>21</v>
      </c>
      <c r="C32" s="50"/>
      <c r="D32" s="10"/>
      <c r="E32" s="43"/>
      <c r="F32" s="10"/>
      <c r="G32" s="44"/>
      <c r="H32" s="10"/>
      <c r="I32" s="46">
        <f t="shared" si="0"/>
        <v>0</v>
      </c>
      <c r="J32" s="12"/>
    </row>
    <row r="33" spans="2:10" x14ac:dyDescent="0.35">
      <c r="B33" s="358">
        <v>22</v>
      </c>
      <c r="C33" s="50"/>
      <c r="D33" s="10"/>
      <c r="E33" s="43"/>
      <c r="F33" s="10"/>
      <c r="G33" s="44"/>
      <c r="H33" s="10"/>
      <c r="I33" s="46">
        <f t="shared" si="0"/>
        <v>0</v>
      </c>
      <c r="J33" s="12"/>
    </row>
    <row r="34" spans="2:10" x14ac:dyDescent="0.35">
      <c r="B34" s="358">
        <v>23</v>
      </c>
      <c r="C34" s="50"/>
      <c r="D34" s="10"/>
      <c r="E34" s="43"/>
      <c r="F34" s="10"/>
      <c r="G34" s="44"/>
      <c r="H34" s="10"/>
      <c r="I34" s="46">
        <f t="shared" si="0"/>
        <v>0</v>
      </c>
      <c r="J34" s="12"/>
    </row>
    <row r="35" spans="2:10" x14ac:dyDescent="0.35">
      <c r="B35" s="358">
        <v>24</v>
      </c>
      <c r="C35" s="50"/>
      <c r="D35" s="10"/>
      <c r="E35" s="43"/>
      <c r="F35" s="10"/>
      <c r="G35" s="44"/>
      <c r="H35" s="10"/>
      <c r="I35" s="46">
        <f t="shared" si="0"/>
        <v>0</v>
      </c>
      <c r="J35" s="12"/>
    </row>
    <row r="36" spans="2:10" x14ac:dyDescent="0.35">
      <c r="B36" s="358">
        <v>25</v>
      </c>
      <c r="C36" s="50"/>
      <c r="D36" s="10"/>
      <c r="E36" s="43"/>
      <c r="F36" s="10"/>
      <c r="G36" s="44"/>
      <c r="H36" s="10"/>
      <c r="I36" s="46">
        <f t="shared" si="0"/>
        <v>0</v>
      </c>
      <c r="J36" s="12"/>
    </row>
    <row r="37" spans="2:10" x14ac:dyDescent="0.35">
      <c r="B37" s="358">
        <v>26</v>
      </c>
      <c r="C37" s="50"/>
      <c r="D37" s="10"/>
      <c r="E37" s="43"/>
      <c r="F37" s="10"/>
      <c r="G37" s="44"/>
      <c r="H37" s="10"/>
      <c r="I37" s="46">
        <f t="shared" si="0"/>
        <v>0</v>
      </c>
      <c r="J37" s="12"/>
    </row>
    <row r="38" spans="2:10" x14ac:dyDescent="0.35">
      <c r="B38" s="358">
        <v>27</v>
      </c>
      <c r="C38" s="50"/>
      <c r="D38" s="10"/>
      <c r="E38" s="43"/>
      <c r="F38" s="10"/>
      <c r="G38" s="44"/>
      <c r="H38" s="10"/>
      <c r="I38" s="46">
        <f t="shared" si="0"/>
        <v>0</v>
      </c>
      <c r="J38" s="12"/>
    </row>
    <row r="39" spans="2:10" x14ac:dyDescent="0.35">
      <c r="B39" s="358">
        <v>28</v>
      </c>
      <c r="C39" s="50"/>
      <c r="D39" s="10"/>
      <c r="E39" s="43"/>
      <c r="F39" s="10"/>
      <c r="G39" s="44"/>
      <c r="H39" s="10"/>
      <c r="I39" s="46">
        <f t="shared" si="0"/>
        <v>0</v>
      </c>
      <c r="J39" s="12"/>
    </row>
    <row r="40" spans="2:10" x14ac:dyDescent="0.35">
      <c r="B40" s="358">
        <v>29</v>
      </c>
      <c r="C40" s="50"/>
      <c r="D40" s="10"/>
      <c r="E40" s="43"/>
      <c r="F40" s="10"/>
      <c r="G40" s="44"/>
      <c r="H40" s="10"/>
      <c r="I40" s="46">
        <f t="shared" si="0"/>
        <v>0</v>
      </c>
      <c r="J40" s="12"/>
    </row>
    <row r="41" spans="2:10" x14ac:dyDescent="0.35">
      <c r="B41" s="358">
        <v>30</v>
      </c>
      <c r="C41" s="50"/>
      <c r="D41" s="10"/>
      <c r="E41" s="43"/>
      <c r="F41" s="10"/>
      <c r="G41" s="44"/>
      <c r="H41" s="10"/>
      <c r="I41" s="46">
        <f t="shared" si="0"/>
        <v>0</v>
      </c>
      <c r="J41" s="12"/>
    </row>
    <row r="42" spans="2:10" x14ac:dyDescent="0.35">
      <c r="B42" s="358">
        <v>31</v>
      </c>
      <c r="C42" s="50"/>
      <c r="D42" s="10"/>
      <c r="E42" s="43"/>
      <c r="F42" s="10"/>
      <c r="G42" s="44"/>
      <c r="H42" s="10"/>
      <c r="I42" s="46">
        <f t="shared" si="0"/>
        <v>0</v>
      </c>
      <c r="J42" s="12"/>
    </row>
    <row r="43" spans="2:10" x14ac:dyDescent="0.35">
      <c r="B43" s="358">
        <v>32</v>
      </c>
      <c r="C43" s="50"/>
      <c r="D43" s="10"/>
      <c r="E43" s="43"/>
      <c r="F43" s="10"/>
      <c r="G43" s="44"/>
      <c r="H43" s="10"/>
      <c r="I43" s="46">
        <f t="shared" si="0"/>
        <v>0</v>
      </c>
      <c r="J43" s="12"/>
    </row>
    <row r="44" spans="2:10" x14ac:dyDescent="0.35">
      <c r="B44" s="358">
        <v>33</v>
      </c>
      <c r="C44" s="50"/>
      <c r="D44" s="10"/>
      <c r="E44" s="43"/>
      <c r="F44" s="10"/>
      <c r="G44" s="44"/>
      <c r="H44" s="10"/>
      <c r="I44" s="46">
        <f t="shared" si="0"/>
        <v>0</v>
      </c>
      <c r="J44" s="12"/>
    </row>
    <row r="45" spans="2:10" x14ac:dyDescent="0.35">
      <c r="B45" s="358">
        <v>34</v>
      </c>
      <c r="C45" s="50"/>
      <c r="D45" s="10"/>
      <c r="E45" s="43"/>
      <c r="F45" s="10"/>
      <c r="G45" s="44"/>
      <c r="H45" s="10"/>
      <c r="I45" s="46">
        <f t="shared" si="0"/>
        <v>0</v>
      </c>
      <c r="J45" s="12"/>
    </row>
    <row r="46" spans="2:10" x14ac:dyDescent="0.35">
      <c r="B46" s="358">
        <v>35</v>
      </c>
      <c r="C46" s="50"/>
      <c r="D46" s="10"/>
      <c r="E46" s="43"/>
      <c r="F46" s="10"/>
      <c r="G46" s="44"/>
      <c r="H46" s="10"/>
      <c r="I46" s="46">
        <f t="shared" si="0"/>
        <v>0</v>
      </c>
      <c r="J46" s="12"/>
    </row>
    <row r="47" spans="2:10" x14ac:dyDescent="0.35">
      <c r="B47" s="358">
        <v>36</v>
      </c>
      <c r="C47" s="50"/>
      <c r="D47" s="10"/>
      <c r="E47" s="43"/>
      <c r="F47" s="10"/>
      <c r="G47" s="44"/>
      <c r="H47" s="10"/>
      <c r="I47" s="46">
        <f t="shared" si="0"/>
        <v>0</v>
      </c>
      <c r="J47" s="12"/>
    </row>
    <row r="48" spans="2:10" x14ac:dyDescent="0.35">
      <c r="B48" s="358">
        <v>37</v>
      </c>
      <c r="C48" s="50"/>
      <c r="D48" s="10"/>
      <c r="E48" s="43"/>
      <c r="F48" s="10"/>
      <c r="G48" s="44"/>
      <c r="H48" s="10"/>
      <c r="I48" s="46">
        <f t="shared" si="0"/>
        <v>0</v>
      </c>
      <c r="J48" s="12"/>
    </row>
    <row r="49" spans="2:10" x14ac:dyDescent="0.35">
      <c r="B49" s="358">
        <v>38</v>
      </c>
      <c r="C49" s="50"/>
      <c r="D49" s="10"/>
      <c r="E49" s="43"/>
      <c r="F49" s="10"/>
      <c r="G49" s="44"/>
      <c r="H49" s="10"/>
      <c r="I49" s="46">
        <f t="shared" si="0"/>
        <v>0</v>
      </c>
      <c r="J49" s="12"/>
    </row>
    <row r="50" spans="2:10" x14ac:dyDescent="0.35">
      <c r="B50" s="358">
        <v>39</v>
      </c>
      <c r="C50" s="50"/>
      <c r="D50" s="10"/>
      <c r="E50" s="43"/>
      <c r="F50" s="10"/>
      <c r="G50" s="44"/>
      <c r="H50" s="10"/>
      <c r="I50" s="46">
        <f t="shared" si="0"/>
        <v>0</v>
      </c>
      <c r="J50" s="12"/>
    </row>
    <row r="51" spans="2:10" x14ac:dyDescent="0.35">
      <c r="B51" s="358">
        <v>40</v>
      </c>
      <c r="C51" s="50"/>
      <c r="D51" s="10"/>
      <c r="E51" s="43"/>
      <c r="F51" s="10"/>
      <c r="G51" s="44"/>
      <c r="H51" s="10"/>
      <c r="I51" s="46">
        <f t="shared" si="0"/>
        <v>0</v>
      </c>
      <c r="J51" s="12"/>
    </row>
    <row r="52" spans="2:10" x14ac:dyDescent="0.35">
      <c r="B52" s="358">
        <v>41</v>
      </c>
      <c r="C52" s="50"/>
      <c r="D52" s="10"/>
      <c r="E52" s="43"/>
      <c r="F52" s="10"/>
      <c r="G52" s="44"/>
      <c r="H52" s="10"/>
      <c r="I52" s="46">
        <f t="shared" si="0"/>
        <v>0</v>
      </c>
      <c r="J52" s="12"/>
    </row>
    <row r="53" spans="2:10" x14ac:dyDescent="0.35">
      <c r="B53" s="358">
        <v>42</v>
      </c>
      <c r="C53" s="50"/>
      <c r="D53" s="10"/>
      <c r="E53" s="43"/>
      <c r="F53" s="10"/>
      <c r="G53" s="44"/>
      <c r="H53" s="10"/>
      <c r="I53" s="46">
        <f t="shared" si="0"/>
        <v>0</v>
      </c>
      <c r="J53" s="12"/>
    </row>
    <row r="54" spans="2:10" x14ac:dyDescent="0.35">
      <c r="B54" s="358">
        <v>43</v>
      </c>
      <c r="C54" s="50"/>
      <c r="D54" s="10"/>
      <c r="E54" s="43"/>
      <c r="F54" s="10"/>
      <c r="G54" s="44"/>
      <c r="H54" s="10"/>
      <c r="I54" s="46">
        <f t="shared" si="0"/>
        <v>0</v>
      </c>
      <c r="J54" s="12"/>
    </row>
    <row r="55" spans="2:10" x14ac:dyDescent="0.35">
      <c r="B55" s="358">
        <v>44</v>
      </c>
      <c r="C55" s="50"/>
      <c r="D55" s="10"/>
      <c r="E55" s="43"/>
      <c r="F55" s="10"/>
      <c r="G55" s="44"/>
      <c r="H55" s="10"/>
      <c r="I55" s="46">
        <f t="shared" si="0"/>
        <v>0</v>
      </c>
      <c r="J55" s="12"/>
    </row>
    <row r="56" spans="2:10" x14ac:dyDescent="0.35">
      <c r="B56" s="358">
        <v>45</v>
      </c>
      <c r="C56" s="50"/>
      <c r="D56" s="10"/>
      <c r="E56" s="43"/>
      <c r="F56" s="10"/>
      <c r="G56" s="44"/>
      <c r="H56" s="10"/>
      <c r="I56" s="46">
        <f t="shared" si="0"/>
        <v>0</v>
      </c>
      <c r="J56" s="12"/>
    </row>
    <row r="57" spans="2:10" x14ac:dyDescent="0.35">
      <c r="B57" s="358">
        <v>46</v>
      </c>
      <c r="C57" s="50"/>
      <c r="D57" s="10"/>
      <c r="E57" s="43"/>
      <c r="F57" s="10"/>
      <c r="G57" s="44"/>
      <c r="H57" s="10"/>
      <c r="I57" s="46">
        <f t="shared" si="0"/>
        <v>0</v>
      </c>
      <c r="J57" s="12"/>
    </row>
    <row r="58" spans="2:10" x14ac:dyDescent="0.35">
      <c r="B58" s="358">
        <v>47</v>
      </c>
      <c r="C58" s="50"/>
      <c r="D58" s="10"/>
      <c r="E58" s="43"/>
      <c r="F58" s="10"/>
      <c r="G58" s="44"/>
      <c r="H58" s="10"/>
      <c r="I58" s="46">
        <f t="shared" si="0"/>
        <v>0</v>
      </c>
      <c r="J58" s="12"/>
    </row>
    <row r="59" spans="2:10" x14ac:dyDescent="0.35">
      <c r="B59" s="358">
        <v>48</v>
      </c>
      <c r="C59" s="50"/>
      <c r="D59" s="10"/>
      <c r="E59" s="43"/>
      <c r="F59" s="10"/>
      <c r="G59" s="44"/>
      <c r="H59" s="10"/>
      <c r="I59" s="46">
        <f t="shared" si="0"/>
        <v>0</v>
      </c>
      <c r="J59" s="12"/>
    </row>
    <row r="60" spans="2:10" x14ac:dyDescent="0.35">
      <c r="B60" s="358">
        <v>49</v>
      </c>
      <c r="C60" s="50"/>
      <c r="D60" s="10"/>
      <c r="E60" s="43"/>
      <c r="F60" s="10"/>
      <c r="G60" s="44"/>
      <c r="H60" s="10"/>
      <c r="I60" s="46">
        <f t="shared" si="0"/>
        <v>0</v>
      </c>
      <c r="J60" s="12"/>
    </row>
    <row r="61" spans="2:10" ht="15" thickBot="1" x14ac:dyDescent="0.4">
      <c r="B61" s="359">
        <v>50</v>
      </c>
      <c r="C61" s="356"/>
      <c r="D61" s="10"/>
      <c r="E61" s="43"/>
      <c r="F61" s="10"/>
      <c r="G61" s="44"/>
      <c r="H61" s="10"/>
      <c r="I61" s="46">
        <f t="shared" si="0"/>
        <v>0</v>
      </c>
      <c r="J61" s="12"/>
    </row>
    <row r="62" spans="2:10" ht="15" thickBot="1" x14ac:dyDescent="0.4">
      <c r="B62" s="9"/>
      <c r="C62" s="10"/>
      <c r="D62" s="10"/>
      <c r="E62" s="10"/>
      <c r="F62" s="10"/>
      <c r="G62" s="10"/>
      <c r="H62" s="10"/>
      <c r="I62" s="10"/>
      <c r="J62" s="12"/>
    </row>
    <row r="63" spans="2:10" ht="15" thickBot="1" x14ac:dyDescent="0.4">
      <c r="B63" s="9"/>
      <c r="C63" s="10"/>
      <c r="D63" s="10"/>
      <c r="E63" s="528" t="s">
        <v>38</v>
      </c>
      <c r="F63" s="528"/>
      <c r="G63" s="528"/>
      <c r="H63" s="529"/>
      <c r="I63" s="47">
        <f>SUM(I12:I61)</f>
        <v>0</v>
      </c>
      <c r="J63" s="12"/>
    </row>
    <row r="64" spans="2:10" ht="15" thickBot="1" x14ac:dyDescent="0.4">
      <c r="B64" s="29"/>
      <c r="C64" s="30"/>
      <c r="D64" s="30"/>
      <c r="E64" s="30"/>
      <c r="F64" s="30"/>
      <c r="G64" s="30"/>
      <c r="H64" s="30"/>
      <c r="I64" s="30"/>
      <c r="J64" s="32"/>
    </row>
    <row r="65" x14ac:dyDescent="0.35"/>
    <row r="66"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sheetData>
  <sheetProtection algorithmName="SHA-512" hashValue="wvgHVbDIJODZHOSdis4PClP8ZMLnfXaChG78aXVF7CwIae8b+PNWeDKByBLVJAgnoIsWH6ypH5bhqtxiaVBQ0g==" saltValue="JxJsF9xfEyFtCImrrTBTFQ==" spinCount="100000" sheet="1" selectLockedCells="1"/>
  <mergeCells count="2">
    <mergeCell ref="C2:F3"/>
    <mergeCell ref="E63:H63"/>
  </mergeCells>
  <dataValidations count="2">
    <dataValidation allowBlank="1" showInputMessage="1" showErrorMessage="1" prompt="Estimate number of these items you expect to use during the project" sqref="E11:E61" xr:uid="{7506BA19-89E0-4A3D-956A-9C9B3AD0166F}"/>
    <dataValidation allowBlank="1" showInputMessage="1" showErrorMessage="1" prompt="Please provide a description of the item you are consuming" sqref="C11:C61" xr:uid="{2C865485-DF82-430C-8067-6E204BD7A593}"/>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_dlc_DocId xmlns="fe752cf5-4da5-4951-a4a7-4dcfbb1ca6b3">XYDHQC366R2D-589708795-76154</_dlc_DocId>
    <TaxCatchAll xmlns="fe752cf5-4da5-4951-a4a7-4dcfbb1ca6b3">
      <Value>1</Value>
    </TaxCatchAll>
    <m975189f4ba442ecbf67d4147307b177 xmlns="fe752cf5-4da5-4951-a4a7-4dcfbb1ca6b3">
      <Terms xmlns="http://schemas.microsoft.com/office/infopath/2007/PartnerControls">
        <TermInfo xmlns="http://schemas.microsoft.com/office/infopath/2007/PartnerControls">
          <TermName xmlns="http://schemas.microsoft.com/office/infopath/2007/PartnerControls">SICE - Energy Innovation - Strategy and Portfolio</TermName>
          <TermId xmlns="http://schemas.microsoft.com/office/infopath/2007/PartnerControls">77f3d2d5-c2f1-494e-b38e-5ba34d69a98b</TermId>
        </TermInfo>
      </Terms>
    </m975189f4ba442ecbf67d4147307b177>
    <Retention_x0020_Label xmlns="a8f60570-4bd3-4f2b-950b-a996de8ab151" xsi:nil="true"/>
    <Government_x0020_Body xmlns="b413c3fd-5a3b-4239-b985-69032e371c04">BEIS</Government_x0020_Body>
    <Date_x0020_Opened xmlns="b413c3fd-5a3b-4239-b985-69032e371c04">2022-08-10T15:47:47+00:00</Date_x0020_Opened>
    <Descriptor xmlns="0063f72e-ace3-48fb-9c1f-5b513408b31f" xsi:nil="true"/>
    <Security_x0020_Classification xmlns="0063f72e-ace3-48fb-9c1f-5b513408b31f">OFFICIAL</Security_x0020_Classification>
    <_dlc_DocIdUrl xmlns="fe752cf5-4da5-4951-a4a7-4dcfbb1ca6b3">
      <Url>https://beisgov.sharepoint.com/sites/NZIPHeat/_layouts/15/DocIdRedir.aspx?ID=XYDHQC366R2D-589708795-76154</Url>
      <Description>XYDHQC366R2D-589708795-76154</Description>
    </_dlc_DocIdUrl>
    <Date_x0020_Closed xmlns="b413c3fd-5a3b-4239-b985-69032e371c04" xsi:nil="true"/>
    <SharedWithUsers xmlns="fe752cf5-4da5-4951-a4a7-4dcfbb1ca6b3">
      <UserInfo>
        <DisplayName>Ghosal, Sukhveer (BEIS)</DisplayName>
        <AccountId>267</AccountId>
        <AccountType/>
      </UserInfo>
      <UserInfo>
        <DisplayName>Riddle2, Henry (BEIS)</DisplayName>
        <AccountId>444</AccountId>
        <AccountType/>
      </UserInfo>
    </SharedWithUsers>
    <lcf76f155ced4ddcb4097134ff3c332f xmlns="83d00537-0e6f-4b1d-a5a5-b27cd8483239">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186958CDCABD140B8C93BAF3A194A48" ma:contentTypeVersion="24" ma:contentTypeDescription="Create a new document." ma:contentTypeScope="" ma:versionID="6742bf8ddc0bed62efe1c92b1a6498b9">
  <xsd:schema xmlns:xsd="http://www.w3.org/2001/XMLSchema" xmlns:xs="http://www.w3.org/2001/XMLSchema" xmlns:p="http://schemas.microsoft.com/office/2006/metadata/properties" xmlns:ns2="fe752cf5-4da5-4951-a4a7-4dcfbb1ca6b3" xmlns:ns3="0063f72e-ace3-48fb-9c1f-5b513408b31f" xmlns:ns4="b413c3fd-5a3b-4239-b985-69032e371c04" xmlns:ns5="a8f60570-4bd3-4f2b-950b-a996de8ab151" xmlns:ns6="aaacb922-5235-4a66-b188-303b9b46fbd7" xmlns:ns7="83d00537-0e6f-4b1d-a5a5-b27cd8483239" targetNamespace="http://schemas.microsoft.com/office/2006/metadata/properties" ma:root="true" ma:fieldsID="f31ab8e4c333830dcba7514cc6c1c2af" ns2:_="" ns3:_="" ns4:_="" ns5:_="" ns6:_="" ns7:_="">
    <xsd:import namespace="fe752cf5-4da5-4951-a4a7-4dcfbb1ca6b3"/>
    <xsd:import namespace="0063f72e-ace3-48fb-9c1f-5b513408b31f"/>
    <xsd:import namespace="b413c3fd-5a3b-4239-b985-69032e371c04"/>
    <xsd:import namespace="a8f60570-4bd3-4f2b-950b-a996de8ab151"/>
    <xsd:import namespace="aaacb922-5235-4a66-b188-303b9b46fbd7"/>
    <xsd:import namespace="83d00537-0e6f-4b1d-a5a5-b27cd8483239"/>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LengthInSecond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MediaServiceDateTaken"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52cf5-4da5-4951-a4a7-4dcfbb1ca6b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Science and Innovation for Climate and Energy:SICE - Energy Innovation - Strategy and Portfolio|77f3d2d5-c2f1-494e-b38e-5ba34d69a98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7cefdfc-66ce-41e8-bed0-53f1bc267ff3}" ma:internalName="TaxCatchAll" ma:showField="CatchAllData" ma:web="fe752cf5-4da5-4951-a4a7-4dcfbb1ca6b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7cefdfc-66ce-41e8-bed0-53f1bc267ff3}" ma:internalName="TaxCatchAllLabel" ma:readOnly="true" ma:showField="CatchAllDataLabel" ma:web="fe752cf5-4da5-4951-a4a7-4dcfbb1ca6b3">
      <xsd:complexType>
        <xsd:complexContent>
          <xsd:extension base="dms:MultiChoiceLookup">
            <xsd:sequence>
              <xsd:element name="Value" type="dms:Lookup" maxOccurs="unbounded" minOccurs="0" nillable="true"/>
            </xsd:sequence>
          </xsd:extension>
        </xsd:complexContent>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d00537-0e6f-4b1d-a5a5-b27cd8483239"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dexed="true" ma:internalName="MediaServiceDateTaken" ma:readOnly="true">
      <xsd:simpleType>
        <xsd:restriction base="dms:Text"/>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6D0B77-67DE-4903-BEA8-58D3CC11F4D6}">
  <ds:schemaRefs>
    <ds:schemaRef ds:uri="http://schemas.microsoft.com/sharepoint/events"/>
  </ds:schemaRefs>
</ds:datastoreItem>
</file>

<file path=customXml/itemProps2.xml><?xml version="1.0" encoding="utf-8"?>
<ds:datastoreItem xmlns:ds="http://schemas.openxmlformats.org/officeDocument/2006/customXml" ds:itemID="{F39E5F44-10ED-4EB7-8829-5F1B4A940BAE}">
  <ds:schemaRefs>
    <ds:schemaRef ds:uri="http://schemas.microsoft.com/sharepoint/v3/contenttype/forms"/>
  </ds:schemaRefs>
</ds:datastoreItem>
</file>

<file path=customXml/itemProps3.xml><?xml version="1.0" encoding="utf-8"?>
<ds:datastoreItem xmlns:ds="http://schemas.openxmlformats.org/officeDocument/2006/customXml" ds:itemID="{4F057F4A-002D-4555-8043-AB1A3E790F5A}">
  <ds:schemaRefs>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http://schemas.openxmlformats.org/package/2006/metadata/core-properties"/>
    <ds:schemaRef ds:uri="83d00537-0e6f-4b1d-a5a5-b27cd8483239"/>
    <ds:schemaRef ds:uri="aaacb922-5235-4a66-b188-303b9b46fbd7"/>
    <ds:schemaRef ds:uri="http://purl.org/dc/terms/"/>
    <ds:schemaRef ds:uri="b413c3fd-5a3b-4239-b985-69032e371c04"/>
    <ds:schemaRef ds:uri="0063f72e-ace3-48fb-9c1f-5b513408b31f"/>
    <ds:schemaRef ds:uri="fe752cf5-4da5-4951-a4a7-4dcfbb1ca6b3"/>
    <ds:schemaRef ds:uri="http://www.w3.org/XML/1998/namespace"/>
    <ds:schemaRef ds:uri="http://purl.org/dc/dcmitype/"/>
  </ds:schemaRefs>
</ds:datastoreItem>
</file>

<file path=customXml/itemProps4.xml><?xml version="1.0" encoding="utf-8"?>
<ds:datastoreItem xmlns:ds="http://schemas.openxmlformats.org/officeDocument/2006/customXml" ds:itemID="{99661159-6164-48DC-98B8-AD31872F8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52cf5-4da5-4951-a4a7-4dcfbb1ca6b3"/>
    <ds:schemaRef ds:uri="0063f72e-ace3-48fb-9c1f-5b513408b31f"/>
    <ds:schemaRef ds:uri="b413c3fd-5a3b-4239-b985-69032e371c04"/>
    <ds:schemaRef ds:uri="a8f60570-4bd3-4f2b-950b-a996de8ab151"/>
    <ds:schemaRef ds:uri="aaacb922-5235-4a66-b188-303b9b46fbd7"/>
    <ds:schemaRef ds:uri="83d00537-0e6f-4b1d-a5a5-b27cd8483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Guidance</vt:lpstr>
      <vt:lpstr>Formula Data</vt:lpstr>
      <vt:lpstr>Summary</vt:lpstr>
      <vt:lpstr>Organisation Funding Breakdown</vt:lpstr>
      <vt:lpstr>Workpackage breakdown</vt:lpstr>
      <vt:lpstr>Location breakdown</vt:lpstr>
      <vt:lpstr>Labour</vt:lpstr>
      <vt:lpstr>Overhead Breakdown</vt:lpstr>
      <vt:lpstr>Material Costs</vt:lpstr>
      <vt:lpstr>Capital Equipment</vt:lpstr>
      <vt:lpstr>Travel &amp; Subsistence</vt:lpstr>
      <vt:lpstr>Subcontractor Costs</vt:lpstr>
      <vt:lpstr>Stream 3 participation costs</vt:lpstr>
      <vt:lpstr>Other Costs</vt:lpstr>
      <vt:lpstr>Project Quartely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Lazenby (BEIS)</dc:creator>
  <cp:keywords/>
  <dc:description/>
  <cp:lastModifiedBy>Mullins, Poppy (Energy Security)</cp:lastModifiedBy>
  <cp:revision/>
  <dcterms:created xsi:type="dcterms:W3CDTF">2022-08-10T15:46:51Z</dcterms:created>
  <dcterms:modified xsi:type="dcterms:W3CDTF">2023-12-22T15:43:11Z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2022-08-10T15:46:54Z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c70e5fdd-d721-451c-a311-4b3a5e78d8e8</vt:lpwstr>
  </property>
  <property fmtid="{D5CDD505-2E9C-101B-9397-08002B2CF9AE}" pid="8" name="MSIP_Label_ba62f585-b40f-4ab9-bafe-39150f03d124_ContentBits">
    <vt:lpwstr>0</vt:lpwstr>
  </property>
  <property fmtid="{D5CDD505-2E9C-101B-9397-08002B2CF9AE}" pid="9" name="Business Unit">
    <vt:lpwstr>1;#SICE - Energy Innovation - Strategy and Portfolio|77f3d2d5-c2f1-494e-b38e-5ba34d69a98b</vt:lpwstr>
  </property>
  <property fmtid="{D5CDD505-2E9C-101B-9397-08002B2CF9AE}" pid="10" name="ContentTypeId">
    <vt:lpwstr>0x010100E186958CDCABD140B8C93BAF3A194A48</vt:lpwstr>
  </property>
  <property fmtid="{D5CDD505-2E9C-101B-9397-08002B2CF9AE}" pid="11" name="_dlc_DocIdItemGuid">
    <vt:lpwstr>0eb2f43f-98fa-4e7c-929e-269fd19dd47d</vt:lpwstr>
  </property>
  <property fmtid="{D5CDD505-2E9C-101B-9397-08002B2CF9AE}" pid="12" name="MediaServiceImageTags">
    <vt:lpwstr/>
  </property>
</Properties>
</file>