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ashley_roberts_education_gov_uk/Documents/Documents/"/>
    </mc:Choice>
  </mc:AlternateContent>
  <xr:revisionPtr revIDLastSave="0" documentId="8_{A4C0F8AB-6A57-447D-BF51-95073EB14BF5}" xr6:coauthVersionLast="47" xr6:coauthVersionMax="47" xr10:uidLastSave="{00000000-0000-0000-0000-000000000000}"/>
  <bookViews>
    <workbookView xWindow="-98" yWindow="-98" windowWidth="22695" windowHeight="14595" xr2:uid="{39894B4A-BDC3-4B60-A48A-FFD2AADDA668}"/>
  </bookViews>
  <sheets>
    <sheet name="Exceptional IYG" sheetId="1" r:id="rId1"/>
    <sheet name="SPIs and CFEs (E2)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2" l="1"/>
  <c r="E14" i="2"/>
  <c r="E15" i="1"/>
  <c r="J17" i="2" l="1"/>
  <c r="J25" i="2" l="1"/>
  <c r="D17" i="2"/>
  <c r="D23" i="2" s="1"/>
  <c r="D18" i="1"/>
  <c r="D20" i="1" s="1"/>
  <c r="D25" i="1" s="1"/>
  <c r="D19" i="2" l="1"/>
  <c r="D24" i="2" s="1"/>
  <c r="D24" i="1"/>
  <c r="D26" i="1" s="1"/>
</calcChain>
</file>

<file path=xl/sharedStrings.xml><?xml version="1.0" encoding="utf-8"?>
<sst xmlns="http://schemas.openxmlformats.org/spreadsheetml/2006/main" count="36" uniqueCount="21">
  <si>
    <t>Specialist post-16 institutions (SPIs) should use the other tab. The centrally funded exceptions should also use the other tab for Element 2 only.</t>
  </si>
  <si>
    <t>Please insert the requested figures in the boxes provided</t>
  </si>
  <si>
    <t>Lower threshold</t>
  </si>
  <si>
    <t>Upper threshold</t>
  </si>
  <si>
    <t>(The thresholds will automatically calculate based on the data inputted above)</t>
  </si>
  <si>
    <t>Growth at 100%</t>
  </si>
  <si>
    <t>Growth at 50%</t>
  </si>
  <si>
    <t>Growth</t>
  </si>
  <si>
    <t>students</t>
  </si>
  <si>
    <t>Please insert the requested figures into the boxes provided</t>
  </si>
  <si>
    <t>Element 1</t>
  </si>
  <si>
    <t>Element 2</t>
  </si>
  <si>
    <t>Threshold</t>
  </si>
  <si>
    <t>Element 2 places</t>
  </si>
  <si>
    <t>2023 to 2024 in-year growth calculator</t>
  </si>
  <si>
    <t>This calculator is intended as a guide only. The calculation reflects the policy for 2023 to 2024, but the potential growth award is dependent on the accuracy of the figures inputted.</t>
  </si>
  <si>
    <t>2023 to 2024 allocation</t>
  </si>
  <si>
    <t>2023 to 2024 over-delivery</t>
  </si>
  <si>
    <t>2022 to 2023 under-delivery</t>
  </si>
  <si>
    <t>(This figure should be negative. If no under-delivery, leave blank or enter 0)</t>
  </si>
  <si>
    <t>2023 to 2024 in-year growth calculator - SPIs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</si>
</sst>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 wrapText="1"/>
    </xf>
    <xf numFmtId="0" fontId="0" fillId="0" borderId="1" xfId="0" applyBorder="1"/>
    <xf numFmtId="0" fontId="1" fillId="0" borderId="2" xfId="0" applyFont="1" applyBorder="1"/>
    <xf numFmtId="1" fontId="1" fillId="0" borderId="2" xfId="0" applyNumberFormat="1" applyFont="1" applyBorder="1"/>
    <xf numFmtId="0" fontId="0" fillId="0" borderId="0" xfId="0" applyAlignment="1">
      <alignment horizontal="left"/>
    </xf>
    <xf numFmtId="1" fontId="0" fillId="0" borderId="0" xfId="0" applyNumberForma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254000</xdr:colOff>
      <xdr:row>0</xdr:row>
      <xdr:rowOff>1079500</xdr:rowOff>
    </xdr:to>
    <xdr:pic>
      <xdr:nvPicPr>
        <xdr:cNvPr id="2" name="Picture 1" title="Education and Skills Funding Agency">
          <a:extLst>
            <a:ext uri="{FF2B5EF4-FFF2-40B4-BE49-F238E27FC236}">
              <a16:creationId xmlns:a16="http://schemas.microsoft.com/office/drawing/2014/main" id="{7E5227DD-50BD-48AF-899A-DD9B72C3876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778000" cy="10795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254000</xdr:colOff>
      <xdr:row>0</xdr:row>
      <xdr:rowOff>1079500</xdr:rowOff>
    </xdr:to>
    <xdr:pic>
      <xdr:nvPicPr>
        <xdr:cNvPr id="3" name="Picture 2" title="Education and Skills Funding Agency">
          <a:extLst>
            <a:ext uri="{FF2B5EF4-FFF2-40B4-BE49-F238E27FC236}">
              <a16:creationId xmlns:a16="http://schemas.microsoft.com/office/drawing/2014/main" id="{A841CAC2-E60A-461B-89E7-8661660AF4E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778000" cy="10795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0EBFD-3DA5-42CD-8430-865EB8C57ACB}">
  <dimension ref="A1:J26"/>
  <sheetViews>
    <sheetView tabSelected="1" workbookViewId="0">
      <selection activeCell="H11" sqref="H11"/>
    </sheetView>
  </sheetViews>
  <sheetFormatPr defaultRowHeight="15" x14ac:dyDescent="0.4"/>
  <cols>
    <col min="3" max="3" width="12.33203125" customWidth="1"/>
  </cols>
  <sheetData>
    <row r="1" spans="1:10" ht="90" customHeight="1" x14ac:dyDescent="0.4"/>
    <row r="2" spans="1:10" ht="25.9" customHeight="1" x14ac:dyDescent="0.6">
      <c r="A2" s="2" t="s">
        <v>14</v>
      </c>
    </row>
    <row r="4" spans="1:10" ht="15" customHeight="1" x14ac:dyDescent="0.4">
      <c r="A4" t="s">
        <v>15</v>
      </c>
    </row>
    <row r="5" spans="1:10" ht="1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4">
      <c r="A6" s="7" t="s">
        <v>0</v>
      </c>
      <c r="B6" s="3"/>
      <c r="C6" s="3"/>
      <c r="D6" s="3"/>
      <c r="E6" s="3"/>
      <c r="F6" s="3"/>
      <c r="G6" s="3"/>
      <c r="H6" s="3"/>
      <c r="I6" s="3"/>
      <c r="J6" s="3"/>
    </row>
    <row r="8" spans="1:10" x14ac:dyDescent="0.4">
      <c r="A8" t="s">
        <v>1</v>
      </c>
    </row>
    <row r="10" spans="1:10" ht="15.4" thickBot="1" x14ac:dyDescent="0.45"/>
    <row r="11" spans="1:10" ht="15.4" thickBot="1" x14ac:dyDescent="0.45">
      <c r="A11" t="s">
        <v>16</v>
      </c>
      <c r="D11" s="4"/>
    </row>
    <row r="12" spans="1:10" ht="15.4" thickBot="1" x14ac:dyDescent="0.45"/>
    <row r="13" spans="1:10" ht="15.4" thickBot="1" x14ac:dyDescent="0.45">
      <c r="A13" t="s">
        <v>17</v>
      </c>
      <c r="D13" s="4"/>
    </row>
    <row r="14" spans="1:10" ht="15.4" thickBot="1" x14ac:dyDescent="0.45"/>
    <row r="15" spans="1:10" ht="15.4" thickBot="1" x14ac:dyDescent="0.45">
      <c r="A15" t="s">
        <v>18</v>
      </c>
      <c r="D15" s="4">
        <v>0</v>
      </c>
      <c r="E15" s="9" t="str">
        <f>IF(D15&gt;0,"ERROR: this figure should be negative, blank or 0","")</f>
        <v/>
      </c>
    </row>
    <row r="16" spans="1:10" x14ac:dyDescent="0.4">
      <c r="A16" t="s">
        <v>19</v>
      </c>
    </row>
    <row r="18" spans="1:5" x14ac:dyDescent="0.4">
      <c r="A18" t="s">
        <v>2</v>
      </c>
      <c r="D18">
        <f>MIN(100,MAX(0.075*D11,25))</f>
        <v>25</v>
      </c>
    </row>
    <row r="20" spans="1:5" x14ac:dyDescent="0.4">
      <c r="A20" t="s">
        <v>3</v>
      </c>
      <c r="D20">
        <f>D18*2</f>
        <v>50</v>
      </c>
    </row>
    <row r="22" spans="1:5" x14ac:dyDescent="0.4">
      <c r="A22" t="s">
        <v>4</v>
      </c>
    </row>
    <row r="24" spans="1:5" hidden="1" x14ac:dyDescent="0.4">
      <c r="A24" t="s">
        <v>5</v>
      </c>
      <c r="D24">
        <f>MAX(0,MIN(D18,D13-D18))</f>
        <v>0</v>
      </c>
    </row>
    <row r="25" spans="1:5" hidden="1" x14ac:dyDescent="0.4">
      <c r="A25" t="s">
        <v>6</v>
      </c>
      <c r="D25">
        <f>MAX(D13-D20,0)/2</f>
        <v>0</v>
      </c>
    </row>
    <row r="26" spans="1:5" ht="15.4" thickBot="1" x14ac:dyDescent="0.45">
      <c r="A26" s="1" t="s">
        <v>7</v>
      </c>
      <c r="B26" s="1"/>
      <c r="C26" s="1"/>
      <c r="D26" s="6">
        <f>IF(D24+D25+(D15/2)&lt;10,0,D24+D25+(D15/2))</f>
        <v>0</v>
      </c>
      <c r="E26" s="5" t="s">
        <v>8</v>
      </c>
    </row>
  </sheetData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5A5BD-328F-41D0-9669-B36A59AF09D1}">
  <dimension ref="A1:K25"/>
  <sheetViews>
    <sheetView workbookViewId="0">
      <selection activeCell="E14" sqref="E14"/>
    </sheetView>
  </sheetViews>
  <sheetFormatPr defaultRowHeight="15" x14ac:dyDescent="0.4"/>
  <cols>
    <col min="3" max="3" width="12.77734375" customWidth="1"/>
    <col min="4" max="4" width="8.88671875" customWidth="1"/>
    <col min="6" max="6" width="16.5546875" customWidth="1"/>
    <col min="9" max="9" width="9.33203125" customWidth="1"/>
    <col min="11" max="11" width="16.44140625" customWidth="1"/>
  </cols>
  <sheetData>
    <row r="1" spans="1:10" ht="90" customHeight="1" x14ac:dyDescent="0.4"/>
    <row r="2" spans="1:10" ht="25.9" customHeight="1" x14ac:dyDescent="0.6">
      <c r="A2" s="2" t="s">
        <v>20</v>
      </c>
    </row>
    <row r="4" spans="1:10" ht="15" customHeight="1" x14ac:dyDescent="0.4">
      <c r="A4" t="s">
        <v>15</v>
      </c>
    </row>
    <row r="6" spans="1:10" x14ac:dyDescent="0.4">
      <c r="A6" t="s">
        <v>9</v>
      </c>
    </row>
    <row r="8" spans="1:10" x14ac:dyDescent="0.4">
      <c r="A8" s="1" t="s">
        <v>10</v>
      </c>
      <c r="G8" s="1" t="s">
        <v>11</v>
      </c>
    </row>
    <row r="9" spans="1:10" ht="15.4" thickBot="1" x14ac:dyDescent="0.45"/>
    <row r="10" spans="1:10" ht="15.4" thickBot="1" x14ac:dyDescent="0.45">
      <c r="A10" t="s">
        <v>16</v>
      </c>
      <c r="D10" s="4"/>
      <c r="G10" t="s">
        <v>16</v>
      </c>
      <c r="J10" s="4"/>
    </row>
    <row r="11" spans="1:10" ht="15.4" thickBot="1" x14ac:dyDescent="0.45"/>
    <row r="12" spans="1:10" ht="15.4" thickBot="1" x14ac:dyDescent="0.45">
      <c r="A12" t="s">
        <v>17</v>
      </c>
      <c r="D12" s="4"/>
      <c r="G12" t="s">
        <v>17</v>
      </c>
      <c r="J12" s="4"/>
    </row>
    <row r="13" spans="1:10" ht="15.4" thickBot="1" x14ac:dyDescent="0.45"/>
    <row r="14" spans="1:10" ht="15.4" thickBot="1" x14ac:dyDescent="0.45">
      <c r="A14" t="s">
        <v>18</v>
      </c>
      <c r="D14" s="4"/>
      <c r="E14" s="9" t="str">
        <f>IF(D14&gt;0,"ERROR: this figure should be negative, blank or 0","")</f>
        <v/>
      </c>
    </row>
    <row r="15" spans="1:10" x14ac:dyDescent="0.4">
      <c r="A15" t="s">
        <v>19</v>
      </c>
    </row>
    <row r="17" spans="1:11" x14ac:dyDescent="0.4">
      <c r="A17" t="s">
        <v>2</v>
      </c>
      <c r="D17">
        <f>MAX(0.075*D10,5)</f>
        <v>5</v>
      </c>
      <c r="G17" t="s">
        <v>12</v>
      </c>
      <c r="J17" s="8">
        <f>IF(J10&lt;=50,J10/20,MIN(10,J10/10))</f>
        <v>0</v>
      </c>
    </row>
    <row r="19" spans="1:11" x14ac:dyDescent="0.4">
      <c r="A19" t="s">
        <v>3</v>
      </c>
      <c r="D19">
        <f>D17*2</f>
        <v>10</v>
      </c>
    </row>
    <row r="21" spans="1:11" x14ac:dyDescent="0.4">
      <c r="A21" t="s">
        <v>4</v>
      </c>
    </row>
    <row r="23" spans="1:11" hidden="1" x14ac:dyDescent="0.4">
      <c r="A23" t="s">
        <v>5</v>
      </c>
      <c r="D23">
        <f>MAX(0,MIN(D17,D12-D17))</f>
        <v>0</v>
      </c>
    </row>
    <row r="24" spans="1:11" hidden="1" x14ac:dyDescent="0.4">
      <c r="A24" t="s">
        <v>6</v>
      </c>
      <c r="D24">
        <f>MAX(D12-D19,0)/2</f>
        <v>0</v>
      </c>
    </row>
    <row r="25" spans="1:11" ht="15.4" thickBot="1" x14ac:dyDescent="0.45">
      <c r="A25" s="1" t="s">
        <v>7</v>
      </c>
      <c r="B25" s="1"/>
      <c r="C25" s="1"/>
      <c r="D25" s="6">
        <f>D23+D24+(D14/2)</f>
        <v>0</v>
      </c>
      <c r="E25" s="5" t="s">
        <v>8</v>
      </c>
      <c r="G25" s="1" t="s">
        <v>7</v>
      </c>
      <c r="H25" s="1"/>
      <c r="I25" s="1"/>
      <c r="J25" s="6">
        <f>MAX(0,J12-J17)</f>
        <v>0</v>
      </c>
      <c r="K25" s="5" t="s">
        <v>13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Exceptional IYG</vt:lpstr>
      <vt:lpstr>SPIs and CFEs (E2)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PATEL, Navin</dc:creator>
  <cp:keywords/>
  <dc:description/>
  <cp:lastModifiedBy>Ashley ROBERTS</cp:lastModifiedBy>
  <cp:revision/>
  <dcterms:created xsi:type="dcterms:W3CDTF">2021-01-26T14:44:14Z</dcterms:created>
  <dcterms:modified xsi:type="dcterms:W3CDTF">2023-10-23T08:49:36Z</dcterms:modified>
  <cp:category/>
  <cp:contentStatus/>
</cp:coreProperties>
</file>