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66925"/>
  <mc:AlternateContent xmlns:mc="http://schemas.openxmlformats.org/markup-compatibility/2006">
    <mc:Choice Requires="x15">
      <x15ac:absPath xmlns:x15ac="http://schemas.microsoft.com/office/spreadsheetml/2010/11/ac" url="\\prodds.ntnl\Shared\Brite\NC Programme Team\01 Management\06 Resources\22 23 NCEA Prog\03_NC work package\SWP 03_Natural Capital Geospatial Data\05 Outputs\Condition\Final\"/>
    </mc:Choice>
  </mc:AlternateContent>
  <xr:revisionPtr revIDLastSave="0" documentId="13_ncr:1_{F6170E3C-E371-4289-9B5E-E2D62B6E2FAC}" xr6:coauthVersionLast="47" xr6:coauthVersionMax="47" xr10:uidLastSave="{00000000-0000-0000-0000-000000000000}"/>
  <bookViews>
    <workbookView xWindow="-120" yWindow="-120" windowWidth="29040" windowHeight="15840" tabRatio="744" xr2:uid="{D4805DA0-D079-483E-AF25-71ADCD0F702D}"/>
  </bookViews>
  <sheets>
    <sheet name="Overview" sheetId="5" r:id="rId1"/>
    <sheet name="Data " sheetId="1" r:id="rId2"/>
    <sheet name="Tools, methods and models " sheetId="2" r:id="rId3"/>
    <sheet name="Indicators- natural rivers " sheetId="3" r:id="rId4"/>
    <sheet name="Indicators- artificial rivers" sheetId="4" r:id="rId5"/>
  </sheets>
  <definedNames>
    <definedName name="DataUsability">'Data '!$M:$M</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4" l="1"/>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3" i="4"/>
  <c r="G4" i="4"/>
  <c r="G5" i="4"/>
  <c r="G6" i="4"/>
  <c r="G7" i="4"/>
  <c r="G8" i="4"/>
  <c r="G9" i="4"/>
  <c r="G2" i="4"/>
  <c r="G27" i="3"/>
  <c r="G28" i="3"/>
  <c r="G29" i="3"/>
  <c r="G30" i="3"/>
  <c r="G31" i="3"/>
  <c r="G32" i="3"/>
  <c r="G33" i="3"/>
  <c r="G34" i="3"/>
  <c r="G35" i="3"/>
  <c r="G36" i="3"/>
  <c r="G15" i="3"/>
  <c r="G16" i="3"/>
  <c r="G17" i="3"/>
  <c r="G18" i="3"/>
  <c r="G19" i="3"/>
  <c r="G20" i="3"/>
  <c r="G21" i="3"/>
  <c r="G22" i="3"/>
  <c r="G23" i="3"/>
  <c r="G24" i="3"/>
  <c r="G25" i="3"/>
  <c r="G26" i="3"/>
  <c r="G8" i="3"/>
  <c r="G9" i="3"/>
  <c r="G10" i="3"/>
  <c r="G11" i="3"/>
  <c r="G12" i="3"/>
  <c r="G13" i="3"/>
  <c r="G14" i="3"/>
  <c r="G3" i="3"/>
  <c r="G4" i="3"/>
  <c r="G5" i="3"/>
  <c r="G6" i="3"/>
  <c r="G7" i="3"/>
  <c r="G2"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161" i="4"/>
  <c r="G162" i="4"/>
  <c r="G234" i="3"/>
  <c r="G235" i="3"/>
</calcChain>
</file>

<file path=xl/sharedStrings.xml><?xml version="1.0" encoding="utf-8"?>
<sst xmlns="http://schemas.openxmlformats.org/spreadsheetml/2006/main" count="3372" uniqueCount="889">
  <si>
    <t>Project</t>
  </si>
  <si>
    <t>Overview</t>
  </si>
  <si>
    <t>Version Control</t>
  </si>
  <si>
    <t>Version</t>
  </si>
  <si>
    <t>Description</t>
  </si>
  <si>
    <t>Date</t>
  </si>
  <si>
    <t>Author</t>
  </si>
  <si>
    <t>Original document issued for review by Environment Agency (EA)</t>
  </si>
  <si>
    <t>Imogen Speck (RRC), Adam Ixer (RRC), Marc Naura (RRC)</t>
  </si>
  <si>
    <t>Adam Ixer (RRC), Imogen Speck (RRC)</t>
  </si>
  <si>
    <t>This workbook has 4 sheets/tabs:</t>
  </si>
  <si>
    <t>Data</t>
  </si>
  <si>
    <t>This tab contains the information about each dataset identified, including:</t>
  </si>
  <si>
    <t>Data ID</t>
  </si>
  <si>
    <t>Reference ID linking to Condition Assessment flow diagrams</t>
  </si>
  <si>
    <t xml:space="preserve">Dataset </t>
  </si>
  <si>
    <t xml:space="preserve">Dataset name </t>
  </si>
  <si>
    <t xml:space="preserve">Data source </t>
  </si>
  <si>
    <t xml:space="preserve">Source name </t>
  </si>
  <si>
    <t xml:space="preserve">Link </t>
  </si>
  <si>
    <t xml:space="preserve">Hyperlink to website with further information </t>
  </si>
  <si>
    <t>Data type</t>
  </si>
  <si>
    <t xml:space="preserve">Type of data </t>
  </si>
  <si>
    <t xml:space="preserve">Data format </t>
  </si>
  <si>
    <t xml:space="preserve">Format data can be downloaded in </t>
  </si>
  <si>
    <t>A description of the dataset</t>
  </si>
  <si>
    <t>Availiability</t>
  </si>
  <si>
    <t xml:space="preserve">Information on whether data is open access or licensed </t>
  </si>
  <si>
    <t>Frequency of updates</t>
  </si>
  <si>
    <t xml:space="preserve">How often data is updated if known </t>
  </si>
  <si>
    <t>Geographic coverage</t>
  </si>
  <si>
    <t xml:space="preserve">Spatial extent of dataset </t>
  </si>
  <si>
    <t>Continuity</t>
  </si>
  <si>
    <t xml:space="preserve">Whether the data can be mapped continuously or if it is site specific sampled data </t>
  </si>
  <si>
    <t xml:space="preserve">Existing indicator </t>
  </si>
  <si>
    <t xml:space="preserve">Identifies whether data sets have been used for previous indicator projects including Natural England natural capital indicators, ONS indicators and 25 year Environment Plan indicators) </t>
  </si>
  <si>
    <t xml:space="preserve">Usability </t>
  </si>
  <si>
    <t>Notes</t>
  </si>
  <si>
    <t xml:space="preserve">Additional comments </t>
  </si>
  <si>
    <t>Tools, methods and models</t>
  </si>
  <si>
    <t>This tab contains the information about each tool/method/model identified, including:</t>
  </si>
  <si>
    <t>Tool ID</t>
  </si>
  <si>
    <t>Name</t>
  </si>
  <si>
    <t>Name of tool/method/model</t>
  </si>
  <si>
    <t>Hyperlink to website with further information</t>
  </si>
  <si>
    <t xml:space="preserve">Description </t>
  </si>
  <si>
    <t>A description of the tool/method/model</t>
  </si>
  <si>
    <t>Output</t>
  </si>
  <si>
    <t xml:space="preserve">Ideas of how outputs could be used to assess condition </t>
  </si>
  <si>
    <t>Availability</t>
  </si>
  <si>
    <t xml:space="preserve">Information on whether tools are open access or licensed </t>
  </si>
  <si>
    <t>Usability</t>
  </si>
  <si>
    <t>Indicators- natural rivers</t>
  </si>
  <si>
    <t>This tab contains the information about each indicator for natural rivers, including:</t>
  </si>
  <si>
    <t>Ecosystem service</t>
  </si>
  <si>
    <t>The ecosystem service the indicator relates to. Taken from the 10 identified in the 'EA Natural Capital condition indicator mapping: final report' document</t>
  </si>
  <si>
    <t xml:space="preserve">Process/cultural assessment </t>
  </si>
  <si>
    <t xml:space="preserve">Identified process/cultural assessment to assess condition </t>
  </si>
  <si>
    <t xml:space="preserve">Condition Assessment </t>
  </si>
  <si>
    <t xml:space="preserve">Type of indicator </t>
  </si>
  <si>
    <t>Pressure / Impact</t>
  </si>
  <si>
    <t xml:space="preserve">Name of pressure or impact where identified </t>
  </si>
  <si>
    <t xml:space="preserve">Examples </t>
  </si>
  <si>
    <t xml:space="preserve">Examples of indicators </t>
  </si>
  <si>
    <t>Data ID of indicators</t>
  </si>
  <si>
    <t>Dataset</t>
  </si>
  <si>
    <t xml:space="preserve">Name of dataset </t>
  </si>
  <si>
    <t>Data Relevance to the ES</t>
  </si>
  <si>
    <t>How relevant the data indicator is to assessing the identified process (A highly relevant dataset would be able to explain the process well enough to assess condition)</t>
  </si>
  <si>
    <t>IndicatorsTableID</t>
  </si>
  <si>
    <t>ID number to allow sorting of records to correspond to the condition assessment flow diagrams</t>
  </si>
  <si>
    <t>Indicators- artificial rivers</t>
  </si>
  <si>
    <t>This tab contains the information about each indicator for artificial rivers, including:</t>
  </si>
  <si>
    <t>Usability of tools/methods/models indicators, where:
- Specialist tool: Provides useful outputs but requires more specialist knowledge to use
- Power tool: Provides useful outputs and is easy to use
- Generic tool: Easy to use but the outputs are less useful to the project</t>
  </si>
  <si>
    <t>Existing Indicator</t>
  </si>
  <si>
    <t>D1</t>
  </si>
  <si>
    <t>National River Flow Archive (Base Flow Index)</t>
  </si>
  <si>
    <t>CEH NRFA</t>
  </si>
  <si>
    <t>https://nrfa.ceh.ac.uk/data/search</t>
  </si>
  <si>
    <t xml:space="preserve">Summary statistic </t>
  </si>
  <si>
    <t>csv/json</t>
  </si>
  <si>
    <t xml:space="preserve">Measure of ratio of long term base flow to total stream flow. Calculated at gauging stations </t>
  </si>
  <si>
    <t>Open access</t>
  </si>
  <si>
    <t>Annual</t>
  </si>
  <si>
    <t>United Kingdom</t>
  </si>
  <si>
    <t>Site specific</t>
  </si>
  <si>
    <t xml:space="preserve">Natural England Indicator </t>
  </si>
  <si>
    <t>Moderate</t>
  </si>
  <si>
    <t>Data have to be extracted from the website individually</t>
  </si>
  <si>
    <t>D2</t>
  </si>
  <si>
    <t xml:space="preserve">Groundwater level data </t>
  </si>
  <si>
    <t>BGS</t>
  </si>
  <si>
    <t>https://www2.bgs.ac.uk/groundwater/datainfo/levels/home.html</t>
  </si>
  <si>
    <t xml:space="preserve">Monitoring data </t>
  </si>
  <si>
    <t xml:space="preserve">Hydrograph </t>
  </si>
  <si>
    <t xml:space="preserve">Groundwater monitoring data </t>
  </si>
  <si>
    <t>Great Britain</t>
  </si>
  <si>
    <t xml:space="preserve">Site specific </t>
  </si>
  <si>
    <t xml:space="preserve">Sparse data points, being worked on to increase availiability </t>
  </si>
  <si>
    <t>D3</t>
  </si>
  <si>
    <t>WellMaster hydrogeological database</t>
  </si>
  <si>
    <t>British Geological Survey</t>
  </si>
  <si>
    <t>https://www.bgs.ac.uk/datasets/wellmaster-hydrogeological-database/</t>
  </si>
  <si>
    <t>Access db/Excel</t>
  </si>
  <si>
    <t xml:space="preserve">Hydrogeological database at borehole sites  </t>
  </si>
  <si>
    <t>Partial open access</t>
  </si>
  <si>
    <t>Unknown</t>
  </si>
  <si>
    <t>D4</t>
  </si>
  <si>
    <t xml:space="preserve">Hydrology data </t>
  </si>
  <si>
    <t xml:space="preserve">Environment Agency </t>
  </si>
  <si>
    <t>https://environment.data.gov.uk/hydrology/help</t>
  </si>
  <si>
    <t>Monitoring data</t>
  </si>
  <si>
    <t>CSV</t>
  </si>
  <si>
    <t>Historic and recent hydrological data including river flows, river levels, groundwater levels, rainfall and water quality.</t>
  </si>
  <si>
    <t xml:space="preserve">Daily </t>
  </si>
  <si>
    <t xml:space="preserve">England </t>
  </si>
  <si>
    <t>High</t>
  </si>
  <si>
    <t>D5</t>
  </si>
  <si>
    <t>WFD River, Canal and Surface Water Transfer Water Bodies Cycle 2 Classification 2019</t>
  </si>
  <si>
    <t>https://www.data.gov.uk/dataset/a2a10b3a-2049-48ba-9ab5-fbc3ae26c9f9/wfd-river-canal-and-surface-water-transfer-water-bodies-cycle-2-classification-2019</t>
  </si>
  <si>
    <t xml:space="preserve">Classification </t>
  </si>
  <si>
    <t xml:space="preserve">Shapefile </t>
  </si>
  <si>
    <t>Water Framework directive cycle 2 with 2019 classificiation data</t>
  </si>
  <si>
    <t xml:space="preserve">Open access </t>
  </si>
  <si>
    <t xml:space="preserve">None </t>
  </si>
  <si>
    <t xml:space="preserve">Waterbody assessment </t>
  </si>
  <si>
    <t>D6</t>
  </si>
  <si>
    <t>CEH Hydrological Summary</t>
  </si>
  <si>
    <t>http://nrfa.ceh.ac.uk/monthly-hydrological-summary-uk</t>
  </si>
  <si>
    <t>Summary report</t>
  </si>
  <si>
    <t xml:space="preserve">PDF </t>
  </si>
  <si>
    <t xml:space="preserve">Monthly summary of hydrological data. Places events in historical context </t>
  </si>
  <si>
    <t xml:space="preserve">Monthly </t>
  </si>
  <si>
    <t>Includes rainfall, river flow reservoir and groundwater levels</t>
  </si>
  <si>
    <t>D7</t>
  </si>
  <si>
    <t>Water Abstraction Tables</t>
  </si>
  <si>
    <t>DEFRA</t>
  </si>
  <si>
    <t>https://www.gov.uk/government/statistical-data-sets/env15-water-abstraction-tables</t>
  </si>
  <si>
    <t xml:space="preserve">CSV </t>
  </si>
  <si>
    <t>Annual water abstraction estimates for England. 2000-2018</t>
  </si>
  <si>
    <t>Not updated since 2018</t>
  </si>
  <si>
    <t xml:space="preserve">Averaged statistic for England </t>
  </si>
  <si>
    <t>D8</t>
  </si>
  <si>
    <t xml:space="preserve">Flow compliance bands </t>
  </si>
  <si>
    <t>https://www.data.gov.uk/dataset/a0a19524-e99f-4459-85ea-c6a5ff05075e/flow-compliance-bands</t>
  </si>
  <si>
    <t xml:space="preserve">WFD compliance indicator </t>
  </si>
  <si>
    <t>Indicator of flow compliance as part of WFD Cycle 2</t>
  </si>
  <si>
    <t xml:space="preserve">As needed </t>
  </si>
  <si>
    <t xml:space="preserve">This is a national picture of flow compliance with the environmental flow indicator shown for Water Framework Directive Cycle 2 river water bodies. </t>
  </si>
  <si>
    <t>D9</t>
  </si>
  <si>
    <t>WFD Groundwater Bodies Cycle 2 Classification 2019</t>
  </si>
  <si>
    <t>https://www.data.gov.uk/dataset/05baae5d-a377-43ce-b200-a15169ac256d/wfd-groundwater-bodies-cycle-2-classification-2019</t>
  </si>
  <si>
    <t xml:space="preserve">Water Framework directive groundwater cycle 2 with 2019 classification data </t>
  </si>
  <si>
    <t>D10</t>
  </si>
  <si>
    <t>Priority River Habitat - Rivers</t>
  </si>
  <si>
    <t>Natural England</t>
  </si>
  <si>
    <t>Priority River Habitat - Rivers (England) | Priority River Habitat - Rivers (England) | Natural England Open Data Geoportal (arcgis.com)</t>
  </si>
  <si>
    <t>Data to map rivers and streams that exhibit a high degree of naturalness</t>
  </si>
  <si>
    <t xml:space="preserve">Not planned </t>
  </si>
  <si>
    <t>Continuous (presence/absence)</t>
  </si>
  <si>
    <t>D11</t>
  </si>
  <si>
    <t xml:space="preserve">Priority River Habitat- Headwaters </t>
  </si>
  <si>
    <t>Priority River Habitat - Headwater Areas - data.gov.uk</t>
  </si>
  <si>
    <t>Data to map headwaters that exhibit a high degree of naturalness</t>
  </si>
  <si>
    <t xml:space="preserve">Continuous (presence/absence) </t>
  </si>
  <si>
    <t>D12</t>
  </si>
  <si>
    <t xml:space="preserve">Freshwater river macroinvertebrate surveys </t>
  </si>
  <si>
    <t>Environment Agency</t>
  </si>
  <si>
    <t>EA Ecology &amp; Fish Data Explorer</t>
  </si>
  <si>
    <t xml:space="preserve">Freshwater macroinvertebrate survey information </t>
  </si>
  <si>
    <t>D13</t>
  </si>
  <si>
    <t xml:space="preserve">Freshwater river macrophyte surveys </t>
  </si>
  <si>
    <t xml:space="preserve">Freshwater macrophyte survey information </t>
  </si>
  <si>
    <t>D14</t>
  </si>
  <si>
    <t xml:space="preserve">Freshwater river diatom surveys </t>
  </si>
  <si>
    <t xml:space="preserve">Freshwater diatom survey information </t>
  </si>
  <si>
    <t>D15</t>
  </si>
  <si>
    <t xml:space="preserve">Freshwater NFPD data (fish populations) </t>
  </si>
  <si>
    <t xml:space="preserve">Freshwater fish survey information </t>
  </si>
  <si>
    <t>D16</t>
  </si>
  <si>
    <t xml:space="preserve">Water Quality Archive </t>
  </si>
  <si>
    <t>https://environment.data.gov.uk/water-quality/view/landing</t>
  </si>
  <si>
    <t xml:space="preserve">Water quality measurements </t>
  </si>
  <si>
    <t>D17</t>
  </si>
  <si>
    <t>Historic Flood Map</t>
  </si>
  <si>
    <t>https://www.data.gov.uk/dataset/76292bec-7d8b-43e8-9c98-02734fd89c81/historic-flood-map</t>
  </si>
  <si>
    <t xml:space="preserve">Map </t>
  </si>
  <si>
    <t xml:space="preserve">Historic flood map showing maximum extent of indivduak recorded flood outlines, excludes flooding from surface water </t>
  </si>
  <si>
    <t xml:space="preserve">Quarterly </t>
  </si>
  <si>
    <t xml:space="preserve">Continuous </t>
  </si>
  <si>
    <t>D18</t>
  </si>
  <si>
    <t>CEH land cover map</t>
  </si>
  <si>
    <t xml:space="preserve">UK Centre for Ecology and Hydrology </t>
  </si>
  <si>
    <t>https://www.ceh.ac.uk/data/ukceh-land-cover-maps</t>
  </si>
  <si>
    <t xml:space="preserve">Describes the UKs land surface land cover </t>
  </si>
  <si>
    <t xml:space="preserve">Under license </t>
  </si>
  <si>
    <t xml:space="preserve">Annual </t>
  </si>
  <si>
    <t>D19</t>
  </si>
  <si>
    <t xml:space="preserve">Biological records centre NBN Atlas </t>
  </si>
  <si>
    <t>CEH/JNCC</t>
  </si>
  <si>
    <t>NBN Atlas - UK’s largest collection of biodiversity information</t>
  </si>
  <si>
    <t xml:space="preserve">Database </t>
  </si>
  <si>
    <t xml:space="preserve">Species lists and biodiversity database </t>
  </si>
  <si>
    <t xml:space="preserve">National </t>
  </si>
  <si>
    <t xml:space="preserve">The NBN Atlas is a collaborative project that aggregates biodiversity data from multiple sources and makes it available and usable online. It is the UK’s largest repository of publicly available biodiversity data.The BRC is a national recording scheme for terrestrial and freshwater species. Since its beginnings in 1964 BRC has worked closely with volunteer schemes all over the UK, collecting volunteer data and producing more than 10,000 species distribution maps. </t>
  </si>
  <si>
    <t>D20</t>
  </si>
  <si>
    <t xml:space="preserve">Non-native species surveys </t>
  </si>
  <si>
    <t xml:space="preserve">Environment ageny </t>
  </si>
  <si>
    <t>Species Surveys - Non-Native Species - data.gov.uk</t>
  </si>
  <si>
    <t>Invasive non-native species surveyed and collected during the Environment Agency monitoring activities</t>
  </si>
  <si>
    <t xml:space="preserve">Biannual </t>
  </si>
  <si>
    <t>This set contains records from the BIOSYS database, representing invertebrate, plant and algal monitoring from marine and freshwater; adhoc records and those from River Habitat Survey and Fish monitoring.  Even coverage, 100m resolution or greater. Data quality most confident from 2009 More recent records are checked and surveyors are trained in the identification of non-native species</t>
  </si>
  <si>
    <t>D21</t>
  </si>
  <si>
    <t xml:space="preserve">Pressure from invasive species </t>
  </si>
  <si>
    <t>JNCC</t>
  </si>
  <si>
    <t>http://jncc.gov.uk/page-4246</t>
  </si>
  <si>
    <t xml:space="preserve">Indicator </t>
  </si>
  <si>
    <t>Website summary</t>
  </si>
  <si>
    <t xml:space="preserve">Indicator that shows the change in invasive non-native species that cover more than 10% of land area </t>
  </si>
  <si>
    <t>Last update 2021</t>
  </si>
  <si>
    <t>Summary</t>
  </si>
  <si>
    <t>D22</t>
  </si>
  <si>
    <t>Site of Special Scientific Interest (SSSI) Condition data</t>
  </si>
  <si>
    <t>https://www.gov.uk/government/statistics/england-biodiversity-indicators/1-extent-and-condition-of-protected-areas</t>
  </si>
  <si>
    <t xml:space="preserve">Proportion of SSSIs meeting condition criteria </t>
  </si>
  <si>
    <t>England</t>
  </si>
  <si>
    <t>D23</t>
  </si>
  <si>
    <t xml:space="preserve">Working with natural processes map </t>
  </si>
  <si>
    <t>JBA/EA</t>
  </si>
  <si>
    <t>Working with Natural Processes: Map (jbahosting.com)</t>
  </si>
  <si>
    <t xml:space="preserve">Areas of potential for reducing flood risk using natural processes </t>
  </si>
  <si>
    <t>D24</t>
  </si>
  <si>
    <t xml:space="preserve">River Habitat Survey data </t>
  </si>
  <si>
    <t>https://www.data.gov.uk/dataset/4cb467c9-346e-44ac-85c6-6cd579111e2c/river-habitat-survey-survey-details-and-summary-results</t>
  </si>
  <si>
    <t>Excel worksheet</t>
  </si>
  <si>
    <t xml:space="preserve">Data from River Habitat Survey method for collecting data n physical character and physical habitat quality of rivers </t>
  </si>
  <si>
    <t>D25</t>
  </si>
  <si>
    <t xml:space="preserve">Amber barrier atlas </t>
  </si>
  <si>
    <t>AMBER</t>
  </si>
  <si>
    <t>European Barrier Atlas (amber.international)</t>
  </si>
  <si>
    <t>Comprehensive overview of available information on barriers in Europe, showing more than 600,000 mapped obstacles.</t>
  </si>
  <si>
    <t xml:space="preserve">Europe </t>
  </si>
  <si>
    <t>D26</t>
  </si>
  <si>
    <t>National Heritage List for England</t>
  </si>
  <si>
    <t>Historic England</t>
  </si>
  <si>
    <t>https://www.data.gov.uk/dataset/d53bd232-16e7-4867-8d10-b313ef41ac22/national-heritage-list-for-england-nhle</t>
  </si>
  <si>
    <t>ESRI REST</t>
  </si>
  <si>
    <t xml:space="preserve">Register of nationally protected historic buildings and sites </t>
  </si>
  <si>
    <t>D27</t>
  </si>
  <si>
    <t>Conservation Areas</t>
  </si>
  <si>
    <t>https://www.data.gov.uk/dataset/5e171fcc-888f-4e96-a22f-36ff7cdcaae5/conservation-areas</t>
  </si>
  <si>
    <t xml:space="preserve">Listings from the National Heritage List for England </t>
  </si>
  <si>
    <t>None</t>
  </si>
  <si>
    <t xml:space="preserve">May not be complete </t>
  </si>
  <si>
    <t>D28</t>
  </si>
  <si>
    <t>Designated Sites</t>
  </si>
  <si>
    <t>Natural England/MAGiC</t>
  </si>
  <si>
    <t>https://designatedsites.naturalengland.org.uk/</t>
  </si>
  <si>
    <t>Local Nature Reserves (LNR), National Nature Reserves (NNR), Sites of Special Scientific Interest (SSSI), Special Areas of Conservation (SAC) and Special Protection Areas (SPA)</t>
  </si>
  <si>
    <t>Shows Local Nature Reserves (LNR), National Nature Reserves (NNR), Sites of Special Scientific Interest (SSSI), Special Areas of Conservation (SAC) and Special Protection Areas (SPA)</t>
  </si>
  <si>
    <t>D29</t>
  </si>
  <si>
    <t>Tranquility map: England</t>
  </si>
  <si>
    <t>CPRE</t>
  </si>
  <si>
    <t>Tranquillity Map: England - CPRE</t>
  </si>
  <si>
    <t xml:space="preserve">Tranquility map for England </t>
  </si>
  <si>
    <t>Low</t>
  </si>
  <si>
    <t>Also, see T1 on 'Tools, methods and models' worksheet</t>
  </si>
  <si>
    <t>D30</t>
  </si>
  <si>
    <t>Bathing Water</t>
  </si>
  <si>
    <t>https://environment.data.gov.uk/bwq/profiles/</t>
  </si>
  <si>
    <t xml:space="preserve">Water quality at designated bathing water sites </t>
  </si>
  <si>
    <t>Only has 2 rivers, rest are coastal or lakes</t>
  </si>
  <si>
    <t>D31</t>
  </si>
  <si>
    <t xml:space="preserve">Canal &amp; River Trust Asset explorer </t>
  </si>
  <si>
    <t>Canal &amp; River Trust</t>
  </si>
  <si>
    <t>Canal &amp; River Trust Asset Explorer | Canal &amp; River Trust Open Data (arcgis.com)</t>
  </si>
  <si>
    <t>ArcGIS online</t>
  </si>
  <si>
    <t>England and Wales</t>
  </si>
  <si>
    <t>Continuous</t>
  </si>
  <si>
    <t xml:space="preserve">Mapped canals and other features. Tese include nearby waterbodies such as lakes and pondsand reservoirs. Also inclues towpath access points which can be inicative of the accessibility to the canal. There is also presence of weirs, culverts, bridges and sluices mapped. </t>
  </si>
  <si>
    <t>D32</t>
  </si>
  <si>
    <t xml:space="preserve">Canal pumping stations </t>
  </si>
  <si>
    <t>https://data-canalrivertrust.opendata.arcgis.com/maps/0bf82e7a27b24511b5e19f4257aefee8/explore?location=52.335191%2C-1.727794%2C19.96</t>
  </si>
  <si>
    <t xml:space="preserve">Map of Canal and Rivers Trust primary assets including mapping canals </t>
  </si>
  <si>
    <t>Punmping stations point data updated daily using python from the Canal &amp; River Trust GIS data. Attribute information is compiled from SAP. Features are symbolised based on the object type</t>
  </si>
  <si>
    <t>D33</t>
  </si>
  <si>
    <t xml:space="preserve">Lost waterways </t>
  </si>
  <si>
    <t>Explore your lost waterways (arcgis.com)</t>
  </si>
  <si>
    <t xml:space="preserve">Map of historic waterways </t>
  </si>
  <si>
    <r>
      <rPr>
        <sz val="11"/>
        <rFont val="Arial"/>
        <family val="2"/>
      </rPr>
      <t>On this map you can explore potential restoration projects, proposed new canal links and historic waterways across England and Wales</t>
    </r>
    <r>
      <rPr>
        <sz val="11"/>
        <color theme="1"/>
        <rFont val="Arial"/>
        <family val="2"/>
      </rPr>
      <t>.</t>
    </r>
  </si>
  <si>
    <t>D34</t>
  </si>
  <si>
    <t>Classifications: Chemical</t>
  </si>
  <si>
    <t>England | Catchment Data Explorer</t>
  </si>
  <si>
    <t>D35</t>
  </si>
  <si>
    <t>WFD RBMP2 Reasons for Not Achieving Good Status</t>
  </si>
  <si>
    <t>https://www.data.gov.uk/dataset/a0c01908-1f50-4051-b701-45ec613899f0/wfd-rbmp2-reasons-for-not-achieving-good-status</t>
  </si>
  <si>
    <t>water body elements that have a classification status of less than 'Good' in 2015 and the reason attributed including the sector deemed to be responsible. </t>
  </si>
  <si>
    <t xml:space="preserve">Not Planned </t>
  </si>
  <si>
    <t>D36</t>
  </si>
  <si>
    <t>Strategic noise mapping (2017)</t>
  </si>
  <si>
    <t>Defra</t>
  </si>
  <si>
    <t>https://www.gov.uk/government/publications/strategic-noise-mapping-2019</t>
  </si>
  <si>
    <t>Data giving a snapshot of estimated noise from major road and rail sources across England 2017</t>
  </si>
  <si>
    <t>Last update 2017</t>
  </si>
  <si>
    <t>There are a number of datasets here that may be relevant:
Rail Noise: Laeq 16h, Lden, Lnight
Road Noise: Laeq 16h, Lden, Lnight
Agglomerations
Noise Action planning important areas</t>
  </si>
  <si>
    <t>D37</t>
  </si>
  <si>
    <t xml:space="preserve">UK rights of way map </t>
  </si>
  <si>
    <t>FootPathMap</t>
  </si>
  <si>
    <t>https://footpathmap.co.uk/map/?zoom=6.2&amp;lng=-2.76507&amp;lat=54.56687</t>
  </si>
  <si>
    <t xml:space="preserve">Map of public footpaths </t>
  </si>
  <si>
    <t xml:space="preserve">United Kingdom </t>
  </si>
  <si>
    <t>D38</t>
  </si>
  <si>
    <t>Hydrological projections for the UK (eFLaG)</t>
  </si>
  <si>
    <t>CEH</t>
  </si>
  <si>
    <t>Hhttps://catalogue.ceh.ac.uk/documents/1bb90673-ad37-4679-90b9-0126109639a9</t>
  </si>
  <si>
    <t xml:space="preserve">Modelled data </t>
  </si>
  <si>
    <t>CSV/Shapefile</t>
  </si>
  <si>
    <t>dataset of hydrological projections for UK until 2080 based on UK climate projections</t>
  </si>
  <si>
    <t>D39</t>
  </si>
  <si>
    <t>TS006 - Population Density</t>
  </si>
  <si>
    <t>ONS</t>
  </si>
  <si>
    <t>https://www.nomisweb.co.uk/datasets/c2021ts006</t>
  </si>
  <si>
    <t xml:space="preserve">Statistics </t>
  </si>
  <si>
    <t>xls/csv/map/api</t>
  </si>
  <si>
    <t>Population Density from Census 2021 (usual residents per square km)</t>
  </si>
  <si>
    <t xml:space="preserve">Updated with census </t>
  </si>
  <si>
    <t>D40</t>
  </si>
  <si>
    <t>Active Places</t>
  </si>
  <si>
    <t>Sport England</t>
  </si>
  <si>
    <t>https://www.activeplacespower.com/OpenData/download</t>
  </si>
  <si>
    <t>CSV / JSON</t>
  </si>
  <si>
    <t>Data on sports facilities</t>
  </si>
  <si>
    <t>Data set for the national sport facility database developed by Sport England. Data may not be relevant for rivers</t>
  </si>
  <si>
    <t>D41</t>
  </si>
  <si>
    <t>Modelled background pollution data</t>
  </si>
  <si>
    <t>https://uk-air.defra.gov.uk/data/pcm-data</t>
  </si>
  <si>
    <t>csv for each year and pollutant/metric</t>
  </si>
  <si>
    <t>Maps contain ukgridcode for each 1kmx1km cell, using OSGB coordinate syste where coordinate is centre of cell. Has PM10, PM2.5, NOx and NO2, CO, SO2, Ozone, Benzene</t>
  </si>
  <si>
    <t>D42</t>
  </si>
  <si>
    <t xml:space="preserve">Soil compaction risk map </t>
  </si>
  <si>
    <t>European Commission, Joint Research Centre</t>
  </si>
  <si>
    <t>https://esdac.jrc.ec.europa.eu/content/natural-susceptibility-soil-compaction-europe#tabs-0-description=0</t>
  </si>
  <si>
    <t>Map (2008) showing the natural susceptibility of agricultural soils to compaction if they were to be exposed to compaction</t>
  </si>
  <si>
    <t>D43</t>
  </si>
  <si>
    <t>Event Duration Monitoring - Storm Overflows</t>
  </si>
  <si>
    <t xml:space="preserve">The Rivers Trust </t>
  </si>
  <si>
    <t>https://data.catchmentbasedapproach.org/datasets/theriverstrust::event-duration-monitoring-storm-overflows-2022-england-and-wales/about</t>
  </si>
  <si>
    <t>The data shows how often and for how long monitored storm overflows discharged during 2022 for 10 water companies operating in England and Wales</t>
  </si>
  <si>
    <t>D44</t>
  </si>
  <si>
    <t xml:space="preserve">Health and Wellbeing Data </t>
  </si>
  <si>
    <t>https://theriverstrust.maps.arcgis.com/home/group.html?id=47fe2609e2c44e0fa206a5569d97c24f#overview</t>
  </si>
  <si>
    <t>A series of maps that evidence current health and wellbeing issues across England, with a particular focus on illnesses associated with mental health, obesity and inactivity. It is designed to help identify opportunities where the creation or improvement of publicly accessible blue &amp; green space and activities to encourage people to connect with nature could have the greatest benefits for people's health and wellbeing.</t>
  </si>
  <si>
    <t xml:space="preserve">ONS indicator </t>
  </si>
  <si>
    <t>D45</t>
  </si>
  <si>
    <t>Accessible waterside by PRoW and ANG (inland)</t>
  </si>
  <si>
    <t>https://theriverstrust.maps.arcgis.com/home/item.html?id=fb7a9525142f4eddb042498444676d81</t>
  </si>
  <si>
    <t>Waterside sites that are accessible as they are in proximity to a public right of wayThis layer uses data to identify the location of the total waterside resource that is more likely to be publicly accessible because it is either in proximity to a Public Right of Way (within 10m) and/or is a waterbody adjacent to Accessible Green Infrastructure (within 1m).</t>
  </si>
  <si>
    <t>D46</t>
  </si>
  <si>
    <t>Green Infrastructure portal</t>
  </si>
  <si>
    <t xml:space="preserve">Natural England </t>
  </si>
  <si>
    <t>https://designatedsites.naturalengland.org.uk/GreenInfrastructure/Map.aspx</t>
  </si>
  <si>
    <t xml:space="preserve">Includes mapping of green and blue space/infrastructure </t>
  </si>
  <si>
    <t>D47</t>
  </si>
  <si>
    <t xml:space="preserve">AIMS Asset Bundle- Flood defences </t>
  </si>
  <si>
    <t>https://www.data.gov.uk/dataset/a3861a23-78a1-438d-8c36-1f9f1133c572/aims-asset-bundle</t>
  </si>
  <si>
    <t>Map of flood defences currently owned, managed or inspected by the EA</t>
  </si>
  <si>
    <t>D48</t>
  </si>
  <si>
    <t xml:space="preserve">Flood and Coastal Risk Managament 5yr Maintenance Programme </t>
  </si>
  <si>
    <t>https://environment.data.gov.uk/asset-management/downloads/maintenance-programme.pdf#:~:text=Shows%20the%20planned%20work%20for%20maintenance%20of%20channels%2C,expected%20maintenance%20needs%20for%20the%20following%204%20years.</t>
  </si>
  <si>
    <t>Maintenance records</t>
  </si>
  <si>
    <t>json/html</t>
  </si>
  <si>
    <t xml:space="preserve">Data from Environment Agency assest management. Shows assets (mappable) and then for each asset list of maintenance activites </t>
  </si>
  <si>
    <t>Quarterly</t>
  </si>
  <si>
    <t>D49</t>
  </si>
  <si>
    <t xml:space="preserve">Cultural identity data </t>
  </si>
  <si>
    <t>https://www.ons.gov.uk/peoplepopulationandcommunity/culturalidentity</t>
  </si>
  <si>
    <t>Survey data</t>
  </si>
  <si>
    <t>Change over time of how people  identify in terms of ethnicity, sexual identity, religion and language</t>
  </si>
  <si>
    <t>10 yearly</t>
  </si>
  <si>
    <t>Each dataset contains separate CSV files for each geographic type e.g. Output Area, Super Output Area etc.</t>
  </si>
  <si>
    <t>D50</t>
  </si>
  <si>
    <t>Monitor of Engagement with the Natural Environment (MENE)</t>
  </si>
  <si>
    <t>https://www.gov.uk/government/collections/monitor-of-engagement-with-the-natural-environment-survey-purpose-and-results</t>
  </si>
  <si>
    <t xml:space="preserve">Excel spreadsheet </t>
  </si>
  <si>
    <t>Survey capturing time spent in natural environment. The data enables users to:
"Understand how people use, enjoy and are motivated to protect the natural environment
Monitor changes in use of the natural environment over time, at a range of different spatial scales and for key groups within the population."</t>
  </si>
  <si>
    <t>Covers 2009 - 2019</t>
  </si>
  <si>
    <t>Dashboard allows data to be viewed at Upper Tier Local Authority level.
Superseded by The People and Nature Survey (https://www.gov.uk/government/collections/people-and-nature-survey-for-england), which is updated quarterly</t>
  </si>
  <si>
    <t>D51</t>
  </si>
  <si>
    <t xml:space="preserve">Q95 flow percentile </t>
  </si>
  <si>
    <t>NRFA</t>
  </si>
  <si>
    <t>https://nrfa.ceh.ac.uk/derived-flow-statistics</t>
  </si>
  <si>
    <t>Low flow parameter. The flow in cubic metres per second which was equalled or exceeded for 95% of the flow record</t>
  </si>
  <si>
    <t>D52</t>
  </si>
  <si>
    <t>Crop Map of England (CROME)2020</t>
  </si>
  <si>
    <t xml:space="preserve">Rural Payments Agency </t>
  </si>
  <si>
    <t>https://www.data.gov.uk/dataset/be5d88c9-acfb-4052-bf6b-ee9a416cfe60/crop-map-of-england-crome-2020</t>
  </si>
  <si>
    <t>Map of the crop types of England into over 15 main crop types, grassland, and non-agricultural land covers, such as Woodland, Water Bodies, Fallow Land and other non-agricultural land covers</t>
  </si>
  <si>
    <t>Annual until 2020</t>
  </si>
  <si>
    <t>England (datasets per county)</t>
  </si>
  <si>
    <t xml:space="preserve">Known problems with accuracy </t>
  </si>
  <si>
    <t>D53</t>
  </si>
  <si>
    <t xml:space="preserve">River water temperature projections for English chalk streams </t>
  </si>
  <si>
    <t>https://www.gov.uk/government/publications/river-water-temperature-projections-for-english-chalk-streams</t>
  </si>
  <si>
    <t xml:space="preserve">Summary report </t>
  </si>
  <si>
    <t>Projection for water temperature in chalk streams for 2080</t>
  </si>
  <si>
    <t>England (chalk streams only)</t>
  </si>
  <si>
    <t>D54</t>
  </si>
  <si>
    <t xml:space="preserve">MoRPh Rivers Citizen Science </t>
  </si>
  <si>
    <t xml:space="preserve">Modular River Survey </t>
  </si>
  <si>
    <t>https://data.catchmentbasedapproach.org/datasets/theriverstrust::modular-river-survey-morph-rivers-citizen-science/about</t>
  </si>
  <si>
    <t>CSV, KML, shapefile, GeoJSON, File Geodatabase</t>
  </si>
  <si>
    <t xml:space="preserve">Field monitoring survey method for assessing river and riparian physical habitat condition </t>
  </si>
  <si>
    <t>Updated 2022</t>
  </si>
  <si>
    <t>D55</t>
  </si>
  <si>
    <t>Riparian shade</t>
  </si>
  <si>
    <t>https://data.catchmentbasedapproach.org/maps/theriverstrust::riparian-shade-england/explore?location=52.713089%2C-1.137078%2C13.11</t>
  </si>
  <si>
    <t>Shows relative shading of rivers and streams by vegetation and topography. Areas with least shade are ideal areas for tree planting to provide a benefit to freshwater ecology.</t>
  </si>
  <si>
    <t>Updated 2020</t>
  </si>
  <si>
    <t>D56</t>
  </si>
  <si>
    <t xml:space="preserve">People and Nature Survey </t>
  </si>
  <si>
    <t>https://www.gov.uk/government/collections/people-and-nature-survey-for-england</t>
  </si>
  <si>
    <t>"The People and Nature Survey for England gathers information on people’s experiences and views about the natural environment, and its contributions to our health and wellbeing."</t>
  </si>
  <si>
    <t>D57</t>
  </si>
  <si>
    <t>Citizen River Habitat Survey</t>
  </si>
  <si>
    <t>the River Restoration Centre</t>
  </si>
  <si>
    <t>https://www.therrc.co.uk/crhs</t>
  </si>
  <si>
    <t>Online map, pdf report</t>
  </si>
  <si>
    <t>Simplified version of the River Habitat Survey data that can be carried out by non-specialists and upgraded by certified RHS surveyors so as to match the quality of a full RHS.</t>
  </si>
  <si>
    <t>World</t>
  </si>
  <si>
    <t>D58</t>
  </si>
  <si>
    <t>RHS models- Hydromorphological indices</t>
  </si>
  <si>
    <t>Riverdene Consultancy</t>
  </si>
  <si>
    <t>https://www.riverhabitatsurvey.org/manual/rhs-indices/</t>
  </si>
  <si>
    <t>Mapping of 4 hydromorphological indices representing important habitat dimensions (substrate, flow-type, channel vegetation, geomorphic activity) using RHS data and geostatistical models. The data can be used to map habitat suitability and departure from naturalness.</t>
  </si>
  <si>
    <t>Restricted access</t>
  </si>
  <si>
    <t>D59</t>
  </si>
  <si>
    <t>RHS Channel Resectioning Index</t>
  </si>
  <si>
    <t>Mapping of channel and bank resectioning using RHS data and geostatistical models.</t>
  </si>
  <si>
    <t>D60</t>
  </si>
  <si>
    <t>Index of Multiple Deprivation</t>
  </si>
  <si>
    <t>Consumer Data Research Centre</t>
  </si>
  <si>
    <t>Index of Multiple Deprivation (IMD) | CDRC Data</t>
  </si>
  <si>
    <t xml:space="preserve">Measures of relative deprivation across the UK </t>
  </si>
  <si>
    <t>D61</t>
  </si>
  <si>
    <t>Habitat Networks - Reedbeds</t>
  </si>
  <si>
    <t>https://www.data.gov.uk/dataset/01cf4fd6-ed5b-4b2c-bf67-14ee067fa998/habitat-networks-england-reedbeds</t>
  </si>
  <si>
    <t>This is the record for Reedbeds which forms a part of the Habitat Networks (Individual) (England) dataset .</t>
  </si>
  <si>
    <t>D62</t>
  </si>
  <si>
    <t>Species distribution data</t>
  </si>
  <si>
    <t>Biological Records Centre</t>
  </si>
  <si>
    <t>https://www.brc.ac.uk/</t>
  </si>
  <si>
    <t>Distribution maps of various freshwater related species</t>
  </si>
  <si>
    <t>D63</t>
  </si>
  <si>
    <t xml:space="preserve">Annual summary of rod license sales </t>
  </si>
  <si>
    <t xml:space="preserve">Environment agency </t>
  </si>
  <si>
    <t>https://www.data.gov.uk/dataset/2b303513-bc81-4bef-880f-8a587db9b3a1/annual-summary-of-rod-licence-sales</t>
  </si>
  <si>
    <t xml:space="preserve">Number of sales of fishing rod licenses and income </t>
  </si>
  <si>
    <t xml:space="preserve">Annually </t>
  </si>
  <si>
    <t>Summary statistic for England</t>
  </si>
  <si>
    <t>Last updated 2020, annually since 2009. Only shows number of anglers across 15 areas of England.</t>
  </si>
  <si>
    <t>D64</t>
  </si>
  <si>
    <t>Mammal survey</t>
  </si>
  <si>
    <t>Mammal Society</t>
  </si>
  <si>
    <t>https://www.mammal.org.uk/science-research/surveys/</t>
  </si>
  <si>
    <t>Variable (depends on survey)</t>
  </si>
  <si>
    <t>Mammal surveys: otters, water voles, bats</t>
  </si>
  <si>
    <t>Links to individual or one-off survey/project results</t>
  </si>
  <si>
    <t>D65</t>
  </si>
  <si>
    <t>B6 Natural functions of water and wetland ecosystems Indicator</t>
  </si>
  <si>
    <t>https://assets.publishing.service.gov.uk/government/uploads/system/uploads/attachment_data/file/992970/Outcome_Indicator_Framework_for_the_25_Year_Environment_Plan_2021_Update.pdf</t>
  </si>
  <si>
    <t>Map of red list habitat types, hydrological, physical, chemical, and biological naturalness</t>
  </si>
  <si>
    <t>25yr EP</t>
  </si>
  <si>
    <t>D66</t>
  </si>
  <si>
    <t>UK Canal map</t>
  </si>
  <si>
    <t>Inland Waterway Association</t>
  </si>
  <si>
    <t>https://waterways.org.uk/waterways/uk-canal-map</t>
  </si>
  <si>
    <t>Map of navigable waterways (rivers and canals)</t>
  </si>
  <si>
    <t>D67</t>
  </si>
  <si>
    <t>Flood and Coastal Risk Managament Assets</t>
  </si>
  <si>
    <t>https://environment.data.gov.uk/asset-management/index.html</t>
  </si>
  <si>
    <t>Map of EA flood risk assets</t>
  </si>
  <si>
    <t>D68</t>
  </si>
  <si>
    <t xml:space="preserve">UK Lakes Portal </t>
  </si>
  <si>
    <t>https://eip.ceh.ac.uk/apps/lakes/search.html</t>
  </si>
  <si>
    <t xml:space="preserve">Inventory of lakes </t>
  </si>
  <si>
    <t>D69</t>
  </si>
  <si>
    <t xml:space="preserve">Brookes Capital works and major improvement schemes map/methodology </t>
  </si>
  <si>
    <t>UK Water Authorities</t>
  </si>
  <si>
    <t>An assessment of river channelization in England and Wales - ScienceDirect</t>
  </si>
  <si>
    <t>Brookes map of major capital works embedded into the CEH 1:50,000 river network (licenced)</t>
  </si>
  <si>
    <t xml:space="preserve">Licensed </t>
  </si>
  <si>
    <t>Identification of channel resectioning, embankments etc.</t>
  </si>
  <si>
    <t>D70</t>
  </si>
  <si>
    <t xml:space="preserve">All England Strategic Landscape Mapping hub </t>
  </si>
  <si>
    <t>https://all-england-strategic-landscapes-mapping-hub-luc.hub.arcgis.com/</t>
  </si>
  <si>
    <t>Online map</t>
  </si>
  <si>
    <t xml:space="preserve">Tool to identify potential for new or extended national parks and AONBs. Includes layers grouped by natural beauty factors. </t>
  </si>
  <si>
    <t xml:space="preserve">High </t>
  </si>
  <si>
    <t>D71</t>
  </si>
  <si>
    <t xml:space="preserve">Urban River Survey </t>
  </si>
  <si>
    <t xml:space="preserve">Queen Mary University of  London </t>
  </si>
  <si>
    <t>https://urbanriversurvey.org/</t>
  </si>
  <si>
    <t xml:space="preserve">River Habitat Survey assessment adapted for use in urban river environments </t>
  </si>
  <si>
    <t xml:space="preserve">International </t>
  </si>
  <si>
    <t xml:space="preserve">Moderate </t>
  </si>
  <si>
    <t>Type</t>
  </si>
  <si>
    <t>T1</t>
  </si>
  <si>
    <t xml:space="preserve">Tranquility mapping </t>
  </si>
  <si>
    <t>Tranquillity Mapping: Developing a Robust Methodology for Planning Support (cpre.org.uk)</t>
  </si>
  <si>
    <t>Method</t>
  </si>
  <si>
    <t xml:space="preserve">Methodology to map tranquility </t>
  </si>
  <si>
    <t xml:space="preserve">Creation of map of tranquility </t>
  </si>
  <si>
    <t>Specialist tool</t>
  </si>
  <si>
    <t>T2</t>
  </si>
  <si>
    <t>RAMAS Metapop 6.0</t>
  </si>
  <si>
    <t>RAMAS Metapop 6.0 | RAMAS</t>
  </si>
  <si>
    <t>Model</t>
  </si>
  <si>
    <t xml:space="preserve">Metapopulation model </t>
  </si>
  <si>
    <t xml:space="preserve">Population and metapopulation analysis including extinction risk and abundance over time </t>
  </si>
  <si>
    <t xml:space="preserve">Requires payment </t>
  </si>
  <si>
    <t>tructure of the environment affects the population dynamics. RAMAS®Metapop is a powerful tool for population viability analysis (PVA), as well as an interactive program that allows you to build models for species that live in multiple patches. The program has a multitude of uses such as predicting extinction risks and exploring management options such as reserve design, translocations and reintroductions, and to assess human impact on fragmented populations. In addition, RAMAS® Metapop incorporates the spatial aspects of metapopulation dynamics, such as the configuration of the populations, dispersal and recolonization among patches and the similarity of environmental patterns the populations experience.</t>
  </si>
  <si>
    <t>T3</t>
  </si>
  <si>
    <t>MAPS-to-Models</t>
  </si>
  <si>
    <t>GitHub - Akcakaya/MAPS-to-Models: Methods for Developing Population Models with Mark-Recapture Data from the MAPS program</t>
  </si>
  <si>
    <t>Tool</t>
  </si>
  <si>
    <t>R script to develop population models from mark recapture data</t>
  </si>
  <si>
    <t xml:space="preserve">Analysis of mark-recapture data to create population models </t>
  </si>
  <si>
    <t>R script that provides functions to analyze data from marked individuals (mark-recapture data) to develop a stage-structured, stochastic, density dependent population model. The program allows estimating survival rates; fecundities; density dependence in survival rate; density dependence in fecundity; temporal variability in survival rate; temporal variability in fecundity. Main features include (1) estimating true survival based on apparent survival estimates and population trend estimates; (2) fecundity as an unbiased estimate of juvenile:adult ratio by using the relative capture probabilities of juveniles and adults; (3) estimating density dependence in survival and fecundity; (4) estimating natural temporal variability in survival and fecundity (excluding sampling variability); (5) creating ready-to-run demographic model files; (6) incorporating uncertainties and preparing the files necessary for a global sensitivity analysis.</t>
  </si>
  <si>
    <t>T4</t>
  </si>
  <si>
    <t xml:space="preserve">Fisheries classification scheme </t>
  </si>
  <si>
    <t>WISER - Water bodies in Europe - Methods database: Fisheries Classification Scheme 2 [Fisheries Classification Scheme 2 ]</t>
  </si>
  <si>
    <r>
      <rPr>
        <sz val="11"/>
        <rFont val="Arial"/>
        <family val="2"/>
      </rPr>
      <t>Classification method for fish</t>
    </r>
    <r>
      <rPr>
        <u/>
        <sz val="11"/>
        <color theme="10"/>
        <rFont val="Arial"/>
        <family val="2"/>
      </rPr>
      <t xml:space="preserve"> </t>
    </r>
  </si>
  <si>
    <t>Specialist tool/Power Tool</t>
  </si>
  <si>
    <t>FCS2 is a Bayesian statistical model and as such all sources of uncertainty are automatically taken into account in the estimation of all parameters. an overall Environmental Quality Ratio (EQR) score for the reach.  Values  close to 1 indicate closeness to reference condition;
an EQR class from high to poor;
the expected number of species caught at reference condition;
the likelihood of catching each species at reference condition;
the likelihood of catching more fish than at the surveyed reach at reference condition. 
The FCS2 has been turned into a set of predictions for sites part of the national fisheries monitoring programme in England, Wales and Scotland.</t>
  </si>
  <si>
    <t>T5</t>
  </si>
  <si>
    <t xml:space="preserve">aquaMetrics RICT </t>
  </si>
  <si>
    <t>https://github.com/aquaMetrics/rict</t>
  </si>
  <si>
    <t xml:space="preserve">River Invertebrate Classificiation Tool for classifying ecological quality of rivers </t>
  </si>
  <si>
    <t>T6</t>
  </si>
  <si>
    <t>aquametrics LEAFPACS2</t>
  </si>
  <si>
    <t>https://github.com/aquaMetrics/leafpacs/</t>
  </si>
  <si>
    <t xml:space="preserve">Classification of macrophytes in rivers. </t>
  </si>
  <si>
    <t xml:space="preserve">In production </t>
  </si>
  <si>
    <t>T7</t>
  </si>
  <si>
    <t xml:space="preserve">darleq3: Diatom Assessment of River and Lake Ecological Quality </t>
  </si>
  <si>
    <t>https://github.com/nsj3/darleq3</t>
  </si>
  <si>
    <t xml:space="preserve">Ecological status assessment for diatoms in lakes and rivers </t>
  </si>
  <si>
    <t>T8</t>
  </si>
  <si>
    <t>Shetran sediment transport equations</t>
  </si>
  <si>
    <t>https://research.ncl.ac.uk/shetran/</t>
  </si>
  <si>
    <t xml:space="preserve">Hydrological model </t>
  </si>
  <si>
    <t>T9</t>
  </si>
  <si>
    <t>HEC-RAS sediment transport modelling</t>
  </si>
  <si>
    <t>https://www.hec.usace.army.mil/software/hec-ras/</t>
  </si>
  <si>
    <t xml:space="preserve">Sediment transport model </t>
  </si>
  <si>
    <t>T10</t>
  </si>
  <si>
    <t>CAESAR channel evolution model</t>
  </si>
  <si>
    <t>https://dvalters.github.io/HAIL-CAESAR/</t>
  </si>
  <si>
    <t>Hydrodynamic landscape evolution model </t>
  </si>
  <si>
    <t xml:space="preserve">Siimulation of flood and erosional processes </t>
  </si>
  <si>
    <t>T11</t>
  </si>
  <si>
    <t>Commercial 2D-3D hydraulic models</t>
  </si>
  <si>
    <t>T12</t>
  </si>
  <si>
    <t>SIMCAT</t>
  </si>
  <si>
    <t>https://www.apemltd.com/service/water-quality-modelling/</t>
  </si>
  <si>
    <t xml:space="preserve">A decision support system that has embedded models that translate to water quality </t>
  </si>
  <si>
    <t>T13</t>
  </si>
  <si>
    <t>Physical Habitat Simulation (PHABSIM) Software for Windows | U.S. Geological Survey (usgs.gov)</t>
  </si>
  <si>
    <t xml:space="preserve">Simulation of relationship between river flow and physical habitat for fish or recreation </t>
  </si>
  <si>
    <t>Mapping habitat suitability for fish (mainly salmon and trout) using depth and velocity outputs from hydraulic models alongside maps of channel substrate and habitat suitability curves.</t>
  </si>
  <si>
    <t>T14</t>
  </si>
  <si>
    <t>AquiMod 2</t>
  </si>
  <si>
    <t>https://www.bgs.ac.uk/technologies/software/aquimod/</t>
  </si>
  <si>
    <t xml:space="preserve">Groundwater model simulating groundwater level timeseries </t>
  </si>
  <si>
    <t xml:space="preserve">Historic reconstruction of groundwater levels  and groundwater forecasting and groundwater flood forecsting at borehole </t>
  </si>
  <si>
    <t>T15</t>
  </si>
  <si>
    <t xml:space="preserve">Landscape Character Assessment </t>
  </si>
  <si>
    <t>https://www.data.gov.uk/search?q=landscape+character+assessment</t>
  </si>
  <si>
    <t xml:space="preserve">Method of evaluating character and qualities of a landscape including cultural value </t>
  </si>
  <si>
    <t>Landscape Character Assessments have been carried out but there is not central database of all of those that have been carried out. This article: https://www.landscapeinstitute.org/news/the-landscape-character-database-for-the-uk-and-ireland-is-now-available/ indicates that one has been created but the link has expired. This would require following up with the creators, otherwise individual searches on the data.gov.uk website will be required</t>
  </si>
  <si>
    <t>T16</t>
  </si>
  <si>
    <t>Habscore</t>
  </si>
  <si>
    <t>https://www.gov.uk/government/publications/habscore-conversion-of-software-to-stand-alone-windows-system</t>
  </si>
  <si>
    <t>Method of evaluating habitat features for salmonids</t>
  </si>
  <si>
    <t>Mapping habitat suitability for salmon and trout.</t>
  </si>
  <si>
    <t>Historic data available. Not used anymore?</t>
  </si>
  <si>
    <t>T17</t>
  </si>
  <si>
    <t>Flood Estimation Handbook (FEH) web service</t>
  </si>
  <si>
    <t>https://fehweb.ceh.ac.uk/</t>
  </si>
  <si>
    <t>Production of catchment hydrological descriptors such as FARL catchment area above any given point on the 1:50,000 river network that can be used to derive estimates of Qmed.</t>
  </si>
  <si>
    <t>Derivation of FARL and Qmed for calculation of flood attenuation by reservoir and for the calculation of stream power</t>
  </si>
  <si>
    <t>Expensive service currently priced between £1.10 and £5.50 per assessment. The web service replaces the FEH database previously delivered as a CDROM. The CDROM may be used, if available, but from version 2 onwards, batch-processing of data was forbidden.</t>
  </si>
  <si>
    <t>T18</t>
  </si>
  <si>
    <t xml:space="preserve">LowFlows 2 </t>
  </si>
  <si>
    <t>https://www.hydrosolutions.co.uk/software/lowflows2/in-depth/</t>
  </si>
  <si>
    <t xml:space="preserve">Hydrological estimation tool </t>
  </si>
  <si>
    <t xml:space="preserve">Estimation of low flows at ungauged sites </t>
  </si>
  <si>
    <t>T19</t>
  </si>
  <si>
    <t>Individual base models (species distribution)</t>
  </si>
  <si>
    <t>T20</t>
  </si>
  <si>
    <t xml:space="preserve">Historical fluvial audits </t>
  </si>
  <si>
    <t>Sediment‐related river maintenance: The role of fluvial geomorphology - Sear - 1995 - Earth Surface Processes and Landforms - Wiley Online Library</t>
  </si>
  <si>
    <t xml:space="preserve">Geomorphic survey method </t>
  </si>
  <si>
    <t>T21</t>
  </si>
  <si>
    <t>Hydrogeomorphological flooplain mapping method</t>
  </si>
  <si>
    <t>https://www.riverdeneconsultancy.com/our-services/hydrogeomorphological-mapping-technique-2/</t>
  </si>
  <si>
    <t>Mehtods for mapping historic floodplain boundaries using maps, aerial photos,old maps, records of historic floods and ground geomorphological surveys.</t>
  </si>
  <si>
    <t>Historic floodplain boundaries</t>
  </si>
  <si>
    <t>Power tool</t>
  </si>
  <si>
    <t>Can be applied by non-specialists and geomorphologists trained to analyse maps and aerial photos</t>
  </si>
  <si>
    <t>T22</t>
  </si>
  <si>
    <t xml:space="preserve">CERF model </t>
  </si>
  <si>
    <t>https://assets.publishing.service.gov.uk/government/uploads/system/uploads/attachment_data/file/290976/scho0308bnvz-e-e.pdf</t>
  </si>
  <si>
    <t>regionalised rainfall–runoff model for the prediction of time series of river flows</t>
  </si>
  <si>
    <t>T23</t>
  </si>
  <si>
    <t xml:space="preserve">LiDAR vegetation mapping </t>
  </si>
  <si>
    <t>https://geomatics.com.au/lidar-ground-through-vegetation-at-250km-h/#:~:text=The%20test%3A%20to%20create%20accurate%20ground%20surface%20mapping%2C,%28250%20km%2Fh%29%2C%20300%20ft%20%28100m%29%20above%20ground%20level.</t>
  </si>
  <si>
    <t>Ground surface mapping of vegetation using LiDAR</t>
  </si>
  <si>
    <t>T24</t>
  </si>
  <si>
    <t>SAGIS</t>
  </si>
  <si>
    <t>https://ukwir.org/sagis</t>
  </si>
  <si>
    <t xml:space="preserve">Model of water quality that can be used to assess sources of pollution and contamination </t>
  </si>
  <si>
    <t>Can be used to estimate the relative contributions of various pollution sources</t>
  </si>
  <si>
    <t>T25</t>
  </si>
  <si>
    <t xml:space="preserve">Environment and Historic Environment Outcomes Valuation Tool and guidance </t>
  </si>
  <si>
    <t>https://www.gov.uk/government/publications/environment-and-historic-environment-outcomes-valuation-guidance</t>
  </si>
  <si>
    <t>Guidance on how to calculate the impact of Flood and coastal erosion risk management (FCERM) on the natural and historic environment and a tool to calculate a monetary value of the impact.</t>
  </si>
  <si>
    <t>T26</t>
  </si>
  <si>
    <t>Mesohabitat mapping</t>
  </si>
  <si>
    <t>https://onlinelibrary.wiley.com/doi/10.1002/1099-1085(200011/12)14:16/17%3C3161::AID-HYP140%3E3.0.CO;2-8</t>
  </si>
  <si>
    <t>Continuous mapping of mesohabitats</t>
  </si>
  <si>
    <t>T29</t>
  </si>
  <si>
    <t>Regime equations</t>
  </si>
  <si>
    <t>Applied Fluvial Geomorphology for River Engineering and Management, Thorne, Hey, Newson (ed), 1997, ISBN: 978-0-471-96968-6</t>
  </si>
  <si>
    <t>Regime equations describing the distribution and frequency of natural channel forms in the UK.</t>
  </si>
  <si>
    <t xml:space="preserve">Predicting natural occurrence of river forms such as riffles and pools. </t>
  </si>
  <si>
    <t xml:space="preserve">The equations have some applicability to British rivers but should be treated with caution with regards to river type. </t>
  </si>
  <si>
    <t>T30</t>
  </si>
  <si>
    <t>Soil and Water Assessment Tool (SWAT)</t>
  </si>
  <si>
    <t>SWAT | Soil &amp; Water Assessment Tool (tamu.edu)</t>
  </si>
  <si>
    <t xml:space="preserve">Model to predict effect of water management decisions </t>
  </si>
  <si>
    <t xml:space="preserve">Simulation of water quality and quantity of surface and groundwater and prediction of impacts from climate change and land use management </t>
  </si>
  <si>
    <t xml:space="preserve">Specialist tool </t>
  </si>
  <si>
    <t>T31</t>
  </si>
  <si>
    <t>Natural Environment Valuation Online Tool (NEVO)</t>
  </si>
  <si>
    <t>https://www.exeter.ac.uk/research/leep/research/nevo/</t>
  </si>
  <si>
    <t xml:space="preserve">Model to predict effect of landuse changes on ecosystem services </t>
  </si>
  <si>
    <t>Allows users to assess scenarios/changes in ecosystem services flows from changes in land use</t>
  </si>
  <si>
    <t>T32</t>
  </si>
  <si>
    <t xml:space="preserve">Outdoor Recreation Valuation (ORVal) </t>
  </si>
  <si>
    <t>https://www.leep.exeter.ac.uk/orval/</t>
  </si>
  <si>
    <t>Model that reports values and visit estimates for existing and new greenspaces</t>
  </si>
  <si>
    <t>Results are interpreted as indicating what might be expected for a typical greenspace with the given features in this location accounting for the availability of other greenspace and the characteristics of local population</t>
  </si>
  <si>
    <t xml:space="preserve">The model utilised is one of three best fit models (multinomial logit), however all three return extremely different results and are considered to have different strengths and thus results should be treated with caution. The model is set to 2017 costs (values) and inflation needs to be accounted for. </t>
  </si>
  <si>
    <t>T37</t>
  </si>
  <si>
    <t>Nature Tool for Urban and Rural Environments (NATURE)</t>
  </si>
  <si>
    <t>https://nature-tool.com/</t>
  </si>
  <si>
    <t>A user-friendly and easy to use Excel tool which will help you assess the impact of land-use and management changes on natural capital performance with the aim of achieving net gains for the environment</t>
  </si>
  <si>
    <t>Tool aimed at built environment professions to assess the impact of new developments with intention of working towards environmental net gain</t>
  </si>
  <si>
    <t>Generic tool</t>
  </si>
  <si>
    <t xml:space="preserve">The tool is a beta version and is intented to provide an overview and simplistic indication of whether increases in environmental value can be expected. For instance, recreation considers population density only and not surrounding greenspaces or landcover types. </t>
  </si>
  <si>
    <t>T38</t>
  </si>
  <si>
    <t>Environmental Benefits of Nature (EBN)</t>
  </si>
  <si>
    <t>https://publications.naturalengland.org.uk/publication/6414097026646016</t>
  </si>
  <si>
    <t>An excel  based tool created by Defra to support application of the Biodiviesrty Metric 3.0</t>
  </si>
  <si>
    <t>Tool aimed at developers, planners and other interested parties to enable wider benefits for people and nature from BNG</t>
  </si>
  <si>
    <t xml:space="preserve">This tool also remains in beta version and works with Biodiveisrty Metric 3.0 not 4.0. Variation is seen in results between NATURE and EBN despite assessing the same services and care must still be applied during interpretation. </t>
  </si>
  <si>
    <t>T39</t>
  </si>
  <si>
    <t>Integrated Valuation of Ecosystem Services and Trade-Offs (InVEST)</t>
  </si>
  <si>
    <t>https://naturalcapitalproject.stanford.edu/software/invest</t>
  </si>
  <si>
    <t>Suite of models used to map and value the goods and services from nature that sustain and fulfill human life. It helps explore how changes in ecosystems can lead to changes in the flows of many different benefits to people.</t>
  </si>
  <si>
    <t>T41</t>
  </si>
  <si>
    <t>EcoServGIS and EcoServR</t>
  </si>
  <si>
    <t xml:space="preserve">https://ecoservr.github.io/EcoservR/ </t>
  </si>
  <si>
    <t>Open access (though EcoServGIS only works within the ArcGIS software)</t>
  </si>
  <si>
    <t>T42</t>
  </si>
  <si>
    <t>Health economic assessment tool (HEAT)</t>
  </si>
  <si>
    <t>https://www.heatwalkingcycling.org/#homepage</t>
  </si>
  <si>
    <t>The HEAT estimates the value of reduced mortality that results from specified amounts of walking or cycling</t>
  </si>
  <si>
    <t>HEAT can be used to evaluate interventions that have led to an increase in walking or cycling. The evaluations can assess the current situation, hypothetical scenarios or projected changes.</t>
  </si>
  <si>
    <t>Power/Generic tool</t>
  </si>
  <si>
    <t>The HEAT estimates the value of reduced mortality that results from specified amounts of walking or cycling, answering the following question:
If x people regularly walk or cycle an amount of y, what are the health impacts on premature mortality and their economic value?  
Next to the health benefits from physical activity, HEAT also allows taking into account the mortality effects of exposure to air pollution and traffic crashes while walking or cycling. HEAT can further assess the effects on carbon emissions from shifting travel by motorized modes to walking or cycling.</t>
  </si>
  <si>
    <t>Ecosystem Service</t>
  </si>
  <si>
    <t xml:space="preserve">Water for drinking/agriculture/industry </t>
  </si>
  <si>
    <t>Water storage (groundwater)</t>
  </si>
  <si>
    <t xml:space="preserve">Groundwater storage </t>
  </si>
  <si>
    <t xml:space="preserve">Groundwater model </t>
  </si>
  <si>
    <t>Evidence of potential pressures/impact</t>
  </si>
  <si>
    <t xml:space="preserve">Base Flow Index </t>
  </si>
  <si>
    <t xml:space="preserve">Compaction </t>
  </si>
  <si>
    <t>Surface run-off</t>
  </si>
  <si>
    <t xml:space="preserve">Abstraction </t>
  </si>
  <si>
    <t xml:space="preserve">Demand </t>
  </si>
  <si>
    <t xml:space="preserve">Population growth </t>
  </si>
  <si>
    <t xml:space="preserve">Climate change </t>
  </si>
  <si>
    <t>Water storage (surface)</t>
  </si>
  <si>
    <t>Standing Water</t>
  </si>
  <si>
    <t xml:space="preserve">Flow regulation </t>
  </si>
  <si>
    <t xml:space="preserve">Availability i.e. surplus </t>
  </si>
  <si>
    <t xml:space="preserve">Environmental flow indicators </t>
  </si>
  <si>
    <t>Sufficient flow level</t>
  </si>
  <si>
    <t xml:space="preserve">Habitat population and maintenance </t>
  </si>
  <si>
    <t>Hydromorphology: Connectivity</t>
  </si>
  <si>
    <t>Historic and monitoring data</t>
  </si>
  <si>
    <t>Flooding</t>
  </si>
  <si>
    <t>Historic flood maps are often modelled or represent floods within given flood protection schemes (ie they are not natural flood maps).</t>
  </si>
  <si>
    <t>Groundwater</t>
  </si>
  <si>
    <t>Species</t>
  </si>
  <si>
    <t>Modelled observed vs natural</t>
  </si>
  <si>
    <t>Sediment transport</t>
  </si>
  <si>
    <t>Not assessed</t>
  </si>
  <si>
    <t>Dams/weirs</t>
  </si>
  <si>
    <t>Embankments, resectioning</t>
  </si>
  <si>
    <t>Bed reinforcement, armouring</t>
  </si>
  <si>
    <t>Hydromorpholgy: Geomorphology</t>
  </si>
  <si>
    <t>Morphology naturalness models</t>
  </si>
  <si>
    <t>Deterministic</t>
  </si>
  <si>
    <t>Statistical</t>
  </si>
  <si>
    <t>Land use</t>
  </si>
  <si>
    <t>overwidening, overdeppening, resectioning, reinforcement etc.</t>
  </si>
  <si>
    <t xml:space="preserve"> overwidening, overdeppening, resectioning, reinforcement etc.</t>
  </si>
  <si>
    <t>Hydromorphology: Hydrology</t>
  </si>
  <si>
    <t>Flow naturalness model (discharge)</t>
  </si>
  <si>
    <t>Flow diversity model (depth, velocity)</t>
  </si>
  <si>
    <t>Abstraction/release</t>
  </si>
  <si>
    <t>Regulation</t>
  </si>
  <si>
    <t>Diversion</t>
  </si>
  <si>
    <t>Straightening, overwidening, overdeepening</t>
  </si>
  <si>
    <t xml:space="preserve">Habitat: Structure </t>
  </si>
  <si>
    <t xml:space="preserve">Habitat Modification Score </t>
  </si>
  <si>
    <t>Naturalness of biological assemblages models</t>
  </si>
  <si>
    <t>Biological indices</t>
  </si>
  <si>
    <t>Population Viability Analysis</t>
  </si>
  <si>
    <t xml:space="preserve">Habitat: Connectivity </t>
  </si>
  <si>
    <t>Habitat monitoring</t>
  </si>
  <si>
    <t xml:space="preserve">Modelled habitat data </t>
  </si>
  <si>
    <t>Meta population viability analysis</t>
  </si>
  <si>
    <t>Habitat fragmentation and isolation</t>
  </si>
  <si>
    <t>Biological</t>
  </si>
  <si>
    <t>Species monitoring</t>
  </si>
  <si>
    <t>Mowing, weed cutting</t>
  </si>
  <si>
    <t>Presence of invasives</t>
  </si>
  <si>
    <t xml:space="preserve">Water quality </t>
  </si>
  <si>
    <t>Water flow regulation</t>
  </si>
  <si>
    <t>Water Storage</t>
  </si>
  <si>
    <t>Historic flood events</t>
  </si>
  <si>
    <t>Historic floodplain map</t>
  </si>
  <si>
    <t>Model observed vs. natural</t>
  </si>
  <si>
    <t xml:space="preserve">Standing water </t>
  </si>
  <si>
    <t>Disconnection</t>
  </si>
  <si>
    <t>Reconnection: Weirs</t>
  </si>
  <si>
    <t>Reconnection: Leaky dams</t>
  </si>
  <si>
    <t>Flow discharge: Excess flow</t>
  </si>
  <si>
    <t>Runoff / Infiltration / Interception</t>
  </si>
  <si>
    <t>Runoff model</t>
  </si>
  <si>
    <t>Impervious surfaces</t>
  </si>
  <si>
    <t>Vegetation</t>
  </si>
  <si>
    <t>Land Use</t>
  </si>
  <si>
    <t>Ground water discharge</t>
  </si>
  <si>
    <t>Modelled groundwater discharge</t>
  </si>
  <si>
    <t>BFI</t>
  </si>
  <si>
    <t>Bed reinforcement</t>
  </si>
  <si>
    <t>Climate change</t>
  </si>
  <si>
    <t>Abstraction</t>
  </si>
  <si>
    <t>Water quality regulation</t>
  </si>
  <si>
    <t>Nutrient / chemical processing</t>
  </si>
  <si>
    <t>Modelled data</t>
  </si>
  <si>
    <t>Naturalness of macrophyte and phytobenthos communities</t>
  </si>
  <si>
    <t>Grazing / cutting / mowing</t>
  </si>
  <si>
    <t>Riparian vegetation quality</t>
  </si>
  <si>
    <t>Presence of sewer effluent discharge</t>
  </si>
  <si>
    <t>Diffuse pollution export</t>
  </si>
  <si>
    <t>Characteristics and Features of Biodiversity that are valued</t>
  </si>
  <si>
    <t>Existence value</t>
  </si>
  <si>
    <t>Presence of rare species</t>
  </si>
  <si>
    <t>Presence of iconic species</t>
  </si>
  <si>
    <t>Visibility of wildlife</t>
  </si>
  <si>
    <t>Bequest value</t>
  </si>
  <si>
    <t>Species diversity</t>
  </si>
  <si>
    <t>Invasive species</t>
  </si>
  <si>
    <t>Habitat modifications</t>
  </si>
  <si>
    <t>Water temperature</t>
  </si>
  <si>
    <t>Health and wellbeing</t>
  </si>
  <si>
    <t>Access</t>
  </si>
  <si>
    <t>Inclusivity: How much of the population can access</t>
  </si>
  <si>
    <t>Public transport links</t>
  </si>
  <si>
    <t>Residents within 10km</t>
  </si>
  <si>
    <t>Cost</t>
  </si>
  <si>
    <t>Demographics</t>
  </si>
  <si>
    <t xml:space="preserve">Index of Multiple Deprivation </t>
  </si>
  <si>
    <t>Area of green/blue space available</t>
  </si>
  <si>
    <t>Number of recreation activities</t>
  </si>
  <si>
    <t>Environmental quality</t>
  </si>
  <si>
    <t>Water quality</t>
  </si>
  <si>
    <t>Air quality</t>
  </si>
  <si>
    <t>Public health indicators</t>
  </si>
  <si>
    <t>Wellbeing survey</t>
  </si>
  <si>
    <t>Perception</t>
  </si>
  <si>
    <t>Tranquility</t>
  </si>
  <si>
    <t>Perceived beauty</t>
  </si>
  <si>
    <t>Litter</t>
  </si>
  <si>
    <t>Noise</t>
  </si>
  <si>
    <t xml:space="preserve">Aesthetic experience </t>
  </si>
  <si>
    <t>Perception of beauty</t>
  </si>
  <si>
    <t xml:space="preserve">Perception survey </t>
  </si>
  <si>
    <t xml:space="preserve">Natural beauty mapping </t>
  </si>
  <si>
    <t>Graffiti</t>
  </si>
  <si>
    <t xml:space="preserve">Physical modifications </t>
  </si>
  <si>
    <t>Enjoyment</t>
  </si>
  <si>
    <t xml:space="preserve">Features that are valued </t>
  </si>
  <si>
    <t xml:space="preserve">Vegetation </t>
  </si>
  <si>
    <t xml:space="preserve">Landforms </t>
  </si>
  <si>
    <t>Geomorphic features</t>
  </si>
  <si>
    <t xml:space="preserve">Habitat designation </t>
  </si>
  <si>
    <t xml:space="preserve">Enjoyment survey </t>
  </si>
  <si>
    <t xml:space="preserve">Tranquility </t>
  </si>
  <si>
    <t>Usage vs access</t>
  </si>
  <si>
    <t xml:space="preserve">Education, training and investigation </t>
  </si>
  <si>
    <t>Existing</t>
  </si>
  <si>
    <t xml:space="preserve">Number of research projects </t>
  </si>
  <si>
    <t xml:space="preserve">Number of school visits </t>
  </si>
  <si>
    <t>Volunteer numbers</t>
  </si>
  <si>
    <t xml:space="preserve">Number of training sites within 10km of a school/university </t>
  </si>
  <si>
    <t xml:space="preserve">Monitoring </t>
  </si>
  <si>
    <t xml:space="preserve">Environment agency monitoring sites </t>
  </si>
  <si>
    <t xml:space="preserve">Sites of special scientific interest </t>
  </si>
  <si>
    <t>Potential</t>
  </si>
  <si>
    <t xml:space="preserve">Number of accessible sites within 10km of a school/university </t>
  </si>
  <si>
    <t xml:space="preserve">Number of SSSIs within 10km of a school/university </t>
  </si>
  <si>
    <t xml:space="preserve">Number of natural rivers sites within 10km of a school/university </t>
  </si>
  <si>
    <t xml:space="preserve">Recreation and tourism </t>
  </si>
  <si>
    <t xml:space="preserve">Range of activities </t>
  </si>
  <si>
    <t>Fishing rod licences</t>
  </si>
  <si>
    <t>Number of visits</t>
  </si>
  <si>
    <t>Number of access points</t>
  </si>
  <si>
    <t>Area of accessible space</t>
  </si>
  <si>
    <t>Number of natural river sites</t>
  </si>
  <si>
    <t xml:space="preserve">Quality of bathing waters </t>
  </si>
  <si>
    <t xml:space="preserve">Nature designation </t>
  </si>
  <si>
    <t>Presence of species of recreational value</t>
  </si>
  <si>
    <t xml:space="preserve">Spiritual and cultural experiences </t>
  </si>
  <si>
    <t>Historical</t>
  </si>
  <si>
    <t xml:space="preserve">Identity </t>
  </si>
  <si>
    <t xml:space="preserve">Local value survey </t>
  </si>
  <si>
    <t xml:space="preserve">Location of festivals </t>
  </si>
  <si>
    <t xml:space="preserve">Place names </t>
  </si>
  <si>
    <t xml:space="preserve">Inventory/records </t>
  </si>
  <si>
    <t>Heritage features</t>
  </si>
  <si>
    <t xml:space="preserve">Old maps </t>
  </si>
  <si>
    <t>Paintings/photos</t>
  </si>
  <si>
    <t xml:space="preserve">Narratives </t>
  </si>
  <si>
    <t>Stories, poems, popular culture</t>
  </si>
  <si>
    <t>Impact of flood and coastal erosion risk</t>
  </si>
  <si>
    <t>Spiritual</t>
  </si>
  <si>
    <t xml:space="preserve">Spiritual activities </t>
  </si>
  <si>
    <t>Places of worship</t>
  </si>
  <si>
    <t>Water flow</t>
  </si>
  <si>
    <t xml:space="preserve">Not assessed </t>
  </si>
  <si>
    <t>Standing water</t>
  </si>
  <si>
    <t>Mowing, tree and weed cutting</t>
  </si>
  <si>
    <t>Dredging</t>
  </si>
  <si>
    <t>Habitat mapping data</t>
  </si>
  <si>
    <t>Modelled habitat data</t>
  </si>
  <si>
    <t>Population and metapopulation viability analysis</t>
  </si>
  <si>
    <t>Water Quality</t>
  </si>
  <si>
    <t>Flow Diversion</t>
  </si>
  <si>
    <t>Discharge</t>
  </si>
  <si>
    <t>Max effective discharge</t>
  </si>
  <si>
    <t>Channel capacity</t>
  </si>
  <si>
    <t>Sediment accumulation</t>
  </si>
  <si>
    <t>Sedimentation</t>
  </si>
  <si>
    <t xml:space="preserve">Archaeology </t>
  </si>
  <si>
    <t xml:space="preserve">Engineering </t>
  </si>
  <si>
    <t>Precence of infrastructure</t>
  </si>
  <si>
    <t>All InVEST models use a python API. This is open access and while some data processing is necessary to run these models it is possible to use open access datasets to do so, however more detailed data is needed to get more reliable results. 
These are the models currently available
Carbon
Coastal vulnerability
Crop production
Habitat quality 
Habitat Risk Assessement 
Scenic quality 
Seasonal water yield 
Sediment retention
Urban Flood Risk Mitigation 
Water purification
Wave energy
Wind energy 
Visitation: Recreation and tourism 
Coastal blue carbon 
Crop pollination
Offshore wind energy
Reservoir hydropower production
Urban Stormwater Retention Model
Nutrient delivery ratio</t>
  </si>
  <si>
    <t xml:space="preserve">Each ecosystem service is mapped separately, resulting in a series of layers highlighting areas of high or low capacity or high or low demand on arbitrary scales from 0-100. Some development is aimed at results being given in meaningful units for each service. </t>
  </si>
  <si>
    <t xml:space="preserve">Results comprise the ecosystem services mapped separately in different layers given in meaningful units. </t>
  </si>
  <si>
    <t xml:space="preserve">EcoServ models use can be run with less detailed data but best results are achieved by using OS Mastermap based basemaps. 
Service models use a variety of datasest to map each service, while demand models combine Index of Multiple deprivation and Census data to create indicators based on the local population, as well as a relevant indicators for the service being assessed. 
These are the models currently available
Accessible nature demand
Accessible nature capacity
Local climate regulation capacity 
Local climate regulation demand
Air quality regulation capacity 
Air quality regulation demand
Noise regulation capacity 
Noise regulation demand 
Pollination capacity 
Pollination demand 
Education and knowledge capacity
Education and knowledge demand  
Water flow regulation capacity 
Water quality regulation capacity
Carbon storage
Carbon sequestration 
Timber 
Food production  </t>
  </si>
  <si>
    <t>Suite of models to map ecosystem service capacity (supply) and demand at high (c.10m) resolution. EcoServGIS was developed a number of years ago for use in ArcGIS, but is no longer updated and there are a number of bugs, so in no longer fully useable. EcoServR was an update and re-coding of EcoServGIS into the R platform and is free to use, although a few of the models from EcoServGIS are not available.</t>
  </si>
  <si>
    <t>Natural Capital Condition Mapping Indicators</t>
  </si>
  <si>
    <t>EA Natural Capital Condition Indicator Mapping: Phase 1 Evidence Review</t>
  </si>
  <si>
    <t>This document is to be read in conjunction with the 'EA Natural Capital Condition Indicator Mapping: Phase 1 Evidence Review' document.
It details the Data sources, along with any tools/methods/models that have been referenced in the Condition Assessment flow charts (found in section 5). The focus is on rivers.
A brief assessment of the indicators usability and relevance is also included.</t>
  </si>
  <si>
    <t>Updates from EA comments:
- Added document overview and version control
- Updates to formatting (links, text wrap etc.)
- Completed blank cells
- Updated Indicators tabs so that it is clearer where 'No Dataset Identified' for each indicator.
- Added 'Type' column to 'Tools, methods and models' tab
- Added 'Existing Indicator' column to 'Data' tab</t>
  </si>
  <si>
    <t>Alice Crouch (EA)</t>
  </si>
  <si>
    <t>Type of resource (tool, method, model)</t>
  </si>
  <si>
    <t xml:space="preserve">How easy it will be to use for natural capital mapping (e.g. if it is avaliable, at the right spatial extent, easily downloaded etc). Dataset usability was defined by; accessibility of data, spatial coverage, frequency of updates, potential future updates, and ease of use. </t>
  </si>
  <si>
    <t>Usability of data indicators as displayed in the 'data' and 'tools, methods and models sheets'.
Dataset usability was defined by; accessibility of data, spatial coverage, frequency of updates, potential future updates, and ease of use)
Usability of tools/methods/models indicators, were defined by:
- Specialist tool: Provides useful outputs but requires more specialist knowledge to use
- Power tool: Provides useful outputs and is easy to use
- Generic tool: Easy to use but the outputs are less useful to the project</t>
  </si>
  <si>
    <t>Minor updates: 
- Added 'Type' field and descriprion to Overview tab
- Updated Project and Overview text to match final report
- Updated field descriptions in the Overview tab</t>
  </si>
  <si>
    <t>Updates to improve colour contrast accesibility of hyperlinks in 'Data' (coloumn D) and 'Tools' (column C)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</si>
</sst>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amily val="2"/>
    </font>
    <font>
      <u/>
      <sz val="11"/>
      <color theme="10"/>
      <name val="Arial"/>
      <family val="2"/>
    </font>
    <font>
      <sz val="11"/>
      <name val="Arial"/>
      <family val="2"/>
    </font>
    <font>
      <sz val="11"/>
      <color rgb="FF000000"/>
      <name val="Arial"/>
      <family val="2"/>
    </font>
    <font>
      <sz val="8"/>
      <name val="Arial"/>
      <family val="2"/>
    </font>
    <font>
      <sz val="12"/>
      <color rgb="FF1F2328"/>
      <name val="Segoe UI"/>
      <family val="2"/>
    </font>
    <font>
      <sz val="12"/>
      <color rgb="FF404040"/>
      <name val="Arial"/>
      <family val="2"/>
      <charset val="1"/>
    </font>
    <font>
      <sz val="11"/>
      <color rgb="FF052D54"/>
      <name val="Arial"/>
    </font>
    <font>
      <sz val="11"/>
      <color rgb="FF4C4C4C"/>
      <name val="Arial"/>
    </font>
    <font>
      <sz val="11"/>
      <color rgb="FF000000"/>
      <name val="Arial"/>
    </font>
    <font>
      <sz val="11"/>
      <color rgb="FF0B0C0C"/>
      <name val="Arial"/>
    </font>
    <font>
      <b/>
      <sz val="11"/>
      <color theme="0"/>
      <name val="Arial"/>
      <family val="2"/>
    </font>
    <font>
      <sz val="11"/>
      <color rgb="FF3B3B3B"/>
      <name val="Arial"/>
    </font>
    <font>
      <b/>
      <u/>
      <sz val="20"/>
      <color theme="1"/>
      <name val="Arial"/>
      <family val="2"/>
    </font>
    <font>
      <b/>
      <sz val="11"/>
      <color theme="1"/>
      <name val="Arial"/>
      <family val="2"/>
    </font>
    <font>
      <sz val="11"/>
      <color rgb="FF373737"/>
      <name val="Arial"/>
      <family val="2"/>
    </font>
    <font>
      <sz val="11"/>
      <color theme="1"/>
      <name val="Calibri"/>
      <family val="2"/>
    </font>
    <font>
      <u/>
      <sz val="11"/>
      <name val="Arial"/>
      <family val="2"/>
    </font>
  </fonts>
  <fills count="5">
    <fill>
      <patternFill patternType="none"/>
    </fill>
    <fill>
      <patternFill patternType="gray125"/>
    </fill>
    <fill>
      <patternFill patternType="solid">
        <fgColor theme="4"/>
        <bgColor theme="4"/>
      </patternFill>
    </fill>
    <fill>
      <patternFill patternType="solid">
        <fgColor theme="3" tint="0.79998168889431442"/>
        <bgColor indexed="64"/>
      </patternFill>
    </fill>
    <fill>
      <patternFill patternType="solid">
        <fgColor theme="3" tint="0.39997558519241921"/>
        <bgColor indexed="64"/>
      </patternFill>
    </fill>
  </fills>
  <borders count="12">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right/>
      <top/>
      <bottom style="thin">
        <color theme="4" tint="0.39997558519241921"/>
      </bottom>
      <diagonal/>
    </border>
    <border>
      <left/>
      <right/>
      <top style="thin">
        <color theme="6" tint="0.39997558519241921"/>
      </top>
      <bottom/>
      <diagonal/>
    </border>
    <border>
      <left/>
      <right style="thin">
        <color theme="6" tint="0.39997558519241921"/>
      </right>
      <top style="thin">
        <color theme="6" tint="0.39997558519241921"/>
      </top>
      <bottom/>
      <diagonal/>
    </border>
    <border>
      <left style="thin">
        <color theme="4" tint="0.39997558519241921"/>
      </left>
      <right/>
      <top style="thin">
        <color theme="4" tint="0.39997558519241921"/>
      </top>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79">
    <xf numFmtId="0" fontId="0" fillId="0" borderId="0" xfId="0"/>
    <xf numFmtId="0" fontId="0" fillId="0" borderId="1" xfId="0" applyBorder="1" applyAlignment="1">
      <alignment horizontal="center" vertical="center" wrapText="1"/>
    </xf>
    <xf numFmtId="0" fontId="0" fillId="0" borderId="0" xfId="0" applyAlignment="1">
      <alignment horizontal="left" vertical="center"/>
    </xf>
    <xf numFmtId="0" fontId="0" fillId="0" borderId="0" xfId="0" applyAlignment="1">
      <alignment wrapText="1"/>
    </xf>
    <xf numFmtId="0" fontId="0" fillId="0" borderId="0" xfId="0" applyAlignment="1">
      <alignment vertical="center" wrapText="1"/>
    </xf>
    <xf numFmtId="0" fontId="0" fillId="0" borderId="2" xfId="0" applyBorder="1" applyAlignment="1">
      <alignment vertical="center" wrapText="1"/>
    </xf>
    <xf numFmtId="0" fontId="1" fillId="0" borderId="2" xfId="1" applyFill="1" applyBorder="1" applyAlignment="1">
      <alignment vertical="center" wrapText="1"/>
    </xf>
    <xf numFmtId="0" fontId="0" fillId="0" borderId="4" xfId="0" applyBorder="1" applyAlignment="1">
      <alignment vertical="center" wrapText="1"/>
    </xf>
    <xf numFmtId="0" fontId="1" fillId="0" borderId="4" xfId="1" applyFill="1" applyBorder="1" applyAlignment="1">
      <alignment vertical="center" wrapText="1"/>
    </xf>
    <xf numFmtId="0" fontId="2" fillId="0" borderId="4" xfId="1" applyFont="1" applyFill="1" applyBorder="1" applyAlignment="1">
      <alignment vertical="center" wrapText="1"/>
    </xf>
    <xf numFmtId="0" fontId="0" fillId="0" borderId="0" xfId="0" applyAlignment="1">
      <alignment vertical="center"/>
    </xf>
    <xf numFmtId="0" fontId="2" fillId="0" borderId="0" xfId="1" applyFont="1" applyFill="1" applyAlignment="1">
      <alignment vertical="center" wrapText="1"/>
    </xf>
    <xf numFmtId="0" fontId="0" fillId="0" borderId="0" xfId="0" quotePrefix="1" applyAlignment="1">
      <alignment horizontal="left" vertical="center" wrapText="1"/>
    </xf>
    <xf numFmtId="0" fontId="2" fillId="0" borderId="5" xfId="1" applyFont="1" applyFill="1" applyBorder="1" applyAlignment="1">
      <alignment vertical="center" wrapText="1"/>
    </xf>
    <xf numFmtId="0" fontId="0" fillId="0" borderId="0" xfId="0" applyAlignment="1">
      <alignment vertical="top" wrapText="1"/>
    </xf>
    <xf numFmtId="0" fontId="0" fillId="0" borderId="0" xfId="0" applyAlignment="1">
      <alignment horizontal="left" vertical="center" wrapText="1"/>
    </xf>
    <xf numFmtId="0" fontId="0" fillId="0" borderId="7" xfId="0" applyBorder="1" applyAlignment="1">
      <alignment vertical="center" wrapText="1"/>
    </xf>
    <xf numFmtId="0" fontId="0" fillId="0" borderId="6" xfId="0" applyBorder="1" applyAlignment="1">
      <alignment vertical="center" wrapText="1"/>
    </xf>
    <xf numFmtId="0" fontId="2" fillId="0" borderId="0" xfId="1" applyFont="1" applyFill="1" applyBorder="1" applyAlignment="1">
      <alignment vertical="center" wrapText="1"/>
    </xf>
    <xf numFmtId="0" fontId="3" fillId="0" borderId="4" xfId="1" applyFont="1" applyFill="1" applyBorder="1" applyAlignment="1">
      <alignment vertical="center" wrapText="1"/>
    </xf>
    <xf numFmtId="0" fontId="0" fillId="0" borderId="0" xfId="0" applyAlignment="1">
      <alignment horizontal="left" vertical="top" wrapText="1"/>
    </xf>
    <xf numFmtId="0" fontId="0" fillId="0" borderId="0" xfId="0" applyAlignment="1">
      <alignment horizontal="left" vertical="top"/>
    </xf>
    <xf numFmtId="0" fontId="3" fillId="0" borderId="2" xfId="1" applyFont="1" applyFill="1" applyBorder="1" applyAlignment="1">
      <alignment vertical="center" wrapText="1"/>
    </xf>
    <xf numFmtId="0" fontId="0" fillId="0" borderId="8" xfId="0" applyBorder="1" applyAlignment="1">
      <alignment horizontal="center" vertical="center" wrapText="1"/>
    </xf>
    <xf numFmtId="0" fontId="9" fillId="0" borderId="0" xfId="0" applyFont="1" applyAlignment="1">
      <alignment vertical="center" wrapText="1"/>
    </xf>
    <xf numFmtId="0" fontId="2" fillId="0" borderId="4" xfId="1" applyFont="1" applyFill="1" applyBorder="1" applyAlignment="1">
      <alignment horizontal="left" vertical="center" wrapText="1"/>
    </xf>
    <xf numFmtId="0" fontId="1" fillId="0" borderId="0" xfId="1" applyAlignment="1">
      <alignment vertical="center" wrapText="1"/>
    </xf>
    <xf numFmtId="0" fontId="9" fillId="0" borderId="4" xfId="1" applyFont="1" applyFill="1" applyBorder="1" applyAlignment="1">
      <alignment vertical="center" wrapText="1"/>
    </xf>
    <xf numFmtId="0" fontId="5" fillId="0" borderId="3" xfId="0" applyFont="1" applyBorder="1" applyAlignment="1">
      <alignment vertical="center" wrapText="1"/>
    </xf>
    <xf numFmtId="0" fontId="3" fillId="0" borderId="0" xfId="0" applyFont="1" applyAlignment="1">
      <alignment vertical="center" wrapText="1"/>
    </xf>
    <xf numFmtId="0" fontId="10" fillId="0" borderId="0" xfId="0" applyFont="1" applyAlignment="1">
      <alignment vertical="center" wrapText="1"/>
    </xf>
    <xf numFmtId="0" fontId="3" fillId="0" borderId="0" xfId="0" applyFont="1" applyAlignment="1">
      <alignment horizontal="left" vertical="center" wrapText="1"/>
    </xf>
    <xf numFmtId="0" fontId="11" fillId="2" borderId="9" xfId="0" applyFont="1" applyFill="1" applyBorder="1" applyAlignment="1">
      <alignment vertical="center" wrapText="1"/>
    </xf>
    <xf numFmtId="0" fontId="11" fillId="2" borderId="5" xfId="0" applyFont="1" applyFill="1" applyBorder="1" applyAlignment="1">
      <alignment vertical="center" wrapText="1"/>
    </xf>
    <xf numFmtId="0" fontId="11" fillId="2" borderId="5" xfId="0" applyFont="1" applyFill="1" applyBorder="1" applyAlignment="1">
      <alignment vertical="center"/>
    </xf>
    <xf numFmtId="0" fontId="11" fillId="2" borderId="10" xfId="0" applyFont="1" applyFill="1" applyBorder="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2" xfId="1" applyFont="1" applyFill="1" applyBorder="1" applyAlignment="1">
      <alignment horizontal="left" vertical="center" wrapText="1"/>
    </xf>
    <xf numFmtId="0" fontId="2" fillId="0" borderId="2" xfId="1" applyFont="1" applyFill="1" applyBorder="1" applyAlignment="1">
      <alignment vertical="center" wrapText="1"/>
    </xf>
    <xf numFmtId="0" fontId="3" fillId="0" borderId="0" xfId="0" applyFont="1" applyAlignment="1">
      <alignment horizontal="left" vertical="center" wrapText="1" readingOrder="1"/>
    </xf>
    <xf numFmtId="0" fontId="6"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12" fillId="0" borderId="0" xfId="0" applyFont="1" applyAlignment="1">
      <alignment vertical="center" wrapText="1"/>
    </xf>
    <xf numFmtId="0" fontId="9" fillId="0" borderId="0" xfId="1" applyFont="1" applyAlignment="1">
      <alignment vertical="center" wrapText="1"/>
    </xf>
    <xf numFmtId="0" fontId="3" fillId="0" borderId="0" xfId="1" applyFont="1" applyAlignment="1">
      <alignment vertical="center" wrapText="1"/>
    </xf>
    <xf numFmtId="0" fontId="3" fillId="0" borderId="4" xfId="1" applyFont="1" applyFill="1" applyBorder="1" applyAlignment="1">
      <alignment horizontal="left" vertical="center" wrapText="1"/>
    </xf>
    <xf numFmtId="0" fontId="13" fillId="0" borderId="0" xfId="0" applyFont="1" applyAlignment="1">
      <alignment vertical="top"/>
    </xf>
    <xf numFmtId="0" fontId="0" fillId="0" borderId="0" xfId="0" applyAlignment="1">
      <alignment vertical="top"/>
    </xf>
    <xf numFmtId="0" fontId="3" fillId="0" borderId="2" xfId="0" applyFont="1" applyBorder="1" applyAlignment="1">
      <alignment vertical="center" wrapText="1"/>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vertical="center" wrapText="1"/>
    </xf>
    <xf numFmtId="0" fontId="2" fillId="0" borderId="11" xfId="0" applyFont="1" applyBorder="1" applyAlignment="1">
      <alignment vertical="center"/>
    </xf>
    <xf numFmtId="0" fontId="2" fillId="0" borderId="11" xfId="0" applyFont="1" applyBorder="1" applyAlignment="1">
      <alignment vertical="center" wrapText="1"/>
    </xf>
    <xf numFmtId="0" fontId="2" fillId="0" borderId="11" xfId="0" applyFont="1" applyBorder="1" applyAlignment="1">
      <alignment vertical="top"/>
    </xf>
    <xf numFmtId="0" fontId="0" fillId="0" borderId="11" xfId="0" applyBorder="1" applyAlignment="1">
      <alignment vertical="top" wrapText="1"/>
    </xf>
    <xf numFmtId="0" fontId="2" fillId="3" borderId="11" xfId="0" applyFont="1" applyFill="1" applyBorder="1" applyAlignment="1">
      <alignment vertical="center"/>
    </xf>
    <xf numFmtId="0" fontId="2" fillId="3" borderId="11" xfId="0" applyFont="1" applyFill="1" applyBorder="1" applyAlignment="1">
      <alignment vertical="center" wrapText="1"/>
    </xf>
    <xf numFmtId="0" fontId="14" fillId="4" borderId="11" xfId="0" applyFont="1" applyFill="1" applyBorder="1" applyAlignment="1">
      <alignment vertical="center"/>
    </xf>
    <xf numFmtId="0" fontId="0" fillId="0" borderId="11" xfId="0" applyBorder="1" applyAlignment="1">
      <alignment vertical="top"/>
    </xf>
    <xf numFmtId="0" fontId="14" fillId="4" borderId="11" xfId="0" applyFont="1" applyFill="1" applyBorder="1" applyAlignment="1">
      <alignment horizontal="left" vertical="center" wrapText="1"/>
    </xf>
    <xf numFmtId="0" fontId="14" fillId="4" borderId="11" xfId="0" applyFont="1" applyFill="1" applyBorder="1" applyAlignment="1">
      <alignment horizontal="left" vertical="center"/>
    </xf>
    <xf numFmtId="0" fontId="2" fillId="0" borderId="0" xfId="1" applyFont="1" applyAlignment="1">
      <alignment vertical="center" wrapText="1"/>
    </xf>
    <xf numFmtId="0" fontId="2" fillId="0" borderId="0" xfId="1" applyFont="1" applyBorder="1" applyAlignment="1">
      <alignment vertical="center" wrapText="1"/>
    </xf>
    <xf numFmtId="0" fontId="14" fillId="0" borderId="11" xfId="0" applyFont="1" applyBorder="1" applyAlignment="1">
      <alignment vertical="center"/>
    </xf>
    <xf numFmtId="0" fontId="14" fillId="0" borderId="0" xfId="0" applyFont="1" applyAlignment="1">
      <alignment vertical="center"/>
    </xf>
    <xf numFmtId="0" fontId="0" fillId="0" borderId="11" xfId="0" applyBorder="1" applyAlignment="1">
      <alignment vertical="center"/>
    </xf>
    <xf numFmtId="0" fontId="14" fillId="4" borderId="11" xfId="0" applyFont="1" applyFill="1" applyBorder="1" applyAlignment="1">
      <alignment vertical="top"/>
    </xf>
    <xf numFmtId="14" fontId="0" fillId="0" borderId="11" xfId="0" applyNumberFormat="1" applyBorder="1" applyAlignment="1">
      <alignment vertical="top"/>
    </xf>
    <xf numFmtId="0" fontId="15" fillId="0" borderId="0" xfId="0" applyFont="1" applyAlignment="1">
      <alignment vertical="center"/>
    </xf>
    <xf numFmtId="0" fontId="16" fillId="0" borderId="0" xfId="0" applyFont="1" applyAlignment="1">
      <alignment vertical="center" wrapText="1"/>
    </xf>
    <xf numFmtId="0" fontId="17" fillId="0" borderId="2" xfId="1" applyFont="1" applyFill="1" applyBorder="1" applyAlignment="1">
      <alignment vertical="center" wrapText="1"/>
    </xf>
    <xf numFmtId="0" fontId="17" fillId="0" borderId="4" xfId="1" applyFont="1" applyFill="1" applyBorder="1" applyAlignment="1">
      <alignment vertical="center" wrapText="1"/>
    </xf>
    <xf numFmtId="0" fontId="17" fillId="0" borderId="0" xfId="1" applyFont="1" applyAlignment="1">
      <alignment vertical="center" wrapText="1"/>
    </xf>
    <xf numFmtId="0" fontId="17" fillId="0" borderId="0" xfId="1" applyFont="1" applyAlignment="1">
      <alignment vertical="center"/>
    </xf>
    <xf numFmtId="0" fontId="17" fillId="0" borderId="2" xfId="1" applyFont="1" applyBorder="1" applyAlignment="1">
      <alignment vertical="center" wrapText="1"/>
    </xf>
  </cellXfs>
  <cellStyles count="2">
    <cellStyle name="Hyperlink" xfId="1" builtinId="8"/>
    <cellStyle name="Normal" xfId="0" builtinId="0"/>
  </cellStyles>
  <dxfs count="57">
    <dxf>
      <font>
        <color rgb="FF9C0006"/>
      </font>
      <fill>
        <patternFill>
          <bgColor rgb="FFFFC7CE"/>
        </patternFill>
      </fill>
    </dxf>
    <dxf>
      <font>
        <color rgb="FF9C0006"/>
      </font>
      <fill>
        <patternFill>
          <bgColor rgb="FFFFC7CE"/>
        </patternFill>
      </fill>
    </dxf>
    <dxf>
      <alignment horizontal="left" vertical="center" textRotation="0" wrapText="1" indent="0" justifyLastLine="0" shrinkToFit="0" readingOrder="0"/>
    </dxf>
    <dxf>
      <alignment horizontal="left" vertical="center" textRotation="0" wrapText="1" indent="0" justifyLastLine="0" shrinkToFit="0" readingOrder="0"/>
    </dxf>
    <dxf>
      <numFmt numFmtId="0" formatCode="General"/>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border outline="0">
        <top style="thin">
          <color theme="4" tint="0.39997558519241921"/>
        </top>
      </border>
    </dxf>
    <dxf>
      <alignment vertical="center" wrapText="1"/>
    </dxf>
    <dxf>
      <border outline="0">
        <bottom style="thin">
          <color theme="4" tint="0.39997558519241921"/>
        </bottom>
      </border>
    </dxf>
    <dxf>
      <font>
        <b/>
        <i val="0"/>
        <strike val="0"/>
        <condense val="0"/>
        <extend val="0"/>
        <outline val="0"/>
        <shadow val="0"/>
        <u val="none"/>
        <vertAlign val="baseline"/>
        <sz val="11"/>
        <color theme="0"/>
        <name val="Arial"/>
        <family val="2"/>
        <scheme val="none"/>
      </font>
      <fill>
        <patternFill patternType="solid">
          <fgColor theme="4"/>
          <bgColor theme="4"/>
        </patternFill>
      </fill>
      <alignment vertical="center"/>
    </dxf>
    <dxf>
      <alignment horizontal="left" vertical="center"/>
    </dxf>
    <dxf>
      <alignment horizontal="left" vertical="center" textRotation="0" wrapText="0" indent="0" justifyLastLine="0" shrinkToFit="0" readingOrder="0"/>
    </dxf>
    <dxf>
      <numFmt numFmtId="0" formatCode="General"/>
      <alignment horizontal="left" vertical="center" textRotation="0" wrapText="0" indent="0" justifyLastLine="0" shrinkToFit="0" readingOrder="0"/>
    </dxf>
    <dxf>
      <alignment horizontal="left" vertical="center"/>
    </dxf>
    <dxf>
      <numFmt numFmtId="0" formatCode="General"/>
      <alignment horizontal="left" vertical="center" wrapText="1"/>
    </dxf>
    <dxf>
      <alignment horizontal="left" vertical="center"/>
    </dxf>
    <dxf>
      <alignment horizontal="left" vertical="center" textRotation="0" wrapText="1" indent="0" justifyLastLine="0" shrinkToFit="0" readingOrder="0"/>
    </dxf>
    <dxf>
      <alignment horizontal="left" vertical="center" wrapText="1"/>
    </dxf>
    <dxf>
      <alignment horizontal="left" vertical="center" wrapText="1"/>
    </dxf>
    <dxf>
      <alignment horizontal="left" vertical="center" textRotation="0" wrapText="1" indent="0" justifyLastLine="0" shrinkToFit="0" readingOrder="0"/>
    </dxf>
    <dxf>
      <alignment horizontal="left" vertical="center" wrapText="1"/>
    </dxf>
    <dxf>
      <alignment horizontal="left" vertical="center"/>
    </dxf>
    <dxf>
      <alignment vertical="center"/>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font>
        <strike val="0"/>
        <outline val="0"/>
        <shadow val="0"/>
        <vertAlign val="baseline"/>
        <sz val="11"/>
        <name val="Arial"/>
        <family val="2"/>
        <scheme val="none"/>
      </font>
      <fill>
        <patternFill patternType="none">
          <fgColor indexed="64"/>
          <bgColor auto="1"/>
        </patternFill>
      </fill>
      <alignment horizontal="general" textRotation="0" wrapText="1" indent="0" justifyLastLine="0" shrinkToFit="0" readingOrder="0"/>
    </dxf>
    <dxf>
      <font>
        <strike val="0"/>
        <outline val="0"/>
        <shadow val="0"/>
        <vertAlign val="baseline"/>
        <sz val="11"/>
        <name val="Arial"/>
        <family val="2"/>
        <scheme val="none"/>
      </font>
      <fill>
        <patternFill patternType="none">
          <fgColor indexed="64"/>
          <bgColor auto="1"/>
        </patternFill>
      </fill>
      <alignment horizontal="center" vertical="center"/>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1" indent="0" justifyLastLine="0" shrinkToFit="0" readingOrder="0"/>
    </dxf>
    <dxf>
      <font>
        <strike val="0"/>
        <outline val="0"/>
        <shadow val="0"/>
        <vertAlign val="baseline"/>
        <sz val="11"/>
        <name val="Arial"/>
        <family val="2"/>
        <scheme val="none"/>
      </font>
      <fill>
        <patternFill patternType="none">
          <fgColor indexed="64"/>
          <bgColor auto="1"/>
        </patternFill>
      </fill>
      <alignment vertical="center"/>
    </dxf>
    <dxf>
      <font>
        <strike val="0"/>
        <outline val="0"/>
        <shadow val="0"/>
        <vertAlign val="baseline"/>
        <sz val="11"/>
        <name val="Arial"/>
        <family val="2"/>
        <scheme val="none"/>
      </font>
      <fill>
        <patternFill patternType="none">
          <fgColor indexed="64"/>
          <bgColor auto="1"/>
        </patternFill>
      </fill>
      <alignment vertical="center"/>
    </dxf>
    <dxf>
      <font>
        <strike val="0"/>
        <outline val="0"/>
        <shadow val="0"/>
        <vertAlign val="baseline"/>
        <sz val="11"/>
        <name val="Arial"/>
        <family val="2"/>
        <scheme val="none"/>
      </font>
      <fill>
        <patternFill patternType="none">
          <fgColor indexed="64"/>
          <bgColor auto="1"/>
        </patternFill>
      </fill>
      <alignment vertical="cent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right/>
        <top style="thin">
          <color theme="4" tint="0.39997558519241921"/>
        </top>
        <bottom/>
        <vertical/>
        <horizontal/>
      </border>
    </dxf>
    <dxf>
      <font>
        <strike val="0"/>
        <outline val="0"/>
        <shadow val="0"/>
        <vertAlign val="baseline"/>
        <sz val="1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right/>
        <top style="thin">
          <color theme="4" tint="0.39997558519241921"/>
        </top>
        <bottom style="thin">
          <color theme="4" tint="0.39997558519241921"/>
        </bottom>
      </border>
    </dxf>
    <dxf>
      <font>
        <strike val="0"/>
        <outline val="0"/>
        <shadow val="0"/>
        <vertAlign val="baseline"/>
        <sz val="1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right/>
        <top style="thin">
          <color theme="4" tint="0.39997558519241921"/>
        </top>
        <bottom style="thin">
          <color theme="4" tint="0.39997558519241921"/>
        </bottom>
      </border>
    </dxf>
    <dxf>
      <font>
        <strike val="0"/>
        <outline val="0"/>
        <shadow val="0"/>
        <vertAlign val="baseline"/>
        <sz val="1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right/>
        <top style="thin">
          <color theme="4" tint="0.39997558519241921"/>
        </top>
        <bottom style="thin">
          <color theme="4" tint="0.39997558519241921"/>
        </bottom>
      </border>
    </dxf>
    <dxf>
      <font>
        <strike val="0"/>
        <outline val="0"/>
        <shadow val="0"/>
        <vertAlign val="baseline"/>
        <sz val="1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right/>
        <top style="thin">
          <color theme="4" tint="0.39997558519241921"/>
        </top>
        <bottom style="thin">
          <color theme="4" tint="0.39997558519241921"/>
        </bottom>
      </border>
    </dxf>
    <dxf>
      <font>
        <strike val="0"/>
        <outline val="0"/>
        <shadow val="0"/>
        <vertAlign val="baseline"/>
        <sz val="1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4" tint="0.39997558519241921"/>
        </left>
        <right/>
        <top style="thin">
          <color theme="4" tint="0.39997558519241921"/>
        </top>
        <bottom style="thin">
          <color theme="4" tint="0.39997558519241921"/>
        </bottom>
      </border>
    </dxf>
    <dxf>
      <font>
        <strike val="0"/>
        <outline val="0"/>
        <shadow val="0"/>
        <vertAlign val="baseline"/>
        <sz val="11"/>
        <name val="Arial"/>
        <family val="2"/>
        <scheme val="none"/>
      </font>
      <fill>
        <patternFill patternType="none">
          <fgColor indexed="64"/>
          <bgColor auto="1"/>
        </patternFill>
      </fill>
    </dxf>
    <dxf>
      <fill>
        <patternFill patternType="none">
          <bgColor auto="1"/>
        </patternFill>
      </fill>
      <alignment vertic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2FE3A44-16DD-4958-B3E8-88AE9C7A127A}" name="DataTable" displayName="DataTable" ref="A1:N72" totalsRowShown="0" headerRowDxfId="56" dataDxfId="55">
  <autoFilter ref="A1:N72" xr:uid="{A2FE3A44-16DD-4958-B3E8-88AE9C7A127A}"/>
  <tableColumns count="14">
    <tableColumn id="1" xr3:uid="{849C31AD-3616-4928-BBF6-47878A5D9B8F}" name="Data ID" dataDxfId="54"/>
    <tableColumn id="2" xr3:uid="{00EAB730-E4CC-48DC-ADDF-4557D9A96B1D}" name="Dataset " dataDxfId="53"/>
    <tableColumn id="3" xr3:uid="{240C9DD6-E57C-48E1-8CB6-E5821F2CA374}" name="Data source " dataDxfId="52"/>
    <tableColumn id="4" xr3:uid="{C5941D27-FAAE-42B1-B4D1-A0E1C6E56237}" name="Link " dataDxfId="51" dataCellStyle="Hyperlink"/>
    <tableColumn id="5" xr3:uid="{D1743C24-C270-49CD-9124-FC8791EFF286}" name="Data type" dataDxfId="50" dataCellStyle="Hyperlink"/>
    <tableColumn id="15" xr3:uid="{A8EA76C1-5E74-4C45-9B64-5C4201B7A3BC}" name="Data format " dataDxfId="49" dataCellStyle="Hyperlink"/>
    <tableColumn id="6" xr3:uid="{183520F0-78C6-488A-817B-4B8DE84B5055}" name="Description" dataDxfId="48" dataCellStyle="Hyperlink"/>
    <tableColumn id="7" xr3:uid="{F08146F2-A0D3-4E10-A3FF-A77C02AF633D}" name="Availiability" dataDxfId="47"/>
    <tableColumn id="8" xr3:uid="{A425F907-CDF5-414F-BFC0-35E92F5D20B4}" name="Frequency of updates" dataDxfId="46"/>
    <tableColumn id="9" xr3:uid="{6B327380-34F6-44D1-81A7-D3603D23D862}" name="Geographic coverage" dataDxfId="45"/>
    <tableColumn id="12" xr3:uid="{A14FF71B-1BB5-48E5-B30C-41ABE0DA6BF7}" name="Continuity" dataDxfId="44"/>
    <tableColumn id="14" xr3:uid="{44F04AEA-A70F-41A3-BE0C-171DDC17EDEE}" name="Existing Indicator" dataDxfId="43"/>
    <tableColumn id="11" xr3:uid="{92844192-7F09-471D-953C-27889C63F540}" name="Usability " dataDxfId="42"/>
    <tableColumn id="13" xr3:uid="{EEDC887D-42A3-44E7-B836-0E846C8BE018}" name="Notes" dataDxfId="4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74F9431-2839-48BB-AA83-63889236EE45}" name="ToolsTable" displayName="ToolsTable" ref="A1:I36" totalsRowShown="0" headerRowDxfId="40" dataDxfId="39">
  <autoFilter ref="A1:I36" xr:uid="{174F9431-2839-48BB-AA83-63889236EE45}"/>
  <tableColumns count="9">
    <tableColumn id="7" xr3:uid="{83987F49-4B01-49FC-9AA8-E2B73E3FDEB8}" name="Tool ID" dataDxfId="38"/>
    <tableColumn id="1" xr3:uid="{5D021340-9D06-4C16-AF2C-CBFFA9910F59}" name="Name" dataDxfId="37"/>
    <tableColumn id="5" xr3:uid="{DD1CE470-08F2-4EB6-BB5D-7B8980770D73}" name="Link " dataDxfId="36"/>
    <tableColumn id="3" xr3:uid="{88BFE298-A749-4A93-A318-463F6B78579B}" name="Type" dataDxfId="35" dataCellStyle="Hyperlink"/>
    <tableColumn id="10" xr3:uid="{1D165254-5606-47C0-B368-B0E808BA7E73}" name="Description " dataDxfId="34" dataCellStyle="Hyperlink"/>
    <tableColumn id="2" xr3:uid="{41670049-18AB-4612-B534-6337E1E35B02}" name="Output" dataDxfId="33"/>
    <tableColumn id="9" xr3:uid="{004CFAF0-E71C-43C6-AA20-8AF756E02884}" name="Availability" dataDxfId="32"/>
    <tableColumn id="6" xr3:uid="{9EDF97C0-552B-4A6A-BFE2-C2285807AFD3}" name="Usability" dataDxfId="31"/>
    <tableColumn id="14" xr3:uid="{B845A157-D926-4386-815E-A33A50810959}" name="Notes" dataDxfId="3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5B0B0CC-5305-4118-BB2C-C2F4D2313E14}" name="IndicatorsTable" displayName="IndicatorsTable" ref="A1:K233" totalsRowShown="0" headerRowDxfId="29" dataDxfId="28">
  <autoFilter ref="A1:K233" xr:uid="{C5B0B0CC-5305-4118-BB2C-C2F4D2313E14}"/>
  <tableColumns count="11">
    <tableColumn id="1" xr3:uid="{E389B21C-6057-4D80-A5E1-B78810267A2D}" name="Ecosystem Service" dataDxfId="27"/>
    <tableColumn id="9" xr3:uid="{5F629AF0-2D9C-41EC-AA33-8159118F89A1}" name="Process/cultural assessment " dataDxfId="26"/>
    <tableColumn id="2" xr3:uid="{14C28BF5-1358-4E1E-998F-FB67DFA4E6C9}" name="Condition Assessment " dataDxfId="25"/>
    <tableColumn id="7" xr3:uid="{5E298C8C-AFC0-4D0A-BA71-C3B446853201}" name="Pressure / Impact" dataDxfId="24"/>
    <tableColumn id="8" xr3:uid="{59407296-3DB6-4540-8BA1-A3D60292B588}" name="Examples " dataDxfId="23"/>
    <tableColumn id="3" xr3:uid="{EB713098-6E58-4821-B54E-6D085BEE113D}" name="Data ID" dataDxfId="22"/>
    <tableColumn id="4" xr3:uid="{9AE8409F-2119-441F-AC5E-46AD978B6ECA}" name="Dataset" dataDxfId="21">
      <calculatedColumnFormula>IFERROR(VLOOKUP(IndicatorsTable[[#This Row],[Data ID]],DataTable[],2,FALSE),IFERROR(VLOOKUP(IndicatorsTable[[#This Row],[Data ID]],ToolsTable[],2,FALSE),"No Dataset Identified"))</calculatedColumnFormula>
    </tableColumn>
    <tableColumn id="5" xr3:uid="{087226B1-7368-4BE8-8B91-84A1317711AE}" name="Data Relevance to the ES" dataDxfId="20"/>
    <tableColumn id="13" xr3:uid="{6BC0FA66-3D91-445F-993E-563D6FB52247}" name="Usability" dataDxfId="19">
      <calculatedColumnFormula>IFERROR(VLOOKUP(IndicatorsTable[[#This Row],[Data ID]],DataTable[],13,FALSE),IFERROR(VLOOKUP(IndicatorsTable[[#This Row],[Data ID]],ToolsTable[],8,FALSE),""))</calculatedColumnFormula>
    </tableColumn>
    <tableColumn id="10" xr3:uid="{96A93B95-A8BA-4986-8B17-1BDA37536B99}" name="Notes" dataDxfId="18"/>
    <tableColumn id="6" xr3:uid="{2EE333AE-6C68-47E9-9036-2E900D2086FB}" name="IndicatorsTableID" dataDxfId="1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2869629-5544-480C-B33F-9949D7B21589}" name="IndicatorsArtificial" displayName="IndicatorsArtificial" ref="A1:K160" totalsRowShown="0" headerRowDxfId="16" dataDxfId="14" headerRowBorderDxfId="15" tableBorderDxfId="13">
  <autoFilter ref="A1:K160" xr:uid="{D2869629-5544-480C-B33F-9949D7B21589}"/>
  <tableColumns count="11">
    <tableColumn id="1" xr3:uid="{FE3B45FC-8F4A-40B0-8A17-D2A37DA63CF5}" name="Ecosystem Service" dataDxfId="12"/>
    <tableColumn id="2" xr3:uid="{39ED4949-5CBB-46DC-8052-2397FFAE7E9F}" name="Process/cultural assessment " dataDxfId="11"/>
    <tableColumn id="3" xr3:uid="{8CD26EAE-CFE7-4AF0-87AF-4BF5A74365C7}" name="Condition Assessment " dataDxfId="10"/>
    <tableColumn id="4" xr3:uid="{53832142-EA49-4D0C-89E5-3B53D4924DC7}" name="Pressure / Impact" dataDxfId="9"/>
    <tableColumn id="5" xr3:uid="{0682298C-776B-4654-A06E-63DCD092F9AE}" name="Examples " dataDxfId="8"/>
    <tableColumn id="6" xr3:uid="{058D9913-5100-4F6B-9971-1CBBF9AB17C9}" name="Data ID" dataDxfId="7"/>
    <tableColumn id="7" xr3:uid="{A7CADB15-6A0B-46B9-9E12-C9861C4E36DA}" name="Dataset" dataDxfId="6">
      <calculatedColumnFormula>IFERROR(VLOOKUP(IndicatorsArtificial[[#This Row],[Data ID]],DataTable[],2,FALSE),IFERROR(VLOOKUP(IndicatorsArtificial[[#This Row],[Data ID]],ToolsTable[],2,FALSE),"No Dataset Identified"))</calculatedColumnFormula>
    </tableColumn>
    <tableColumn id="8" xr3:uid="{BF4AF8C6-62D5-4B2F-8DBC-08D82D7FE80B}" name="Data Relevance to the ES" dataDxfId="5"/>
    <tableColumn id="10" xr3:uid="{7E2C3057-A47E-4E0D-9154-82692CFAAF5E}" name="Usability" dataDxfId="4">
      <calculatedColumnFormula>IFERROR(VLOOKUP(IndicatorsArtificial[[#This Row],[Data ID]],DataTable[],13,FALSE),IFERROR(VLOOKUP(IndicatorsArtificial[[#This Row],[Data ID]],ToolsTable[],8,FALSE),""))</calculatedColumnFormula>
    </tableColumn>
    <tableColumn id="9" xr3:uid="{AC88341F-A556-4E6A-9516-853476C1DE41}" name="Notes" dataDxfId="3"/>
    <tableColumn id="11" xr3:uid="{A4ABE6F0-A8B3-4670-A22E-F8A7593F6874}" name="IndicatorsTableID"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gov.uk/government/publications/strategic-noise-mapping-2019" TargetMode="External"/><Relationship Id="rId21" Type="http://schemas.openxmlformats.org/officeDocument/2006/relationships/hyperlink" Target="https://www.data.gov.uk/dataset/91b9fea3-f3fd-4a52-bad6-58d7cb0ef2ec/species-surveys-non-native-species" TargetMode="External"/><Relationship Id="rId34" Type="http://schemas.openxmlformats.org/officeDocument/2006/relationships/hyperlink" Target="https://designatedsites.naturalengland.org.uk/GreenInfrastructure/Map.aspx" TargetMode="External"/><Relationship Id="rId42" Type="http://schemas.openxmlformats.org/officeDocument/2006/relationships/hyperlink" Target="https://www.data.gov.uk/dataset/be5d88c9-acfb-4052-bf6b-ee9a416cfe60/crop-map-of-england-crome-2020" TargetMode="External"/><Relationship Id="rId47" Type="http://schemas.openxmlformats.org/officeDocument/2006/relationships/hyperlink" Target="https://www.gov.uk/government/collections/people-and-nature-survey-for-england" TargetMode="External"/><Relationship Id="rId50" Type="http://schemas.openxmlformats.org/officeDocument/2006/relationships/hyperlink" Target="https://www.riverhabitatsurvey.org/manual/rhs-indices/" TargetMode="External"/><Relationship Id="rId55" Type="http://schemas.openxmlformats.org/officeDocument/2006/relationships/hyperlink" Target="https://www.mammal.org.uk/science-research/surveys/" TargetMode="External"/><Relationship Id="rId63" Type="http://schemas.openxmlformats.org/officeDocument/2006/relationships/hyperlink" Target="https://all-england-strategic-landscapes-mapping-hub-luc.hub.arcgis.com/" TargetMode="External"/><Relationship Id="rId7" Type="http://schemas.openxmlformats.org/officeDocument/2006/relationships/hyperlink" Target="https://www.data.gov.uk/dataset/20019cdb-9fef-4024-81af-daf1d1b74762/priority-river-habitat-rivers" TargetMode="External"/><Relationship Id="rId2" Type="http://schemas.openxmlformats.org/officeDocument/2006/relationships/hyperlink" Target="https://www.bgs.ac.uk/datasets/wellmaster-hydrogeological-database/" TargetMode="External"/><Relationship Id="rId16" Type="http://schemas.openxmlformats.org/officeDocument/2006/relationships/hyperlink" Target="https://amber.international/european-barrier-atlas/" TargetMode="External"/><Relationship Id="rId29" Type="http://schemas.openxmlformats.org/officeDocument/2006/relationships/hyperlink" Target="https://footpathmap.co.uk/map/?zoom=6.2&amp;lng=-2.76507&amp;lat=54.56687" TargetMode="External"/><Relationship Id="rId11" Type="http://schemas.openxmlformats.org/officeDocument/2006/relationships/hyperlink" Target="https://designatedsites.naturalengland.org.uk/" TargetMode="External"/><Relationship Id="rId24" Type="http://schemas.openxmlformats.org/officeDocument/2006/relationships/hyperlink" Target="https://www.nomisweb.co.uk/datasets/c2021ts006" TargetMode="External"/><Relationship Id="rId32" Type="http://schemas.openxmlformats.org/officeDocument/2006/relationships/hyperlink" Target="https://theriverstrust.maps.arcgis.com/home/group.html?id=47fe2609e2c44e0fa206a5569d97c24f" TargetMode="External"/><Relationship Id="rId37" Type="http://schemas.openxmlformats.org/officeDocument/2006/relationships/hyperlink" Target="https://www.data.gov.uk/dataset/a3861a23-78a1-438d-8c36-1f9f1133c572/aims-asset-bundle" TargetMode="External"/><Relationship Id="rId40" Type="http://schemas.openxmlformats.org/officeDocument/2006/relationships/hyperlink" Target="https://www.gov.uk/government/collections/monitor-of-engagement-with-the-natural-environment-survey-purpose-and-results" TargetMode="External"/><Relationship Id="rId45" Type="http://schemas.openxmlformats.org/officeDocument/2006/relationships/hyperlink" Target="https://data.catchmentbasedapproach.org/maps/theriverstrust::riparian-shade-england/explore?location=52.713089%2C-1.137078%2C13.11" TargetMode="External"/><Relationship Id="rId53" Type="http://schemas.openxmlformats.org/officeDocument/2006/relationships/hyperlink" Target="https://www.brc.ac.uk/" TargetMode="External"/><Relationship Id="rId58" Type="http://schemas.openxmlformats.org/officeDocument/2006/relationships/hyperlink" Target="https://environment.data.gov.uk/asset-management/index.html" TargetMode="External"/><Relationship Id="rId66" Type="http://schemas.openxmlformats.org/officeDocument/2006/relationships/printerSettings" Target="../printerSettings/printerSettings2.bin"/><Relationship Id="rId5" Type="http://schemas.openxmlformats.org/officeDocument/2006/relationships/hyperlink" Target="https://www.gov.uk/government/statistical-data-sets/env15-water-abstraction-tables" TargetMode="External"/><Relationship Id="rId61" Type="http://schemas.openxmlformats.org/officeDocument/2006/relationships/hyperlink" Target="https://www.gov.uk/government/statistics/england-biodiversity-indicators/1-extent-and-condition-of-protected-areas" TargetMode="External"/><Relationship Id="rId19" Type="http://schemas.openxmlformats.org/officeDocument/2006/relationships/hyperlink" Target="https://nbnatlas.org/" TargetMode="External"/><Relationship Id="rId14" Type="http://schemas.openxmlformats.org/officeDocument/2006/relationships/hyperlink" Target="http://naturalprocesses.jbahosting.com/Map" TargetMode="External"/><Relationship Id="rId22" Type="http://schemas.openxmlformats.org/officeDocument/2006/relationships/hyperlink" Target="http://jncc.gov.uk/page-4246" TargetMode="External"/><Relationship Id="rId27" Type="http://schemas.openxmlformats.org/officeDocument/2006/relationships/hyperlink" Target="https://www.data.gov.uk/dataset/a0c01908-1f50-4051-b701-45ec613899f0/wfd-rbmp2-reasons-for-not-achieving-good-status" TargetMode="External"/><Relationship Id="rId30" Type="http://schemas.openxmlformats.org/officeDocument/2006/relationships/hyperlink" Target="https://esdac.jrc.ec.europa.eu/content/natural-susceptibility-soil-compaction-europe" TargetMode="External"/><Relationship Id="rId35" Type="http://schemas.openxmlformats.org/officeDocument/2006/relationships/hyperlink" Target="https://www.ceh.ac.uk/data/ukceh-land-cover-maps" TargetMode="External"/><Relationship Id="rId43" Type="http://schemas.openxmlformats.org/officeDocument/2006/relationships/hyperlink" Target="https://www.gov.uk/government/publications/river-water-temperature-projections-for-english-chalk-streams" TargetMode="External"/><Relationship Id="rId48" Type="http://schemas.openxmlformats.org/officeDocument/2006/relationships/hyperlink" Target="https://www.therrc.co.uk/crhs" TargetMode="External"/><Relationship Id="rId56" Type="http://schemas.openxmlformats.org/officeDocument/2006/relationships/hyperlink" Target="https://assets.publishing.service.gov.uk/government/uploads/system/uploads/attachment_data/file/992970/Outcome_Indicator_Framework_for_the_25_Year_Environment_Plan_2021_Update.pdf" TargetMode="External"/><Relationship Id="rId64" Type="http://schemas.openxmlformats.org/officeDocument/2006/relationships/hyperlink" Target="https://urbanriversurvey.org/" TargetMode="External"/><Relationship Id="rId8" Type="http://schemas.openxmlformats.org/officeDocument/2006/relationships/hyperlink" Target="https://www.data.gov.uk/dataset/e19f3b5e-23b3-4b43-8a1a-0bca58f5736c/priority-river-habitat-headwater-areas" TargetMode="External"/><Relationship Id="rId51" Type="http://schemas.openxmlformats.org/officeDocument/2006/relationships/hyperlink" Target="https://data.cdrc.ac.uk/dataset/index-multiple-deprivation-imd" TargetMode="External"/><Relationship Id="rId3" Type="http://schemas.openxmlformats.org/officeDocument/2006/relationships/hyperlink" Target="https://environment.data.gov.uk/hydrology/help" TargetMode="External"/><Relationship Id="rId12" Type="http://schemas.openxmlformats.org/officeDocument/2006/relationships/hyperlink" Target="https://environment.data.gov.uk/bwq/profiles/" TargetMode="External"/><Relationship Id="rId17" Type="http://schemas.openxmlformats.org/officeDocument/2006/relationships/hyperlink" Target="https://data-canalrivertrust.opendata.arcgis.com/maps/0bf82e7a27b24511b5e19f4257aefee8/explore?location=52.335191%2C-1.727794%2C19.96" TargetMode="External"/><Relationship Id="rId25" Type="http://schemas.openxmlformats.org/officeDocument/2006/relationships/hyperlink" Target="https://www.activeplacespower.com/OpenData/download" TargetMode="External"/><Relationship Id="rId33" Type="http://schemas.openxmlformats.org/officeDocument/2006/relationships/hyperlink" Target="https://theriverstrust.maps.arcgis.com/home/item.html?id=fb7a9525142f4eddb042498444676d81" TargetMode="External"/><Relationship Id="rId38" Type="http://schemas.openxmlformats.org/officeDocument/2006/relationships/hyperlink" Target="https://environment.data.gov.uk/asset-management/downloads/maintenance-programme.pdf" TargetMode="External"/><Relationship Id="rId46" Type="http://schemas.openxmlformats.org/officeDocument/2006/relationships/hyperlink" Target="https://www.data.gov.uk/dataset/a2a10b3a-2049-48ba-9ab5-fbc3ae26c9f9/wfd-river-canal-and-surface-water-transfer-water-bodies-cycle-2-classification-2019" TargetMode="External"/><Relationship Id="rId59" Type="http://schemas.openxmlformats.org/officeDocument/2006/relationships/hyperlink" Target="https://eip.ceh.ac.uk/apps/lakes/search.html" TargetMode="External"/><Relationship Id="rId67" Type="http://schemas.openxmlformats.org/officeDocument/2006/relationships/table" Target="../tables/table1.xml"/><Relationship Id="rId20" Type="http://schemas.openxmlformats.org/officeDocument/2006/relationships/hyperlink" Target="https://data-canalrivertrust.opendata.arcgis.com/maps/0bf82e7a27b24511b5e19f4257aefee8/explore?location=52.335191%2C-1.727794%2C19.96" TargetMode="External"/><Relationship Id="rId41" Type="http://schemas.openxmlformats.org/officeDocument/2006/relationships/hyperlink" Target="https://nrfa.ceh.ac.uk/derived-flow-statistics" TargetMode="External"/><Relationship Id="rId54" Type="http://schemas.openxmlformats.org/officeDocument/2006/relationships/hyperlink" Target="https://www.data.gov.uk/dataset/2b303513-bc81-4bef-880f-8a587db9b3a1/annual-summary-of-rod-licence-sales" TargetMode="External"/><Relationship Id="rId62" Type="http://schemas.openxmlformats.org/officeDocument/2006/relationships/hyperlink" Target="https://www.sciencedirect.com/science/article/pii/0048969783901493" TargetMode="External"/><Relationship Id="rId1" Type="http://schemas.openxmlformats.org/officeDocument/2006/relationships/hyperlink" Target="https://www2.bgs.ac.uk/groundwater/datainfo/levels/home.html" TargetMode="External"/><Relationship Id="rId6" Type="http://schemas.openxmlformats.org/officeDocument/2006/relationships/hyperlink" Target="https://www.data.gov.uk/dataset/a0a19524-e99f-4459-85ea-c6a5ff05075e/flow-compliance-bands" TargetMode="External"/><Relationship Id="rId15" Type="http://schemas.openxmlformats.org/officeDocument/2006/relationships/hyperlink" Target="https://www.data.gov.uk/dataset/4cb467c9-346e-44ac-85c6-6cd579111e2c/river-habitat-survey-survey-details-and-summary-results" TargetMode="External"/><Relationship Id="rId23" Type="http://schemas.openxmlformats.org/officeDocument/2006/relationships/hyperlink" Target="https://www.data.gov.uk/dataset/05baae5d-a377-43ce-b200-a15169ac256d/wfd-groundwater-bodies-cycle-2-classification-2019" TargetMode="External"/><Relationship Id="rId28" Type="http://schemas.openxmlformats.org/officeDocument/2006/relationships/hyperlink" Target="https://uk-air.defra.gov.uk/data/pcm-data" TargetMode="External"/><Relationship Id="rId36" Type="http://schemas.openxmlformats.org/officeDocument/2006/relationships/hyperlink" Target="https://catalogue.ceh.ac.uk/documents/1bb90673-ad37-4679-90b9-0126109639a9" TargetMode="External"/><Relationship Id="rId49" Type="http://schemas.openxmlformats.org/officeDocument/2006/relationships/hyperlink" Target="https://www.riverhabitatsurvey.org/manual/rhs-indices/" TargetMode="External"/><Relationship Id="rId57" Type="http://schemas.openxmlformats.org/officeDocument/2006/relationships/hyperlink" Target="https://waterways.org.uk/waterways/uk-canal-map" TargetMode="External"/><Relationship Id="rId10" Type="http://schemas.openxmlformats.org/officeDocument/2006/relationships/hyperlink" Target="https://www.data.gov.uk/dataset/5e171fcc-888f-4e96-a22f-36ff7cdcaae5/conservation-areas" TargetMode="External"/><Relationship Id="rId31" Type="http://schemas.openxmlformats.org/officeDocument/2006/relationships/hyperlink" Target="https://data.catchmentbasedapproach.org/datasets/theriverstrust::event-duration-monitoring-storm-overflows-2022-england-and-wales/about" TargetMode="External"/><Relationship Id="rId44" Type="http://schemas.openxmlformats.org/officeDocument/2006/relationships/hyperlink" Target="https://data.catchmentbasedapproach.org/datasets/theriverstrust::modular-river-survey-morph-rivers-citizen-science/about" TargetMode="External"/><Relationship Id="rId52" Type="http://schemas.openxmlformats.org/officeDocument/2006/relationships/hyperlink" Target="https://www.data.gov.uk/dataset/01cf4fd6-ed5b-4b2c-bf67-14ee067fa998/habitat-networks-england-reedbeds" TargetMode="External"/><Relationship Id="rId60" Type="http://schemas.openxmlformats.org/officeDocument/2006/relationships/hyperlink" Target="https://www.data.gov.uk/dataset/76292bec-7d8b-43e8-9c98-02734fd89c81/historic-flood-map" TargetMode="External"/><Relationship Id="rId65" Type="http://schemas.openxmlformats.org/officeDocument/2006/relationships/hyperlink" Target="https://nrfa.ceh.ac.uk/data/search" TargetMode="External"/><Relationship Id="rId4" Type="http://schemas.openxmlformats.org/officeDocument/2006/relationships/hyperlink" Target="http://nrfa.ceh.ac.uk/monthly-hydrological-summary-uk" TargetMode="External"/><Relationship Id="rId9" Type="http://schemas.openxmlformats.org/officeDocument/2006/relationships/hyperlink" Target="https://www.data.gov.uk/dataset/d53bd232-16e7-4867-8d10-b313ef41ac22/national-heritage-list-for-england-nhle" TargetMode="External"/><Relationship Id="rId13" Type="http://schemas.openxmlformats.org/officeDocument/2006/relationships/hyperlink" Target="https://environment.data.gov.uk/water-quality/view/landing" TargetMode="External"/><Relationship Id="rId18" Type="http://schemas.openxmlformats.org/officeDocument/2006/relationships/hyperlink" Target="https://canalrivertrust.maps.arcgis.com/apps/MapTour/index.html?appid=13ccb97bc18846c997c23884142ada64&amp;webmap=1a375d67642e48d8ae3b516d202bcbe8" TargetMode="External"/><Relationship Id="rId39" Type="http://schemas.openxmlformats.org/officeDocument/2006/relationships/hyperlink" Target="https://www.ons.gov.uk/peoplepopulationandcommunity/culturalidentity"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github.com/nsj3/darleq3" TargetMode="External"/><Relationship Id="rId18" Type="http://schemas.openxmlformats.org/officeDocument/2006/relationships/hyperlink" Target="https://geomatics.com.au/lidar-ground-through-vegetation-at-250km-h/" TargetMode="External"/><Relationship Id="rId26" Type="http://schemas.openxmlformats.org/officeDocument/2006/relationships/hyperlink" Target="https://www.exeter.ac.uk/research/leep/research/nevo/" TargetMode="External"/><Relationship Id="rId3" Type="http://schemas.openxmlformats.org/officeDocument/2006/relationships/hyperlink" Target="https://www.ramas.com/metapop-6-0" TargetMode="External"/><Relationship Id="rId21" Type="http://schemas.openxmlformats.org/officeDocument/2006/relationships/hyperlink" Target="https://onlinelibrary.wiley.com/doi/10.1002/1099-1085(200011/12)14:16/17%3C3161::AID-HYP140%3E3.0.CO;2-8" TargetMode="External"/><Relationship Id="rId34" Type="http://schemas.openxmlformats.org/officeDocument/2006/relationships/table" Target="../tables/table2.xml"/><Relationship Id="rId7" Type="http://schemas.openxmlformats.org/officeDocument/2006/relationships/hyperlink" Target="https://research.ncl.ac.uk/shetran/" TargetMode="External"/><Relationship Id="rId12" Type="http://schemas.openxmlformats.org/officeDocument/2006/relationships/hyperlink" Target="https://www.usgs.gov/node/279289" TargetMode="External"/><Relationship Id="rId17" Type="http://schemas.openxmlformats.org/officeDocument/2006/relationships/hyperlink" Target="https://assets.publishing.service.gov.uk/government/uploads/system/uploads/attachment_data/file/290976/scho0308bnvz-e-e.pdf" TargetMode="External"/><Relationship Id="rId25" Type="http://schemas.openxmlformats.org/officeDocument/2006/relationships/hyperlink" Target="https://swat.tamu.edu/" TargetMode="External"/><Relationship Id="rId33" Type="http://schemas.openxmlformats.org/officeDocument/2006/relationships/printerSettings" Target="../printerSettings/printerSettings3.bin"/><Relationship Id="rId2" Type="http://schemas.openxmlformats.org/officeDocument/2006/relationships/hyperlink" Target="https://github.com/Akcakaya/MAPS-to-Models" TargetMode="External"/><Relationship Id="rId16" Type="http://schemas.openxmlformats.org/officeDocument/2006/relationships/hyperlink" Target="https://www.riverdeneconsultancy.com/our-services/hydrogeomorphological-mapping-technique-2/" TargetMode="External"/><Relationship Id="rId20" Type="http://schemas.openxmlformats.org/officeDocument/2006/relationships/hyperlink" Target="https://www.gov.uk/government/publications/habscore-conversion-of-software-to-stand-alone-windows-system" TargetMode="External"/><Relationship Id="rId29" Type="http://schemas.openxmlformats.org/officeDocument/2006/relationships/hyperlink" Target="https://naturalcapitalproject.stanford.edu/software/invest" TargetMode="External"/><Relationship Id="rId1" Type="http://schemas.openxmlformats.org/officeDocument/2006/relationships/hyperlink" Target="https://www.cpre.org.uk/wp-content/uploads/2019/11/tranquillity_mapping_developing_a_robust_methodology_for_planning_support.pdf" TargetMode="External"/><Relationship Id="rId6" Type="http://schemas.openxmlformats.org/officeDocument/2006/relationships/hyperlink" Target="https://github.com/aquaMetrics/leafpacs/" TargetMode="External"/><Relationship Id="rId11" Type="http://schemas.openxmlformats.org/officeDocument/2006/relationships/hyperlink" Target="https://www.data.gov.uk/search?q=landscape+character+assessment" TargetMode="External"/><Relationship Id="rId24" Type="http://schemas.openxmlformats.org/officeDocument/2006/relationships/hyperlink" Target="https://www.apemltd.com/service/water-quality-modelling/" TargetMode="External"/><Relationship Id="rId32" Type="http://schemas.openxmlformats.org/officeDocument/2006/relationships/hyperlink" Target="https://www.leep.exeter.ac.uk/orval/" TargetMode="External"/><Relationship Id="rId5" Type="http://schemas.openxmlformats.org/officeDocument/2006/relationships/hyperlink" Target="https://github.com/aquaMetrics/rict" TargetMode="External"/><Relationship Id="rId15" Type="http://schemas.openxmlformats.org/officeDocument/2006/relationships/hyperlink" Target="https://onlinelibrary.wiley.com/doi/abs/10.1002/esp.3290200706" TargetMode="External"/><Relationship Id="rId23" Type="http://schemas.openxmlformats.org/officeDocument/2006/relationships/hyperlink" Target="https://ukwir.org/sagis" TargetMode="External"/><Relationship Id="rId28" Type="http://schemas.openxmlformats.org/officeDocument/2006/relationships/hyperlink" Target="https://www.heatwalkingcycling.org/" TargetMode="External"/><Relationship Id="rId10" Type="http://schemas.openxmlformats.org/officeDocument/2006/relationships/hyperlink" Target="https://www.bgs.ac.uk/technologies/software/aquimod/" TargetMode="External"/><Relationship Id="rId19" Type="http://schemas.openxmlformats.org/officeDocument/2006/relationships/hyperlink" Target="https://www.gov.uk/government/publications/environment-and-historic-environment-outcomes-valuation-guidance" TargetMode="External"/><Relationship Id="rId31" Type="http://schemas.openxmlformats.org/officeDocument/2006/relationships/hyperlink" Target="https://nature-tool.com/" TargetMode="External"/><Relationship Id="rId4" Type="http://schemas.openxmlformats.org/officeDocument/2006/relationships/hyperlink" Target="http://www.wiser.eu/results/method-database/detail.php?id=309" TargetMode="External"/><Relationship Id="rId9" Type="http://schemas.openxmlformats.org/officeDocument/2006/relationships/hyperlink" Target="https://dvalters.github.io/HAIL-CAESAR/" TargetMode="External"/><Relationship Id="rId14" Type="http://schemas.openxmlformats.org/officeDocument/2006/relationships/hyperlink" Target="https://www.hydrosolutions.co.uk/software/lowflows2/in-depth/" TargetMode="External"/><Relationship Id="rId22" Type="http://schemas.openxmlformats.org/officeDocument/2006/relationships/hyperlink" Target="https://fehweb.ceh.ac.uk/" TargetMode="External"/><Relationship Id="rId27" Type="http://schemas.openxmlformats.org/officeDocument/2006/relationships/hyperlink" Target="https://ecoservr.github.io/EcoservR/" TargetMode="External"/><Relationship Id="rId30" Type="http://schemas.openxmlformats.org/officeDocument/2006/relationships/hyperlink" Target="https://publications.naturalengland.org.uk/publication/6414097026646016" TargetMode="External"/><Relationship Id="rId8" Type="http://schemas.openxmlformats.org/officeDocument/2006/relationships/hyperlink" Target="https://www.hec.usace.army.mil/software/hec-ra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CE207-0158-4BA2-A131-B804E12F8CB5}">
  <dimension ref="A1:P67"/>
  <sheetViews>
    <sheetView tabSelected="1" zoomScale="85" zoomScaleNormal="85" workbookViewId="0">
      <selection activeCell="D17" sqref="D17"/>
    </sheetView>
  </sheetViews>
  <sheetFormatPr defaultColWidth="9" defaultRowHeight="14.25" x14ac:dyDescent="0.2"/>
  <cols>
    <col min="1" max="1" width="25.25" style="50" customWidth="1"/>
    <col min="2" max="2" width="74.125" style="50" customWidth="1"/>
    <col min="3" max="3" width="18.75" style="50" bestFit="1" customWidth="1"/>
    <col min="4" max="4" width="49.625" style="50" bestFit="1" customWidth="1"/>
    <col min="5" max="16384" width="9" style="50"/>
  </cols>
  <sheetData>
    <row r="1" spans="1:16" ht="26.25" x14ac:dyDescent="0.2">
      <c r="A1" s="49" t="s">
        <v>879</v>
      </c>
    </row>
    <row r="2" spans="1:16" ht="26.25" x14ac:dyDescent="0.2">
      <c r="A2" s="49"/>
    </row>
    <row r="3" spans="1:16" ht="15" x14ac:dyDescent="0.2">
      <c r="A3" s="67" t="s">
        <v>0</v>
      </c>
      <c r="B3" s="62" t="s">
        <v>880</v>
      </c>
    </row>
    <row r="4" spans="1:16" ht="85.5" x14ac:dyDescent="0.2">
      <c r="A4" s="67" t="s">
        <v>1</v>
      </c>
      <c r="B4" s="58" t="s">
        <v>881</v>
      </c>
    </row>
    <row r="5" spans="1:16" ht="15" x14ac:dyDescent="0.2">
      <c r="A5" s="68"/>
    </row>
    <row r="6" spans="1:16" ht="15" x14ac:dyDescent="0.2">
      <c r="A6" s="68" t="s">
        <v>2</v>
      </c>
    </row>
    <row r="7" spans="1:16" ht="15" x14ac:dyDescent="0.2">
      <c r="A7" s="61" t="s">
        <v>3</v>
      </c>
      <c r="B7" s="70" t="s">
        <v>4</v>
      </c>
      <c r="C7" s="70" t="s">
        <v>5</v>
      </c>
      <c r="D7" s="70" t="s">
        <v>6</v>
      </c>
    </row>
    <row r="8" spans="1:16" x14ac:dyDescent="0.2">
      <c r="A8" s="69">
        <v>0.1</v>
      </c>
      <c r="B8" s="62" t="s">
        <v>7</v>
      </c>
      <c r="C8" s="71">
        <v>45086</v>
      </c>
      <c r="D8" s="62" t="s">
        <v>8</v>
      </c>
    </row>
    <row r="9" spans="1:16" ht="120" customHeight="1" x14ac:dyDescent="0.2">
      <c r="A9" s="69">
        <v>0.2</v>
      </c>
      <c r="B9" s="58" t="s">
        <v>882</v>
      </c>
      <c r="C9" s="71">
        <v>45114</v>
      </c>
      <c r="D9" s="62" t="s">
        <v>9</v>
      </c>
    </row>
    <row r="10" spans="1:16" ht="57" x14ac:dyDescent="0.2">
      <c r="A10" s="69">
        <v>0.3</v>
      </c>
      <c r="B10" s="58" t="s">
        <v>887</v>
      </c>
      <c r="C10" s="71">
        <v>45131</v>
      </c>
      <c r="D10" s="62" t="s">
        <v>883</v>
      </c>
    </row>
    <row r="11" spans="1:16" ht="28.5" x14ac:dyDescent="0.2">
      <c r="A11" s="69">
        <v>0.4</v>
      </c>
      <c r="B11" s="58" t="s">
        <v>888</v>
      </c>
      <c r="C11" s="71">
        <v>45188</v>
      </c>
      <c r="D11" s="62" t="s">
        <v>883</v>
      </c>
    </row>
    <row r="12" spans="1:16" x14ac:dyDescent="0.2">
      <c r="A12" s="69"/>
      <c r="B12" s="62"/>
      <c r="C12" s="62"/>
      <c r="D12" s="62"/>
    </row>
    <row r="14" spans="1:16" x14ac:dyDescent="0.2">
      <c r="A14" s="50" t="s">
        <v>10</v>
      </c>
    </row>
    <row r="16" spans="1:16" ht="24" customHeight="1" x14ac:dyDescent="0.2">
      <c r="A16" s="61" t="s">
        <v>11</v>
      </c>
      <c r="B16" s="58" t="s">
        <v>12</v>
      </c>
      <c r="F16" s="52"/>
      <c r="G16" s="52"/>
      <c r="H16" s="52"/>
      <c r="I16" s="52"/>
      <c r="J16" s="52"/>
      <c r="K16" s="52"/>
      <c r="L16" s="52"/>
      <c r="M16" s="52"/>
      <c r="N16" s="52"/>
      <c r="O16" s="52"/>
      <c r="P16" s="52"/>
    </row>
    <row r="17" spans="1:16" ht="14.25" customHeight="1" x14ac:dyDescent="0.2">
      <c r="A17" s="59" t="s">
        <v>13</v>
      </c>
      <c r="B17" s="57" t="s">
        <v>14</v>
      </c>
      <c r="G17" s="53"/>
      <c r="H17" s="53"/>
      <c r="I17" s="53"/>
      <c r="J17" s="53"/>
      <c r="K17" s="53"/>
      <c r="L17" s="53"/>
      <c r="M17" s="53"/>
      <c r="N17" s="53"/>
      <c r="O17" s="53"/>
      <c r="P17" s="52"/>
    </row>
    <row r="18" spans="1:16" ht="14.25" customHeight="1" x14ac:dyDescent="0.2">
      <c r="A18" s="59" t="s">
        <v>15</v>
      </c>
      <c r="B18" s="55" t="s">
        <v>16</v>
      </c>
      <c r="H18" s="53"/>
      <c r="I18" s="53"/>
      <c r="J18" s="53"/>
      <c r="K18" s="53"/>
      <c r="L18" s="53"/>
      <c r="M18" s="53"/>
      <c r="N18" s="53"/>
      <c r="O18" s="53"/>
      <c r="P18" s="52"/>
    </row>
    <row r="19" spans="1:16" x14ac:dyDescent="0.2">
      <c r="A19" s="60" t="s">
        <v>17</v>
      </c>
      <c r="B19" s="55" t="s">
        <v>18</v>
      </c>
      <c r="E19" s="54"/>
      <c r="F19" s="54"/>
      <c r="G19" s="54"/>
      <c r="H19" s="54"/>
      <c r="I19" s="54"/>
      <c r="J19" s="54"/>
      <c r="K19" s="54"/>
      <c r="L19" s="54"/>
      <c r="M19" s="54"/>
      <c r="N19" s="54"/>
      <c r="O19" s="54"/>
      <c r="P19" s="52"/>
    </row>
    <row r="20" spans="1:16" ht="14.25" customHeight="1" x14ac:dyDescent="0.2">
      <c r="A20" s="59" t="s">
        <v>19</v>
      </c>
      <c r="B20" s="56" t="s">
        <v>20</v>
      </c>
      <c r="E20" s="53"/>
      <c r="F20" s="53"/>
      <c r="G20" s="53"/>
      <c r="H20" s="53"/>
      <c r="I20" s="53"/>
      <c r="J20" s="53"/>
      <c r="K20" s="53"/>
      <c r="L20" s="53"/>
      <c r="M20" s="53"/>
      <c r="N20" s="53"/>
      <c r="O20" s="53"/>
      <c r="P20" s="52"/>
    </row>
    <row r="21" spans="1:16" ht="14.25" customHeight="1" x14ac:dyDescent="0.2">
      <c r="A21" s="59" t="s">
        <v>21</v>
      </c>
      <c r="B21" s="55" t="s">
        <v>22</v>
      </c>
      <c r="E21" s="53"/>
      <c r="F21" s="53"/>
      <c r="G21" s="53"/>
      <c r="H21" s="53"/>
      <c r="I21" s="53"/>
      <c r="J21" s="53"/>
      <c r="K21" s="53"/>
      <c r="L21" s="53"/>
      <c r="M21" s="53"/>
      <c r="N21" s="53"/>
      <c r="O21" s="53"/>
      <c r="P21" s="52"/>
    </row>
    <row r="22" spans="1:16" ht="14.25" customHeight="1" x14ac:dyDescent="0.2">
      <c r="A22" s="59" t="s">
        <v>23</v>
      </c>
      <c r="B22" s="55" t="s">
        <v>24</v>
      </c>
      <c r="E22" s="53"/>
      <c r="F22" s="53"/>
      <c r="G22" s="53"/>
      <c r="H22" s="53"/>
      <c r="I22" s="53"/>
      <c r="J22" s="53"/>
      <c r="K22" s="53"/>
      <c r="L22" s="53"/>
      <c r="M22" s="53"/>
      <c r="N22" s="53"/>
      <c r="O22" s="53"/>
      <c r="P22" s="52"/>
    </row>
    <row r="23" spans="1:16" ht="14.25" customHeight="1" x14ac:dyDescent="0.2">
      <c r="A23" s="59" t="s">
        <v>4</v>
      </c>
      <c r="B23" s="55" t="s">
        <v>25</v>
      </c>
      <c r="E23" s="53"/>
      <c r="F23" s="53"/>
      <c r="G23" s="53"/>
      <c r="H23" s="53"/>
      <c r="I23" s="53"/>
      <c r="J23" s="53"/>
      <c r="K23" s="53"/>
      <c r="L23" s="53"/>
      <c r="M23" s="53"/>
      <c r="N23" s="53"/>
      <c r="O23" s="53"/>
      <c r="P23" s="52"/>
    </row>
    <row r="24" spans="1:16" ht="14.25" customHeight="1" x14ac:dyDescent="0.2">
      <c r="A24" s="59" t="s">
        <v>26</v>
      </c>
      <c r="B24" s="55" t="s">
        <v>27</v>
      </c>
      <c r="E24" s="53"/>
      <c r="F24" s="53"/>
      <c r="G24" s="53"/>
      <c r="H24" s="53"/>
      <c r="I24" s="53"/>
      <c r="J24" s="53"/>
      <c r="K24" s="53"/>
      <c r="L24" s="53"/>
      <c r="M24" s="53"/>
      <c r="N24" s="53"/>
      <c r="O24" s="53"/>
      <c r="P24" s="52"/>
    </row>
    <row r="25" spans="1:16" ht="14.25" customHeight="1" x14ac:dyDescent="0.2">
      <c r="A25" s="59" t="s">
        <v>28</v>
      </c>
      <c r="B25" s="55" t="s">
        <v>29</v>
      </c>
      <c r="E25" s="53"/>
      <c r="F25" s="53"/>
      <c r="G25" s="53"/>
      <c r="H25" s="53"/>
      <c r="I25" s="53"/>
      <c r="J25" s="53"/>
      <c r="K25" s="53"/>
      <c r="L25" s="53"/>
      <c r="M25" s="53"/>
      <c r="N25" s="53"/>
      <c r="O25" s="53"/>
      <c r="P25" s="52"/>
    </row>
    <row r="26" spans="1:16" ht="14.25" customHeight="1" x14ac:dyDescent="0.2">
      <c r="A26" s="59" t="s">
        <v>30</v>
      </c>
      <c r="B26" s="55" t="s">
        <v>31</v>
      </c>
      <c r="E26" s="53"/>
      <c r="F26" s="53"/>
      <c r="G26" s="53"/>
      <c r="H26" s="53"/>
      <c r="I26" s="53"/>
      <c r="J26" s="53"/>
      <c r="K26" s="53"/>
      <c r="L26" s="53"/>
      <c r="M26" s="53"/>
      <c r="N26" s="53"/>
      <c r="O26" s="53"/>
      <c r="P26" s="52"/>
    </row>
    <row r="27" spans="1:16" ht="14.25" customHeight="1" x14ac:dyDescent="0.2">
      <c r="A27" s="59" t="s">
        <v>32</v>
      </c>
      <c r="B27" s="55" t="s">
        <v>33</v>
      </c>
      <c r="E27" s="53"/>
      <c r="F27" s="53"/>
      <c r="G27" s="53"/>
      <c r="H27" s="53"/>
      <c r="I27" s="53"/>
      <c r="J27" s="53"/>
      <c r="K27" s="53"/>
      <c r="L27" s="53"/>
      <c r="M27" s="53"/>
      <c r="N27" s="53"/>
      <c r="O27" s="53"/>
      <c r="P27" s="52"/>
    </row>
    <row r="28" spans="1:16" ht="42.75" x14ac:dyDescent="0.2">
      <c r="A28" s="59" t="s">
        <v>34</v>
      </c>
      <c r="B28" s="56" t="s">
        <v>35</v>
      </c>
      <c r="E28" s="53"/>
      <c r="F28" s="53"/>
      <c r="G28" s="53"/>
      <c r="H28" s="53"/>
      <c r="I28" s="53"/>
      <c r="J28" s="53"/>
      <c r="K28" s="53"/>
      <c r="L28" s="53"/>
      <c r="M28" s="53"/>
      <c r="N28" s="53"/>
      <c r="O28" s="53"/>
      <c r="P28" s="52"/>
    </row>
    <row r="29" spans="1:16" ht="42.75" x14ac:dyDescent="0.2">
      <c r="A29" s="59" t="s">
        <v>36</v>
      </c>
      <c r="B29" s="56" t="s">
        <v>885</v>
      </c>
      <c r="E29" s="53"/>
      <c r="F29" s="53"/>
      <c r="G29" s="53"/>
      <c r="H29" s="53"/>
      <c r="I29" s="53"/>
      <c r="J29" s="53"/>
      <c r="K29" s="53"/>
      <c r="L29" s="53"/>
      <c r="M29" s="53"/>
      <c r="N29" s="53"/>
      <c r="O29" s="53"/>
      <c r="P29" s="52"/>
    </row>
    <row r="30" spans="1:16" x14ac:dyDescent="0.2">
      <c r="A30" s="59" t="s">
        <v>37</v>
      </c>
      <c r="B30" s="55" t="s">
        <v>38</v>
      </c>
      <c r="D30" s="53"/>
      <c r="E30" s="53"/>
      <c r="F30" s="53"/>
      <c r="G30" s="53"/>
      <c r="H30" s="53"/>
      <c r="I30" s="53"/>
      <c r="J30" s="53"/>
      <c r="K30" s="53"/>
      <c r="L30" s="53"/>
      <c r="M30" s="53"/>
      <c r="N30" s="53"/>
      <c r="O30" s="53"/>
      <c r="P30" s="52"/>
    </row>
    <row r="31" spans="1:16" x14ac:dyDescent="0.2">
      <c r="C31" s="52"/>
      <c r="D31" s="52"/>
      <c r="E31" s="52"/>
      <c r="F31" s="52"/>
      <c r="G31" s="52"/>
      <c r="H31" s="52"/>
      <c r="I31" s="52"/>
      <c r="J31" s="52"/>
      <c r="K31" s="52"/>
      <c r="L31" s="52"/>
      <c r="M31" s="52"/>
      <c r="N31" s="52"/>
      <c r="O31" s="52"/>
      <c r="P31" s="52"/>
    </row>
    <row r="32" spans="1:16" ht="36.6" customHeight="1" x14ac:dyDescent="0.2">
      <c r="A32" s="63" t="s">
        <v>39</v>
      </c>
      <c r="B32" s="58" t="s">
        <v>40</v>
      </c>
    </row>
    <row r="33" spans="1:3" x14ac:dyDescent="0.2">
      <c r="A33" s="59" t="s">
        <v>41</v>
      </c>
      <c r="B33" s="57" t="s">
        <v>14</v>
      </c>
    </row>
    <row r="34" spans="1:3" x14ac:dyDescent="0.2">
      <c r="A34" s="60" t="s">
        <v>42</v>
      </c>
      <c r="B34" s="62" t="s">
        <v>43</v>
      </c>
    </row>
    <row r="35" spans="1:3" x14ac:dyDescent="0.2">
      <c r="A35" s="60" t="s">
        <v>19</v>
      </c>
      <c r="B35" s="62" t="s">
        <v>44</v>
      </c>
    </row>
    <row r="36" spans="1:3" x14ac:dyDescent="0.2">
      <c r="A36" s="60" t="s">
        <v>505</v>
      </c>
      <c r="B36" s="62" t="s">
        <v>884</v>
      </c>
    </row>
    <row r="37" spans="1:3" x14ac:dyDescent="0.2">
      <c r="A37" s="60" t="s">
        <v>45</v>
      </c>
      <c r="B37" s="62" t="s">
        <v>46</v>
      </c>
    </row>
    <row r="38" spans="1:3" x14ac:dyDescent="0.2">
      <c r="A38" s="59" t="s">
        <v>47</v>
      </c>
      <c r="B38" s="62" t="s">
        <v>48</v>
      </c>
    </row>
    <row r="39" spans="1:3" x14ac:dyDescent="0.2">
      <c r="A39" s="59" t="s">
        <v>49</v>
      </c>
      <c r="B39" s="55" t="s">
        <v>50</v>
      </c>
    </row>
    <row r="40" spans="1:3" ht="62.45" customHeight="1" x14ac:dyDescent="0.2">
      <c r="A40" s="59" t="s">
        <v>51</v>
      </c>
      <c r="B40" s="58" t="s">
        <v>73</v>
      </c>
    </row>
    <row r="41" spans="1:3" x14ac:dyDescent="0.2">
      <c r="A41" s="59" t="s">
        <v>37</v>
      </c>
      <c r="B41" s="55" t="s">
        <v>38</v>
      </c>
    </row>
    <row r="43" spans="1:3" ht="26.1" customHeight="1" x14ac:dyDescent="0.2">
      <c r="A43" s="63" t="s">
        <v>52</v>
      </c>
      <c r="B43" s="58" t="s">
        <v>53</v>
      </c>
      <c r="C43" s="53"/>
    </row>
    <row r="44" spans="1:3" ht="58.5" customHeight="1" x14ac:dyDescent="0.2">
      <c r="A44" s="60" t="s">
        <v>54</v>
      </c>
      <c r="B44" s="58" t="s">
        <v>55</v>
      </c>
      <c r="C44" s="53"/>
    </row>
    <row r="45" spans="1:3" x14ac:dyDescent="0.2">
      <c r="A45" s="60" t="s">
        <v>56</v>
      </c>
      <c r="B45" s="62" t="s">
        <v>57</v>
      </c>
    </row>
    <row r="46" spans="1:3" x14ac:dyDescent="0.2">
      <c r="A46" s="59" t="s">
        <v>58</v>
      </c>
      <c r="B46" s="62" t="s">
        <v>59</v>
      </c>
    </row>
    <row r="47" spans="1:3" x14ac:dyDescent="0.2">
      <c r="A47" s="60" t="s">
        <v>60</v>
      </c>
      <c r="B47" s="62" t="s">
        <v>61</v>
      </c>
    </row>
    <row r="48" spans="1:3" x14ac:dyDescent="0.2">
      <c r="A48" s="60" t="s">
        <v>62</v>
      </c>
      <c r="B48" s="62" t="s">
        <v>63</v>
      </c>
    </row>
    <row r="49" spans="1:4" x14ac:dyDescent="0.2">
      <c r="A49" s="59" t="s">
        <v>13</v>
      </c>
      <c r="B49" s="62" t="s">
        <v>64</v>
      </c>
    </row>
    <row r="50" spans="1:4" x14ac:dyDescent="0.2">
      <c r="A50" s="60" t="s">
        <v>65</v>
      </c>
      <c r="B50" s="62" t="s">
        <v>66</v>
      </c>
    </row>
    <row r="51" spans="1:4" ht="28.5" x14ac:dyDescent="0.2">
      <c r="A51" s="59" t="s">
        <v>67</v>
      </c>
      <c r="B51" s="58" t="s">
        <v>68</v>
      </c>
    </row>
    <row r="52" spans="1:4" ht="142.5" x14ac:dyDescent="0.2">
      <c r="A52" s="59" t="s">
        <v>51</v>
      </c>
      <c r="B52" s="58" t="s">
        <v>886</v>
      </c>
    </row>
    <row r="53" spans="1:4" x14ac:dyDescent="0.2">
      <c r="A53" s="59" t="s">
        <v>37</v>
      </c>
      <c r="B53" s="62" t="s">
        <v>38</v>
      </c>
    </row>
    <row r="54" spans="1:4" ht="28.5" x14ac:dyDescent="0.2">
      <c r="A54" s="59" t="s">
        <v>69</v>
      </c>
      <c r="B54" s="58" t="s">
        <v>70</v>
      </c>
    </row>
    <row r="56" spans="1:4" ht="27.6" customHeight="1" x14ac:dyDescent="0.2">
      <c r="A56" s="64" t="s">
        <v>71</v>
      </c>
      <c r="B56" s="58" t="s">
        <v>72</v>
      </c>
      <c r="C56" s="53"/>
      <c r="D56" s="53"/>
    </row>
    <row r="57" spans="1:4" ht="28.5" x14ac:dyDescent="0.2">
      <c r="A57" s="60" t="s">
        <v>54</v>
      </c>
      <c r="B57" s="58" t="s">
        <v>55</v>
      </c>
    </row>
    <row r="58" spans="1:4" x14ac:dyDescent="0.2">
      <c r="A58" s="60" t="s">
        <v>56</v>
      </c>
      <c r="B58" s="62" t="s">
        <v>57</v>
      </c>
    </row>
    <row r="59" spans="1:4" x14ac:dyDescent="0.2">
      <c r="A59" s="59" t="s">
        <v>58</v>
      </c>
      <c r="B59" s="62" t="s">
        <v>59</v>
      </c>
    </row>
    <row r="60" spans="1:4" x14ac:dyDescent="0.2">
      <c r="A60" s="60" t="s">
        <v>60</v>
      </c>
      <c r="B60" s="62" t="s">
        <v>61</v>
      </c>
    </row>
    <row r="61" spans="1:4" x14ac:dyDescent="0.2">
      <c r="A61" s="60" t="s">
        <v>62</v>
      </c>
      <c r="B61" s="62" t="s">
        <v>63</v>
      </c>
    </row>
    <row r="62" spans="1:4" x14ac:dyDescent="0.2">
      <c r="A62" s="59" t="s">
        <v>13</v>
      </c>
      <c r="B62" s="62" t="s">
        <v>64</v>
      </c>
    </row>
    <row r="63" spans="1:4" x14ac:dyDescent="0.2">
      <c r="A63" s="60" t="s">
        <v>65</v>
      </c>
      <c r="B63" s="62" t="s">
        <v>66</v>
      </c>
    </row>
    <row r="64" spans="1:4" ht="28.5" x14ac:dyDescent="0.2">
      <c r="A64" s="59" t="s">
        <v>67</v>
      </c>
      <c r="B64" s="58" t="s">
        <v>68</v>
      </c>
    </row>
    <row r="65" spans="1:2" ht="142.5" x14ac:dyDescent="0.2">
      <c r="A65" s="59" t="s">
        <v>51</v>
      </c>
      <c r="B65" s="58" t="s">
        <v>886</v>
      </c>
    </row>
    <row r="66" spans="1:2" x14ac:dyDescent="0.2">
      <c r="A66" s="59" t="s">
        <v>37</v>
      </c>
      <c r="B66" s="62" t="s">
        <v>38</v>
      </c>
    </row>
    <row r="67" spans="1:2" ht="28.5" x14ac:dyDescent="0.2">
      <c r="A67" s="59" t="s">
        <v>69</v>
      </c>
      <c r="B67" s="58" t="s">
        <v>70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B3343-FED0-41ED-9B05-475AE56DE805}">
  <dimension ref="A1:N72"/>
  <sheetViews>
    <sheetView zoomScale="80" zoomScaleNormal="80" workbookViewId="0">
      <selection activeCell="E6" sqref="E6"/>
    </sheetView>
  </sheetViews>
  <sheetFormatPr defaultRowHeight="14.25" x14ac:dyDescent="0.2"/>
  <cols>
    <col min="1" max="1" width="9.125" customWidth="1"/>
    <col min="2" max="2" width="17.375" customWidth="1"/>
    <col min="3" max="3" width="14" style="3" bestFit="1" customWidth="1"/>
    <col min="4" max="4" width="23" customWidth="1"/>
    <col min="5" max="5" width="16.375" customWidth="1"/>
    <col min="6" max="6" width="14.25" customWidth="1"/>
    <col min="7" max="7" width="28.125" customWidth="1"/>
    <col min="8" max="8" width="17.25" bestFit="1" customWidth="1"/>
    <col min="9" max="10" width="22.375" bestFit="1" customWidth="1"/>
    <col min="11" max="11" width="20.625" bestFit="1" customWidth="1"/>
    <col min="12" max="12" width="23.75" bestFit="1" customWidth="1"/>
    <col min="13" max="13" width="16.625" bestFit="1" customWidth="1"/>
    <col min="14" max="14" width="41.625" style="3" customWidth="1"/>
    <col min="15" max="15" width="14.375" customWidth="1"/>
  </cols>
  <sheetData>
    <row r="1" spans="1:14" ht="24.75" customHeight="1" x14ac:dyDescent="0.2">
      <c r="A1" s="10" t="s">
        <v>13</v>
      </c>
      <c r="B1" s="10" t="s">
        <v>15</v>
      </c>
      <c r="C1" s="4" t="s">
        <v>17</v>
      </c>
      <c r="D1" s="10" t="s">
        <v>19</v>
      </c>
      <c r="E1" s="10" t="s">
        <v>21</v>
      </c>
      <c r="F1" s="10" t="s">
        <v>23</v>
      </c>
      <c r="G1" s="10" t="s">
        <v>4</v>
      </c>
      <c r="H1" s="10" t="s">
        <v>26</v>
      </c>
      <c r="I1" s="10" t="s">
        <v>28</v>
      </c>
      <c r="J1" s="10" t="s">
        <v>30</v>
      </c>
      <c r="K1" s="10" t="s">
        <v>32</v>
      </c>
      <c r="L1" s="10" t="s">
        <v>74</v>
      </c>
      <c r="M1" s="10" t="s">
        <v>36</v>
      </c>
      <c r="N1" s="4" t="s">
        <v>37</v>
      </c>
    </row>
    <row r="2" spans="1:14" ht="42.75" x14ac:dyDescent="0.2">
      <c r="A2" s="1" t="s">
        <v>75</v>
      </c>
      <c r="B2" s="5" t="s">
        <v>76</v>
      </c>
      <c r="C2" s="5" t="s">
        <v>77</v>
      </c>
      <c r="D2" s="74" t="s">
        <v>78</v>
      </c>
      <c r="E2" s="13" t="s">
        <v>79</v>
      </c>
      <c r="F2" s="13" t="s">
        <v>80</v>
      </c>
      <c r="G2" s="39" t="s">
        <v>81</v>
      </c>
      <c r="H2" s="2" t="s">
        <v>82</v>
      </c>
      <c r="I2" s="10" t="s">
        <v>83</v>
      </c>
      <c r="J2" s="10" t="s">
        <v>84</v>
      </c>
      <c r="K2" s="10" t="s">
        <v>85</v>
      </c>
      <c r="L2" s="10" t="s">
        <v>86</v>
      </c>
      <c r="M2" s="36" t="s">
        <v>87</v>
      </c>
      <c r="N2" s="3" t="s">
        <v>88</v>
      </c>
    </row>
    <row r="3" spans="1:14" ht="42.75" x14ac:dyDescent="0.2">
      <c r="A3" s="1" t="s">
        <v>89</v>
      </c>
      <c r="B3" s="7" t="s">
        <v>90</v>
      </c>
      <c r="C3" s="7" t="s">
        <v>91</v>
      </c>
      <c r="D3" s="8" t="s">
        <v>92</v>
      </c>
      <c r="E3" s="11" t="s">
        <v>93</v>
      </c>
      <c r="F3" s="11" t="s">
        <v>94</v>
      </c>
      <c r="G3" s="40" t="s">
        <v>95</v>
      </c>
      <c r="H3" s="2" t="s">
        <v>82</v>
      </c>
      <c r="I3" s="2" t="s">
        <v>83</v>
      </c>
      <c r="J3" s="2" t="s">
        <v>96</v>
      </c>
      <c r="K3" s="2" t="s">
        <v>97</v>
      </c>
      <c r="L3" s="2"/>
      <c r="M3" s="36" t="s">
        <v>87</v>
      </c>
      <c r="N3" s="3" t="s">
        <v>98</v>
      </c>
    </row>
    <row r="4" spans="1:14" ht="42.75" x14ac:dyDescent="0.2">
      <c r="A4" s="1" t="s">
        <v>99</v>
      </c>
      <c r="B4" s="7" t="s">
        <v>100</v>
      </c>
      <c r="C4" s="7" t="s">
        <v>101</v>
      </c>
      <c r="D4" s="75" t="s">
        <v>102</v>
      </c>
      <c r="E4" s="9" t="s">
        <v>93</v>
      </c>
      <c r="F4" s="9" t="s">
        <v>103</v>
      </c>
      <c r="G4" s="9" t="s">
        <v>104</v>
      </c>
      <c r="H4" s="4" t="s">
        <v>105</v>
      </c>
      <c r="I4" s="4" t="s">
        <v>106</v>
      </c>
      <c r="J4" s="2" t="s">
        <v>96</v>
      </c>
      <c r="K4" s="4" t="s">
        <v>97</v>
      </c>
      <c r="L4" s="4"/>
      <c r="M4" s="36" t="s">
        <v>87</v>
      </c>
    </row>
    <row r="5" spans="1:14" ht="57" x14ac:dyDescent="0.2">
      <c r="A5" s="1" t="s">
        <v>107</v>
      </c>
      <c r="B5" s="7" t="s">
        <v>108</v>
      </c>
      <c r="C5" s="7" t="s">
        <v>109</v>
      </c>
      <c r="D5" s="8" t="s">
        <v>110</v>
      </c>
      <c r="E5" s="27" t="s">
        <v>111</v>
      </c>
      <c r="F5" s="9" t="s">
        <v>112</v>
      </c>
      <c r="G5" s="9" t="s">
        <v>113</v>
      </c>
      <c r="H5" s="4" t="s">
        <v>82</v>
      </c>
      <c r="I5" s="4" t="s">
        <v>114</v>
      </c>
      <c r="J5" s="4" t="s">
        <v>115</v>
      </c>
      <c r="K5" s="4" t="s">
        <v>97</v>
      </c>
      <c r="L5" s="4"/>
      <c r="M5" s="37" t="s">
        <v>116</v>
      </c>
    </row>
    <row r="6" spans="1:14" ht="99.75" x14ac:dyDescent="0.2">
      <c r="A6" s="1" t="s">
        <v>117</v>
      </c>
      <c r="B6" s="7" t="s">
        <v>118</v>
      </c>
      <c r="C6" s="7" t="s">
        <v>109</v>
      </c>
      <c r="D6" s="75" t="s">
        <v>119</v>
      </c>
      <c r="E6" s="9" t="s">
        <v>120</v>
      </c>
      <c r="F6" s="9" t="s">
        <v>121</v>
      </c>
      <c r="G6" s="25" t="s">
        <v>122</v>
      </c>
      <c r="H6" s="4" t="s">
        <v>123</v>
      </c>
      <c r="I6" s="4" t="s">
        <v>124</v>
      </c>
      <c r="J6" s="4" t="s">
        <v>115</v>
      </c>
      <c r="K6" s="4" t="s">
        <v>125</v>
      </c>
      <c r="L6" s="4" t="s">
        <v>86</v>
      </c>
      <c r="M6" s="36" t="s">
        <v>116</v>
      </c>
    </row>
    <row r="7" spans="1:14" ht="42.75" x14ac:dyDescent="0.2">
      <c r="A7" s="1" t="s">
        <v>126</v>
      </c>
      <c r="B7" s="7" t="s">
        <v>127</v>
      </c>
      <c r="C7" s="7" t="s">
        <v>77</v>
      </c>
      <c r="D7" s="8" t="s">
        <v>128</v>
      </c>
      <c r="E7" s="27" t="s">
        <v>129</v>
      </c>
      <c r="F7" s="9" t="s">
        <v>130</v>
      </c>
      <c r="G7" s="9" t="s">
        <v>131</v>
      </c>
      <c r="H7" s="4" t="s">
        <v>82</v>
      </c>
      <c r="I7" s="4" t="s">
        <v>132</v>
      </c>
      <c r="J7" s="4" t="s">
        <v>84</v>
      </c>
      <c r="K7" s="4" t="s">
        <v>85</v>
      </c>
      <c r="L7" s="4" t="s">
        <v>86</v>
      </c>
      <c r="M7" s="36" t="s">
        <v>87</v>
      </c>
      <c r="N7" s="4" t="s">
        <v>133</v>
      </c>
    </row>
    <row r="8" spans="1:14" ht="57" x14ac:dyDescent="0.2">
      <c r="A8" s="1" t="s">
        <v>134</v>
      </c>
      <c r="B8" s="7" t="s">
        <v>135</v>
      </c>
      <c r="C8" s="7" t="s">
        <v>136</v>
      </c>
      <c r="D8" s="75" t="s">
        <v>137</v>
      </c>
      <c r="E8" s="9" t="s">
        <v>79</v>
      </c>
      <c r="F8" s="9" t="s">
        <v>138</v>
      </c>
      <c r="G8" s="9" t="s">
        <v>139</v>
      </c>
      <c r="H8" s="4" t="s">
        <v>82</v>
      </c>
      <c r="I8" s="4" t="s">
        <v>140</v>
      </c>
      <c r="J8" s="4" t="s">
        <v>115</v>
      </c>
      <c r="K8" s="4" t="s">
        <v>141</v>
      </c>
      <c r="L8" s="4" t="s">
        <v>86</v>
      </c>
      <c r="M8" s="36" t="s">
        <v>87</v>
      </c>
    </row>
    <row r="9" spans="1:14" ht="71.25" x14ac:dyDescent="0.2">
      <c r="A9" s="1" t="s">
        <v>142</v>
      </c>
      <c r="B9" s="7" t="s">
        <v>143</v>
      </c>
      <c r="C9" s="7" t="s">
        <v>109</v>
      </c>
      <c r="D9" s="8" t="s">
        <v>144</v>
      </c>
      <c r="E9" s="9" t="s">
        <v>145</v>
      </c>
      <c r="F9" s="9" t="s">
        <v>121</v>
      </c>
      <c r="G9" s="9" t="s">
        <v>146</v>
      </c>
      <c r="H9" s="4" t="s">
        <v>82</v>
      </c>
      <c r="I9" s="12" t="s">
        <v>147</v>
      </c>
      <c r="J9" s="4" t="s">
        <v>115</v>
      </c>
      <c r="K9" s="4" t="s">
        <v>125</v>
      </c>
      <c r="L9" s="4"/>
      <c r="M9" s="37" t="s">
        <v>116</v>
      </c>
      <c r="N9" s="4" t="s">
        <v>148</v>
      </c>
    </row>
    <row r="10" spans="1:14" ht="85.5" x14ac:dyDescent="0.2">
      <c r="A10" s="1" t="s">
        <v>149</v>
      </c>
      <c r="B10" s="5" t="s">
        <v>150</v>
      </c>
      <c r="C10" s="7" t="s">
        <v>109</v>
      </c>
      <c r="D10" s="76" t="s">
        <v>151</v>
      </c>
      <c r="E10" s="22" t="s">
        <v>120</v>
      </c>
      <c r="F10" s="9" t="s">
        <v>121</v>
      </c>
      <c r="G10" s="38" t="s">
        <v>152</v>
      </c>
      <c r="H10" s="4" t="s">
        <v>123</v>
      </c>
      <c r="I10" s="12" t="s">
        <v>147</v>
      </c>
      <c r="J10" s="4" t="s">
        <v>115</v>
      </c>
      <c r="K10" s="4" t="s">
        <v>125</v>
      </c>
      <c r="L10" s="4" t="s">
        <v>86</v>
      </c>
      <c r="M10" s="37" t="s">
        <v>116</v>
      </c>
      <c r="N10" s="4"/>
    </row>
    <row r="11" spans="1:14" ht="85.5" x14ac:dyDescent="0.2">
      <c r="A11" s="1" t="s">
        <v>153</v>
      </c>
      <c r="B11" s="7" t="s">
        <v>154</v>
      </c>
      <c r="C11" s="7" t="s">
        <v>155</v>
      </c>
      <c r="D11" s="8" t="s">
        <v>156</v>
      </c>
      <c r="E11" s="9" t="s">
        <v>120</v>
      </c>
      <c r="F11" s="9" t="s">
        <v>121</v>
      </c>
      <c r="G11" s="9" t="s">
        <v>157</v>
      </c>
      <c r="H11" s="4" t="s">
        <v>82</v>
      </c>
      <c r="I11" s="4" t="s">
        <v>158</v>
      </c>
      <c r="J11" s="4" t="s">
        <v>115</v>
      </c>
      <c r="K11" s="4" t="s">
        <v>159</v>
      </c>
      <c r="L11" s="4" t="s">
        <v>86</v>
      </c>
      <c r="M11" s="37" t="s">
        <v>116</v>
      </c>
    </row>
    <row r="12" spans="1:14" ht="42.75" x14ac:dyDescent="0.2">
      <c r="A12" s="1" t="s">
        <v>160</v>
      </c>
      <c r="B12" s="7" t="s">
        <v>161</v>
      </c>
      <c r="C12" s="7" t="s">
        <v>155</v>
      </c>
      <c r="D12" s="76" t="s">
        <v>162</v>
      </c>
      <c r="E12" s="9" t="s">
        <v>120</v>
      </c>
      <c r="F12" s="9" t="s">
        <v>121</v>
      </c>
      <c r="G12" s="9" t="s">
        <v>163</v>
      </c>
      <c r="H12" s="10" t="s">
        <v>82</v>
      </c>
      <c r="I12" s="10" t="s">
        <v>158</v>
      </c>
      <c r="J12" s="4" t="s">
        <v>115</v>
      </c>
      <c r="K12" s="4" t="s">
        <v>164</v>
      </c>
      <c r="L12" s="4" t="s">
        <v>86</v>
      </c>
      <c r="M12" s="37" t="s">
        <v>116</v>
      </c>
    </row>
    <row r="13" spans="1:14" ht="42.75" x14ac:dyDescent="0.2">
      <c r="A13" s="1" t="s">
        <v>165</v>
      </c>
      <c r="B13" s="7" t="s">
        <v>166</v>
      </c>
      <c r="C13" s="7" t="s">
        <v>167</v>
      </c>
      <c r="D13" s="8" t="s">
        <v>168</v>
      </c>
      <c r="E13" s="9" t="s">
        <v>93</v>
      </c>
      <c r="F13" s="9" t="s">
        <v>112</v>
      </c>
      <c r="G13" s="9" t="s">
        <v>169</v>
      </c>
      <c r="H13" s="4" t="s">
        <v>82</v>
      </c>
      <c r="I13" s="10" t="s">
        <v>132</v>
      </c>
      <c r="J13" s="4" t="s">
        <v>115</v>
      </c>
      <c r="K13" s="4" t="s">
        <v>97</v>
      </c>
      <c r="L13" s="4"/>
      <c r="M13" s="37" t="s">
        <v>116</v>
      </c>
    </row>
    <row r="14" spans="1:14" ht="42.75" x14ac:dyDescent="0.2">
      <c r="A14" s="1" t="s">
        <v>170</v>
      </c>
      <c r="B14" s="7" t="s">
        <v>171</v>
      </c>
      <c r="C14" s="7" t="s">
        <v>167</v>
      </c>
      <c r="D14" s="75" t="s">
        <v>168</v>
      </c>
      <c r="E14" s="9" t="s">
        <v>93</v>
      </c>
      <c r="F14" s="9" t="s">
        <v>112</v>
      </c>
      <c r="G14" s="9" t="s">
        <v>172</v>
      </c>
      <c r="H14" s="4" t="s">
        <v>82</v>
      </c>
      <c r="I14" s="10" t="s">
        <v>132</v>
      </c>
      <c r="J14" s="4" t="s">
        <v>115</v>
      </c>
      <c r="K14" s="4" t="s">
        <v>97</v>
      </c>
      <c r="L14" s="4"/>
      <c r="M14" s="37" t="s">
        <v>116</v>
      </c>
    </row>
    <row r="15" spans="1:14" ht="28.5" x14ac:dyDescent="0.2">
      <c r="A15" s="1" t="s">
        <v>173</v>
      </c>
      <c r="B15" s="7" t="s">
        <v>174</v>
      </c>
      <c r="C15" s="7" t="s">
        <v>167</v>
      </c>
      <c r="D15" s="8" t="s">
        <v>168</v>
      </c>
      <c r="E15" s="9" t="s">
        <v>93</v>
      </c>
      <c r="F15" s="9" t="s">
        <v>112</v>
      </c>
      <c r="G15" s="9" t="s">
        <v>175</v>
      </c>
      <c r="H15" s="4" t="s">
        <v>82</v>
      </c>
      <c r="I15" s="10" t="s">
        <v>132</v>
      </c>
      <c r="J15" s="4" t="s">
        <v>115</v>
      </c>
      <c r="K15" s="4" t="s">
        <v>97</v>
      </c>
      <c r="L15" s="4"/>
      <c r="M15" s="37" t="s">
        <v>116</v>
      </c>
    </row>
    <row r="16" spans="1:14" ht="42.75" x14ac:dyDescent="0.2">
      <c r="A16" s="1" t="s">
        <v>176</v>
      </c>
      <c r="B16" s="7" t="s">
        <v>177</v>
      </c>
      <c r="C16" s="7" t="s">
        <v>167</v>
      </c>
      <c r="D16" s="75" t="s">
        <v>168</v>
      </c>
      <c r="E16" s="9" t="s">
        <v>93</v>
      </c>
      <c r="F16" s="9" t="s">
        <v>112</v>
      </c>
      <c r="G16" s="9" t="s">
        <v>178</v>
      </c>
      <c r="H16" s="4" t="s">
        <v>82</v>
      </c>
      <c r="I16" s="10" t="s">
        <v>132</v>
      </c>
      <c r="J16" s="4" t="s">
        <v>115</v>
      </c>
      <c r="K16" s="4" t="s">
        <v>97</v>
      </c>
      <c r="L16" s="4"/>
      <c r="M16" s="37" t="s">
        <v>116</v>
      </c>
    </row>
    <row r="17" spans="1:14" ht="42.75" x14ac:dyDescent="0.2">
      <c r="A17" s="1" t="s">
        <v>179</v>
      </c>
      <c r="B17" s="7" t="s">
        <v>180</v>
      </c>
      <c r="C17" s="7" t="s">
        <v>167</v>
      </c>
      <c r="D17" s="26" t="s">
        <v>181</v>
      </c>
      <c r="E17" s="9" t="s">
        <v>93</v>
      </c>
      <c r="F17" s="9" t="s">
        <v>112</v>
      </c>
      <c r="G17" s="9" t="s">
        <v>182</v>
      </c>
      <c r="H17" s="4" t="s">
        <v>82</v>
      </c>
      <c r="I17" s="10" t="s">
        <v>132</v>
      </c>
      <c r="J17" s="4" t="s">
        <v>115</v>
      </c>
      <c r="K17" s="4" t="s">
        <v>97</v>
      </c>
      <c r="L17" s="4" t="s">
        <v>86</v>
      </c>
      <c r="M17" s="37" t="s">
        <v>116</v>
      </c>
    </row>
    <row r="18" spans="1:14" ht="71.25" x14ac:dyDescent="0.2">
      <c r="A18" s="1" t="s">
        <v>183</v>
      </c>
      <c r="B18" s="7" t="s">
        <v>184</v>
      </c>
      <c r="C18" s="7" t="s">
        <v>167</v>
      </c>
      <c r="D18" s="75" t="s">
        <v>185</v>
      </c>
      <c r="E18" s="9" t="s">
        <v>186</v>
      </c>
      <c r="F18" s="9" t="s">
        <v>121</v>
      </c>
      <c r="G18" s="9" t="s">
        <v>187</v>
      </c>
      <c r="H18" s="4" t="s">
        <v>82</v>
      </c>
      <c r="I18" s="4" t="s">
        <v>188</v>
      </c>
      <c r="J18" s="4" t="s">
        <v>115</v>
      </c>
      <c r="K18" s="4" t="s">
        <v>189</v>
      </c>
      <c r="L18" s="4"/>
      <c r="M18" s="37" t="s">
        <v>116</v>
      </c>
    </row>
    <row r="19" spans="1:14" ht="42.75" x14ac:dyDescent="0.2">
      <c r="A19" s="1" t="s">
        <v>190</v>
      </c>
      <c r="B19" s="7" t="s">
        <v>191</v>
      </c>
      <c r="C19" s="7" t="s">
        <v>192</v>
      </c>
      <c r="D19" s="8" t="s">
        <v>193</v>
      </c>
      <c r="E19" s="9" t="s">
        <v>186</v>
      </c>
      <c r="F19" s="9" t="s">
        <v>121</v>
      </c>
      <c r="G19" s="9" t="s">
        <v>194</v>
      </c>
      <c r="H19" s="9" t="s">
        <v>195</v>
      </c>
      <c r="I19" s="17" t="s">
        <v>196</v>
      </c>
      <c r="J19" s="10" t="s">
        <v>84</v>
      </c>
      <c r="K19" s="4" t="s">
        <v>189</v>
      </c>
      <c r="L19" s="4"/>
      <c r="M19" s="36" t="s">
        <v>116</v>
      </c>
    </row>
    <row r="20" spans="1:14" ht="142.5" x14ac:dyDescent="0.2">
      <c r="A20" s="1" t="s">
        <v>197</v>
      </c>
      <c r="B20" s="7" t="s">
        <v>198</v>
      </c>
      <c r="C20" s="7" t="s">
        <v>199</v>
      </c>
      <c r="D20" s="75" t="s">
        <v>200</v>
      </c>
      <c r="E20" s="27" t="s">
        <v>201</v>
      </c>
      <c r="F20" s="18" t="s">
        <v>106</v>
      </c>
      <c r="G20" s="9" t="s">
        <v>202</v>
      </c>
      <c r="H20" s="9" t="s">
        <v>82</v>
      </c>
      <c r="I20" s="17" t="s">
        <v>106</v>
      </c>
      <c r="J20" s="10" t="s">
        <v>203</v>
      </c>
      <c r="K20" s="4" t="s">
        <v>97</v>
      </c>
      <c r="L20" s="4"/>
      <c r="M20" s="36" t="s">
        <v>87</v>
      </c>
      <c r="N20" s="4" t="s">
        <v>204</v>
      </c>
    </row>
    <row r="21" spans="1:14" ht="128.25" x14ac:dyDescent="0.2">
      <c r="A21" s="1" t="s">
        <v>205</v>
      </c>
      <c r="B21" s="7" t="s">
        <v>206</v>
      </c>
      <c r="C21" s="7" t="s">
        <v>207</v>
      </c>
      <c r="D21" s="26" t="s">
        <v>208</v>
      </c>
      <c r="E21" s="9" t="s">
        <v>93</v>
      </c>
      <c r="F21" s="9" t="s">
        <v>112</v>
      </c>
      <c r="G21" s="29" t="s">
        <v>209</v>
      </c>
      <c r="H21" s="10" t="s">
        <v>82</v>
      </c>
      <c r="I21" s="10" t="s">
        <v>210</v>
      </c>
      <c r="J21" s="10" t="s">
        <v>115</v>
      </c>
      <c r="K21" s="4" t="s">
        <v>97</v>
      </c>
      <c r="L21" s="4" t="s">
        <v>86</v>
      </c>
      <c r="M21" s="37" t="s">
        <v>116</v>
      </c>
      <c r="N21" s="3" t="s">
        <v>211</v>
      </c>
    </row>
    <row r="22" spans="1:14" ht="57" x14ac:dyDescent="0.2">
      <c r="A22" s="1" t="s">
        <v>212</v>
      </c>
      <c r="B22" s="7" t="s">
        <v>213</v>
      </c>
      <c r="C22" s="7" t="s">
        <v>214</v>
      </c>
      <c r="D22" s="75" t="s">
        <v>215</v>
      </c>
      <c r="E22" s="27" t="s">
        <v>216</v>
      </c>
      <c r="F22" s="9" t="s">
        <v>217</v>
      </c>
      <c r="G22" s="9" t="s">
        <v>218</v>
      </c>
      <c r="H22" s="10" t="s">
        <v>82</v>
      </c>
      <c r="I22" s="10" t="s">
        <v>219</v>
      </c>
      <c r="J22" s="10" t="s">
        <v>96</v>
      </c>
      <c r="K22" s="4" t="s">
        <v>220</v>
      </c>
      <c r="L22" s="4" t="s">
        <v>86</v>
      </c>
      <c r="M22" s="36" t="s">
        <v>116</v>
      </c>
    </row>
    <row r="23" spans="1:14" ht="71.25" x14ac:dyDescent="0.2">
      <c r="A23" s="1" t="s">
        <v>221</v>
      </c>
      <c r="B23" s="7" t="s">
        <v>222</v>
      </c>
      <c r="C23" s="7" t="s">
        <v>155</v>
      </c>
      <c r="D23" s="8" t="s">
        <v>223</v>
      </c>
      <c r="E23" s="9" t="s">
        <v>216</v>
      </c>
      <c r="F23" s="9" t="s">
        <v>217</v>
      </c>
      <c r="G23" s="9" t="s">
        <v>224</v>
      </c>
      <c r="H23" s="9" t="s">
        <v>82</v>
      </c>
      <c r="I23" s="10" t="s">
        <v>147</v>
      </c>
      <c r="J23" s="10" t="s">
        <v>225</v>
      </c>
      <c r="K23" s="4" t="s">
        <v>97</v>
      </c>
      <c r="L23" s="4" t="s">
        <v>86</v>
      </c>
      <c r="M23" s="36" t="s">
        <v>116</v>
      </c>
    </row>
    <row r="24" spans="1:14" ht="42.75" x14ac:dyDescent="0.2">
      <c r="A24" s="1" t="s">
        <v>226</v>
      </c>
      <c r="B24" s="7" t="s">
        <v>227</v>
      </c>
      <c r="C24" s="7" t="s">
        <v>228</v>
      </c>
      <c r="D24" s="75" t="s">
        <v>229</v>
      </c>
      <c r="E24" s="9" t="s">
        <v>186</v>
      </c>
      <c r="F24" s="9" t="s">
        <v>121</v>
      </c>
      <c r="G24" s="16" t="s">
        <v>230</v>
      </c>
      <c r="H24" s="17" t="s">
        <v>82</v>
      </c>
      <c r="I24" s="17" t="s">
        <v>106</v>
      </c>
      <c r="J24" s="17" t="s">
        <v>115</v>
      </c>
      <c r="K24" s="4" t="s">
        <v>189</v>
      </c>
      <c r="L24" s="4"/>
      <c r="M24" s="37" t="s">
        <v>87</v>
      </c>
    </row>
    <row r="25" spans="1:14" ht="99.75" x14ac:dyDescent="0.2">
      <c r="A25" s="1" t="s">
        <v>231</v>
      </c>
      <c r="B25" s="7" t="s">
        <v>232</v>
      </c>
      <c r="C25" s="7" t="s">
        <v>167</v>
      </c>
      <c r="D25" s="8" t="s">
        <v>233</v>
      </c>
      <c r="E25" s="19" t="s">
        <v>93</v>
      </c>
      <c r="F25" s="9" t="s">
        <v>234</v>
      </c>
      <c r="G25" s="9" t="s">
        <v>235</v>
      </c>
      <c r="H25" s="9" t="s">
        <v>82</v>
      </c>
      <c r="I25" s="4" t="s">
        <v>83</v>
      </c>
      <c r="J25" s="4" t="s">
        <v>115</v>
      </c>
      <c r="K25" s="4" t="s">
        <v>97</v>
      </c>
      <c r="L25" s="4" t="s">
        <v>86</v>
      </c>
      <c r="M25" s="36" t="s">
        <v>116</v>
      </c>
    </row>
    <row r="26" spans="1:14" ht="57" x14ac:dyDescent="0.2">
      <c r="A26" s="1" t="s">
        <v>236</v>
      </c>
      <c r="B26" s="7" t="s">
        <v>237</v>
      </c>
      <c r="C26" s="7" t="s">
        <v>238</v>
      </c>
      <c r="D26" s="75" t="s">
        <v>239</v>
      </c>
      <c r="E26" s="9" t="s">
        <v>201</v>
      </c>
      <c r="F26" s="9" t="s">
        <v>112</v>
      </c>
      <c r="G26" s="9" t="s">
        <v>240</v>
      </c>
      <c r="H26" s="9" t="s">
        <v>123</v>
      </c>
      <c r="I26" s="10" t="s">
        <v>147</v>
      </c>
      <c r="J26" s="10" t="s">
        <v>241</v>
      </c>
      <c r="K26" s="4" t="s">
        <v>189</v>
      </c>
      <c r="L26" s="4"/>
      <c r="M26" s="37" t="s">
        <v>116</v>
      </c>
    </row>
    <row r="27" spans="1:14" ht="85.5" x14ac:dyDescent="0.2">
      <c r="A27" s="1" t="s">
        <v>242</v>
      </c>
      <c r="B27" s="7" t="s">
        <v>243</v>
      </c>
      <c r="C27" s="7" t="s">
        <v>244</v>
      </c>
      <c r="D27" s="8" t="s">
        <v>245</v>
      </c>
      <c r="E27" s="9" t="s">
        <v>201</v>
      </c>
      <c r="F27" s="9" t="s">
        <v>246</v>
      </c>
      <c r="G27" s="9" t="s">
        <v>247</v>
      </c>
      <c r="H27" s="9" t="s">
        <v>82</v>
      </c>
      <c r="I27" s="4" t="s">
        <v>147</v>
      </c>
      <c r="J27" s="4" t="s">
        <v>115</v>
      </c>
      <c r="K27" s="4" t="s">
        <v>189</v>
      </c>
      <c r="L27" s="4" t="s">
        <v>86</v>
      </c>
      <c r="M27" s="37" t="s">
        <v>116</v>
      </c>
    </row>
    <row r="28" spans="1:14" ht="71.25" x14ac:dyDescent="0.2">
      <c r="A28" s="1" t="s">
        <v>248</v>
      </c>
      <c r="B28" s="7" t="s">
        <v>249</v>
      </c>
      <c r="C28" s="7" t="s">
        <v>244</v>
      </c>
      <c r="D28" s="75" t="s">
        <v>250</v>
      </c>
      <c r="E28" s="9" t="s">
        <v>201</v>
      </c>
      <c r="F28" s="9" t="s">
        <v>121</v>
      </c>
      <c r="G28" s="9" t="s">
        <v>251</v>
      </c>
      <c r="H28" s="4" t="s">
        <v>82</v>
      </c>
      <c r="I28" s="4" t="s">
        <v>252</v>
      </c>
      <c r="J28" s="4" t="s">
        <v>115</v>
      </c>
      <c r="K28" s="4" t="s">
        <v>189</v>
      </c>
      <c r="L28" s="4" t="s">
        <v>86</v>
      </c>
      <c r="M28" s="36" t="s">
        <v>116</v>
      </c>
      <c r="N28" s="3" t="s">
        <v>253</v>
      </c>
    </row>
    <row r="29" spans="1:14" ht="85.5" x14ac:dyDescent="0.2">
      <c r="A29" s="1" t="s">
        <v>254</v>
      </c>
      <c r="B29" s="7" t="s">
        <v>255</v>
      </c>
      <c r="C29" s="7" t="s">
        <v>256</v>
      </c>
      <c r="D29" s="8" t="s">
        <v>257</v>
      </c>
      <c r="E29" s="9" t="s">
        <v>201</v>
      </c>
      <c r="F29" s="9" t="s">
        <v>121</v>
      </c>
      <c r="G29" s="4" t="s">
        <v>258</v>
      </c>
      <c r="H29" s="4" t="s">
        <v>82</v>
      </c>
      <c r="I29" s="4" t="s">
        <v>124</v>
      </c>
      <c r="J29" s="4" t="s">
        <v>115</v>
      </c>
      <c r="K29" s="4" t="s">
        <v>189</v>
      </c>
      <c r="L29" s="4"/>
      <c r="M29" s="36" t="s">
        <v>116</v>
      </c>
      <c r="N29" s="14" t="s">
        <v>259</v>
      </c>
    </row>
    <row r="30" spans="1:14" ht="28.5" x14ac:dyDescent="0.2">
      <c r="A30" s="1" t="s">
        <v>260</v>
      </c>
      <c r="B30" s="7" t="s">
        <v>261</v>
      </c>
      <c r="C30" s="7" t="s">
        <v>262</v>
      </c>
      <c r="D30" s="75" t="s">
        <v>263</v>
      </c>
      <c r="E30" s="9" t="s">
        <v>186</v>
      </c>
      <c r="F30" s="9" t="s">
        <v>130</v>
      </c>
      <c r="G30" s="9" t="s">
        <v>264</v>
      </c>
      <c r="H30" s="4" t="s">
        <v>106</v>
      </c>
      <c r="I30" s="15">
        <v>2007</v>
      </c>
      <c r="J30" s="4" t="s">
        <v>115</v>
      </c>
      <c r="K30" s="4" t="s">
        <v>189</v>
      </c>
      <c r="L30" s="4" t="s">
        <v>86</v>
      </c>
      <c r="M30" s="36" t="s">
        <v>265</v>
      </c>
      <c r="N30" s="3" t="s">
        <v>266</v>
      </c>
    </row>
    <row r="31" spans="1:14" ht="28.5" x14ac:dyDescent="0.2">
      <c r="A31" s="1" t="s">
        <v>267</v>
      </c>
      <c r="B31" s="7" t="s">
        <v>268</v>
      </c>
      <c r="C31" s="7" t="s">
        <v>167</v>
      </c>
      <c r="D31" s="8" t="s">
        <v>269</v>
      </c>
      <c r="E31" s="9" t="s">
        <v>93</v>
      </c>
      <c r="F31" s="9" t="s">
        <v>112</v>
      </c>
      <c r="G31" s="9" t="s">
        <v>270</v>
      </c>
      <c r="H31" s="4" t="s">
        <v>82</v>
      </c>
      <c r="I31" s="4" t="s">
        <v>114</v>
      </c>
      <c r="J31" s="4" t="s">
        <v>115</v>
      </c>
      <c r="K31" s="4" t="s">
        <v>97</v>
      </c>
      <c r="L31" s="4"/>
      <c r="M31" s="36" t="s">
        <v>265</v>
      </c>
      <c r="N31" s="4" t="s">
        <v>271</v>
      </c>
    </row>
    <row r="32" spans="1:14" ht="85.5" x14ac:dyDescent="0.2">
      <c r="A32" s="1" t="s">
        <v>272</v>
      </c>
      <c r="B32" s="7" t="s">
        <v>273</v>
      </c>
      <c r="C32" s="4" t="s">
        <v>274</v>
      </c>
      <c r="D32" s="76" t="s">
        <v>275</v>
      </c>
      <c r="E32" s="10" t="s">
        <v>186</v>
      </c>
      <c r="F32" s="18" t="s">
        <v>276</v>
      </c>
      <c r="G32" s="10" t="s">
        <v>186</v>
      </c>
      <c r="H32" s="10" t="s">
        <v>82</v>
      </c>
      <c r="I32" s="10" t="s">
        <v>106</v>
      </c>
      <c r="J32" s="4" t="s">
        <v>277</v>
      </c>
      <c r="K32" s="4" t="s">
        <v>278</v>
      </c>
      <c r="L32" s="4" t="s">
        <v>86</v>
      </c>
      <c r="M32" s="37" t="s">
        <v>116</v>
      </c>
      <c r="N32" s="3" t="s">
        <v>279</v>
      </c>
    </row>
    <row r="33" spans="1:14" ht="99.75" x14ac:dyDescent="0.2">
      <c r="A33" s="1" t="s">
        <v>280</v>
      </c>
      <c r="B33" s="7" t="s">
        <v>281</v>
      </c>
      <c r="C33" s="7" t="s">
        <v>274</v>
      </c>
      <c r="D33" s="8" t="s">
        <v>282</v>
      </c>
      <c r="E33" s="10" t="s">
        <v>186</v>
      </c>
      <c r="F33" s="18" t="s">
        <v>276</v>
      </c>
      <c r="G33" s="9" t="s">
        <v>283</v>
      </c>
      <c r="H33" s="9" t="s">
        <v>82</v>
      </c>
      <c r="I33" s="10" t="s">
        <v>106</v>
      </c>
      <c r="J33" s="10" t="s">
        <v>277</v>
      </c>
      <c r="K33" s="4" t="s">
        <v>97</v>
      </c>
      <c r="L33" s="4" t="s">
        <v>86</v>
      </c>
      <c r="M33" s="36" t="s">
        <v>87</v>
      </c>
      <c r="N33" s="4" t="s">
        <v>284</v>
      </c>
    </row>
    <row r="34" spans="1:14" ht="42.75" x14ac:dyDescent="0.2">
      <c r="A34" s="1" t="s">
        <v>285</v>
      </c>
      <c r="B34" s="7" t="s">
        <v>286</v>
      </c>
      <c r="C34" s="7" t="s">
        <v>274</v>
      </c>
      <c r="D34" s="75" t="s">
        <v>287</v>
      </c>
      <c r="E34" s="10" t="s">
        <v>186</v>
      </c>
      <c r="F34" s="18" t="s">
        <v>276</v>
      </c>
      <c r="G34" s="9" t="s">
        <v>288</v>
      </c>
      <c r="H34" s="9" t="s">
        <v>82</v>
      </c>
      <c r="I34" s="10" t="s">
        <v>106</v>
      </c>
      <c r="J34" s="10" t="s">
        <v>277</v>
      </c>
      <c r="K34" s="4" t="s">
        <v>97</v>
      </c>
      <c r="L34" s="4"/>
      <c r="M34" s="36" t="s">
        <v>87</v>
      </c>
      <c r="N34" s="4" t="s">
        <v>289</v>
      </c>
    </row>
    <row r="35" spans="1:14" ht="28.5" x14ac:dyDescent="0.2">
      <c r="A35" s="1" t="s">
        <v>290</v>
      </c>
      <c r="B35" s="7" t="s">
        <v>291</v>
      </c>
      <c r="C35" s="7" t="s">
        <v>167</v>
      </c>
      <c r="D35" s="8" t="s">
        <v>292</v>
      </c>
      <c r="E35" s="9" t="s">
        <v>93</v>
      </c>
      <c r="F35" s="9" t="s">
        <v>112</v>
      </c>
      <c r="G35" s="9"/>
      <c r="H35" s="4" t="s">
        <v>82</v>
      </c>
      <c r="I35" s="4" t="s">
        <v>106</v>
      </c>
      <c r="J35" s="10" t="s">
        <v>225</v>
      </c>
      <c r="K35" s="4" t="s">
        <v>97</v>
      </c>
      <c r="L35" s="4" t="s">
        <v>86</v>
      </c>
      <c r="M35" s="36" t="s">
        <v>116</v>
      </c>
    </row>
    <row r="36" spans="1:14" ht="85.5" x14ac:dyDescent="0.2">
      <c r="A36" s="1" t="s">
        <v>293</v>
      </c>
      <c r="B36" s="7" t="s">
        <v>294</v>
      </c>
      <c r="C36" s="7" t="s">
        <v>167</v>
      </c>
      <c r="D36" s="76" t="s">
        <v>295</v>
      </c>
      <c r="E36" s="19" t="s">
        <v>120</v>
      </c>
      <c r="F36" s="9" t="s">
        <v>112</v>
      </c>
      <c r="G36" s="29" t="s">
        <v>296</v>
      </c>
      <c r="H36" s="10" t="s">
        <v>123</v>
      </c>
      <c r="I36" s="10" t="s">
        <v>297</v>
      </c>
      <c r="J36" s="10" t="s">
        <v>115</v>
      </c>
      <c r="K36" s="4" t="s">
        <v>97</v>
      </c>
      <c r="L36" s="4" t="s">
        <v>86</v>
      </c>
      <c r="M36" s="36" t="s">
        <v>87</v>
      </c>
    </row>
    <row r="37" spans="1:14" ht="85.5" x14ac:dyDescent="0.2">
      <c r="A37" s="1" t="s">
        <v>298</v>
      </c>
      <c r="B37" s="7" t="s">
        <v>299</v>
      </c>
      <c r="C37" s="7" t="s">
        <v>300</v>
      </c>
      <c r="D37" s="8" t="s">
        <v>301</v>
      </c>
      <c r="E37" s="10" t="s">
        <v>186</v>
      </c>
      <c r="F37" s="9" t="s">
        <v>121</v>
      </c>
      <c r="G37" s="9" t="s">
        <v>302</v>
      </c>
      <c r="H37" s="9" t="s">
        <v>82</v>
      </c>
      <c r="I37" s="10" t="s">
        <v>303</v>
      </c>
      <c r="J37" s="10" t="s">
        <v>225</v>
      </c>
      <c r="K37" s="4" t="s">
        <v>278</v>
      </c>
      <c r="L37" s="4" t="s">
        <v>86</v>
      </c>
      <c r="M37" s="36" t="s">
        <v>87</v>
      </c>
      <c r="N37" s="3" t="s">
        <v>304</v>
      </c>
    </row>
    <row r="38" spans="1:14" ht="42.75" x14ac:dyDescent="0.2">
      <c r="A38" s="1" t="s">
        <v>305</v>
      </c>
      <c r="B38" s="7" t="s">
        <v>306</v>
      </c>
      <c r="C38" s="7" t="s">
        <v>307</v>
      </c>
      <c r="D38" s="75" t="s">
        <v>308</v>
      </c>
      <c r="E38" s="10" t="s">
        <v>186</v>
      </c>
      <c r="F38" s="9" t="s">
        <v>121</v>
      </c>
      <c r="G38" s="9" t="s">
        <v>309</v>
      </c>
      <c r="H38" s="9" t="s">
        <v>82</v>
      </c>
      <c r="I38" s="10" t="s">
        <v>106</v>
      </c>
      <c r="J38" s="10" t="s">
        <v>310</v>
      </c>
      <c r="K38" s="4" t="s">
        <v>97</v>
      </c>
      <c r="L38" s="4" t="s">
        <v>86</v>
      </c>
      <c r="M38" s="36" t="s">
        <v>116</v>
      </c>
    </row>
    <row r="39" spans="1:14" ht="57" x14ac:dyDescent="0.2">
      <c r="A39" s="1" t="s">
        <v>311</v>
      </c>
      <c r="B39" s="7" t="s">
        <v>312</v>
      </c>
      <c r="C39" s="7" t="s">
        <v>313</v>
      </c>
      <c r="D39" s="26" t="s">
        <v>314</v>
      </c>
      <c r="E39" s="19" t="s">
        <v>315</v>
      </c>
      <c r="F39" s="9" t="s">
        <v>316</v>
      </c>
      <c r="G39" s="9" t="s">
        <v>317</v>
      </c>
      <c r="H39" s="10" t="s">
        <v>82</v>
      </c>
      <c r="I39" s="10" t="s">
        <v>106</v>
      </c>
      <c r="J39" s="10" t="s">
        <v>310</v>
      </c>
      <c r="K39" s="4" t="s">
        <v>97</v>
      </c>
      <c r="L39" s="4"/>
      <c r="M39" s="37" t="s">
        <v>116</v>
      </c>
    </row>
    <row r="40" spans="1:14" ht="42.75" x14ac:dyDescent="0.2">
      <c r="A40" s="1" t="s">
        <v>318</v>
      </c>
      <c r="B40" s="7" t="s">
        <v>319</v>
      </c>
      <c r="C40" s="7" t="s">
        <v>320</v>
      </c>
      <c r="D40" s="75" t="s">
        <v>321</v>
      </c>
      <c r="E40" s="19" t="s">
        <v>322</v>
      </c>
      <c r="F40" s="9" t="s">
        <v>323</v>
      </c>
      <c r="G40" s="9" t="s">
        <v>324</v>
      </c>
      <c r="H40" s="10" t="s">
        <v>82</v>
      </c>
      <c r="I40" s="10" t="s">
        <v>325</v>
      </c>
      <c r="J40" s="10" t="s">
        <v>277</v>
      </c>
      <c r="K40" s="4" t="s">
        <v>189</v>
      </c>
      <c r="L40" s="4"/>
      <c r="M40" s="36" t="s">
        <v>116</v>
      </c>
    </row>
    <row r="41" spans="1:14" ht="42.75" x14ac:dyDescent="0.2">
      <c r="A41" s="1" t="s">
        <v>326</v>
      </c>
      <c r="B41" s="5" t="s">
        <v>327</v>
      </c>
      <c r="C41" s="5" t="s">
        <v>328</v>
      </c>
      <c r="D41" s="26" t="s">
        <v>329</v>
      </c>
      <c r="E41" s="22" t="s">
        <v>201</v>
      </c>
      <c r="F41" s="9" t="s">
        <v>330</v>
      </c>
      <c r="G41" s="39" t="s">
        <v>331</v>
      </c>
      <c r="H41" s="10" t="s">
        <v>82</v>
      </c>
      <c r="I41" s="10" t="s">
        <v>106</v>
      </c>
      <c r="J41" s="10" t="s">
        <v>225</v>
      </c>
      <c r="K41" s="4" t="s">
        <v>189</v>
      </c>
      <c r="L41" s="4"/>
      <c r="M41" s="36" t="s">
        <v>116</v>
      </c>
      <c r="N41" s="3" t="s">
        <v>332</v>
      </c>
    </row>
    <row r="42" spans="1:14" ht="57" x14ac:dyDescent="0.2">
      <c r="A42" s="1" t="s">
        <v>333</v>
      </c>
      <c r="B42" s="7" t="s">
        <v>334</v>
      </c>
      <c r="C42" s="7" t="s">
        <v>300</v>
      </c>
      <c r="D42" s="75" t="s">
        <v>335</v>
      </c>
      <c r="E42" s="19" t="s">
        <v>315</v>
      </c>
      <c r="F42" s="18" t="s">
        <v>112</v>
      </c>
      <c r="G42" s="9" t="s">
        <v>336</v>
      </c>
      <c r="H42" s="10" t="s">
        <v>123</v>
      </c>
      <c r="I42" s="10" t="s">
        <v>83</v>
      </c>
      <c r="J42" s="10" t="s">
        <v>84</v>
      </c>
      <c r="K42" s="4" t="s">
        <v>189</v>
      </c>
      <c r="L42" s="4"/>
      <c r="M42" s="36" t="s">
        <v>116</v>
      </c>
      <c r="N42" s="3" t="s">
        <v>337</v>
      </c>
    </row>
    <row r="43" spans="1:14" ht="75" x14ac:dyDescent="0.2">
      <c r="A43" s="1" t="s">
        <v>338</v>
      </c>
      <c r="B43" s="5" t="s">
        <v>339</v>
      </c>
      <c r="C43" s="41" t="s">
        <v>340</v>
      </c>
      <c r="D43" s="6" t="s">
        <v>341</v>
      </c>
      <c r="E43" s="22" t="s">
        <v>186</v>
      </c>
      <c r="F43" s="9" t="s">
        <v>106</v>
      </c>
      <c r="G43" s="41" t="s">
        <v>342</v>
      </c>
      <c r="H43" s="10" t="s">
        <v>123</v>
      </c>
      <c r="I43" s="10" t="s">
        <v>124</v>
      </c>
      <c r="J43" s="10" t="s">
        <v>241</v>
      </c>
      <c r="K43" s="4" t="s">
        <v>189</v>
      </c>
      <c r="L43" s="4"/>
      <c r="M43" s="36" t="s">
        <v>87</v>
      </c>
    </row>
    <row r="44" spans="1:14" ht="85.5" x14ac:dyDescent="0.2">
      <c r="A44" s="1" t="s">
        <v>343</v>
      </c>
      <c r="B44" s="5" t="s">
        <v>344</v>
      </c>
      <c r="C44" s="5" t="s">
        <v>345</v>
      </c>
      <c r="D44" s="74" t="s">
        <v>346</v>
      </c>
      <c r="E44" s="22" t="s">
        <v>93</v>
      </c>
      <c r="F44" s="9" t="s">
        <v>316</v>
      </c>
      <c r="G44" s="42" t="s">
        <v>347</v>
      </c>
      <c r="H44" s="10" t="s">
        <v>82</v>
      </c>
      <c r="I44" s="10" t="s">
        <v>83</v>
      </c>
      <c r="J44" s="10" t="s">
        <v>277</v>
      </c>
      <c r="K44" s="4" t="s">
        <v>85</v>
      </c>
      <c r="L44" s="4"/>
      <c r="M44" s="36" t="s">
        <v>116</v>
      </c>
    </row>
    <row r="45" spans="1:14" ht="199.5" x14ac:dyDescent="0.2">
      <c r="A45" s="1" t="s">
        <v>348</v>
      </c>
      <c r="B45" s="5" t="s">
        <v>349</v>
      </c>
      <c r="C45" s="5" t="s">
        <v>345</v>
      </c>
      <c r="D45" s="6" t="s">
        <v>350</v>
      </c>
      <c r="E45" s="22" t="s">
        <v>186</v>
      </c>
      <c r="F45" s="9" t="s">
        <v>121</v>
      </c>
      <c r="G45" s="43" t="s">
        <v>351</v>
      </c>
      <c r="H45" s="10" t="s">
        <v>82</v>
      </c>
      <c r="I45" s="10" t="s">
        <v>124</v>
      </c>
      <c r="J45" s="10" t="s">
        <v>115</v>
      </c>
      <c r="K45" s="15" t="s">
        <v>189</v>
      </c>
      <c r="L45" s="15" t="s">
        <v>352</v>
      </c>
      <c r="M45" s="36" t="s">
        <v>116</v>
      </c>
    </row>
    <row r="46" spans="1:14" ht="171" x14ac:dyDescent="0.2">
      <c r="A46" s="1" t="s">
        <v>353</v>
      </c>
      <c r="B46" s="24" t="s">
        <v>354</v>
      </c>
      <c r="C46" s="5" t="s">
        <v>345</v>
      </c>
      <c r="D46" s="74" t="s">
        <v>355</v>
      </c>
      <c r="E46" s="22" t="s">
        <v>186</v>
      </c>
      <c r="F46" s="9" t="s">
        <v>121</v>
      </c>
      <c r="G46" s="44" t="s">
        <v>356</v>
      </c>
      <c r="H46" s="10" t="s">
        <v>82</v>
      </c>
      <c r="I46" s="10" t="s">
        <v>124</v>
      </c>
      <c r="J46" s="10" t="s">
        <v>115</v>
      </c>
      <c r="K46" s="15" t="s">
        <v>189</v>
      </c>
      <c r="L46" s="15"/>
      <c r="M46" s="37" t="s">
        <v>116</v>
      </c>
    </row>
    <row r="47" spans="1:14" ht="42.75" x14ac:dyDescent="0.2">
      <c r="A47" s="1" t="s">
        <v>357</v>
      </c>
      <c r="B47" s="51" t="s">
        <v>358</v>
      </c>
      <c r="C47" s="5" t="s">
        <v>359</v>
      </c>
      <c r="D47" s="6" t="s">
        <v>360</v>
      </c>
      <c r="E47" s="22" t="s">
        <v>186</v>
      </c>
      <c r="F47" s="9" t="s">
        <v>121</v>
      </c>
      <c r="G47" s="39" t="s">
        <v>361</v>
      </c>
      <c r="H47" s="10" t="s">
        <v>123</v>
      </c>
      <c r="I47" s="10" t="s">
        <v>106</v>
      </c>
      <c r="J47" s="10" t="s">
        <v>115</v>
      </c>
      <c r="K47" s="15" t="s">
        <v>189</v>
      </c>
      <c r="L47" s="15"/>
      <c r="M47" s="37" t="s">
        <v>116</v>
      </c>
    </row>
    <row r="48" spans="1:14" ht="71.25" x14ac:dyDescent="0.2">
      <c r="A48" s="1" t="s">
        <v>362</v>
      </c>
      <c r="B48" s="7" t="s">
        <v>363</v>
      </c>
      <c r="C48" s="7" t="s">
        <v>167</v>
      </c>
      <c r="D48" s="75" t="s">
        <v>364</v>
      </c>
      <c r="E48" s="22" t="s">
        <v>186</v>
      </c>
      <c r="F48" s="9" t="s">
        <v>121</v>
      </c>
      <c r="G48" s="24" t="s">
        <v>365</v>
      </c>
      <c r="H48" s="10" t="s">
        <v>123</v>
      </c>
      <c r="I48" s="10" t="s">
        <v>114</v>
      </c>
      <c r="J48" s="10" t="s">
        <v>225</v>
      </c>
      <c r="K48" s="15" t="s">
        <v>189</v>
      </c>
      <c r="L48" s="15"/>
      <c r="M48" s="36" t="s">
        <v>116</v>
      </c>
    </row>
    <row r="49" spans="1:14" ht="171" x14ac:dyDescent="0.2">
      <c r="A49" s="1" t="s">
        <v>366</v>
      </c>
      <c r="B49" s="5" t="s">
        <v>367</v>
      </c>
      <c r="C49" s="5" t="s">
        <v>167</v>
      </c>
      <c r="D49" s="6" t="s">
        <v>368</v>
      </c>
      <c r="E49" s="22" t="s">
        <v>369</v>
      </c>
      <c r="F49" s="9" t="s">
        <v>370</v>
      </c>
      <c r="G49" s="39" t="s">
        <v>371</v>
      </c>
      <c r="H49" s="10" t="s">
        <v>82</v>
      </c>
      <c r="I49" s="10" t="s">
        <v>372</v>
      </c>
      <c r="J49" s="10" t="s">
        <v>225</v>
      </c>
      <c r="K49" s="15" t="s">
        <v>189</v>
      </c>
      <c r="L49" s="15"/>
      <c r="M49" s="36" t="s">
        <v>116</v>
      </c>
    </row>
    <row r="50" spans="1:14" ht="57" x14ac:dyDescent="0.2">
      <c r="A50" s="1" t="s">
        <v>373</v>
      </c>
      <c r="B50" s="5" t="s">
        <v>374</v>
      </c>
      <c r="C50" s="5" t="s">
        <v>320</v>
      </c>
      <c r="D50" s="74" t="s">
        <v>375</v>
      </c>
      <c r="E50" s="22" t="s">
        <v>376</v>
      </c>
      <c r="F50" s="9" t="s">
        <v>112</v>
      </c>
      <c r="G50" s="39" t="s">
        <v>377</v>
      </c>
      <c r="H50" s="10" t="s">
        <v>82</v>
      </c>
      <c r="I50" s="10" t="s">
        <v>378</v>
      </c>
      <c r="J50" s="10" t="s">
        <v>277</v>
      </c>
      <c r="K50" s="15" t="s">
        <v>189</v>
      </c>
      <c r="L50" s="15" t="s">
        <v>352</v>
      </c>
      <c r="M50" s="36" t="s">
        <v>116</v>
      </c>
      <c r="N50" s="3" t="s">
        <v>379</v>
      </c>
    </row>
    <row r="51" spans="1:14" ht="171" x14ac:dyDescent="0.2">
      <c r="A51" s="1" t="s">
        <v>380</v>
      </c>
      <c r="B51" s="5" t="s">
        <v>381</v>
      </c>
      <c r="C51" s="5" t="s">
        <v>359</v>
      </c>
      <c r="D51" s="6" t="s">
        <v>382</v>
      </c>
      <c r="E51" s="22" t="s">
        <v>376</v>
      </c>
      <c r="F51" s="9" t="s">
        <v>383</v>
      </c>
      <c r="G51" s="39" t="s">
        <v>384</v>
      </c>
      <c r="H51" s="10" t="s">
        <v>82</v>
      </c>
      <c r="I51" s="10" t="s">
        <v>385</v>
      </c>
      <c r="J51" s="10" t="s">
        <v>225</v>
      </c>
      <c r="K51" s="4" t="s">
        <v>278</v>
      </c>
      <c r="L51" s="4" t="s">
        <v>86</v>
      </c>
      <c r="M51" s="36" t="s">
        <v>87</v>
      </c>
      <c r="N51" s="3" t="s">
        <v>386</v>
      </c>
    </row>
    <row r="52" spans="1:14" ht="57" x14ac:dyDescent="0.2">
      <c r="A52" s="23" t="s">
        <v>387</v>
      </c>
      <c r="B52" s="7" t="s">
        <v>388</v>
      </c>
      <c r="C52" s="7" t="s">
        <v>389</v>
      </c>
      <c r="D52" s="76" t="s">
        <v>390</v>
      </c>
      <c r="E52" s="22" t="s">
        <v>79</v>
      </c>
      <c r="F52" s="18" t="s">
        <v>80</v>
      </c>
      <c r="G52" s="9" t="s">
        <v>391</v>
      </c>
      <c r="H52" s="10" t="s">
        <v>123</v>
      </c>
      <c r="I52" s="10" t="s">
        <v>83</v>
      </c>
      <c r="J52" s="10" t="s">
        <v>310</v>
      </c>
      <c r="K52" s="4" t="s">
        <v>85</v>
      </c>
      <c r="L52" s="4" t="s">
        <v>86</v>
      </c>
      <c r="M52" s="36" t="s">
        <v>87</v>
      </c>
    </row>
    <row r="53" spans="1:14" ht="99.75" x14ac:dyDescent="0.2">
      <c r="A53" s="23" t="s">
        <v>392</v>
      </c>
      <c r="B53" s="7" t="s">
        <v>393</v>
      </c>
      <c r="C53" s="7" t="s">
        <v>394</v>
      </c>
      <c r="D53" s="26" t="s">
        <v>395</v>
      </c>
      <c r="E53" s="19" t="s">
        <v>186</v>
      </c>
      <c r="F53" s="9" t="s">
        <v>121</v>
      </c>
      <c r="G53" s="24" t="s">
        <v>396</v>
      </c>
      <c r="H53" s="10" t="s">
        <v>82</v>
      </c>
      <c r="I53" s="10" t="s">
        <v>397</v>
      </c>
      <c r="J53" s="4" t="s">
        <v>398</v>
      </c>
      <c r="K53" s="4" t="s">
        <v>189</v>
      </c>
      <c r="L53" s="4"/>
      <c r="M53" s="36" t="s">
        <v>87</v>
      </c>
      <c r="N53" s="3" t="s">
        <v>399</v>
      </c>
    </row>
    <row r="54" spans="1:14" ht="71.25" x14ac:dyDescent="0.2">
      <c r="A54" s="23" t="s">
        <v>400</v>
      </c>
      <c r="B54" s="7" t="s">
        <v>401</v>
      </c>
      <c r="C54" s="7" t="s">
        <v>167</v>
      </c>
      <c r="D54" s="75" t="s">
        <v>402</v>
      </c>
      <c r="E54" s="19" t="s">
        <v>403</v>
      </c>
      <c r="F54" s="9" t="s">
        <v>130</v>
      </c>
      <c r="G54" s="9" t="s">
        <v>404</v>
      </c>
      <c r="H54" s="10" t="s">
        <v>82</v>
      </c>
      <c r="I54" s="10" t="s">
        <v>124</v>
      </c>
      <c r="J54" s="4" t="s">
        <v>405</v>
      </c>
      <c r="K54" s="4" t="s">
        <v>220</v>
      </c>
      <c r="L54" s="4"/>
      <c r="M54" s="36" t="s">
        <v>265</v>
      </c>
    </row>
    <row r="55" spans="1:14" ht="71.25" x14ac:dyDescent="0.2">
      <c r="A55" s="23" t="s">
        <v>406</v>
      </c>
      <c r="B55" s="7" t="s">
        <v>407</v>
      </c>
      <c r="C55" s="7" t="s">
        <v>408</v>
      </c>
      <c r="D55" s="8" t="s">
        <v>409</v>
      </c>
      <c r="E55" s="48" t="s">
        <v>376</v>
      </c>
      <c r="F55" s="9" t="s">
        <v>410</v>
      </c>
      <c r="G55" s="9" t="s">
        <v>411</v>
      </c>
      <c r="H55" s="10" t="s">
        <v>82</v>
      </c>
      <c r="I55" s="10" t="s">
        <v>412</v>
      </c>
      <c r="J55" s="10" t="s">
        <v>241</v>
      </c>
      <c r="K55" s="4" t="s">
        <v>97</v>
      </c>
      <c r="L55" s="4"/>
      <c r="M55" s="37" t="s">
        <v>116</v>
      </c>
    </row>
    <row r="56" spans="1:14" ht="85.5" x14ac:dyDescent="0.2">
      <c r="A56" s="23" t="s">
        <v>413</v>
      </c>
      <c r="B56" s="7" t="s">
        <v>414</v>
      </c>
      <c r="C56" s="7" t="s">
        <v>167</v>
      </c>
      <c r="D56" s="76" t="s">
        <v>415</v>
      </c>
      <c r="E56" s="19" t="s">
        <v>186</v>
      </c>
      <c r="F56" s="9" t="s">
        <v>121</v>
      </c>
      <c r="G56" s="24" t="s">
        <v>416</v>
      </c>
      <c r="H56" s="10" t="s">
        <v>82</v>
      </c>
      <c r="I56" s="10" t="s">
        <v>417</v>
      </c>
      <c r="J56" s="10" t="s">
        <v>225</v>
      </c>
      <c r="K56" s="4" t="s">
        <v>189</v>
      </c>
      <c r="L56" s="4"/>
      <c r="M56" s="36" t="s">
        <v>116</v>
      </c>
    </row>
    <row r="57" spans="1:14" ht="99.75" x14ac:dyDescent="0.2">
      <c r="A57" s="23" t="s">
        <v>418</v>
      </c>
      <c r="B57" s="7" t="s">
        <v>419</v>
      </c>
      <c r="C57" s="7" t="s">
        <v>359</v>
      </c>
      <c r="D57" s="8" t="s">
        <v>420</v>
      </c>
      <c r="E57" s="19" t="s">
        <v>322</v>
      </c>
      <c r="F57" s="9" t="s">
        <v>383</v>
      </c>
      <c r="G57" s="9" t="s">
        <v>421</v>
      </c>
      <c r="H57" s="10" t="s">
        <v>123</v>
      </c>
      <c r="I57" s="10" t="s">
        <v>196</v>
      </c>
      <c r="J57" s="10" t="s">
        <v>115</v>
      </c>
      <c r="K57" s="4" t="s">
        <v>278</v>
      </c>
      <c r="L57" s="4" t="s">
        <v>86</v>
      </c>
      <c r="M57" s="36" t="s">
        <v>116</v>
      </c>
    </row>
    <row r="58" spans="1:14" ht="85.5" x14ac:dyDescent="0.2">
      <c r="A58" s="23" t="s">
        <v>422</v>
      </c>
      <c r="B58" s="7" t="s">
        <v>423</v>
      </c>
      <c r="C58" s="7" t="s">
        <v>424</v>
      </c>
      <c r="D58" s="75" t="s">
        <v>425</v>
      </c>
      <c r="E58" s="19" t="s">
        <v>376</v>
      </c>
      <c r="F58" s="9" t="s">
        <v>426</v>
      </c>
      <c r="G58" s="9" t="s">
        <v>427</v>
      </c>
      <c r="H58" s="10" t="s">
        <v>82</v>
      </c>
      <c r="I58" s="10" t="s">
        <v>114</v>
      </c>
      <c r="J58" s="10" t="s">
        <v>428</v>
      </c>
      <c r="K58" s="4" t="s">
        <v>97</v>
      </c>
      <c r="L58" s="4"/>
      <c r="M58" s="37" t="s">
        <v>116</v>
      </c>
    </row>
    <row r="59" spans="1:14" ht="128.25" x14ac:dyDescent="0.2">
      <c r="A59" s="23" t="s">
        <v>429</v>
      </c>
      <c r="B59" s="7" t="s">
        <v>430</v>
      </c>
      <c r="C59" s="7" t="s">
        <v>431</v>
      </c>
      <c r="D59" s="8" t="s">
        <v>432</v>
      </c>
      <c r="E59" s="19" t="s">
        <v>186</v>
      </c>
      <c r="F59" s="9" t="s">
        <v>121</v>
      </c>
      <c r="G59" s="9" t="s">
        <v>433</v>
      </c>
      <c r="H59" s="10" t="s">
        <v>434</v>
      </c>
      <c r="I59" s="10" t="s">
        <v>106</v>
      </c>
      <c r="J59" s="10" t="s">
        <v>96</v>
      </c>
      <c r="K59" s="4" t="s">
        <v>189</v>
      </c>
      <c r="L59" s="4"/>
      <c r="M59" s="36" t="s">
        <v>87</v>
      </c>
    </row>
    <row r="60" spans="1:14" ht="42.75" x14ac:dyDescent="0.2">
      <c r="A60" s="23" t="s">
        <v>435</v>
      </c>
      <c r="B60" s="7" t="s">
        <v>436</v>
      </c>
      <c r="C60" s="7" t="s">
        <v>431</v>
      </c>
      <c r="D60" s="75" t="s">
        <v>432</v>
      </c>
      <c r="E60" s="19" t="s">
        <v>186</v>
      </c>
      <c r="F60" s="9" t="s">
        <v>121</v>
      </c>
      <c r="G60" s="9" t="s">
        <v>437</v>
      </c>
      <c r="H60" s="10" t="s">
        <v>434</v>
      </c>
      <c r="I60" s="10" t="s">
        <v>106</v>
      </c>
      <c r="J60" s="10" t="s">
        <v>277</v>
      </c>
      <c r="K60" s="4" t="s">
        <v>189</v>
      </c>
      <c r="L60" s="4"/>
      <c r="M60" s="36" t="s">
        <v>87</v>
      </c>
    </row>
    <row r="61" spans="1:14" ht="42.75" x14ac:dyDescent="0.2">
      <c r="A61" s="23" t="s">
        <v>438</v>
      </c>
      <c r="B61" s="7" t="s">
        <v>439</v>
      </c>
      <c r="C61" s="45" t="s">
        <v>440</v>
      </c>
      <c r="D61" s="26" t="s">
        <v>441</v>
      </c>
      <c r="E61" s="19" t="s">
        <v>186</v>
      </c>
      <c r="F61" s="9" t="s">
        <v>121</v>
      </c>
      <c r="G61" s="9" t="s">
        <v>442</v>
      </c>
      <c r="H61" s="10" t="s">
        <v>82</v>
      </c>
      <c r="I61" s="10" t="s">
        <v>147</v>
      </c>
      <c r="J61" s="10" t="s">
        <v>84</v>
      </c>
      <c r="K61" s="4" t="s">
        <v>189</v>
      </c>
      <c r="L61" s="4"/>
      <c r="M61" s="37" t="s">
        <v>116</v>
      </c>
    </row>
    <row r="62" spans="1:14" ht="71.25" x14ac:dyDescent="0.2">
      <c r="A62" s="23" t="s">
        <v>443</v>
      </c>
      <c r="B62" s="7" t="s">
        <v>444</v>
      </c>
      <c r="C62" s="7" t="s">
        <v>359</v>
      </c>
      <c r="D62" s="75" t="s">
        <v>445</v>
      </c>
      <c r="E62" s="19" t="s">
        <v>186</v>
      </c>
      <c r="F62" s="9" t="s">
        <v>121</v>
      </c>
      <c r="G62" s="9" t="s">
        <v>446</v>
      </c>
      <c r="H62" s="10" t="s">
        <v>82</v>
      </c>
      <c r="I62" s="10" t="s">
        <v>106</v>
      </c>
      <c r="J62" s="10" t="s">
        <v>225</v>
      </c>
      <c r="K62" s="4" t="s">
        <v>189</v>
      </c>
      <c r="L62" s="4"/>
      <c r="M62" s="36" t="s">
        <v>116</v>
      </c>
    </row>
    <row r="63" spans="1:14" ht="28.5" x14ac:dyDescent="0.2">
      <c r="A63" s="23" t="s">
        <v>447</v>
      </c>
      <c r="B63" s="7" t="s">
        <v>448</v>
      </c>
      <c r="C63" s="7" t="s">
        <v>449</v>
      </c>
      <c r="D63" s="8" t="s">
        <v>450</v>
      </c>
      <c r="E63" s="19" t="s">
        <v>186</v>
      </c>
      <c r="F63" s="9" t="s">
        <v>383</v>
      </c>
      <c r="G63" s="9" t="s">
        <v>451</v>
      </c>
      <c r="H63" s="10" t="s">
        <v>82</v>
      </c>
      <c r="I63" s="10" t="s">
        <v>106</v>
      </c>
      <c r="J63" s="10" t="s">
        <v>84</v>
      </c>
      <c r="K63" s="4" t="s">
        <v>189</v>
      </c>
      <c r="L63" s="4"/>
      <c r="M63" s="36" t="s">
        <v>116</v>
      </c>
    </row>
    <row r="64" spans="1:14" ht="85.5" x14ac:dyDescent="0.2">
      <c r="A64" s="23" t="s">
        <v>452</v>
      </c>
      <c r="B64" s="7" t="s">
        <v>453</v>
      </c>
      <c r="C64" s="7" t="s">
        <v>454</v>
      </c>
      <c r="D64" s="75" t="s">
        <v>455</v>
      </c>
      <c r="E64" s="19" t="s">
        <v>79</v>
      </c>
      <c r="F64" s="9" t="s">
        <v>383</v>
      </c>
      <c r="G64" s="9" t="s">
        <v>456</v>
      </c>
      <c r="H64" s="10" t="s">
        <v>123</v>
      </c>
      <c r="I64" s="10" t="s">
        <v>457</v>
      </c>
      <c r="J64" s="10" t="s">
        <v>115</v>
      </c>
      <c r="K64" s="4" t="s">
        <v>458</v>
      </c>
      <c r="L64" s="4"/>
      <c r="M64" s="36" t="s">
        <v>87</v>
      </c>
      <c r="N64" s="3" t="s">
        <v>459</v>
      </c>
    </row>
    <row r="65" spans="1:14" ht="69.75" customHeight="1" x14ac:dyDescent="0.2">
      <c r="A65" s="23" t="s">
        <v>460</v>
      </c>
      <c r="B65" s="7" t="s">
        <v>461</v>
      </c>
      <c r="C65" s="7" t="s">
        <v>462</v>
      </c>
      <c r="D65" s="8" t="s">
        <v>463</v>
      </c>
      <c r="E65" s="19" t="s">
        <v>376</v>
      </c>
      <c r="F65" s="9" t="s">
        <v>464</v>
      </c>
      <c r="G65" s="9" t="s">
        <v>465</v>
      </c>
      <c r="H65" s="10" t="s">
        <v>123</v>
      </c>
      <c r="I65" s="10" t="s">
        <v>106</v>
      </c>
      <c r="J65" s="10" t="s">
        <v>96</v>
      </c>
      <c r="K65" s="4" t="s">
        <v>97</v>
      </c>
      <c r="L65" s="4"/>
      <c r="M65" s="36" t="s">
        <v>265</v>
      </c>
      <c r="N65" s="3" t="s">
        <v>466</v>
      </c>
    </row>
    <row r="66" spans="1:14" ht="114" x14ac:dyDescent="0.2">
      <c r="A66" s="23" t="s">
        <v>467</v>
      </c>
      <c r="B66" s="7" t="s">
        <v>468</v>
      </c>
      <c r="C66" s="7" t="s">
        <v>359</v>
      </c>
      <c r="D66" s="75" t="s">
        <v>469</v>
      </c>
      <c r="E66" s="19" t="s">
        <v>186</v>
      </c>
      <c r="F66" s="9" t="s">
        <v>130</v>
      </c>
      <c r="G66" s="9" t="s">
        <v>470</v>
      </c>
      <c r="H66" s="10" t="s">
        <v>123</v>
      </c>
      <c r="I66" s="10" t="s">
        <v>106</v>
      </c>
      <c r="J66" s="10" t="s">
        <v>84</v>
      </c>
      <c r="K66" s="4" t="s">
        <v>189</v>
      </c>
      <c r="L66" s="4" t="s">
        <v>471</v>
      </c>
      <c r="M66" s="37" t="s">
        <v>116</v>
      </c>
    </row>
    <row r="67" spans="1:14" ht="51" customHeight="1" x14ac:dyDescent="0.2">
      <c r="A67" s="23" t="s">
        <v>472</v>
      </c>
      <c r="B67" s="7" t="s">
        <v>473</v>
      </c>
      <c r="C67" s="7" t="s">
        <v>474</v>
      </c>
      <c r="D67" s="8" t="s">
        <v>475</v>
      </c>
      <c r="E67" s="19" t="s">
        <v>186</v>
      </c>
      <c r="F67" s="9" t="s">
        <v>121</v>
      </c>
      <c r="G67" s="9" t="s">
        <v>476</v>
      </c>
      <c r="H67" s="10" t="s">
        <v>106</v>
      </c>
      <c r="I67" s="10" t="s">
        <v>106</v>
      </c>
      <c r="J67" s="10" t="s">
        <v>84</v>
      </c>
      <c r="K67" s="4" t="s">
        <v>189</v>
      </c>
      <c r="L67" s="4"/>
      <c r="M67" s="37" t="s">
        <v>116</v>
      </c>
    </row>
    <row r="68" spans="1:14" ht="42.75" x14ac:dyDescent="0.2">
      <c r="A68" s="23" t="s">
        <v>477</v>
      </c>
      <c r="B68" s="7" t="s">
        <v>478</v>
      </c>
      <c r="C68" s="7" t="s">
        <v>167</v>
      </c>
      <c r="D68" s="75" t="s">
        <v>479</v>
      </c>
      <c r="E68" s="19" t="s">
        <v>186</v>
      </c>
      <c r="F68" s="9" t="s">
        <v>121</v>
      </c>
      <c r="G68" s="9" t="s">
        <v>480</v>
      </c>
      <c r="H68" s="10" t="s">
        <v>82</v>
      </c>
      <c r="I68" s="10" t="s">
        <v>106</v>
      </c>
      <c r="J68" s="10" t="s">
        <v>225</v>
      </c>
      <c r="K68" s="4" t="s">
        <v>189</v>
      </c>
      <c r="L68" s="4"/>
      <c r="M68" s="37" t="s">
        <v>116</v>
      </c>
    </row>
    <row r="69" spans="1:14" ht="42.75" x14ac:dyDescent="0.2">
      <c r="A69" s="23" t="s">
        <v>481</v>
      </c>
      <c r="B69" s="7" t="s">
        <v>482</v>
      </c>
      <c r="C69" s="7" t="s">
        <v>192</v>
      </c>
      <c r="D69" s="26" t="s">
        <v>483</v>
      </c>
      <c r="E69" s="19" t="s">
        <v>186</v>
      </c>
      <c r="F69" s="9" t="s">
        <v>121</v>
      </c>
      <c r="G69" s="9" t="s">
        <v>484</v>
      </c>
      <c r="H69" s="10" t="s">
        <v>123</v>
      </c>
      <c r="I69" s="10" t="s">
        <v>106</v>
      </c>
      <c r="J69" s="10" t="s">
        <v>84</v>
      </c>
      <c r="K69" s="4" t="s">
        <v>189</v>
      </c>
      <c r="L69" s="4" t="s">
        <v>86</v>
      </c>
      <c r="M69" s="37" t="s">
        <v>116</v>
      </c>
    </row>
    <row r="70" spans="1:14" ht="71.25" x14ac:dyDescent="0.2">
      <c r="A70" s="23" t="s">
        <v>485</v>
      </c>
      <c r="B70" s="7" t="s">
        <v>486</v>
      </c>
      <c r="C70" s="7" t="s">
        <v>487</v>
      </c>
      <c r="D70" s="75" t="s">
        <v>488</v>
      </c>
      <c r="E70" s="19" t="s">
        <v>186</v>
      </c>
      <c r="F70" s="9" t="s">
        <v>130</v>
      </c>
      <c r="G70" s="9" t="s">
        <v>489</v>
      </c>
      <c r="H70" s="10" t="s">
        <v>490</v>
      </c>
      <c r="I70" s="10" t="s">
        <v>106</v>
      </c>
      <c r="J70" s="10" t="s">
        <v>277</v>
      </c>
      <c r="K70" s="4" t="s">
        <v>278</v>
      </c>
      <c r="L70" s="4"/>
      <c r="M70" s="36" t="s">
        <v>87</v>
      </c>
      <c r="N70" s="9" t="s">
        <v>491</v>
      </c>
    </row>
    <row r="71" spans="1:14" ht="57" x14ac:dyDescent="0.2">
      <c r="A71" s="23" t="s">
        <v>492</v>
      </c>
      <c r="B71" s="7" t="s">
        <v>493</v>
      </c>
      <c r="C71" s="7" t="s">
        <v>155</v>
      </c>
      <c r="D71" s="8" t="s">
        <v>494</v>
      </c>
      <c r="E71" s="19" t="s">
        <v>186</v>
      </c>
      <c r="F71" s="9" t="s">
        <v>495</v>
      </c>
      <c r="G71" s="9" t="s">
        <v>496</v>
      </c>
      <c r="H71" s="10" t="s">
        <v>106</v>
      </c>
      <c r="I71" s="10" t="s">
        <v>106</v>
      </c>
      <c r="J71" s="10" t="s">
        <v>225</v>
      </c>
      <c r="K71" s="4" t="s">
        <v>278</v>
      </c>
      <c r="L71" s="4"/>
      <c r="M71" s="36" t="s">
        <v>497</v>
      </c>
    </row>
    <row r="72" spans="1:14" ht="42.75" x14ac:dyDescent="0.2">
      <c r="A72" s="23" t="s">
        <v>498</v>
      </c>
      <c r="B72" s="7" t="s">
        <v>499</v>
      </c>
      <c r="C72" s="7" t="s">
        <v>500</v>
      </c>
      <c r="D72" s="77" t="s">
        <v>501</v>
      </c>
      <c r="E72" s="19" t="s">
        <v>376</v>
      </c>
      <c r="F72" s="9" t="s">
        <v>426</v>
      </c>
      <c r="G72" s="9" t="s">
        <v>502</v>
      </c>
      <c r="H72" s="10" t="s">
        <v>106</v>
      </c>
      <c r="I72" s="10" t="s">
        <v>106</v>
      </c>
      <c r="J72" s="10" t="s">
        <v>503</v>
      </c>
      <c r="K72" s="4" t="s">
        <v>97</v>
      </c>
      <c r="L72" s="4"/>
      <c r="M72" s="36" t="s">
        <v>504</v>
      </c>
    </row>
  </sheetData>
  <phoneticPr fontId="4" type="noConversion"/>
  <hyperlinks>
    <hyperlink ref="D3" r:id="rId1" xr:uid="{F53CF30D-7D5C-4427-A811-99CEA2E5DA33}"/>
    <hyperlink ref="D4" r:id="rId2" xr:uid="{4E6D666A-10B8-464A-9A53-D8BB0994D148}"/>
    <hyperlink ref="D5" r:id="rId3" xr:uid="{EABF67A6-3D8E-4189-8458-FD2FA002D956}"/>
    <hyperlink ref="D7" r:id="rId4" xr:uid="{BF74C8CD-36AF-4221-979D-FAA79B34EC11}"/>
    <hyperlink ref="D8" r:id="rId5" xr:uid="{B20B522B-13D3-4654-864B-DF65D0EBEEA1}"/>
    <hyperlink ref="D9" r:id="rId6" xr:uid="{DDF5372E-80CA-41FD-B5CC-FE9EC6738940}"/>
    <hyperlink ref="D11" r:id="rId7" xr:uid="{C5224213-D04F-459B-8AEC-36F8684A4DF2}"/>
    <hyperlink ref="D12" r:id="rId8" display="https://www.data.gov.uk/dataset/e19f3b5e-23b3-4b43-8a1a-0bca58f5736c/priority-river-habitat-headwater-areas" xr:uid="{D403B8E7-D9FA-4559-8B97-1B32C74B2EE4}"/>
    <hyperlink ref="D27" r:id="rId9" xr:uid="{D29AA605-4AD8-4908-BBB4-9825D8C2497A}"/>
    <hyperlink ref="D28" r:id="rId10" xr:uid="{7772AF2F-64B1-4534-9CA5-97C40CDCD925}"/>
    <hyperlink ref="D29" r:id="rId11" xr:uid="{F3E8C0FE-8BC6-4AC7-B81F-2CC7AB87BECE}"/>
    <hyperlink ref="D31" r:id="rId12" xr:uid="{D0444328-68B9-4F4C-AF72-FA3990434B4B}"/>
    <hyperlink ref="D17" r:id="rId13" xr:uid="{A2F6AAF3-9E6F-4A37-B910-7C0B22F53FE7}"/>
    <hyperlink ref="D24" r:id="rId14" display="http://naturalprocesses.jbahosting.com/Map" xr:uid="{AEA266AF-F218-4705-89F6-51C5369B4380}"/>
    <hyperlink ref="D25" r:id="rId15" xr:uid="{F5FEFB92-145E-41F3-A232-3180EEB549CE}"/>
    <hyperlink ref="D26" r:id="rId16" display="https://amber.international/european-barrier-atlas/" xr:uid="{460211E2-3578-4698-8812-9279103390FB}"/>
    <hyperlink ref="D32" r:id="rId17" display="https://data-canalrivertrust.opendata.arcgis.com/maps/0bf82e7a27b24511b5e19f4257aefee8/explore?location=52.335191%2C-1.727794%2C19.96" xr:uid="{5D1988AD-D617-4BC1-AEAA-3E1F350FD529}"/>
    <hyperlink ref="D34" r:id="rId18" display="https://canalrivertrust.maps.arcgis.com/apps/MapTour/index.html?appid=13ccb97bc18846c997c23884142ada64&amp;webmap=1a375d67642e48d8ae3b516d202bcbe8" xr:uid="{1DA019B4-621A-4DC0-B13A-92F8F0205772}"/>
    <hyperlink ref="D20" r:id="rId19" display="https://nbnatlas.org/" xr:uid="{DB6C4D66-5A5E-44DA-9095-C6A7A6390A16}"/>
    <hyperlink ref="D33" r:id="rId20" xr:uid="{7A02CCF9-F14A-402A-8370-C36A83B04C42}"/>
    <hyperlink ref="D21" r:id="rId21" display="https://www.data.gov.uk/dataset/91b9fea3-f3fd-4a52-bad6-58d7cb0ef2ec/species-surveys-non-native-species" xr:uid="{BA28025D-CABF-4295-8628-0C66B69FBA5C}"/>
    <hyperlink ref="D22" r:id="rId22" xr:uid="{D6D363C7-07EF-4F55-8222-419886ABD39B}"/>
    <hyperlink ref="D10" r:id="rId23" xr:uid="{6CDE58ED-D577-44CA-B043-A2A492C69975}"/>
    <hyperlink ref="D40" r:id="rId24" xr:uid="{5B23326F-8FB3-4BB7-B838-45ED38C9BD2E}"/>
    <hyperlink ref="D41" r:id="rId25" xr:uid="{D40C3F91-29CA-42B4-8C55-439F21C59141}"/>
    <hyperlink ref="D37" r:id="rId26" xr:uid="{F6FAEC99-C7D2-4F62-8802-8AB5DABDB29B}"/>
    <hyperlink ref="D36" r:id="rId27" xr:uid="{7DB0CD6B-1095-4358-9543-D3CF5A565C94}"/>
    <hyperlink ref="D42" r:id="rId28" xr:uid="{974C7B6B-043E-4C3C-A76A-871E0855EE5B}"/>
    <hyperlink ref="D38" r:id="rId29" xr:uid="{ED4C6BCD-181A-48EE-A1E8-67300632ACC0}"/>
    <hyperlink ref="D43" r:id="rId30" location="tabs-0-description=0" xr:uid="{6BF15739-534C-4339-AD11-99EF64E8CB60}"/>
    <hyperlink ref="D44" r:id="rId31" xr:uid="{2695800E-B2A8-4988-8C46-3B082B6F22D5}"/>
    <hyperlink ref="D45" r:id="rId32" location="overview" xr:uid="{7F2C43FC-8B8C-4C21-BFD7-2ABA3C0C34D2}"/>
    <hyperlink ref="D46" r:id="rId33" xr:uid="{EDC2767C-BD95-48B3-989E-F06483C356CB}"/>
    <hyperlink ref="D47" r:id="rId34" xr:uid="{6F5D23BC-1E3B-487F-B546-E7535FCBD738}"/>
    <hyperlink ref="D19" r:id="rId35" xr:uid="{E8213F28-108C-41BC-B2C0-78B79A150BC6}"/>
    <hyperlink ref="D39" r:id="rId36" display="Hydrological projections for the UK, based on UK Climate Projections 2018 (UKCP18) data, from the Enhanced Future Flows and Groundwater (eFLaG) project - EIDC (ceh.ac.uk)" xr:uid="{3DB91D36-28B9-43CD-B19E-E68459BA9FE4}"/>
    <hyperlink ref="D48" r:id="rId37" xr:uid="{504818EA-E465-423F-B636-2DE50A70B90A}"/>
    <hyperlink ref="D49" r:id="rId38" location=":~:text=Shows%20the%20planned%20work%20for%20maintenance%20of%20channels%2C,expected%20maintenance%20needs%20for%20the%20following%204%20years" xr:uid="{036994D0-8E4C-46E4-B91A-5EC64C84D539}"/>
    <hyperlink ref="D50" r:id="rId39" xr:uid="{95D45D1E-BFA8-4123-9B44-8E1CAA780AB8}"/>
    <hyperlink ref="D51" r:id="rId40" xr:uid="{191AD3B2-690C-4189-A6D0-08BDFED9EE7A}"/>
    <hyperlink ref="D52" r:id="rId41" xr:uid="{89EFAC03-080E-40DE-8077-2199E09BA622}"/>
    <hyperlink ref="D53" r:id="rId42" xr:uid="{146775A5-AF39-4860-B90A-2ED1CD53B298}"/>
    <hyperlink ref="D54" r:id="rId43" xr:uid="{51DE9821-19A9-4B57-8F5D-8F067D8D9454}"/>
    <hyperlink ref="D55" r:id="rId44" xr:uid="{234D02B7-B2A5-47EC-B232-7B4A7E9D1980}"/>
    <hyperlink ref="D56" r:id="rId45" xr:uid="{392B9DA8-0C43-46DF-B85F-64F6A715642B}"/>
    <hyperlink ref="D6" r:id="rId46" xr:uid="{CC162959-08F9-48BB-83E0-B5FD7B05D997}"/>
    <hyperlink ref="D57" r:id="rId47" xr:uid="{1C7F58D1-2709-4DA4-ACF9-CC57299A069F}"/>
    <hyperlink ref="D58" r:id="rId48" xr:uid="{697DF3A5-D12C-4BD4-99EA-10DC659A79C7}"/>
    <hyperlink ref="D59" r:id="rId49" xr:uid="{DD78DE82-AC5C-4552-9986-A0A638A61F0A}"/>
    <hyperlink ref="D60" r:id="rId50" xr:uid="{745662D4-9B5D-4EC3-A6F0-0B54D6D9FFAF}"/>
    <hyperlink ref="D61" r:id="rId51" xr:uid="{13ED7416-3380-4993-8E1F-5881D48E3FD7}"/>
    <hyperlink ref="D62" r:id="rId52" xr:uid="{DF912321-5494-411F-A9A8-DBD22A3A2185}"/>
    <hyperlink ref="D63" r:id="rId53" xr:uid="{E3067CF8-9A62-4FC3-AF84-8AAF8F981C07}"/>
    <hyperlink ref="D64" r:id="rId54" xr:uid="{BFC4AB8B-F80A-4A67-A594-73CFFFEE9E52}"/>
    <hyperlink ref="D65" r:id="rId55" xr:uid="{E76CC8F3-4082-41B7-AC97-B3C5C3470177}"/>
    <hyperlink ref="D66" r:id="rId56" xr:uid="{8750ECD2-17AA-4CEC-A8F3-C86A8D64A984}"/>
    <hyperlink ref="D67" r:id="rId57" xr:uid="{7BC64294-464F-41EA-81B2-E03E54B6BFE6}"/>
    <hyperlink ref="D68" r:id="rId58" xr:uid="{03A8343C-3599-4073-8571-0E312937EB72}"/>
    <hyperlink ref="D69" r:id="rId59" xr:uid="{00F77F9D-800C-4E06-973D-11083A118EF0}"/>
    <hyperlink ref="D18" r:id="rId60" xr:uid="{7FF483A0-110D-491C-B7BD-B34ABD86A63D}"/>
    <hyperlink ref="D23" r:id="rId61" xr:uid="{8D0A55CE-24B7-48C7-9271-D0443069CF9D}"/>
    <hyperlink ref="D70" r:id="rId62" xr:uid="{41A803D4-AF4B-4AF7-881A-13AD9CFCEDA1}"/>
    <hyperlink ref="D71" r:id="rId63" xr:uid="{84066470-3A4C-41FE-8A2E-9E04434FCB03}"/>
    <hyperlink ref="D72" r:id="rId64" xr:uid="{50E824C3-D917-43B3-A0F2-8203CFC9BF46}"/>
    <hyperlink ref="D2" r:id="rId65" xr:uid="{9DCD4B08-EE84-4D4B-8FC1-25F371981375}"/>
  </hyperlinks>
  <pageMargins left="0.7" right="0.7" top="0.75" bottom="0.75" header="0.3" footer="0.3"/>
  <pageSetup paperSize="9" orientation="portrait" horizontalDpi="300" verticalDpi="300" r:id="rId66"/>
  <tableParts count="1">
    <tablePart r:id="rId6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BD4A0-9096-4010-98C5-BC2BCBA03A02}">
  <dimension ref="A1:I41"/>
  <sheetViews>
    <sheetView zoomScale="80" zoomScaleNormal="80" workbookViewId="0">
      <selection activeCell="C51" sqref="C51"/>
    </sheetView>
  </sheetViews>
  <sheetFormatPr defaultRowHeight="14.25" x14ac:dyDescent="0.2"/>
  <cols>
    <col min="1" max="1" width="11.625" style="10" customWidth="1"/>
    <col min="2" max="2" width="23.375" style="10" customWidth="1"/>
    <col min="3" max="3" width="38.5" style="10" customWidth="1"/>
    <col min="4" max="4" width="15.5" style="10" customWidth="1"/>
    <col min="5" max="5" width="38.5" style="10" customWidth="1"/>
    <col min="6" max="6" width="27.375" style="10" customWidth="1"/>
    <col min="7" max="7" width="16.875" style="10" bestFit="1" customWidth="1"/>
    <col min="8" max="8" width="12.75" style="10" bestFit="1" customWidth="1"/>
    <col min="9" max="9" width="122.25" style="10" customWidth="1"/>
  </cols>
  <sheetData>
    <row r="1" spans="1:9" x14ac:dyDescent="0.2">
      <c r="A1" s="10" t="s">
        <v>41</v>
      </c>
      <c r="B1" s="4" t="s">
        <v>42</v>
      </c>
      <c r="C1" s="4" t="s">
        <v>19</v>
      </c>
      <c r="D1" s="4" t="s">
        <v>505</v>
      </c>
      <c r="E1" s="4" t="s">
        <v>45</v>
      </c>
      <c r="F1" s="10" t="s">
        <v>47</v>
      </c>
      <c r="G1" s="10" t="s">
        <v>49</v>
      </c>
      <c r="H1" s="10" t="s">
        <v>51</v>
      </c>
      <c r="I1" s="10" t="s">
        <v>37</v>
      </c>
    </row>
    <row r="2" spans="1:9" ht="42.75" x14ac:dyDescent="0.2">
      <c r="A2" s="10" t="s">
        <v>506</v>
      </c>
      <c r="B2" s="4" t="s">
        <v>507</v>
      </c>
      <c r="C2" s="76" t="s">
        <v>508</v>
      </c>
      <c r="D2" s="4" t="s">
        <v>509</v>
      </c>
      <c r="E2" s="65" t="s">
        <v>510</v>
      </c>
      <c r="F2" s="4" t="s">
        <v>511</v>
      </c>
      <c r="G2" s="10" t="s">
        <v>106</v>
      </c>
      <c r="H2" s="4" t="s">
        <v>512</v>
      </c>
      <c r="I2" s="4"/>
    </row>
    <row r="3" spans="1:9" ht="85.5" x14ac:dyDescent="0.2">
      <c r="A3" s="10" t="s">
        <v>513</v>
      </c>
      <c r="B3" s="4" t="s">
        <v>514</v>
      </c>
      <c r="C3" s="26" t="s">
        <v>515</v>
      </c>
      <c r="D3" s="4" t="s">
        <v>516</v>
      </c>
      <c r="E3" s="65" t="s">
        <v>517</v>
      </c>
      <c r="F3" s="4" t="s">
        <v>518</v>
      </c>
      <c r="G3" s="4" t="s">
        <v>519</v>
      </c>
      <c r="H3" s="4" t="s">
        <v>512</v>
      </c>
      <c r="I3" s="4" t="s">
        <v>520</v>
      </c>
    </row>
    <row r="4" spans="1:9" ht="120.75" x14ac:dyDescent="0.2">
      <c r="A4" s="10" t="s">
        <v>521</v>
      </c>
      <c r="B4" s="5" t="s">
        <v>522</v>
      </c>
      <c r="C4" s="78" t="s">
        <v>523</v>
      </c>
      <c r="D4" s="4" t="s">
        <v>524</v>
      </c>
      <c r="E4" s="66" t="s">
        <v>525</v>
      </c>
      <c r="F4" s="4" t="s">
        <v>526</v>
      </c>
      <c r="G4" s="5" t="s">
        <v>82</v>
      </c>
      <c r="H4" s="5" t="s">
        <v>512</v>
      </c>
      <c r="I4" s="28" t="s">
        <v>527</v>
      </c>
    </row>
    <row r="5" spans="1:9" ht="99.75" x14ac:dyDescent="0.2">
      <c r="A5" s="10" t="s">
        <v>528</v>
      </c>
      <c r="B5" s="4" t="s">
        <v>529</v>
      </c>
      <c r="C5" s="26" t="s">
        <v>530</v>
      </c>
      <c r="D5" s="4" t="s">
        <v>509</v>
      </c>
      <c r="E5" s="26" t="s">
        <v>531</v>
      </c>
      <c r="F5" s="4"/>
      <c r="G5" s="4" t="s">
        <v>434</v>
      </c>
      <c r="H5" s="4" t="s">
        <v>532</v>
      </c>
      <c r="I5" s="4" t="s">
        <v>533</v>
      </c>
    </row>
    <row r="6" spans="1:9" ht="28.5" x14ac:dyDescent="0.2">
      <c r="A6" s="10" t="s">
        <v>534</v>
      </c>
      <c r="B6" s="4" t="s">
        <v>535</v>
      </c>
      <c r="C6" s="76" t="s">
        <v>536</v>
      </c>
      <c r="D6" s="4" t="s">
        <v>524</v>
      </c>
      <c r="E6" s="4" t="s">
        <v>537</v>
      </c>
      <c r="F6" s="4"/>
      <c r="G6" s="4" t="s">
        <v>82</v>
      </c>
      <c r="H6" s="4" t="s">
        <v>512</v>
      </c>
      <c r="I6" s="4"/>
    </row>
    <row r="7" spans="1:9" x14ac:dyDescent="0.2">
      <c r="A7" s="10" t="s">
        <v>538</v>
      </c>
      <c r="B7" s="4" t="s">
        <v>539</v>
      </c>
      <c r="C7" s="26" t="s">
        <v>540</v>
      </c>
      <c r="D7" s="4" t="s">
        <v>524</v>
      </c>
      <c r="E7" s="4" t="s">
        <v>541</v>
      </c>
      <c r="F7" s="4"/>
      <c r="G7" s="4" t="s">
        <v>542</v>
      </c>
      <c r="H7" s="4" t="s">
        <v>512</v>
      </c>
      <c r="I7" s="4"/>
    </row>
    <row r="8" spans="1:9" ht="42.75" x14ac:dyDescent="0.2">
      <c r="A8" s="10" t="s">
        <v>543</v>
      </c>
      <c r="B8" s="29" t="s">
        <v>544</v>
      </c>
      <c r="C8" s="76" t="s">
        <v>545</v>
      </c>
      <c r="D8" s="4" t="s">
        <v>524</v>
      </c>
      <c r="E8" s="4" t="s">
        <v>546</v>
      </c>
      <c r="F8" s="4"/>
      <c r="G8" s="4" t="s">
        <v>106</v>
      </c>
      <c r="H8" s="4" t="s">
        <v>512</v>
      </c>
      <c r="I8" s="4"/>
    </row>
    <row r="9" spans="1:9" ht="28.5" x14ac:dyDescent="0.2">
      <c r="A9" s="10" t="s">
        <v>547</v>
      </c>
      <c r="B9" s="4" t="s">
        <v>548</v>
      </c>
      <c r="C9" s="26" t="s">
        <v>549</v>
      </c>
      <c r="D9" s="4" t="s">
        <v>516</v>
      </c>
      <c r="E9" s="65" t="s">
        <v>550</v>
      </c>
      <c r="F9" s="4"/>
      <c r="G9" s="10" t="s">
        <v>82</v>
      </c>
      <c r="H9" s="4" t="s">
        <v>512</v>
      </c>
      <c r="I9" s="4"/>
    </row>
    <row r="10" spans="1:9" ht="28.5" x14ac:dyDescent="0.2">
      <c r="A10" s="10" t="s">
        <v>551</v>
      </c>
      <c r="B10" s="4" t="s">
        <v>552</v>
      </c>
      <c r="C10" s="76" t="s">
        <v>553</v>
      </c>
      <c r="D10" s="4" t="s">
        <v>516</v>
      </c>
      <c r="E10" s="65" t="s">
        <v>554</v>
      </c>
      <c r="F10" s="4"/>
      <c r="G10" s="10" t="s">
        <v>82</v>
      </c>
      <c r="H10" s="4" t="s">
        <v>512</v>
      </c>
      <c r="I10" s="4"/>
    </row>
    <row r="11" spans="1:9" ht="28.5" x14ac:dyDescent="0.2">
      <c r="A11" s="10" t="s">
        <v>555</v>
      </c>
      <c r="B11" s="4" t="s">
        <v>556</v>
      </c>
      <c r="C11" s="26" t="s">
        <v>557</v>
      </c>
      <c r="D11" s="4" t="s">
        <v>516</v>
      </c>
      <c r="E11" s="72" t="s">
        <v>558</v>
      </c>
      <c r="F11" s="4" t="s">
        <v>559</v>
      </c>
      <c r="G11" s="10" t="s">
        <v>82</v>
      </c>
      <c r="H11" s="4" t="s">
        <v>512</v>
      </c>
      <c r="I11" s="4"/>
    </row>
    <row r="12" spans="1:9" ht="28.5" x14ac:dyDescent="0.2">
      <c r="A12" s="10" t="s">
        <v>560</v>
      </c>
      <c r="B12" s="4" t="s">
        <v>561</v>
      </c>
      <c r="C12" s="76"/>
      <c r="D12" s="4" t="s">
        <v>516</v>
      </c>
      <c r="E12" s="76"/>
      <c r="F12" s="4"/>
      <c r="G12" s="10" t="s">
        <v>519</v>
      </c>
      <c r="H12" s="4" t="s">
        <v>512</v>
      </c>
      <c r="I12" s="4"/>
    </row>
    <row r="13" spans="1:9" ht="42.75" x14ac:dyDescent="0.2">
      <c r="A13" s="10" t="s">
        <v>562</v>
      </c>
      <c r="B13" s="4" t="s">
        <v>563</v>
      </c>
      <c r="C13" s="26" t="s">
        <v>564</v>
      </c>
      <c r="D13" s="4" t="s">
        <v>516</v>
      </c>
      <c r="E13" s="4" t="s">
        <v>565</v>
      </c>
      <c r="F13" s="4"/>
      <c r="G13" s="10" t="s">
        <v>106</v>
      </c>
      <c r="H13" s="4" t="s">
        <v>512</v>
      </c>
      <c r="I13" s="4"/>
    </row>
    <row r="14" spans="1:9" ht="99.75" x14ac:dyDescent="0.2">
      <c r="A14" s="10" t="s">
        <v>566</v>
      </c>
      <c r="B14" s="4" t="s">
        <v>563</v>
      </c>
      <c r="C14" s="76" t="s">
        <v>567</v>
      </c>
      <c r="D14" s="4" t="s">
        <v>516</v>
      </c>
      <c r="E14" s="4" t="s">
        <v>568</v>
      </c>
      <c r="F14" s="4" t="s">
        <v>569</v>
      </c>
      <c r="G14" s="10" t="s">
        <v>106</v>
      </c>
      <c r="H14" s="4" t="s">
        <v>512</v>
      </c>
      <c r="I14" s="4"/>
    </row>
    <row r="15" spans="1:9" ht="71.25" x14ac:dyDescent="0.2">
      <c r="A15" s="10" t="s">
        <v>570</v>
      </c>
      <c r="B15" s="4" t="s">
        <v>571</v>
      </c>
      <c r="C15" s="26" t="s">
        <v>572</v>
      </c>
      <c r="D15" s="4" t="s">
        <v>516</v>
      </c>
      <c r="E15" s="65" t="s">
        <v>573</v>
      </c>
      <c r="F15" s="4" t="s">
        <v>574</v>
      </c>
      <c r="G15" s="10" t="s">
        <v>82</v>
      </c>
      <c r="H15" s="4" t="s">
        <v>512</v>
      </c>
      <c r="I15" s="4"/>
    </row>
    <row r="16" spans="1:9" ht="57" x14ac:dyDescent="0.2">
      <c r="A16" s="10" t="s">
        <v>575</v>
      </c>
      <c r="B16" s="4" t="s">
        <v>576</v>
      </c>
      <c r="C16" s="75" t="s">
        <v>577</v>
      </c>
      <c r="D16" s="4" t="s">
        <v>509</v>
      </c>
      <c r="E16" s="9" t="s">
        <v>578</v>
      </c>
      <c r="F16" s="75"/>
      <c r="G16" s="10" t="s">
        <v>106</v>
      </c>
      <c r="H16" s="4" t="s">
        <v>512</v>
      </c>
      <c r="I16" s="4" t="s">
        <v>579</v>
      </c>
    </row>
    <row r="17" spans="1:9" ht="42.75" x14ac:dyDescent="0.2">
      <c r="A17" s="10" t="s">
        <v>580</v>
      </c>
      <c r="B17" s="4" t="s">
        <v>581</v>
      </c>
      <c r="C17" s="26" t="s">
        <v>582</v>
      </c>
      <c r="D17" s="4" t="s">
        <v>509</v>
      </c>
      <c r="E17" s="65" t="s">
        <v>583</v>
      </c>
      <c r="F17" s="4" t="s">
        <v>584</v>
      </c>
      <c r="G17" s="10" t="s">
        <v>434</v>
      </c>
      <c r="H17" s="4" t="s">
        <v>512</v>
      </c>
      <c r="I17" s="4" t="s">
        <v>585</v>
      </c>
    </row>
    <row r="18" spans="1:9" ht="71.25" x14ac:dyDescent="0.2">
      <c r="A18" s="10" t="s">
        <v>586</v>
      </c>
      <c r="B18" s="4" t="s">
        <v>587</v>
      </c>
      <c r="C18" s="76" t="s">
        <v>588</v>
      </c>
      <c r="D18" s="4" t="s">
        <v>524</v>
      </c>
      <c r="E18" s="4" t="s">
        <v>589</v>
      </c>
      <c r="F18" s="4" t="s">
        <v>590</v>
      </c>
      <c r="G18" s="10" t="s">
        <v>519</v>
      </c>
      <c r="H18" s="10" t="s">
        <v>512</v>
      </c>
      <c r="I18" s="4" t="s">
        <v>591</v>
      </c>
    </row>
    <row r="19" spans="1:9" ht="28.5" x14ac:dyDescent="0.2">
      <c r="A19" s="10" t="s">
        <v>592</v>
      </c>
      <c r="B19" s="4" t="s">
        <v>593</v>
      </c>
      <c r="C19" s="26" t="s">
        <v>594</v>
      </c>
      <c r="D19" s="4" t="s">
        <v>524</v>
      </c>
      <c r="E19" s="65" t="s">
        <v>595</v>
      </c>
      <c r="F19" s="4" t="s">
        <v>596</v>
      </c>
      <c r="G19" s="10" t="s">
        <v>106</v>
      </c>
      <c r="H19" s="4" t="s">
        <v>512</v>
      </c>
      <c r="I19" s="4"/>
    </row>
    <row r="20" spans="1:9" ht="28.5" x14ac:dyDescent="0.2">
      <c r="A20" s="10" t="s">
        <v>597</v>
      </c>
      <c r="B20" s="4" t="s">
        <v>598</v>
      </c>
      <c r="C20" s="76"/>
      <c r="D20" s="4" t="s">
        <v>516</v>
      </c>
      <c r="E20" s="76"/>
      <c r="F20" s="4"/>
      <c r="G20" s="10" t="s">
        <v>106</v>
      </c>
      <c r="H20" s="4" t="s">
        <v>512</v>
      </c>
      <c r="I20" s="4"/>
    </row>
    <row r="21" spans="1:9" ht="57" x14ac:dyDescent="0.2">
      <c r="A21" s="10" t="s">
        <v>599</v>
      </c>
      <c r="B21" s="4" t="s">
        <v>600</v>
      </c>
      <c r="C21" s="26" t="s">
        <v>601</v>
      </c>
      <c r="D21" s="4" t="s">
        <v>509</v>
      </c>
      <c r="E21" s="47" t="s">
        <v>602</v>
      </c>
      <c r="F21" s="4"/>
      <c r="G21" s="10" t="s">
        <v>106</v>
      </c>
      <c r="H21" s="4" t="s">
        <v>512</v>
      </c>
      <c r="I21" s="4"/>
    </row>
    <row r="22" spans="1:9" ht="57" x14ac:dyDescent="0.2">
      <c r="A22" s="10" t="s">
        <v>603</v>
      </c>
      <c r="B22" s="4" t="s">
        <v>604</v>
      </c>
      <c r="C22" s="76" t="s">
        <v>605</v>
      </c>
      <c r="D22" s="4" t="s">
        <v>509</v>
      </c>
      <c r="E22" s="46" t="s">
        <v>606</v>
      </c>
      <c r="F22" s="4" t="s">
        <v>607</v>
      </c>
      <c r="G22" s="10" t="s">
        <v>106</v>
      </c>
      <c r="H22" s="10" t="s">
        <v>608</v>
      </c>
      <c r="I22" s="4" t="s">
        <v>609</v>
      </c>
    </row>
    <row r="23" spans="1:9" ht="42.75" x14ac:dyDescent="0.2">
      <c r="A23" s="10" t="s">
        <v>610</v>
      </c>
      <c r="B23" s="4" t="s">
        <v>611</v>
      </c>
      <c r="C23" s="26" t="s">
        <v>612</v>
      </c>
      <c r="D23" s="4" t="s">
        <v>516</v>
      </c>
      <c r="E23" s="4" t="s">
        <v>613</v>
      </c>
      <c r="F23" s="4"/>
      <c r="G23" s="10" t="s">
        <v>106</v>
      </c>
      <c r="H23" s="4" t="s">
        <v>512</v>
      </c>
      <c r="I23" s="4"/>
    </row>
    <row r="24" spans="1:9" ht="99.75" x14ac:dyDescent="0.2">
      <c r="A24" s="10" t="s">
        <v>614</v>
      </c>
      <c r="B24" s="4" t="s">
        <v>615</v>
      </c>
      <c r="C24" s="76" t="s">
        <v>616</v>
      </c>
      <c r="D24" s="4" t="s">
        <v>524</v>
      </c>
      <c r="E24" s="65" t="s">
        <v>617</v>
      </c>
      <c r="F24" s="4"/>
      <c r="G24" s="10" t="s">
        <v>106</v>
      </c>
      <c r="H24" s="4" t="s">
        <v>512</v>
      </c>
      <c r="I24" s="4"/>
    </row>
    <row r="25" spans="1:9" ht="42.75" x14ac:dyDescent="0.2">
      <c r="A25" s="10" t="s">
        <v>618</v>
      </c>
      <c r="B25" s="4" t="s">
        <v>619</v>
      </c>
      <c r="C25" s="26" t="s">
        <v>620</v>
      </c>
      <c r="D25" s="4" t="s">
        <v>516</v>
      </c>
      <c r="E25" s="4" t="s">
        <v>621</v>
      </c>
      <c r="F25" s="4" t="s">
        <v>622</v>
      </c>
      <c r="G25" s="10" t="s">
        <v>82</v>
      </c>
      <c r="H25" s="4" t="s">
        <v>512</v>
      </c>
      <c r="I25" s="4"/>
    </row>
    <row r="26" spans="1:9" ht="71.25" x14ac:dyDescent="0.2">
      <c r="A26" s="10" t="s">
        <v>623</v>
      </c>
      <c r="B26" s="4" t="s">
        <v>624</v>
      </c>
      <c r="C26" s="76" t="s">
        <v>625</v>
      </c>
      <c r="D26" s="4" t="s">
        <v>524</v>
      </c>
      <c r="E26" s="30" t="s">
        <v>626</v>
      </c>
      <c r="F26" s="4"/>
      <c r="G26" s="10" t="s">
        <v>106</v>
      </c>
      <c r="H26" s="4" t="s">
        <v>512</v>
      </c>
      <c r="I26" s="4"/>
    </row>
    <row r="27" spans="1:9" ht="42.75" x14ac:dyDescent="0.2">
      <c r="A27" s="10" t="s">
        <v>627</v>
      </c>
      <c r="B27" s="4" t="s">
        <v>628</v>
      </c>
      <c r="C27" s="26" t="s">
        <v>629</v>
      </c>
      <c r="D27" s="4" t="s">
        <v>509</v>
      </c>
      <c r="E27" s="26"/>
      <c r="F27" s="4" t="s">
        <v>630</v>
      </c>
      <c r="G27" s="10" t="s">
        <v>106</v>
      </c>
      <c r="H27" s="10" t="s">
        <v>608</v>
      </c>
      <c r="I27" s="4"/>
    </row>
    <row r="28" spans="1:9" ht="57" x14ac:dyDescent="0.2">
      <c r="A28" s="10" t="s">
        <v>631</v>
      </c>
      <c r="B28" s="4" t="s">
        <v>632</v>
      </c>
      <c r="C28" s="4" t="s">
        <v>633</v>
      </c>
      <c r="D28" s="4" t="s">
        <v>516</v>
      </c>
      <c r="E28" s="47" t="s">
        <v>634</v>
      </c>
      <c r="F28" s="4" t="s">
        <v>635</v>
      </c>
      <c r="G28" s="10" t="s">
        <v>106</v>
      </c>
      <c r="H28" s="10" t="s">
        <v>512</v>
      </c>
      <c r="I28" s="4" t="s">
        <v>636</v>
      </c>
    </row>
    <row r="29" spans="1:9" ht="71.25" x14ac:dyDescent="0.2">
      <c r="A29" s="10" t="s">
        <v>637</v>
      </c>
      <c r="B29" s="4" t="s">
        <v>638</v>
      </c>
      <c r="C29" s="26" t="s">
        <v>639</v>
      </c>
      <c r="D29" s="4" t="s">
        <v>524</v>
      </c>
      <c r="E29" s="65" t="s">
        <v>640</v>
      </c>
      <c r="F29" s="4" t="s">
        <v>641</v>
      </c>
      <c r="G29" s="10" t="s">
        <v>82</v>
      </c>
      <c r="H29" s="10" t="s">
        <v>642</v>
      </c>
      <c r="I29" s="4"/>
    </row>
    <row r="30" spans="1:9" ht="57" x14ac:dyDescent="0.2">
      <c r="A30" s="10" t="s">
        <v>643</v>
      </c>
      <c r="B30" s="4" t="s">
        <v>644</v>
      </c>
      <c r="C30" s="76" t="s">
        <v>645</v>
      </c>
      <c r="D30" s="4" t="s">
        <v>524</v>
      </c>
      <c r="E30" s="65" t="s">
        <v>646</v>
      </c>
      <c r="F30" s="4" t="s">
        <v>647</v>
      </c>
      <c r="G30" s="10" t="s">
        <v>82</v>
      </c>
      <c r="H30" s="10" t="s">
        <v>608</v>
      </c>
      <c r="I30" s="4"/>
    </row>
    <row r="31" spans="1:9" ht="128.25" x14ac:dyDescent="0.2">
      <c r="A31" s="10" t="s">
        <v>648</v>
      </c>
      <c r="B31" s="4" t="s">
        <v>649</v>
      </c>
      <c r="C31" s="26" t="s">
        <v>650</v>
      </c>
      <c r="D31" s="4" t="s">
        <v>516</v>
      </c>
      <c r="E31" s="65" t="s">
        <v>651</v>
      </c>
      <c r="F31" s="4" t="s">
        <v>652</v>
      </c>
      <c r="G31" s="10" t="s">
        <v>82</v>
      </c>
      <c r="H31" s="10" t="s">
        <v>608</v>
      </c>
      <c r="I31" s="4" t="s">
        <v>653</v>
      </c>
    </row>
    <row r="32" spans="1:9" ht="71.25" x14ac:dyDescent="0.2">
      <c r="A32" s="10" t="s">
        <v>654</v>
      </c>
      <c r="B32" s="4" t="s">
        <v>655</v>
      </c>
      <c r="C32" s="76" t="s">
        <v>656</v>
      </c>
      <c r="D32" s="4" t="s">
        <v>524</v>
      </c>
      <c r="E32" s="65" t="s">
        <v>657</v>
      </c>
      <c r="F32" s="4" t="s">
        <v>658</v>
      </c>
      <c r="G32" s="10" t="s">
        <v>82</v>
      </c>
      <c r="H32" s="10" t="s">
        <v>659</v>
      </c>
      <c r="I32" s="73" t="s">
        <v>660</v>
      </c>
    </row>
    <row r="33" spans="1:9" ht="57" x14ac:dyDescent="0.2">
      <c r="A33" s="10" t="s">
        <v>661</v>
      </c>
      <c r="B33" s="4" t="s">
        <v>662</v>
      </c>
      <c r="C33" s="26" t="s">
        <v>663</v>
      </c>
      <c r="D33" s="4" t="s">
        <v>524</v>
      </c>
      <c r="E33" s="65" t="s">
        <v>664</v>
      </c>
      <c r="F33" s="4" t="s">
        <v>665</v>
      </c>
      <c r="G33" s="10" t="s">
        <v>82</v>
      </c>
      <c r="H33" s="10" t="s">
        <v>659</v>
      </c>
      <c r="I33" s="4" t="s">
        <v>666</v>
      </c>
    </row>
    <row r="34" spans="1:9" ht="313.5" x14ac:dyDescent="0.2">
      <c r="A34" s="10" t="s">
        <v>667</v>
      </c>
      <c r="B34" s="4" t="s">
        <v>668</v>
      </c>
      <c r="C34" s="76" t="s">
        <v>669</v>
      </c>
      <c r="D34" s="4" t="s">
        <v>516</v>
      </c>
      <c r="E34" s="65" t="s">
        <v>670</v>
      </c>
      <c r="F34" s="4" t="s">
        <v>876</v>
      </c>
      <c r="G34" s="10" t="s">
        <v>82</v>
      </c>
      <c r="H34" s="10" t="s">
        <v>642</v>
      </c>
      <c r="I34" s="4" t="s">
        <v>874</v>
      </c>
    </row>
    <row r="35" spans="1:9" ht="342" x14ac:dyDescent="0.2">
      <c r="A35" s="10" t="s">
        <v>671</v>
      </c>
      <c r="B35" s="4" t="s">
        <v>672</v>
      </c>
      <c r="C35" s="26" t="s">
        <v>673</v>
      </c>
      <c r="D35" s="4" t="s">
        <v>516</v>
      </c>
      <c r="E35" s="65" t="s">
        <v>878</v>
      </c>
      <c r="F35" s="4" t="s">
        <v>875</v>
      </c>
      <c r="G35" s="10" t="s">
        <v>674</v>
      </c>
      <c r="H35" s="10" t="s">
        <v>642</v>
      </c>
      <c r="I35" s="4" t="s">
        <v>877</v>
      </c>
    </row>
    <row r="36" spans="1:9" ht="99.75" x14ac:dyDescent="0.2">
      <c r="A36" s="10" t="s">
        <v>675</v>
      </c>
      <c r="B36" s="4" t="s">
        <v>676</v>
      </c>
      <c r="C36" s="76" t="s">
        <v>677</v>
      </c>
      <c r="D36" s="4" t="s">
        <v>524</v>
      </c>
      <c r="E36" s="65" t="s">
        <v>678</v>
      </c>
      <c r="F36" s="4" t="s">
        <v>679</v>
      </c>
      <c r="G36" s="10" t="s">
        <v>82</v>
      </c>
      <c r="H36" s="10" t="s">
        <v>680</v>
      </c>
      <c r="I36" s="4" t="s">
        <v>681</v>
      </c>
    </row>
    <row r="37" spans="1:9" x14ac:dyDescent="0.2">
      <c r="C37" s="4"/>
      <c r="D37" s="4"/>
      <c r="E37" s="4"/>
      <c r="F37" s="4"/>
    </row>
    <row r="38" spans="1:9" x14ac:dyDescent="0.2">
      <c r="C38" s="4"/>
      <c r="D38" s="4"/>
      <c r="E38" s="4"/>
      <c r="F38" s="4"/>
    </row>
    <row r="39" spans="1:9" x14ac:dyDescent="0.2">
      <c r="C39" s="4"/>
      <c r="D39" s="4"/>
      <c r="E39" s="4"/>
      <c r="F39" s="4"/>
    </row>
    <row r="40" spans="1:9" x14ac:dyDescent="0.2">
      <c r="C40" s="4"/>
      <c r="D40" s="4"/>
      <c r="E40" s="4"/>
      <c r="F40" s="4"/>
    </row>
    <row r="41" spans="1:9" x14ac:dyDescent="0.2">
      <c r="C41" s="4"/>
      <c r="D41" s="4"/>
      <c r="E41" s="4"/>
      <c r="F41" s="4"/>
    </row>
  </sheetData>
  <phoneticPr fontId="4" type="noConversion"/>
  <hyperlinks>
    <hyperlink ref="C2" r:id="rId1" display="https://www.cpre.org.uk/wp-content/uploads/2019/11/tranquillity_mapping_developing_a_robust_methodology_for_planning_support.pdf" xr:uid="{44A679BF-DCE6-40CD-8346-34B2939D0C19}"/>
    <hyperlink ref="C4" r:id="rId2" display="https://github.com/Akcakaya/MAPS-to-Models" xr:uid="{B08E47B9-1FBD-43CB-86F7-3C7B1913966E}"/>
    <hyperlink ref="C3" r:id="rId3" xr:uid="{6A863D5D-49A0-4E2B-A364-CD7EF5028CF3}"/>
    <hyperlink ref="C5" r:id="rId4" location=":~:text=FCS2%20is%20a%20Bayesian%20statistical%20model%20and%20as,into%20account%20in%20the%20estimation%20of%20all%20parameters." xr:uid="{543BC238-AE15-477A-97A5-99EDE6625300}"/>
    <hyperlink ref="C6" r:id="rId5" xr:uid="{0E194FED-5D14-4129-8B46-1C920AADE01D}"/>
    <hyperlink ref="C7" r:id="rId6" xr:uid="{2C297284-6AF2-459D-8676-B74EBA2FA610}"/>
    <hyperlink ref="C9" r:id="rId7" xr:uid="{1AEF0276-72F3-4AFF-8B26-531635EE8273}"/>
    <hyperlink ref="C10" r:id="rId8" xr:uid="{7BEA68AE-AE37-436A-ADEC-632A9753AD92}"/>
    <hyperlink ref="C11" r:id="rId9" xr:uid="{EE1374FE-B25D-4E6A-9711-FDDC6C783AF6}"/>
    <hyperlink ref="C15" r:id="rId10" xr:uid="{475ECCAE-309F-48AB-835E-811A947D5E6B}"/>
    <hyperlink ref="C16" r:id="rId11" xr:uid="{AA0AFF5A-56E6-404B-A244-DCEBFA9C10EF}"/>
    <hyperlink ref="C14" r:id="rId12" location=":~:text=In%20order%20to%20improve%20the%20ability%20to%20make,habitat%2C%20or%20between%20streamflow%20and%20recreational%20river%20space." xr:uid="{20DBA231-B685-4ADD-92E4-CCFB0A70DD18}"/>
    <hyperlink ref="C8" r:id="rId13" xr:uid="{4B86607F-25B3-430E-9731-D0E0162D2C13}"/>
    <hyperlink ref="C19" r:id="rId14" xr:uid="{A38AA938-D875-400B-8935-80C979742C29}"/>
    <hyperlink ref="C21" r:id="rId15" location=":~:text=A%20methodology%20for%20conducting%20a%20geomorphological%20survey%2C%20or,and%20storage%20within%20the%20river%20basin%20under%20scrutiny." xr:uid="{07F86FEE-2AF3-4D71-81B0-47B2056EE272}"/>
    <hyperlink ref="C22" r:id="rId16" xr:uid="{656A238F-D74B-4D90-8B9A-D3FFF38E7FF6}"/>
    <hyperlink ref="C23" r:id="rId17" xr:uid="{E3CF629E-892F-4EC8-8236-1B2D74E9567D}"/>
    <hyperlink ref="C24" r:id="rId18" location=":~:text=The%20test%3A%20to%20create%20accurate%20ground%20surface%20mapping%2C,%28250%20km%2Fh%29%2C%20300%20ft%20%28100m%29%20above%20ground%20level" xr:uid="{E2778D51-F423-4F08-9BDD-8DA417634559}"/>
    <hyperlink ref="C26" r:id="rId19" xr:uid="{0ECB9265-573F-48B0-B176-07B1D53450CE}"/>
    <hyperlink ref="C17" r:id="rId20" xr:uid="{F108EFD9-6162-4E90-96AB-38A4DE647A8E}"/>
    <hyperlink ref="C27" r:id="rId21" xr:uid="{AF52FAC8-8973-45F5-B18F-07C6C69B1B2B}"/>
    <hyperlink ref="C18" r:id="rId22" xr:uid="{9E93504D-B969-447F-B29A-B8760CE81C8B}"/>
    <hyperlink ref="C25" r:id="rId23" xr:uid="{5AE7441C-1F85-4E43-8652-782B58AAC59D}"/>
    <hyperlink ref="C13" r:id="rId24" xr:uid="{A174FE08-B929-4DC0-8919-C7FF03FC528E}"/>
    <hyperlink ref="C29" r:id="rId25" display="https://swat.tamu.edu/" xr:uid="{AB0C1AFF-66E6-46C4-8CD7-B9860A274A4E}"/>
    <hyperlink ref="C30" r:id="rId26" xr:uid="{448BF470-A227-4CF0-B6B4-34DA043956CC}"/>
    <hyperlink ref="C35" r:id="rId27" xr:uid="{16AF9092-54CC-46E7-AB81-7F4D1D1CFB2B}"/>
    <hyperlink ref="C36" r:id="rId28" location="homepage" xr:uid="{8E74029C-7CBF-4EDB-AA93-0B49D6F4C248}"/>
    <hyperlink ref="C34" r:id="rId29" xr:uid="{1DA071B1-19BE-4017-8D65-5D0CCF739713}"/>
    <hyperlink ref="C33" r:id="rId30" xr:uid="{AC29F97C-D5DF-4430-9F5E-5481DFB40787}"/>
    <hyperlink ref="C32" r:id="rId31" xr:uid="{13F58BC2-0FAF-48FF-B0C9-C58E2E7F2B04}"/>
    <hyperlink ref="C31" r:id="rId32" xr:uid="{8DDB21E9-229F-4875-8B76-B59062177859}"/>
  </hyperlinks>
  <pageMargins left="0.7" right="0.7" top="0.75" bottom="0.75" header="0.3" footer="0.3"/>
  <pageSetup orientation="portrait" r:id="rId33"/>
  <tableParts count="1">
    <tablePart r:id="rId3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6E8D6-A6DB-4C80-9369-B6173C078EC5}">
  <dimension ref="A1:K235"/>
  <sheetViews>
    <sheetView zoomScale="80" zoomScaleNormal="80" workbookViewId="0">
      <pane ySplit="1" topLeftCell="A2" activePane="bottomLeft" state="frozen"/>
      <selection pane="bottomLeft" activeCell="B167" sqref="B167"/>
    </sheetView>
  </sheetViews>
  <sheetFormatPr defaultRowHeight="14.25" x14ac:dyDescent="0.2"/>
  <cols>
    <col min="1" max="1" width="27.375" style="3" customWidth="1"/>
    <col min="2" max="3" width="33.625" customWidth="1"/>
    <col min="4" max="4" width="33.625" style="3" customWidth="1"/>
    <col min="5" max="5" width="19.375" style="3" customWidth="1"/>
    <col min="6" max="6" width="10.5" style="3" customWidth="1"/>
    <col min="7" max="8" width="26.75" bestFit="1" customWidth="1"/>
    <col min="9" max="9" width="23" bestFit="1" customWidth="1"/>
    <col min="10" max="10" width="26.75" customWidth="1"/>
    <col min="11" max="11" width="20" customWidth="1"/>
  </cols>
  <sheetData>
    <row r="1" spans="1:11" ht="21.75" customHeight="1" x14ac:dyDescent="0.2">
      <c r="A1" s="4" t="s">
        <v>682</v>
      </c>
      <c r="B1" s="4" t="s">
        <v>56</v>
      </c>
      <c r="C1" s="10" t="s">
        <v>58</v>
      </c>
      <c r="D1" s="4" t="s">
        <v>60</v>
      </c>
      <c r="E1" s="4" t="s">
        <v>62</v>
      </c>
      <c r="F1" s="10" t="s">
        <v>13</v>
      </c>
      <c r="G1" s="4" t="s">
        <v>65</v>
      </c>
      <c r="H1" s="10" t="s">
        <v>67</v>
      </c>
      <c r="I1" s="10" t="s">
        <v>51</v>
      </c>
      <c r="J1" s="10" t="s">
        <v>37</v>
      </c>
      <c r="K1" s="10" t="s">
        <v>69</v>
      </c>
    </row>
    <row r="2" spans="1:11" ht="28.5" x14ac:dyDescent="0.2">
      <c r="A2" s="15" t="s">
        <v>683</v>
      </c>
      <c r="B2" s="15" t="s">
        <v>684</v>
      </c>
      <c r="C2" s="15" t="s">
        <v>685</v>
      </c>
      <c r="D2" s="15"/>
      <c r="E2" s="15"/>
      <c r="F2" s="2" t="s">
        <v>89</v>
      </c>
      <c r="G2" s="15" t="str">
        <f>IFERROR(VLOOKUP(IndicatorsTable[[#This Row],[Data ID]],DataTable[],2,FALSE),IFERROR(VLOOKUP(IndicatorsTable[[#This Row],[Data ID]],ToolsTable[],2,FALSE),"No Dataset Identified"))</f>
        <v xml:space="preserve">Groundwater level data </v>
      </c>
      <c r="H2" s="2" t="s">
        <v>116</v>
      </c>
      <c r="I2" s="2" t="str">
        <f>IFERROR(VLOOKUP(IndicatorsTable[[#This Row],[Data ID]],DataTable[],13,FALSE),IFERROR(VLOOKUP(IndicatorsTable[[#This Row],[Data ID]],ToolsTable[],8,FALSE),""))</f>
        <v>Moderate</v>
      </c>
      <c r="J2" s="2"/>
      <c r="K2" s="2">
        <v>1</v>
      </c>
    </row>
    <row r="3" spans="1:11" ht="28.5" x14ac:dyDescent="0.2">
      <c r="A3" s="15" t="s">
        <v>683</v>
      </c>
      <c r="B3" s="15" t="s">
        <v>684</v>
      </c>
      <c r="C3" s="15" t="s">
        <v>685</v>
      </c>
      <c r="D3" s="15"/>
      <c r="E3" s="15"/>
      <c r="F3" s="2" t="s">
        <v>99</v>
      </c>
      <c r="G3" s="15" t="str">
        <f>IFERROR(VLOOKUP(IndicatorsTable[[#This Row],[Data ID]],DataTable[],2,FALSE),IFERROR(VLOOKUP(IndicatorsTable[[#This Row],[Data ID]],ToolsTable[],2,FALSE),"No Dataset Identified"))</f>
        <v>WellMaster hydrogeological database</v>
      </c>
      <c r="H3" s="2" t="s">
        <v>87</v>
      </c>
      <c r="I3" s="2" t="str">
        <f>IFERROR(VLOOKUP(IndicatorsTable[[#This Row],[Data ID]],DataTable[],13,FALSE),IFERROR(VLOOKUP(IndicatorsTable[[#This Row],[Data ID]],ToolsTable[],8,FALSE),""))</f>
        <v>Moderate</v>
      </c>
      <c r="J3" s="2"/>
      <c r="K3" s="2">
        <v>2</v>
      </c>
    </row>
    <row r="4" spans="1:11" ht="28.5" x14ac:dyDescent="0.2">
      <c r="A4" s="15" t="s">
        <v>683</v>
      </c>
      <c r="B4" s="15" t="s">
        <v>684</v>
      </c>
      <c r="C4" s="15" t="s">
        <v>685</v>
      </c>
      <c r="D4" s="15"/>
      <c r="E4" s="15"/>
      <c r="F4" s="2" t="s">
        <v>107</v>
      </c>
      <c r="G4" s="15" t="str">
        <f>IFERROR(VLOOKUP(IndicatorsTable[[#This Row],[Data ID]],DataTable[],2,FALSE),IFERROR(VLOOKUP(IndicatorsTable[[#This Row],[Data ID]],ToolsTable[],2,FALSE),"No Dataset Identified"))</f>
        <v xml:space="preserve">Hydrology data </v>
      </c>
      <c r="H4" s="2" t="s">
        <v>87</v>
      </c>
      <c r="I4" s="2" t="str">
        <f>IFERROR(VLOOKUP(IndicatorsTable[[#This Row],[Data ID]],DataTable[],13,FALSE),IFERROR(VLOOKUP(IndicatorsTable[[#This Row],[Data ID]],ToolsTable[],8,FALSE),""))</f>
        <v>High</v>
      </c>
      <c r="J4" s="2"/>
      <c r="K4" s="2">
        <v>3</v>
      </c>
    </row>
    <row r="5" spans="1:11" ht="28.5" x14ac:dyDescent="0.2">
      <c r="A5" s="15" t="s">
        <v>683</v>
      </c>
      <c r="B5" s="15" t="s">
        <v>684</v>
      </c>
      <c r="C5" s="15" t="s">
        <v>685</v>
      </c>
      <c r="D5" s="15"/>
      <c r="E5" s="15"/>
      <c r="F5" s="2" t="s">
        <v>126</v>
      </c>
      <c r="G5" s="15" t="str">
        <f>IFERROR(VLOOKUP(IndicatorsTable[[#This Row],[Data ID]],DataTable[],2,FALSE),IFERROR(VLOOKUP(IndicatorsTable[[#This Row],[Data ID]],ToolsTable[],2,FALSE),"No Dataset Identified"))</f>
        <v>CEH Hydrological Summary</v>
      </c>
      <c r="H5" s="2" t="s">
        <v>87</v>
      </c>
      <c r="I5" s="2" t="str">
        <f>IFERROR(VLOOKUP(IndicatorsTable[[#This Row],[Data ID]],DataTable[],13,FALSE),IFERROR(VLOOKUP(IndicatorsTable[[#This Row],[Data ID]],ToolsTable[],8,FALSE),""))</f>
        <v>Moderate</v>
      </c>
      <c r="J5" s="2"/>
      <c r="K5" s="2">
        <v>4</v>
      </c>
    </row>
    <row r="6" spans="1:11" ht="28.5" x14ac:dyDescent="0.2">
      <c r="A6" s="15" t="s">
        <v>683</v>
      </c>
      <c r="B6" s="15" t="s">
        <v>684</v>
      </c>
      <c r="C6" s="15" t="s">
        <v>686</v>
      </c>
      <c r="D6" s="15"/>
      <c r="E6" s="15"/>
      <c r="F6" s="2" t="s">
        <v>570</v>
      </c>
      <c r="G6" s="15" t="str">
        <f>IFERROR(VLOOKUP(IndicatorsTable[[#This Row],[Data ID]],DataTable[],2,FALSE),IFERROR(VLOOKUP(IndicatorsTable[[#This Row],[Data ID]],ToolsTable[],2,FALSE),"No Dataset Identified"))</f>
        <v>AquiMod 2</v>
      </c>
      <c r="H6" s="2" t="s">
        <v>116</v>
      </c>
      <c r="I6" s="2" t="str">
        <f>IFERROR(VLOOKUP(IndicatorsTable[[#This Row],[Data ID]],DataTable[],13,FALSE),IFERROR(VLOOKUP(IndicatorsTable[[#This Row],[Data ID]],ToolsTable[],8,FALSE),""))</f>
        <v>Specialist tool</v>
      </c>
      <c r="J6" s="2"/>
      <c r="K6" s="2">
        <v>5</v>
      </c>
    </row>
    <row r="7" spans="1:11" ht="28.5" x14ac:dyDescent="0.2">
      <c r="A7" s="15" t="s">
        <v>683</v>
      </c>
      <c r="B7" s="15" t="s">
        <v>684</v>
      </c>
      <c r="C7" s="15" t="s">
        <v>687</v>
      </c>
      <c r="D7" s="15" t="s">
        <v>688</v>
      </c>
      <c r="E7" s="15"/>
      <c r="F7" s="2" t="s">
        <v>75</v>
      </c>
      <c r="G7" s="15" t="str">
        <f>IFERROR(VLOOKUP(IndicatorsTable[[#This Row],[Data ID]],DataTable[],2,FALSE),IFERROR(VLOOKUP(IndicatorsTable[[#This Row],[Data ID]],ToolsTable[],2,FALSE),"No Dataset Identified"))</f>
        <v>National River Flow Archive (Base Flow Index)</v>
      </c>
      <c r="H7" s="2" t="s">
        <v>116</v>
      </c>
      <c r="I7" s="2" t="str">
        <f>IFERROR(VLOOKUP(IndicatorsTable[[#This Row],[Data ID]],DataTable[],13,FALSE),IFERROR(VLOOKUP(IndicatorsTable[[#This Row],[Data ID]],ToolsTable[],8,FALSE),""))</f>
        <v>Moderate</v>
      </c>
      <c r="J7" s="2"/>
      <c r="K7" s="2">
        <v>6</v>
      </c>
    </row>
    <row r="8" spans="1:11" ht="28.5" x14ac:dyDescent="0.2">
      <c r="A8" s="15" t="s">
        <v>683</v>
      </c>
      <c r="B8" s="15" t="s">
        <v>684</v>
      </c>
      <c r="C8" s="15" t="s">
        <v>687</v>
      </c>
      <c r="D8" s="15" t="s">
        <v>689</v>
      </c>
      <c r="E8" s="15"/>
      <c r="F8" s="2" t="s">
        <v>338</v>
      </c>
      <c r="G8" s="15" t="str">
        <f>IFERROR(VLOOKUP(IndicatorsTable[[#This Row],[Data ID]],DataTable[],2,FALSE),IFERROR(VLOOKUP(IndicatorsTable[[#This Row],[Data ID]],ToolsTable[],2,FALSE),"No Dataset Identified"))</f>
        <v xml:space="preserve">Soil compaction risk map </v>
      </c>
      <c r="H8" s="2" t="s">
        <v>116</v>
      </c>
      <c r="I8" s="2" t="str">
        <f>IFERROR(VLOOKUP(IndicatorsTable[[#This Row],[Data ID]],DataTable[],13,FALSE),IFERROR(VLOOKUP(IndicatorsTable[[#This Row],[Data ID]],ToolsTable[],8,FALSE),""))</f>
        <v>Moderate</v>
      </c>
      <c r="J8" s="2"/>
      <c r="K8" s="2">
        <v>7</v>
      </c>
    </row>
    <row r="9" spans="1:11" ht="28.5" x14ac:dyDescent="0.2">
      <c r="A9" s="15" t="s">
        <v>683</v>
      </c>
      <c r="B9" s="15" t="s">
        <v>684</v>
      </c>
      <c r="C9" s="15" t="s">
        <v>687</v>
      </c>
      <c r="D9" s="15" t="s">
        <v>690</v>
      </c>
      <c r="E9" s="15"/>
      <c r="F9" s="2" t="s">
        <v>610</v>
      </c>
      <c r="G9" s="15" t="str">
        <f>IFERROR(VLOOKUP(IndicatorsTable[[#This Row],[Data ID]],DataTable[],2,FALSE),IFERROR(VLOOKUP(IndicatorsTable[[#This Row],[Data ID]],ToolsTable[],2,FALSE),"No Dataset Identified"))</f>
        <v xml:space="preserve">CERF model </v>
      </c>
      <c r="H9" s="2" t="s">
        <v>116</v>
      </c>
      <c r="I9" s="2" t="str">
        <f>IFERROR(VLOOKUP(IndicatorsTable[[#This Row],[Data ID]],DataTable[],13,FALSE),IFERROR(VLOOKUP(IndicatorsTable[[#This Row],[Data ID]],ToolsTable[],8,FALSE),""))</f>
        <v>Specialist tool</v>
      </c>
      <c r="J9" s="2"/>
      <c r="K9" s="2">
        <v>8</v>
      </c>
    </row>
    <row r="10" spans="1:11" ht="28.5" x14ac:dyDescent="0.2">
      <c r="A10" s="15" t="s">
        <v>683</v>
      </c>
      <c r="B10" s="15" t="s">
        <v>684</v>
      </c>
      <c r="C10" s="15" t="s">
        <v>687</v>
      </c>
      <c r="D10" s="15" t="s">
        <v>691</v>
      </c>
      <c r="E10" s="15"/>
      <c r="F10" s="2" t="s">
        <v>134</v>
      </c>
      <c r="G10" s="15" t="str">
        <f>IFERROR(VLOOKUP(IndicatorsTable[[#This Row],[Data ID]],DataTable[],2,FALSE),IFERROR(VLOOKUP(IndicatorsTable[[#This Row],[Data ID]],ToolsTable[],2,FALSE),"No Dataset Identified"))</f>
        <v>Water Abstraction Tables</v>
      </c>
      <c r="H10" s="2" t="s">
        <v>87</v>
      </c>
      <c r="I10" s="2" t="str">
        <f>IFERROR(VLOOKUP(IndicatorsTable[[#This Row],[Data ID]],DataTable[],13,FALSE),IFERROR(VLOOKUP(IndicatorsTable[[#This Row],[Data ID]],ToolsTable[],8,FALSE),""))</f>
        <v>Moderate</v>
      </c>
      <c r="J10" s="2"/>
      <c r="K10" s="2">
        <v>9</v>
      </c>
    </row>
    <row r="11" spans="1:11" ht="28.5" x14ac:dyDescent="0.2">
      <c r="A11" s="15" t="s">
        <v>683</v>
      </c>
      <c r="B11" s="15" t="s">
        <v>684</v>
      </c>
      <c r="C11" s="15" t="s">
        <v>687</v>
      </c>
      <c r="D11" s="15" t="s">
        <v>692</v>
      </c>
      <c r="E11" s="15" t="s">
        <v>693</v>
      </c>
      <c r="F11" s="2" t="s">
        <v>318</v>
      </c>
      <c r="G11" s="15" t="str">
        <f>IFERROR(VLOOKUP(IndicatorsTable[[#This Row],[Data ID]],DataTable[],2,FALSE),IFERROR(VLOOKUP(IndicatorsTable[[#This Row],[Data ID]],ToolsTable[],2,FALSE),"No Dataset Identified"))</f>
        <v>TS006 - Population Density</v>
      </c>
      <c r="H11" s="2" t="s">
        <v>116</v>
      </c>
      <c r="I11" s="2" t="str">
        <f>IFERROR(VLOOKUP(IndicatorsTable[[#This Row],[Data ID]],DataTable[],13,FALSE),IFERROR(VLOOKUP(IndicatorsTable[[#This Row],[Data ID]],ToolsTable[],8,FALSE),""))</f>
        <v>High</v>
      </c>
      <c r="J11" s="2"/>
      <c r="K11" s="2">
        <v>10</v>
      </c>
    </row>
    <row r="12" spans="1:11" ht="28.5" x14ac:dyDescent="0.2">
      <c r="A12" s="15" t="s">
        <v>683</v>
      </c>
      <c r="B12" s="15" t="s">
        <v>684</v>
      </c>
      <c r="C12" s="15" t="s">
        <v>687</v>
      </c>
      <c r="D12" s="15" t="s">
        <v>692</v>
      </c>
      <c r="E12" s="15" t="s">
        <v>694</v>
      </c>
      <c r="F12" s="2" t="s">
        <v>311</v>
      </c>
      <c r="G12" s="15" t="str">
        <f>IFERROR(VLOOKUP(IndicatorsTable[[#This Row],[Data ID]],DataTable[],2,FALSE),IFERROR(VLOOKUP(IndicatorsTable[[#This Row],[Data ID]],ToolsTable[],2,FALSE),"No Dataset Identified"))</f>
        <v>Hydrological projections for the UK (eFLaG)</v>
      </c>
      <c r="H12" s="2" t="s">
        <v>116</v>
      </c>
      <c r="I12" s="2" t="str">
        <f>IFERROR(VLOOKUP(IndicatorsTable[[#This Row],[Data ID]],DataTable[],13,FALSE),IFERROR(VLOOKUP(IndicatorsTable[[#This Row],[Data ID]],ToolsTable[],8,FALSE),""))</f>
        <v>High</v>
      </c>
      <c r="J12" s="2"/>
      <c r="K12" s="2">
        <v>11</v>
      </c>
    </row>
    <row r="13" spans="1:11" ht="28.5" x14ac:dyDescent="0.2">
      <c r="A13" s="15" t="s">
        <v>683</v>
      </c>
      <c r="B13" s="15" t="s">
        <v>695</v>
      </c>
      <c r="C13" s="15" t="s">
        <v>696</v>
      </c>
      <c r="D13" s="15"/>
      <c r="E13" s="15"/>
      <c r="F13" s="2" t="s">
        <v>481</v>
      </c>
      <c r="G13" s="15" t="str">
        <f>IFERROR(VLOOKUP(IndicatorsTable[[#This Row],[Data ID]],DataTable[],2,FALSE),IFERROR(VLOOKUP(IndicatorsTable[[#This Row],[Data ID]],ToolsTable[],2,FALSE),"No Dataset Identified"))</f>
        <v xml:space="preserve">UK Lakes Portal </v>
      </c>
      <c r="H13" s="2" t="s">
        <v>87</v>
      </c>
      <c r="I13" s="2" t="str">
        <f>IFERROR(VLOOKUP(IndicatorsTable[[#This Row],[Data ID]],DataTable[],13,FALSE),IFERROR(VLOOKUP(IndicatorsTable[[#This Row],[Data ID]],ToolsTable[],8,FALSE),""))</f>
        <v>High</v>
      </c>
      <c r="J13" s="2"/>
      <c r="K13" s="2">
        <v>12</v>
      </c>
    </row>
    <row r="14" spans="1:11" ht="28.5" x14ac:dyDescent="0.2">
      <c r="A14" s="15" t="s">
        <v>683</v>
      </c>
      <c r="B14" s="15" t="s">
        <v>695</v>
      </c>
      <c r="C14" s="15" t="s">
        <v>687</v>
      </c>
      <c r="D14" s="15" t="s">
        <v>691</v>
      </c>
      <c r="E14" s="15"/>
      <c r="F14" s="2" t="s">
        <v>134</v>
      </c>
      <c r="G14" s="15" t="str">
        <f>IFERROR(VLOOKUP(IndicatorsTable[[#This Row],[Data ID]],DataTable[],2,FALSE),IFERROR(VLOOKUP(IndicatorsTable[[#This Row],[Data ID]],ToolsTable[],2,FALSE),"No Dataset Identified"))</f>
        <v>Water Abstraction Tables</v>
      </c>
      <c r="H14" s="2" t="s">
        <v>87</v>
      </c>
      <c r="I14" s="2" t="str">
        <f>IFERROR(VLOOKUP(IndicatorsTable[[#This Row],[Data ID]],DataTable[],13,FALSE),IFERROR(VLOOKUP(IndicatorsTable[[#This Row],[Data ID]],ToolsTable[],8,FALSE),""))</f>
        <v>Moderate</v>
      </c>
      <c r="J14" s="2"/>
      <c r="K14" s="2">
        <v>13</v>
      </c>
    </row>
    <row r="15" spans="1:11" ht="28.5" x14ac:dyDescent="0.2">
      <c r="A15" s="15" t="s">
        <v>683</v>
      </c>
      <c r="B15" s="15" t="s">
        <v>695</v>
      </c>
      <c r="C15" s="15" t="s">
        <v>687</v>
      </c>
      <c r="D15" s="15" t="s">
        <v>692</v>
      </c>
      <c r="E15" s="15" t="s">
        <v>693</v>
      </c>
      <c r="F15" s="2" t="s">
        <v>318</v>
      </c>
      <c r="G15" s="15" t="str">
        <f>IFERROR(VLOOKUP(IndicatorsTable[[#This Row],[Data ID]],DataTable[],2,FALSE),IFERROR(VLOOKUP(IndicatorsTable[[#This Row],[Data ID]],ToolsTable[],2,FALSE),"No Dataset Identified"))</f>
        <v>TS006 - Population Density</v>
      </c>
      <c r="H15" s="2" t="s">
        <v>116</v>
      </c>
      <c r="I15" s="2" t="str">
        <f>IFERROR(VLOOKUP(IndicatorsTable[[#This Row],[Data ID]],DataTable[],13,FALSE),IFERROR(VLOOKUP(IndicatorsTable[[#This Row],[Data ID]],ToolsTable[],8,FALSE),""))</f>
        <v>High</v>
      </c>
      <c r="J15" s="2"/>
      <c r="K15" s="2">
        <v>14</v>
      </c>
    </row>
    <row r="16" spans="1:11" ht="28.5" x14ac:dyDescent="0.2">
      <c r="A16" s="15" t="s">
        <v>683</v>
      </c>
      <c r="B16" s="15" t="s">
        <v>695</v>
      </c>
      <c r="C16" s="15" t="s">
        <v>687</v>
      </c>
      <c r="D16" s="15" t="s">
        <v>692</v>
      </c>
      <c r="E16" s="15" t="s">
        <v>694</v>
      </c>
      <c r="F16" s="2" t="s">
        <v>311</v>
      </c>
      <c r="G16" s="15" t="str">
        <f>IFERROR(VLOOKUP(IndicatorsTable[[#This Row],[Data ID]],DataTable[],2,FALSE),IFERROR(VLOOKUP(IndicatorsTable[[#This Row],[Data ID]],ToolsTable[],2,FALSE),"No Dataset Identified"))</f>
        <v>Hydrological projections for the UK (eFLaG)</v>
      </c>
      <c r="H16" s="2" t="s">
        <v>116</v>
      </c>
      <c r="I16" s="2" t="str">
        <f>IFERROR(VLOOKUP(IndicatorsTable[[#This Row],[Data ID]],DataTable[],13,FALSE),IFERROR(VLOOKUP(IndicatorsTable[[#This Row],[Data ID]],ToolsTable[],8,FALSE),""))</f>
        <v>High</v>
      </c>
      <c r="J16" s="2"/>
      <c r="K16" s="2">
        <v>15</v>
      </c>
    </row>
    <row r="17" spans="1:11" ht="28.5" x14ac:dyDescent="0.2">
      <c r="A17" s="15" t="s">
        <v>683</v>
      </c>
      <c r="B17" s="15" t="s">
        <v>695</v>
      </c>
      <c r="C17" s="15" t="s">
        <v>687</v>
      </c>
      <c r="D17" s="15" t="s">
        <v>697</v>
      </c>
      <c r="E17" s="15"/>
      <c r="F17" s="2" t="s">
        <v>236</v>
      </c>
      <c r="G17" s="15" t="str">
        <f>IFERROR(VLOOKUP(IndicatorsTable[[#This Row],[Data ID]],DataTable[],2,FALSE),IFERROR(VLOOKUP(IndicatorsTable[[#This Row],[Data ID]],ToolsTable[],2,FALSE),"No Dataset Identified"))</f>
        <v xml:space="preserve">Amber barrier atlas </v>
      </c>
      <c r="H17" s="2" t="s">
        <v>87</v>
      </c>
      <c r="I17" s="2" t="str">
        <f>IFERROR(VLOOKUP(IndicatorsTable[[#This Row],[Data ID]],DataTable[],13,FALSE),IFERROR(VLOOKUP(IndicatorsTable[[#This Row],[Data ID]],ToolsTable[],8,FALSE),""))</f>
        <v>High</v>
      </c>
      <c r="J17" s="2"/>
      <c r="K17" s="2">
        <v>16</v>
      </c>
    </row>
    <row r="18" spans="1:11" ht="28.5" x14ac:dyDescent="0.2">
      <c r="A18" s="15" t="s">
        <v>683</v>
      </c>
      <c r="B18" s="2" t="s">
        <v>698</v>
      </c>
      <c r="C18" s="15" t="s">
        <v>699</v>
      </c>
      <c r="D18" s="15"/>
      <c r="E18" s="15"/>
      <c r="F18" s="2" t="s">
        <v>142</v>
      </c>
      <c r="G18" s="15" t="str">
        <f>IFERROR(VLOOKUP(IndicatorsTable[[#This Row],[Data ID]],DataTable[],2,FALSE),IFERROR(VLOOKUP(IndicatorsTable[[#This Row],[Data ID]],ToolsTable[],2,FALSE),"No Dataset Identified"))</f>
        <v xml:space="preserve">Flow compliance bands </v>
      </c>
      <c r="H18" s="2" t="s">
        <v>116</v>
      </c>
      <c r="I18" s="2" t="str">
        <f>IFERROR(VLOOKUP(IndicatorsTable[[#This Row],[Data ID]],DataTable[],13,FALSE),IFERROR(VLOOKUP(IndicatorsTable[[#This Row],[Data ID]],ToolsTable[],8,FALSE),""))</f>
        <v>High</v>
      </c>
      <c r="J18" s="2"/>
      <c r="K18" s="2">
        <v>17</v>
      </c>
    </row>
    <row r="19" spans="1:11" ht="28.5" x14ac:dyDescent="0.2">
      <c r="A19" s="15" t="s">
        <v>683</v>
      </c>
      <c r="B19" s="2" t="s">
        <v>698</v>
      </c>
      <c r="C19" s="15" t="s">
        <v>700</v>
      </c>
      <c r="D19" s="15"/>
      <c r="E19" s="15"/>
      <c r="F19" s="2" t="s">
        <v>387</v>
      </c>
      <c r="G19" s="15" t="str">
        <f>IFERROR(VLOOKUP(IndicatorsTable[[#This Row],[Data ID]],DataTable[],2,FALSE),IFERROR(VLOOKUP(IndicatorsTable[[#This Row],[Data ID]],ToolsTable[],2,FALSE),"No Dataset Identified"))</f>
        <v xml:space="preserve">Q95 flow percentile </v>
      </c>
      <c r="H19" s="2" t="s">
        <v>116</v>
      </c>
      <c r="I19" s="2" t="str">
        <f>IFERROR(VLOOKUP(IndicatorsTable[[#This Row],[Data ID]],DataTable[],13,FALSE),IFERROR(VLOOKUP(IndicatorsTable[[#This Row],[Data ID]],ToolsTable[],8,FALSE),""))</f>
        <v>Moderate</v>
      </c>
      <c r="J19" s="2"/>
      <c r="K19" s="2">
        <v>18</v>
      </c>
    </row>
    <row r="20" spans="1:11" ht="28.5" x14ac:dyDescent="0.2">
      <c r="A20" s="15" t="s">
        <v>701</v>
      </c>
      <c r="B20" s="15" t="s">
        <v>702</v>
      </c>
      <c r="C20" s="15" t="s">
        <v>703</v>
      </c>
      <c r="D20" s="15"/>
      <c r="E20" s="15" t="s">
        <v>704</v>
      </c>
      <c r="F20" s="2" t="s">
        <v>183</v>
      </c>
      <c r="G20" s="15" t="str">
        <f>IFERROR(VLOOKUP(IndicatorsTable[[#This Row],[Data ID]],DataTable[],2,FALSE),IFERROR(VLOOKUP(IndicatorsTable[[#This Row],[Data ID]],ToolsTable[],2,FALSE),"No Dataset Identified"))</f>
        <v>Historic Flood Map</v>
      </c>
      <c r="H20" s="2" t="s">
        <v>116</v>
      </c>
      <c r="I20" s="2" t="str">
        <f>IFERROR(VLOOKUP(IndicatorsTable[[#This Row],[Data ID]],DataTable[],13,FALSE),IFERROR(VLOOKUP(IndicatorsTable[[#This Row],[Data ID]],ToolsTable[],8,FALSE),""))</f>
        <v>High</v>
      </c>
      <c r="J20" s="2" t="s">
        <v>705</v>
      </c>
      <c r="K20" s="2">
        <v>19</v>
      </c>
    </row>
    <row r="21" spans="1:11" ht="28.5" x14ac:dyDescent="0.2">
      <c r="A21" s="15" t="s">
        <v>701</v>
      </c>
      <c r="B21" s="15" t="s">
        <v>702</v>
      </c>
      <c r="C21" s="15" t="s">
        <v>703</v>
      </c>
      <c r="D21" s="15"/>
      <c r="E21" s="15" t="s">
        <v>704</v>
      </c>
      <c r="F21" s="2" t="s">
        <v>226</v>
      </c>
      <c r="G21" s="15" t="str">
        <f>IFERROR(VLOOKUP(IndicatorsTable[[#This Row],[Data ID]],DataTable[],2,FALSE),IFERROR(VLOOKUP(IndicatorsTable[[#This Row],[Data ID]],ToolsTable[],2,FALSE),"No Dataset Identified"))</f>
        <v xml:space="preserve">Working with natural processes map </v>
      </c>
      <c r="H21" s="2" t="s">
        <v>87</v>
      </c>
      <c r="I21" s="2" t="str">
        <f>IFERROR(VLOOKUP(IndicatorsTable[[#This Row],[Data ID]],DataTable[],13,FALSE),IFERROR(VLOOKUP(IndicatorsTable[[#This Row],[Data ID]],ToolsTable[],8,FALSE),""))</f>
        <v>Moderate</v>
      </c>
      <c r="J21" s="2"/>
      <c r="K21" s="2">
        <v>20</v>
      </c>
    </row>
    <row r="22" spans="1:11" ht="28.5" x14ac:dyDescent="0.2">
      <c r="A22" s="15" t="s">
        <v>701</v>
      </c>
      <c r="B22" s="15" t="s">
        <v>702</v>
      </c>
      <c r="C22" s="15" t="s">
        <v>703</v>
      </c>
      <c r="D22" s="15"/>
      <c r="E22" s="15" t="s">
        <v>706</v>
      </c>
      <c r="F22" s="2" t="s">
        <v>149</v>
      </c>
      <c r="G22" s="15" t="str">
        <f>IFERROR(VLOOKUP(IndicatorsTable[[#This Row],[Data ID]],DataTable[],2,FALSE),IFERROR(VLOOKUP(IndicatorsTable[[#This Row],[Data ID]],ToolsTable[],2,FALSE),"No Dataset Identified"))</f>
        <v>WFD Groundwater Bodies Cycle 2 Classification 2019</v>
      </c>
      <c r="H22" s="2" t="s">
        <v>87</v>
      </c>
      <c r="I22" s="2" t="str">
        <f>IFERROR(VLOOKUP(IndicatorsTable[[#This Row],[Data ID]],DataTable[],13,FALSE),IFERROR(VLOOKUP(IndicatorsTable[[#This Row],[Data ID]],ToolsTable[],8,FALSE),""))</f>
        <v>High</v>
      </c>
      <c r="J22" s="2"/>
      <c r="K22" s="2">
        <v>21</v>
      </c>
    </row>
    <row r="23" spans="1:11" ht="28.5" x14ac:dyDescent="0.2">
      <c r="A23" s="15" t="s">
        <v>701</v>
      </c>
      <c r="B23" s="15" t="s">
        <v>702</v>
      </c>
      <c r="C23" s="15" t="s">
        <v>703</v>
      </c>
      <c r="D23" s="15"/>
      <c r="E23" s="15" t="s">
        <v>707</v>
      </c>
      <c r="F23" s="2" t="s">
        <v>165</v>
      </c>
      <c r="G23" s="15" t="str">
        <f>IFERROR(VLOOKUP(IndicatorsTable[[#This Row],[Data ID]],DataTable[],2,FALSE),IFERROR(VLOOKUP(IndicatorsTable[[#This Row],[Data ID]],ToolsTable[],2,FALSE),"No Dataset Identified"))</f>
        <v xml:space="preserve">Freshwater river macroinvertebrate surveys </v>
      </c>
      <c r="H23" s="2" t="s">
        <v>87</v>
      </c>
      <c r="I23" s="2" t="str">
        <f>IFERROR(VLOOKUP(IndicatorsTable[[#This Row],[Data ID]],DataTable[],13,FALSE),IFERROR(VLOOKUP(IndicatorsTable[[#This Row],[Data ID]],ToolsTable[],8,FALSE),""))</f>
        <v>High</v>
      </c>
      <c r="J23" s="2"/>
      <c r="K23" s="2">
        <v>22</v>
      </c>
    </row>
    <row r="24" spans="1:11" ht="28.5" x14ac:dyDescent="0.2">
      <c r="A24" s="15" t="s">
        <v>701</v>
      </c>
      <c r="B24" s="15" t="s">
        <v>702</v>
      </c>
      <c r="C24" s="15" t="s">
        <v>703</v>
      </c>
      <c r="D24" s="15"/>
      <c r="E24" s="15" t="s">
        <v>707</v>
      </c>
      <c r="F24" s="2" t="s">
        <v>170</v>
      </c>
      <c r="G24" s="15" t="str">
        <f>IFERROR(VLOOKUP(IndicatorsTable[[#This Row],[Data ID]],DataTable[],2,FALSE),IFERROR(VLOOKUP(IndicatorsTable[[#This Row],[Data ID]],ToolsTable[],2,FALSE),"No Dataset Identified"))</f>
        <v xml:space="preserve">Freshwater river macrophyte surveys </v>
      </c>
      <c r="H24" s="2" t="s">
        <v>87</v>
      </c>
      <c r="I24" s="2" t="str">
        <f>IFERROR(VLOOKUP(IndicatorsTable[[#This Row],[Data ID]],DataTable[],13,FALSE),IFERROR(VLOOKUP(IndicatorsTable[[#This Row],[Data ID]],ToolsTable[],8,FALSE),""))</f>
        <v>High</v>
      </c>
      <c r="J24" s="2"/>
      <c r="K24" s="2">
        <v>23</v>
      </c>
    </row>
    <row r="25" spans="1:11" ht="28.5" x14ac:dyDescent="0.2">
      <c r="A25" s="15" t="s">
        <v>701</v>
      </c>
      <c r="B25" s="15" t="s">
        <v>702</v>
      </c>
      <c r="C25" s="15" t="s">
        <v>703</v>
      </c>
      <c r="D25" s="15"/>
      <c r="E25" s="15" t="s">
        <v>707</v>
      </c>
      <c r="F25" s="2" t="s">
        <v>173</v>
      </c>
      <c r="G25" s="15" t="str">
        <f>IFERROR(VLOOKUP(IndicatorsTable[[#This Row],[Data ID]],DataTable[],2,FALSE),IFERROR(VLOOKUP(IndicatorsTable[[#This Row],[Data ID]],ToolsTable[],2,FALSE),"No Dataset Identified"))</f>
        <v xml:space="preserve">Freshwater river diatom surveys </v>
      </c>
      <c r="H25" s="2" t="s">
        <v>87</v>
      </c>
      <c r="I25" s="2" t="str">
        <f>IFERROR(VLOOKUP(IndicatorsTable[[#This Row],[Data ID]],DataTable[],13,FALSE),IFERROR(VLOOKUP(IndicatorsTable[[#This Row],[Data ID]],ToolsTable[],8,FALSE),""))</f>
        <v>High</v>
      </c>
      <c r="J25" s="2"/>
      <c r="K25" s="2">
        <v>24</v>
      </c>
    </row>
    <row r="26" spans="1:11" ht="28.5" x14ac:dyDescent="0.2">
      <c r="A26" s="15" t="s">
        <v>701</v>
      </c>
      <c r="B26" s="15" t="s">
        <v>702</v>
      </c>
      <c r="C26" s="15" t="s">
        <v>703</v>
      </c>
      <c r="D26" s="15"/>
      <c r="E26" s="15" t="s">
        <v>707</v>
      </c>
      <c r="F26" s="2" t="s">
        <v>176</v>
      </c>
      <c r="G26" s="15" t="str">
        <f>IFERROR(VLOOKUP(IndicatorsTable[[#This Row],[Data ID]],DataTable[],2,FALSE),IFERROR(VLOOKUP(IndicatorsTable[[#This Row],[Data ID]],ToolsTable[],2,FALSE),"No Dataset Identified"))</f>
        <v xml:space="preserve">Freshwater NFPD data (fish populations) </v>
      </c>
      <c r="H26" s="2" t="s">
        <v>116</v>
      </c>
      <c r="I26" s="2" t="str">
        <f>IFERROR(VLOOKUP(IndicatorsTable[[#This Row],[Data ID]],DataTable[],13,FALSE),IFERROR(VLOOKUP(IndicatorsTable[[#This Row],[Data ID]],ToolsTable[],8,FALSE),""))</f>
        <v>High</v>
      </c>
      <c r="J26" s="2"/>
      <c r="K26" s="2">
        <v>25</v>
      </c>
    </row>
    <row r="27" spans="1:11" ht="28.5" x14ac:dyDescent="0.2">
      <c r="A27" s="15" t="s">
        <v>701</v>
      </c>
      <c r="B27" s="15" t="s">
        <v>702</v>
      </c>
      <c r="C27" s="15" t="s">
        <v>708</v>
      </c>
      <c r="D27" s="15"/>
      <c r="E27" s="15" t="s">
        <v>709</v>
      </c>
      <c r="F27" s="2" t="s">
        <v>547</v>
      </c>
      <c r="G27" s="15" t="str">
        <f>IFERROR(VLOOKUP(IndicatorsTable[[#This Row],[Data ID]],DataTable[],2,FALSE),IFERROR(VLOOKUP(IndicatorsTable[[#This Row],[Data ID]],ToolsTable[],2,FALSE),"No Dataset Identified"))</f>
        <v>Shetran sediment transport equations</v>
      </c>
      <c r="H27" s="2" t="s">
        <v>116</v>
      </c>
      <c r="I27" s="2" t="str">
        <f>IFERROR(VLOOKUP(IndicatorsTable[[#This Row],[Data ID]],DataTable[],13,FALSE),IFERROR(VLOOKUP(IndicatorsTable[[#This Row],[Data ID]],ToolsTable[],8,FALSE),""))</f>
        <v>Specialist tool</v>
      </c>
      <c r="J27" s="2"/>
      <c r="K27" s="2">
        <v>26</v>
      </c>
    </row>
    <row r="28" spans="1:11" ht="28.5" x14ac:dyDescent="0.2">
      <c r="A28" s="15" t="s">
        <v>701</v>
      </c>
      <c r="B28" s="15" t="s">
        <v>702</v>
      </c>
      <c r="C28" s="15" t="s">
        <v>708</v>
      </c>
      <c r="D28" s="15"/>
      <c r="E28" s="15" t="s">
        <v>709</v>
      </c>
      <c r="F28" s="2" t="s">
        <v>555</v>
      </c>
      <c r="G28" s="15" t="str">
        <f>IFERROR(VLOOKUP(IndicatorsTable[[#This Row],[Data ID]],DataTable[],2,FALSE),IFERROR(VLOOKUP(IndicatorsTable[[#This Row],[Data ID]],ToolsTable[],2,FALSE),"No Dataset Identified"))</f>
        <v>CAESAR channel evolution model</v>
      </c>
      <c r="H28" s="2" t="s">
        <v>710</v>
      </c>
      <c r="I28" s="2" t="str">
        <f>IFERROR(VLOOKUP(IndicatorsTable[[#This Row],[Data ID]],DataTable[],13,FALSE),IFERROR(VLOOKUP(IndicatorsTable[[#This Row],[Data ID]],ToolsTable[],8,FALSE),""))</f>
        <v>Specialist tool</v>
      </c>
      <c r="J28" s="2"/>
      <c r="K28" s="2">
        <v>27</v>
      </c>
    </row>
    <row r="29" spans="1:11" ht="28.5" x14ac:dyDescent="0.2">
      <c r="A29" s="15" t="s">
        <v>701</v>
      </c>
      <c r="B29" s="15" t="s">
        <v>702</v>
      </c>
      <c r="C29" s="15" t="s">
        <v>708</v>
      </c>
      <c r="D29" s="15"/>
      <c r="E29" s="15" t="s">
        <v>704</v>
      </c>
      <c r="F29" s="2" t="s">
        <v>226</v>
      </c>
      <c r="G29" s="15" t="str">
        <f>IFERROR(VLOOKUP(IndicatorsTable[[#This Row],[Data ID]],DataTable[],2,FALSE),IFERROR(VLOOKUP(IndicatorsTable[[#This Row],[Data ID]],ToolsTable[],2,FALSE),"No Dataset Identified"))</f>
        <v xml:space="preserve">Working with natural processes map </v>
      </c>
      <c r="H29" s="2" t="s">
        <v>87</v>
      </c>
      <c r="I29" s="2" t="str">
        <f>IFERROR(VLOOKUP(IndicatorsTable[[#This Row],[Data ID]],DataTable[],13,FALSE),IFERROR(VLOOKUP(IndicatorsTable[[#This Row],[Data ID]],ToolsTable[],8,FALSE),""))</f>
        <v>Moderate</v>
      </c>
      <c r="J29" s="2"/>
      <c r="K29" s="2">
        <v>28</v>
      </c>
    </row>
    <row r="30" spans="1:11" ht="28.5" x14ac:dyDescent="0.2">
      <c r="A30" s="15" t="s">
        <v>701</v>
      </c>
      <c r="B30" s="15" t="s">
        <v>702</v>
      </c>
      <c r="C30" s="15" t="s">
        <v>708</v>
      </c>
      <c r="D30" s="15"/>
      <c r="E30" s="15" t="s">
        <v>706</v>
      </c>
      <c r="F30" s="2" t="s">
        <v>570</v>
      </c>
      <c r="G30" s="15" t="str">
        <f>IFERROR(VLOOKUP(IndicatorsTable[[#This Row],[Data ID]],DataTable[],2,FALSE),IFERROR(VLOOKUP(IndicatorsTable[[#This Row],[Data ID]],ToolsTable[],2,FALSE),"No Dataset Identified"))</f>
        <v>AquiMod 2</v>
      </c>
      <c r="H30" s="2" t="s">
        <v>116</v>
      </c>
      <c r="I30" s="2" t="str">
        <f>IFERROR(VLOOKUP(IndicatorsTable[[#This Row],[Data ID]],DataTable[],13,FALSE),IFERROR(VLOOKUP(IndicatorsTable[[#This Row],[Data ID]],ToolsTable[],8,FALSE),""))</f>
        <v>Specialist tool</v>
      </c>
      <c r="J30" s="2"/>
      <c r="K30" s="2">
        <v>29</v>
      </c>
    </row>
    <row r="31" spans="1:11" ht="28.5" x14ac:dyDescent="0.2">
      <c r="A31" s="15" t="s">
        <v>701</v>
      </c>
      <c r="B31" s="15" t="s">
        <v>702</v>
      </c>
      <c r="C31" s="15" t="s">
        <v>708</v>
      </c>
      <c r="D31" s="15"/>
      <c r="E31" s="15" t="s">
        <v>707</v>
      </c>
      <c r="F31" s="2" t="s">
        <v>597</v>
      </c>
      <c r="G31" s="15" t="str">
        <f>IFERROR(VLOOKUP(IndicatorsTable[[#This Row],[Data ID]],DataTable[],2,FALSE),IFERROR(VLOOKUP(IndicatorsTable[[#This Row],[Data ID]],ToolsTable[],2,FALSE),"No Dataset Identified"))</f>
        <v>Individual base models (species distribution)</v>
      </c>
      <c r="H31" s="2" t="s">
        <v>710</v>
      </c>
      <c r="I31" s="2" t="str">
        <f>IFERROR(VLOOKUP(IndicatorsTable[[#This Row],[Data ID]],DataTable[],13,FALSE),IFERROR(VLOOKUP(IndicatorsTable[[#This Row],[Data ID]],ToolsTable[],8,FALSE),""))</f>
        <v>Specialist tool</v>
      </c>
      <c r="J31" s="2"/>
      <c r="K31" s="2">
        <v>30</v>
      </c>
    </row>
    <row r="32" spans="1:11" ht="28.5" x14ac:dyDescent="0.2">
      <c r="A32" s="15" t="s">
        <v>701</v>
      </c>
      <c r="B32" s="15" t="s">
        <v>702</v>
      </c>
      <c r="C32" s="15" t="s">
        <v>687</v>
      </c>
      <c r="D32" s="15" t="s">
        <v>711</v>
      </c>
      <c r="E32" s="15"/>
      <c r="F32" s="2" t="s">
        <v>236</v>
      </c>
      <c r="G32" s="15" t="str">
        <f>IFERROR(VLOOKUP(IndicatorsTable[[#This Row],[Data ID]],DataTable[],2,FALSE),IFERROR(VLOOKUP(IndicatorsTable[[#This Row],[Data ID]],ToolsTable[],2,FALSE),"No Dataset Identified"))</f>
        <v xml:space="preserve">Amber barrier atlas </v>
      </c>
      <c r="H32" s="2" t="s">
        <v>116</v>
      </c>
      <c r="I32" s="2" t="str">
        <f>IFERROR(VLOOKUP(IndicatorsTable[[#This Row],[Data ID]],DataTable[],13,FALSE),IFERROR(VLOOKUP(IndicatorsTable[[#This Row],[Data ID]],ToolsTable[],8,FALSE),""))</f>
        <v>High</v>
      </c>
      <c r="J32" s="2"/>
      <c r="K32" s="2">
        <v>31</v>
      </c>
    </row>
    <row r="33" spans="1:11" ht="28.5" x14ac:dyDescent="0.2">
      <c r="A33" s="15" t="s">
        <v>701</v>
      </c>
      <c r="B33" s="15" t="s">
        <v>702</v>
      </c>
      <c r="C33" s="15" t="s">
        <v>687</v>
      </c>
      <c r="D33" s="15" t="s">
        <v>712</v>
      </c>
      <c r="E33" s="15"/>
      <c r="F33" s="2" t="s">
        <v>231</v>
      </c>
      <c r="G33" s="15" t="str">
        <f>IFERROR(VLOOKUP(IndicatorsTable[[#This Row],[Data ID]],DataTable[],2,FALSE),IFERROR(VLOOKUP(IndicatorsTable[[#This Row],[Data ID]],ToolsTable[],2,FALSE),"No Dataset Identified"))</f>
        <v xml:space="preserve">River Habitat Survey data </v>
      </c>
      <c r="H33" s="2" t="s">
        <v>116</v>
      </c>
      <c r="I33" s="2" t="str">
        <f>IFERROR(VLOOKUP(IndicatorsTable[[#This Row],[Data ID]],DataTable[],13,FALSE),IFERROR(VLOOKUP(IndicatorsTable[[#This Row],[Data ID]],ToolsTable[],8,FALSE),""))</f>
        <v>High</v>
      </c>
      <c r="J33" s="2"/>
      <c r="K33" s="2">
        <v>32</v>
      </c>
    </row>
    <row r="34" spans="1:11" ht="28.5" x14ac:dyDescent="0.2">
      <c r="A34" s="15" t="s">
        <v>701</v>
      </c>
      <c r="B34" s="15" t="s">
        <v>702</v>
      </c>
      <c r="C34" s="15" t="s">
        <v>687</v>
      </c>
      <c r="D34" s="15" t="s">
        <v>712</v>
      </c>
      <c r="E34" s="15"/>
      <c r="F34" s="2" t="s">
        <v>362</v>
      </c>
      <c r="G34" s="15" t="str">
        <f>IFERROR(VLOOKUP(IndicatorsTable[[#This Row],[Data ID]],DataTable[],2,FALSE),IFERROR(VLOOKUP(IndicatorsTable[[#This Row],[Data ID]],ToolsTable[],2,FALSE),"No Dataset Identified"))</f>
        <v xml:space="preserve">AIMS Asset Bundle- Flood defences </v>
      </c>
      <c r="H34" s="2" t="s">
        <v>710</v>
      </c>
      <c r="I34" s="2" t="str">
        <f>IFERROR(VLOOKUP(IndicatorsTable[[#This Row],[Data ID]],DataTable[],13,FALSE),IFERROR(VLOOKUP(IndicatorsTable[[#This Row],[Data ID]],ToolsTable[],8,FALSE),""))</f>
        <v>High</v>
      </c>
      <c r="J34" s="2"/>
      <c r="K34" s="2">
        <v>33</v>
      </c>
    </row>
    <row r="35" spans="1:11" ht="28.5" x14ac:dyDescent="0.2">
      <c r="A35" s="15" t="s">
        <v>701</v>
      </c>
      <c r="B35" s="15" t="s">
        <v>702</v>
      </c>
      <c r="C35" s="15" t="s">
        <v>687</v>
      </c>
      <c r="D35" s="15" t="s">
        <v>712</v>
      </c>
      <c r="E35" s="15"/>
      <c r="F35" s="2" t="s">
        <v>477</v>
      </c>
      <c r="G35" s="15" t="str">
        <f>IFERROR(VLOOKUP(IndicatorsTable[[#This Row],[Data ID]],DataTable[],2,FALSE),IFERROR(VLOOKUP(IndicatorsTable[[#This Row],[Data ID]],ToolsTable[],2,FALSE),"No Dataset Identified"))</f>
        <v>Flood and Coastal Risk Managament Assets</v>
      </c>
      <c r="H35" s="2" t="s">
        <v>710</v>
      </c>
      <c r="I35" s="2" t="str">
        <f>IFERROR(VLOOKUP(IndicatorsTable[[#This Row],[Data ID]],DataTable[],13,FALSE),IFERROR(VLOOKUP(IndicatorsTable[[#This Row],[Data ID]],ToolsTable[],8,FALSE),""))</f>
        <v>High</v>
      </c>
      <c r="J35" s="2"/>
      <c r="K35" s="2">
        <v>34</v>
      </c>
    </row>
    <row r="36" spans="1:11" ht="28.5" x14ac:dyDescent="0.2">
      <c r="A36" s="15" t="s">
        <v>701</v>
      </c>
      <c r="B36" s="15" t="s">
        <v>702</v>
      </c>
      <c r="C36" s="15" t="s">
        <v>687</v>
      </c>
      <c r="D36" s="15" t="s">
        <v>713</v>
      </c>
      <c r="E36" s="15"/>
      <c r="F36" s="2" t="s">
        <v>231</v>
      </c>
      <c r="G36" s="15" t="str">
        <f>IFERROR(VLOOKUP(IndicatorsTable[[#This Row],[Data ID]],DataTable[],2,FALSE),IFERROR(VLOOKUP(IndicatorsTable[[#This Row],[Data ID]],ToolsTable[],2,FALSE),"No Dataset Identified"))</f>
        <v xml:space="preserve">River Habitat Survey data </v>
      </c>
      <c r="H36" s="2" t="s">
        <v>116</v>
      </c>
      <c r="I36" s="2" t="str">
        <f>IFERROR(VLOOKUP(IndicatorsTable[[#This Row],[Data ID]],DataTable[],13,FALSE),IFERROR(VLOOKUP(IndicatorsTable[[#This Row],[Data ID]],ToolsTable[],8,FALSE),""))</f>
        <v>High</v>
      </c>
      <c r="J36" s="2"/>
      <c r="K36" s="2">
        <v>35</v>
      </c>
    </row>
    <row r="37" spans="1:11" ht="28.5" x14ac:dyDescent="0.2">
      <c r="A37" s="15" t="s">
        <v>701</v>
      </c>
      <c r="B37" s="15" t="s">
        <v>714</v>
      </c>
      <c r="C37" s="15" t="s">
        <v>703</v>
      </c>
      <c r="D37" s="15"/>
      <c r="E37" s="15" t="s">
        <v>709</v>
      </c>
      <c r="F37" s="2"/>
      <c r="G37" s="15" t="str">
        <f>IFERROR(VLOOKUP(IndicatorsTable[[#This Row],[Data ID]],DataTable[],2,FALSE),IFERROR(VLOOKUP(IndicatorsTable[[#This Row],[Data ID]],ToolsTable[],2,FALSE),"No Dataset Identified"))</f>
        <v>No Dataset Identified</v>
      </c>
      <c r="H37" s="2"/>
      <c r="I37" s="2" t="str">
        <f>IFERROR(VLOOKUP(IndicatorsTable[[#This Row],[Data ID]],DataTable[],13,FALSE),IFERROR(VLOOKUP(IndicatorsTable[[#This Row],[Data ID]],ToolsTable[],8,FALSE),""))</f>
        <v/>
      </c>
      <c r="J37" s="2"/>
      <c r="K37" s="2">
        <v>36</v>
      </c>
    </row>
    <row r="38" spans="1:11" ht="28.5" x14ac:dyDescent="0.2">
      <c r="A38" s="15" t="s">
        <v>701</v>
      </c>
      <c r="B38" s="15" t="s">
        <v>714</v>
      </c>
      <c r="C38" s="15" t="s">
        <v>715</v>
      </c>
      <c r="D38" s="15"/>
      <c r="E38" s="15" t="s">
        <v>716</v>
      </c>
      <c r="F38" s="2" t="s">
        <v>547</v>
      </c>
      <c r="G38" s="15" t="str">
        <f>IFERROR(VLOOKUP(IndicatorsTable[[#This Row],[Data ID]],DataTable[],2,FALSE),IFERROR(VLOOKUP(IndicatorsTable[[#This Row],[Data ID]],ToolsTable[],2,FALSE),"No Dataset Identified"))</f>
        <v>Shetran sediment transport equations</v>
      </c>
      <c r="H38" s="2" t="s">
        <v>710</v>
      </c>
      <c r="I38" s="2" t="str">
        <f>IFERROR(VLOOKUP(IndicatorsTable[[#This Row],[Data ID]],DataTable[],13,FALSE),IFERROR(VLOOKUP(IndicatorsTable[[#This Row],[Data ID]],ToolsTable[],8,FALSE),""))</f>
        <v>Specialist tool</v>
      </c>
      <c r="J38" s="2"/>
      <c r="K38" s="2">
        <v>37</v>
      </c>
    </row>
    <row r="39" spans="1:11" ht="28.5" x14ac:dyDescent="0.2">
      <c r="A39" s="15" t="s">
        <v>701</v>
      </c>
      <c r="B39" s="15" t="s">
        <v>714</v>
      </c>
      <c r="C39" s="15" t="s">
        <v>715</v>
      </c>
      <c r="D39" s="15"/>
      <c r="E39" s="15" t="s">
        <v>716</v>
      </c>
      <c r="F39" s="2" t="s">
        <v>555</v>
      </c>
      <c r="G39" s="15" t="str">
        <f>IFERROR(VLOOKUP(IndicatorsTable[[#This Row],[Data ID]],DataTable[],2,FALSE),IFERROR(VLOOKUP(IndicatorsTable[[#This Row],[Data ID]],ToolsTable[],2,FALSE),"No Dataset Identified"))</f>
        <v>CAESAR channel evolution model</v>
      </c>
      <c r="H39" s="2" t="s">
        <v>710</v>
      </c>
      <c r="I39" s="2" t="str">
        <f>IFERROR(VLOOKUP(IndicatorsTable[[#This Row],[Data ID]],DataTable[],13,FALSE),IFERROR(VLOOKUP(IndicatorsTable[[#This Row],[Data ID]],ToolsTable[],8,FALSE),""))</f>
        <v>Specialist tool</v>
      </c>
      <c r="J39" s="2"/>
      <c r="K39" s="2">
        <v>38</v>
      </c>
    </row>
    <row r="40" spans="1:11" ht="28.5" x14ac:dyDescent="0.2">
      <c r="A40" s="15" t="s">
        <v>701</v>
      </c>
      <c r="B40" s="15" t="s">
        <v>714</v>
      </c>
      <c r="C40" s="15" t="s">
        <v>715</v>
      </c>
      <c r="D40" s="15"/>
      <c r="E40" s="15" t="s">
        <v>717</v>
      </c>
      <c r="F40" s="2" t="s">
        <v>631</v>
      </c>
      <c r="G40" s="15" t="str">
        <f>IFERROR(VLOOKUP(IndicatorsTable[[#This Row],[Data ID]],DataTable[],2,FALSE),IFERROR(VLOOKUP(IndicatorsTable[[#This Row],[Data ID]],ToolsTable[],2,FALSE),"No Dataset Identified"))</f>
        <v>Regime equations</v>
      </c>
      <c r="H40" s="2" t="s">
        <v>710</v>
      </c>
      <c r="I40" s="2" t="str">
        <f>IFERROR(VLOOKUP(IndicatorsTable[[#This Row],[Data ID]],DataTable[],13,FALSE),IFERROR(VLOOKUP(IndicatorsTable[[#This Row],[Data ID]],ToolsTable[],8,FALSE),""))</f>
        <v>Specialist tool</v>
      </c>
      <c r="J40" s="2"/>
      <c r="K40" s="2">
        <v>39</v>
      </c>
    </row>
    <row r="41" spans="1:11" ht="28.5" x14ac:dyDescent="0.2">
      <c r="A41" s="15" t="s">
        <v>701</v>
      </c>
      <c r="B41" s="15" t="s">
        <v>714</v>
      </c>
      <c r="C41" s="15" t="s">
        <v>715</v>
      </c>
      <c r="D41" s="15"/>
      <c r="E41" s="15" t="s">
        <v>717</v>
      </c>
      <c r="F41" s="2" t="s">
        <v>429</v>
      </c>
      <c r="G41" s="15" t="str">
        <f>IFERROR(VLOOKUP(IndicatorsTable[[#This Row],[Data ID]],DataTable[],2,FALSE),IFERROR(VLOOKUP(IndicatorsTable[[#This Row],[Data ID]],ToolsTable[],2,FALSE),"No Dataset Identified"))</f>
        <v>RHS models- Hydromorphological indices</v>
      </c>
      <c r="H41" s="2" t="s">
        <v>710</v>
      </c>
      <c r="I41" s="2" t="str">
        <f>IFERROR(VLOOKUP(IndicatorsTable[[#This Row],[Data ID]],DataTable[],13,FALSE),IFERROR(VLOOKUP(IndicatorsTable[[#This Row],[Data ID]],ToolsTable[],8,FALSE),""))</f>
        <v>Moderate</v>
      </c>
      <c r="J41" s="2"/>
      <c r="K41" s="2">
        <v>40</v>
      </c>
    </row>
    <row r="42" spans="1:11" ht="28.5" x14ac:dyDescent="0.2">
      <c r="A42" s="15" t="s">
        <v>701</v>
      </c>
      <c r="B42" s="15" t="s">
        <v>714</v>
      </c>
      <c r="C42" s="15" t="s">
        <v>687</v>
      </c>
      <c r="D42" s="15" t="s">
        <v>718</v>
      </c>
      <c r="E42" s="15"/>
      <c r="F42" s="2" t="s">
        <v>190</v>
      </c>
      <c r="G42" s="15" t="str">
        <f>IFERROR(VLOOKUP(IndicatorsTable[[#This Row],[Data ID]],DataTable[],2,FALSE),IFERROR(VLOOKUP(IndicatorsTable[[#This Row],[Data ID]],ToolsTable[],2,FALSE),"No Dataset Identified"))</f>
        <v>CEH land cover map</v>
      </c>
      <c r="H42" s="2" t="s">
        <v>116</v>
      </c>
      <c r="I42" s="2" t="str">
        <f>IFERROR(VLOOKUP(IndicatorsTable[[#This Row],[Data ID]],DataTable[],13,FALSE),IFERROR(VLOOKUP(IndicatorsTable[[#This Row],[Data ID]],ToolsTable[],8,FALSE),""))</f>
        <v>High</v>
      </c>
      <c r="J42" s="2"/>
      <c r="K42" s="2">
        <v>41</v>
      </c>
    </row>
    <row r="43" spans="1:11" ht="28.5" x14ac:dyDescent="0.2">
      <c r="A43" s="15" t="s">
        <v>701</v>
      </c>
      <c r="B43" s="15" t="s">
        <v>714</v>
      </c>
      <c r="C43" s="15" t="s">
        <v>687</v>
      </c>
      <c r="D43" s="15" t="s">
        <v>718</v>
      </c>
      <c r="E43" s="15"/>
      <c r="F43" s="15" t="s">
        <v>392</v>
      </c>
      <c r="G43" s="15" t="str">
        <f>IFERROR(VLOOKUP(IndicatorsTable[[#This Row],[Data ID]],DataTable[],2,FALSE),IFERROR(VLOOKUP(IndicatorsTable[[#This Row],[Data ID]],ToolsTable[],2,FALSE),"No Dataset Identified"))</f>
        <v>Crop Map of England (CROME)2020</v>
      </c>
      <c r="H43" s="2" t="s">
        <v>87</v>
      </c>
      <c r="I43" s="2" t="str">
        <f>IFERROR(VLOOKUP(IndicatorsTable[[#This Row],[Data ID]],DataTable[],13,FALSE),IFERROR(VLOOKUP(IndicatorsTable[[#This Row],[Data ID]],ToolsTable[],8,FALSE),""))</f>
        <v>Moderate</v>
      </c>
      <c r="J43" s="2"/>
      <c r="K43" s="2">
        <v>42</v>
      </c>
    </row>
    <row r="44" spans="1:11" ht="28.5" x14ac:dyDescent="0.2">
      <c r="A44" s="15" t="s">
        <v>701</v>
      </c>
      <c r="B44" s="15" t="s">
        <v>714</v>
      </c>
      <c r="C44" s="15" t="s">
        <v>687</v>
      </c>
      <c r="D44" s="15" t="s">
        <v>719</v>
      </c>
      <c r="E44" s="15"/>
      <c r="F44" s="2" t="s">
        <v>231</v>
      </c>
      <c r="G44" s="15" t="str">
        <f>IFERROR(VLOOKUP(IndicatorsTable[[#This Row],[Data ID]],DataTable[],2,FALSE),IFERROR(VLOOKUP(IndicatorsTable[[#This Row],[Data ID]],ToolsTable[],2,FALSE),"No Dataset Identified"))</f>
        <v xml:space="preserve">River Habitat Survey data </v>
      </c>
      <c r="H44" s="2" t="s">
        <v>116</v>
      </c>
      <c r="I44" s="2" t="str">
        <f>IFERROR(VLOOKUP(IndicatorsTable[[#This Row],[Data ID]],DataTable[],13,FALSE),IFERROR(VLOOKUP(IndicatorsTable[[#This Row],[Data ID]],ToolsTable[],8,FALSE),""))</f>
        <v>High</v>
      </c>
      <c r="J44" s="2"/>
      <c r="K44" s="2">
        <v>43</v>
      </c>
    </row>
    <row r="45" spans="1:11" ht="28.5" x14ac:dyDescent="0.2">
      <c r="A45" s="15" t="s">
        <v>701</v>
      </c>
      <c r="B45" s="15" t="s">
        <v>714</v>
      </c>
      <c r="C45" s="15" t="s">
        <v>687</v>
      </c>
      <c r="D45" s="15" t="s">
        <v>719</v>
      </c>
      <c r="E45" s="15"/>
      <c r="F45" s="15" t="s">
        <v>435</v>
      </c>
      <c r="G45" s="15" t="str">
        <f>IFERROR(VLOOKUP(IndicatorsTable[[#This Row],[Data ID]],DataTable[],2,FALSE),IFERROR(VLOOKUP(IndicatorsTable[[#This Row],[Data ID]],ToolsTable[],2,FALSE),"No Dataset Identified"))</f>
        <v>RHS Channel Resectioning Index</v>
      </c>
      <c r="H45" s="2" t="s">
        <v>116</v>
      </c>
      <c r="I45" s="2" t="str">
        <f>IFERROR(VLOOKUP(IndicatorsTable[[#This Row],[Data ID]],DataTable[],13,FALSE),IFERROR(VLOOKUP(IndicatorsTable[[#This Row],[Data ID]],ToolsTable[],8,FALSE),""))</f>
        <v>Moderate</v>
      </c>
      <c r="J45" s="2"/>
      <c r="K45" s="2">
        <v>44</v>
      </c>
    </row>
    <row r="46" spans="1:11" ht="28.5" x14ac:dyDescent="0.2">
      <c r="A46" s="15" t="s">
        <v>701</v>
      </c>
      <c r="B46" s="15" t="s">
        <v>714</v>
      </c>
      <c r="C46" s="15" t="s">
        <v>687</v>
      </c>
      <c r="D46" s="15" t="s">
        <v>720</v>
      </c>
      <c r="E46" s="15"/>
      <c r="F46" s="2" t="s">
        <v>477</v>
      </c>
      <c r="G46" s="15" t="str">
        <f>IFERROR(VLOOKUP(IndicatorsTable[[#This Row],[Data ID]],DataTable[],2,FALSE),IFERROR(VLOOKUP(IndicatorsTable[[#This Row],[Data ID]],ToolsTable[],2,FALSE),"No Dataset Identified"))</f>
        <v>Flood and Coastal Risk Managament Assets</v>
      </c>
      <c r="H46" s="2" t="s">
        <v>116</v>
      </c>
      <c r="I46" s="2" t="str">
        <f>IFERROR(VLOOKUP(IndicatorsTable[[#This Row],[Data ID]],DataTable[],13,FALSE),IFERROR(VLOOKUP(IndicatorsTable[[#This Row],[Data ID]],ToolsTable[],8,FALSE),""))</f>
        <v>High</v>
      </c>
      <c r="J46" s="2"/>
      <c r="K46" s="2">
        <v>45</v>
      </c>
    </row>
    <row r="47" spans="1:11" ht="28.5" x14ac:dyDescent="0.2">
      <c r="A47" s="15" t="s">
        <v>701</v>
      </c>
      <c r="B47" s="15" t="s">
        <v>714</v>
      </c>
      <c r="C47" s="15" t="s">
        <v>687</v>
      </c>
      <c r="D47" s="15" t="s">
        <v>719</v>
      </c>
      <c r="E47" s="15"/>
      <c r="F47" s="2" t="s">
        <v>599</v>
      </c>
      <c r="G47" s="15" t="str">
        <f>IFERROR(VLOOKUP(IndicatorsTable[[#This Row],[Data ID]],DataTable[],2,FALSE),IFERROR(VLOOKUP(IndicatorsTable[[#This Row],[Data ID]],ToolsTable[],2,FALSE),"No Dataset Identified"))</f>
        <v xml:space="preserve">Historical fluvial audits </v>
      </c>
      <c r="H47" s="2" t="s">
        <v>710</v>
      </c>
      <c r="I47" s="2" t="str">
        <f>IFERROR(VLOOKUP(IndicatorsTable[[#This Row],[Data ID]],DataTable[],13,FALSE),IFERROR(VLOOKUP(IndicatorsTable[[#This Row],[Data ID]],ToolsTable[],8,FALSE),""))</f>
        <v>Specialist tool</v>
      </c>
      <c r="J47" s="2"/>
      <c r="K47" s="2">
        <v>46</v>
      </c>
    </row>
    <row r="48" spans="1:11" ht="42.75" x14ac:dyDescent="0.2">
      <c r="A48" s="15" t="s">
        <v>701</v>
      </c>
      <c r="B48" s="15" t="s">
        <v>714</v>
      </c>
      <c r="C48" s="15" t="s">
        <v>687</v>
      </c>
      <c r="D48" s="15" t="s">
        <v>719</v>
      </c>
      <c r="E48" s="15"/>
      <c r="F48" s="2" t="s">
        <v>485</v>
      </c>
      <c r="G48" s="15" t="str">
        <f>IFERROR(VLOOKUP(IndicatorsTable[[#This Row],[Data ID]],DataTable[],2,FALSE),IFERROR(VLOOKUP(IndicatorsTable[[#This Row],[Data ID]],ToolsTable[],2,FALSE),"No Dataset Identified"))</f>
        <v xml:space="preserve">Brookes Capital works and major improvement schemes map/methodology </v>
      </c>
      <c r="H48" s="2" t="s">
        <v>710</v>
      </c>
      <c r="I48" s="2" t="str">
        <f>IFERROR(VLOOKUP(IndicatorsTable[[#This Row],[Data ID]],DataTable[],13,FALSE),IFERROR(VLOOKUP(IndicatorsTable[[#This Row],[Data ID]],ToolsTable[],8,FALSE),""))</f>
        <v>Moderate</v>
      </c>
      <c r="J48" s="2"/>
      <c r="K48" s="2">
        <v>47</v>
      </c>
    </row>
    <row r="49" spans="1:11" ht="28.5" x14ac:dyDescent="0.2">
      <c r="A49" s="15" t="s">
        <v>701</v>
      </c>
      <c r="B49" s="15" t="s">
        <v>721</v>
      </c>
      <c r="C49" s="15" t="s">
        <v>703</v>
      </c>
      <c r="D49" s="15"/>
      <c r="E49" s="15"/>
      <c r="F49" s="2" t="s">
        <v>107</v>
      </c>
      <c r="G49" s="15" t="str">
        <f>IFERROR(VLOOKUP(IndicatorsTable[[#This Row],[Data ID]],DataTable[],2,FALSE),IFERROR(VLOOKUP(IndicatorsTable[[#This Row],[Data ID]],ToolsTable[],2,FALSE),"No Dataset Identified"))</f>
        <v xml:space="preserve">Hydrology data </v>
      </c>
      <c r="H49" s="2" t="s">
        <v>116</v>
      </c>
      <c r="I49" s="2" t="str">
        <f>IFERROR(VLOOKUP(IndicatorsTable[[#This Row],[Data ID]],DataTable[],13,FALSE),IFERROR(VLOOKUP(IndicatorsTable[[#This Row],[Data ID]],ToolsTable[],8,FALSE),""))</f>
        <v>High</v>
      </c>
      <c r="J49" s="2"/>
      <c r="K49" s="2">
        <v>48</v>
      </c>
    </row>
    <row r="50" spans="1:11" ht="42.75" x14ac:dyDescent="0.2">
      <c r="A50" s="15" t="s">
        <v>701</v>
      </c>
      <c r="B50" s="15" t="s">
        <v>721</v>
      </c>
      <c r="C50" s="15" t="s">
        <v>722</v>
      </c>
      <c r="D50" s="15"/>
      <c r="E50" s="15"/>
      <c r="F50" s="2" t="s">
        <v>467</v>
      </c>
      <c r="G50" s="15" t="str">
        <f>IFERROR(VLOOKUP(IndicatorsTable[[#This Row],[Data ID]],DataTable[],2,FALSE),IFERROR(VLOOKUP(IndicatorsTable[[#This Row],[Data ID]],ToolsTable[],2,FALSE),"No Dataset Identified"))</f>
        <v>B6 Natural functions of water and wetland ecosystems Indicator</v>
      </c>
      <c r="H50" s="2" t="s">
        <v>710</v>
      </c>
      <c r="I50" s="2" t="str">
        <f>IFERROR(VLOOKUP(IndicatorsTable[[#This Row],[Data ID]],DataTable[],13,FALSE),IFERROR(VLOOKUP(IndicatorsTable[[#This Row],[Data ID]],ToolsTable[],8,FALSE),""))</f>
        <v>High</v>
      </c>
      <c r="J50" s="2"/>
      <c r="K50" s="2">
        <v>49</v>
      </c>
    </row>
    <row r="51" spans="1:11" ht="28.5" x14ac:dyDescent="0.2">
      <c r="A51" s="15" t="s">
        <v>701</v>
      </c>
      <c r="B51" s="15" t="s">
        <v>721</v>
      </c>
      <c r="C51" s="15" t="s">
        <v>722</v>
      </c>
      <c r="D51" s="15"/>
      <c r="E51" s="15"/>
      <c r="F51" s="2" t="s">
        <v>592</v>
      </c>
      <c r="G51" s="15" t="str">
        <f>IFERROR(VLOOKUP(IndicatorsTable[[#This Row],[Data ID]],DataTable[],2,FALSE),IFERROR(VLOOKUP(IndicatorsTable[[#This Row],[Data ID]],ToolsTable[],2,FALSE),"No Dataset Identified"))</f>
        <v xml:space="preserve">LowFlows 2 </v>
      </c>
      <c r="H51" s="2" t="s">
        <v>116</v>
      </c>
      <c r="I51" s="2" t="str">
        <f>IFERROR(VLOOKUP(IndicatorsTable[[#This Row],[Data ID]],DataTable[],13,FALSE),IFERROR(VLOOKUP(IndicatorsTable[[#This Row],[Data ID]],ToolsTable[],8,FALSE),""))</f>
        <v>Specialist tool</v>
      </c>
      <c r="J51" s="2"/>
      <c r="K51" s="2">
        <v>50</v>
      </c>
    </row>
    <row r="52" spans="1:11" ht="28.5" x14ac:dyDescent="0.2">
      <c r="A52" s="15" t="s">
        <v>701</v>
      </c>
      <c r="B52" s="15" t="s">
        <v>721</v>
      </c>
      <c r="C52" s="15" t="s">
        <v>723</v>
      </c>
      <c r="D52" s="15"/>
      <c r="E52" s="15"/>
      <c r="F52" s="2" t="s">
        <v>560</v>
      </c>
      <c r="G52" s="15" t="str">
        <f>IFERROR(VLOOKUP(IndicatorsTable[[#This Row],[Data ID]],DataTable[],2,FALSE),IFERROR(VLOOKUP(IndicatorsTable[[#This Row],[Data ID]],ToolsTable[],2,FALSE),"No Dataset Identified"))</f>
        <v>Commercial 2D-3D hydraulic models</v>
      </c>
      <c r="H52" s="2" t="s">
        <v>710</v>
      </c>
      <c r="I52" s="2" t="str">
        <f>IFERROR(VLOOKUP(IndicatorsTable[[#This Row],[Data ID]],DataTable[],13,FALSE),IFERROR(VLOOKUP(IndicatorsTable[[#This Row],[Data ID]],ToolsTable[],8,FALSE),""))</f>
        <v>Specialist tool</v>
      </c>
      <c r="J52" s="2"/>
      <c r="K52" s="2">
        <v>51</v>
      </c>
    </row>
    <row r="53" spans="1:11" ht="28.5" x14ac:dyDescent="0.2">
      <c r="A53" s="15" t="s">
        <v>701</v>
      </c>
      <c r="B53" s="15" t="s">
        <v>721</v>
      </c>
      <c r="C53" s="15" t="s">
        <v>687</v>
      </c>
      <c r="D53" s="15" t="s">
        <v>724</v>
      </c>
      <c r="E53" s="15"/>
      <c r="F53" s="2" t="s">
        <v>134</v>
      </c>
      <c r="G53" s="15" t="str">
        <f>IFERROR(VLOOKUP(IndicatorsTable[[#This Row],[Data ID]],DataTable[],2,FALSE),IFERROR(VLOOKUP(IndicatorsTable[[#This Row],[Data ID]],ToolsTable[],2,FALSE),"No Dataset Identified"))</f>
        <v>Water Abstraction Tables</v>
      </c>
      <c r="H53" s="2" t="s">
        <v>87</v>
      </c>
      <c r="I53" s="2" t="str">
        <f>IFERROR(VLOOKUP(IndicatorsTable[[#This Row],[Data ID]],DataTable[],13,FALSE),IFERROR(VLOOKUP(IndicatorsTable[[#This Row],[Data ID]],ToolsTable[],8,FALSE),""))</f>
        <v>Moderate</v>
      </c>
      <c r="J53" s="2"/>
      <c r="K53" s="2">
        <v>52</v>
      </c>
    </row>
    <row r="54" spans="1:11" ht="28.5" x14ac:dyDescent="0.2">
      <c r="A54" s="15" t="s">
        <v>701</v>
      </c>
      <c r="B54" s="15" t="s">
        <v>721</v>
      </c>
      <c r="C54" s="15" t="s">
        <v>687</v>
      </c>
      <c r="D54" s="15" t="s">
        <v>724</v>
      </c>
      <c r="E54" s="15"/>
      <c r="F54" s="2" t="s">
        <v>586</v>
      </c>
      <c r="G54" s="15" t="str">
        <f>IFERROR(VLOOKUP(IndicatorsTable[[#This Row],[Data ID]],DataTable[],2,FALSE),IFERROR(VLOOKUP(IndicatorsTable[[#This Row],[Data ID]],ToolsTable[],2,FALSE),"No Dataset Identified"))</f>
        <v>Flood Estimation Handbook (FEH) web service</v>
      </c>
      <c r="H54" s="2" t="s">
        <v>710</v>
      </c>
      <c r="I54" s="2" t="str">
        <f>IFERROR(VLOOKUP(IndicatorsTable[[#This Row],[Data ID]],DataTable[],13,FALSE),IFERROR(VLOOKUP(IndicatorsTable[[#This Row],[Data ID]],ToolsTable[],8,FALSE),""))</f>
        <v>Specialist tool</v>
      </c>
      <c r="J54" s="2"/>
      <c r="K54" s="2">
        <v>53</v>
      </c>
    </row>
    <row r="55" spans="1:11" ht="28.5" x14ac:dyDescent="0.2">
      <c r="A55" s="15" t="s">
        <v>701</v>
      </c>
      <c r="B55" s="15" t="s">
        <v>721</v>
      </c>
      <c r="C55" s="15" t="s">
        <v>687</v>
      </c>
      <c r="D55" s="15" t="s">
        <v>725</v>
      </c>
      <c r="E55" s="15"/>
      <c r="F55" s="2" t="s">
        <v>236</v>
      </c>
      <c r="G55" s="15" t="str">
        <f>IFERROR(VLOOKUP(IndicatorsTable[[#This Row],[Data ID]],DataTable[],2,FALSE),IFERROR(VLOOKUP(IndicatorsTable[[#This Row],[Data ID]],ToolsTable[],2,FALSE),"No Dataset Identified"))</f>
        <v xml:space="preserve">Amber barrier atlas </v>
      </c>
      <c r="H55" s="2" t="s">
        <v>116</v>
      </c>
      <c r="I55" s="2" t="str">
        <f>IFERROR(VLOOKUP(IndicatorsTable[[#This Row],[Data ID]],DataTable[],13,FALSE),IFERROR(VLOOKUP(IndicatorsTable[[#This Row],[Data ID]],ToolsTable[],8,FALSE),""))</f>
        <v>High</v>
      </c>
      <c r="J55" s="2"/>
      <c r="K55" s="2">
        <v>54</v>
      </c>
    </row>
    <row r="56" spans="1:11" ht="28.5" x14ac:dyDescent="0.2">
      <c r="A56" s="15" t="s">
        <v>701</v>
      </c>
      <c r="B56" s="15" t="s">
        <v>721</v>
      </c>
      <c r="C56" s="15" t="s">
        <v>687</v>
      </c>
      <c r="D56" s="15" t="s">
        <v>726</v>
      </c>
      <c r="E56" s="15"/>
      <c r="F56" s="2"/>
      <c r="G56" s="15" t="str">
        <f>IFERROR(VLOOKUP(IndicatorsTable[[#This Row],[Data ID]],DataTable[],2,FALSE),IFERROR(VLOOKUP(IndicatorsTable[[#This Row],[Data ID]],ToolsTable[],2,FALSE),"No Dataset Identified"))</f>
        <v>No Dataset Identified</v>
      </c>
      <c r="H56" s="2"/>
      <c r="I56" s="2" t="str">
        <f>IFERROR(VLOOKUP(IndicatorsTable[[#This Row],[Data ID]],DataTable[],13,FALSE),IFERROR(VLOOKUP(IndicatorsTable[[#This Row],[Data ID]],ToolsTable[],8,FALSE),""))</f>
        <v/>
      </c>
      <c r="J56" s="2"/>
      <c r="K56" s="2">
        <v>55</v>
      </c>
    </row>
    <row r="57" spans="1:11" ht="28.5" x14ac:dyDescent="0.2">
      <c r="A57" s="15" t="s">
        <v>701</v>
      </c>
      <c r="B57" s="15" t="s">
        <v>721</v>
      </c>
      <c r="C57" s="15" t="s">
        <v>687</v>
      </c>
      <c r="D57" s="15" t="s">
        <v>688</v>
      </c>
      <c r="E57" s="15"/>
      <c r="F57" s="2" t="s">
        <v>75</v>
      </c>
      <c r="G57" s="15" t="str">
        <f>IFERROR(VLOOKUP(IndicatorsTable[[#This Row],[Data ID]],DataTable[],2,FALSE),IFERROR(VLOOKUP(IndicatorsTable[[#This Row],[Data ID]],ToolsTable[],2,FALSE),"No Dataset Identified"))</f>
        <v>National River Flow Archive (Base Flow Index)</v>
      </c>
      <c r="H57" s="2" t="s">
        <v>116</v>
      </c>
      <c r="I57" s="2" t="str">
        <f>IFERROR(VLOOKUP(IndicatorsTable[[#This Row],[Data ID]],DataTable[],13,FALSE),IFERROR(VLOOKUP(IndicatorsTable[[#This Row],[Data ID]],ToolsTable[],8,FALSE),""))</f>
        <v>Moderate</v>
      </c>
      <c r="J57" s="2"/>
      <c r="K57" s="2">
        <v>56</v>
      </c>
    </row>
    <row r="58" spans="1:11" ht="28.5" x14ac:dyDescent="0.2">
      <c r="A58" s="15" t="s">
        <v>701</v>
      </c>
      <c r="B58" s="15" t="s">
        <v>721</v>
      </c>
      <c r="C58" s="15" t="s">
        <v>687</v>
      </c>
      <c r="D58" s="15" t="s">
        <v>727</v>
      </c>
      <c r="E58" s="15"/>
      <c r="F58" s="2" t="s">
        <v>231</v>
      </c>
      <c r="G58" s="15" t="str">
        <f>IFERROR(VLOOKUP(IndicatorsTable[[#This Row],[Data ID]],DataTable[],2,FALSE),IFERROR(VLOOKUP(IndicatorsTable[[#This Row],[Data ID]],ToolsTable[],2,FALSE),"No Dataset Identified"))</f>
        <v xml:space="preserve">River Habitat Survey data </v>
      </c>
      <c r="H58" s="2" t="s">
        <v>116</v>
      </c>
      <c r="I58" s="2" t="str">
        <f>IFERROR(VLOOKUP(IndicatorsTable[[#This Row],[Data ID]],DataTable[],13,FALSE),IFERROR(VLOOKUP(IndicatorsTable[[#This Row],[Data ID]],ToolsTable[],8,FALSE),""))</f>
        <v>High</v>
      </c>
      <c r="J58" s="2"/>
      <c r="K58" s="2">
        <v>57</v>
      </c>
    </row>
    <row r="59" spans="1:11" ht="28.5" x14ac:dyDescent="0.2">
      <c r="A59" s="15" t="s">
        <v>701</v>
      </c>
      <c r="B59" s="15" t="s">
        <v>721</v>
      </c>
      <c r="C59" s="15" t="s">
        <v>687</v>
      </c>
      <c r="D59" s="15" t="s">
        <v>727</v>
      </c>
      <c r="E59" s="15"/>
      <c r="F59" s="2" t="s">
        <v>362</v>
      </c>
      <c r="G59" s="15" t="str">
        <f>IFERROR(VLOOKUP(IndicatorsTable[[#This Row],[Data ID]],DataTable[],2,FALSE),IFERROR(VLOOKUP(IndicatorsTable[[#This Row],[Data ID]],ToolsTable[],2,FALSE),"No Dataset Identified"))</f>
        <v xml:space="preserve">AIMS Asset Bundle- Flood defences </v>
      </c>
      <c r="H59" s="2" t="s">
        <v>710</v>
      </c>
      <c r="I59" s="2" t="str">
        <f>IFERROR(VLOOKUP(IndicatorsTable[[#This Row],[Data ID]],DataTable[],13,FALSE),IFERROR(VLOOKUP(IndicatorsTable[[#This Row],[Data ID]],ToolsTable[],8,FALSE),""))</f>
        <v>High</v>
      </c>
      <c r="J59" s="2"/>
      <c r="K59" s="2">
        <v>58</v>
      </c>
    </row>
    <row r="60" spans="1:11" ht="28.5" x14ac:dyDescent="0.2">
      <c r="A60" s="15" t="s">
        <v>701</v>
      </c>
      <c r="B60" s="15" t="s">
        <v>721</v>
      </c>
      <c r="C60" s="15" t="s">
        <v>687</v>
      </c>
      <c r="D60" s="15" t="s">
        <v>727</v>
      </c>
      <c r="E60" s="15"/>
      <c r="F60" s="2" t="s">
        <v>477</v>
      </c>
      <c r="G60" s="15" t="str">
        <f>IFERROR(VLOOKUP(IndicatorsTable[[#This Row],[Data ID]],DataTable[],2,FALSE),IFERROR(VLOOKUP(IndicatorsTable[[#This Row],[Data ID]],ToolsTable[],2,FALSE),"No Dataset Identified"))</f>
        <v>Flood and Coastal Risk Managament Assets</v>
      </c>
      <c r="H60" s="2" t="s">
        <v>710</v>
      </c>
      <c r="I60" s="2" t="str">
        <f>IFERROR(VLOOKUP(IndicatorsTable[[#This Row],[Data ID]],DataTable[],13,FALSE),IFERROR(VLOOKUP(IndicatorsTable[[#This Row],[Data ID]],ToolsTable[],8,FALSE),""))</f>
        <v>High</v>
      </c>
      <c r="J60" s="2"/>
      <c r="K60" s="2">
        <v>59</v>
      </c>
    </row>
    <row r="61" spans="1:11" ht="28.5" x14ac:dyDescent="0.2">
      <c r="A61" s="15" t="s">
        <v>701</v>
      </c>
      <c r="B61" s="15" t="s">
        <v>728</v>
      </c>
      <c r="C61" s="15" t="s">
        <v>708</v>
      </c>
      <c r="D61" s="15"/>
      <c r="E61" s="15"/>
      <c r="F61" s="2" t="s">
        <v>153</v>
      </c>
      <c r="G61" s="15" t="str">
        <f>IFERROR(VLOOKUP(IndicatorsTable[[#This Row],[Data ID]],DataTable[],2,FALSE),IFERROR(VLOOKUP(IndicatorsTable[[#This Row],[Data ID]],ToolsTable[],2,FALSE),"No Dataset Identified"))</f>
        <v>Priority River Habitat - Rivers</v>
      </c>
      <c r="H61" s="2" t="s">
        <v>87</v>
      </c>
      <c r="I61" s="2" t="str">
        <f>IFERROR(VLOOKUP(IndicatorsTable[[#This Row],[Data ID]],DataTable[],13,FALSE),IFERROR(VLOOKUP(IndicatorsTable[[#This Row],[Data ID]],ToolsTable[],8,FALSE),""))</f>
        <v>High</v>
      </c>
      <c r="J61" s="2"/>
      <c r="K61" s="2">
        <v>60</v>
      </c>
    </row>
    <row r="62" spans="1:11" ht="28.5" x14ac:dyDescent="0.2">
      <c r="A62" s="15" t="s">
        <v>701</v>
      </c>
      <c r="B62" s="15" t="s">
        <v>728</v>
      </c>
      <c r="C62" s="15" t="s">
        <v>708</v>
      </c>
      <c r="D62" s="15"/>
      <c r="E62" s="15"/>
      <c r="F62" s="2" t="s">
        <v>160</v>
      </c>
      <c r="G62" s="15" t="str">
        <f>IFERROR(VLOOKUP(IndicatorsTable[[#This Row],[Data ID]],DataTable[],2,FALSE),IFERROR(VLOOKUP(IndicatorsTable[[#This Row],[Data ID]],ToolsTable[],2,FALSE),"No Dataset Identified"))</f>
        <v xml:space="preserve">Priority River Habitat- Headwaters </v>
      </c>
      <c r="H62" s="2" t="s">
        <v>87</v>
      </c>
      <c r="I62" s="2" t="str">
        <f>IFERROR(VLOOKUP(IndicatorsTable[[#This Row],[Data ID]],DataTable[],13,FALSE),IFERROR(VLOOKUP(IndicatorsTable[[#This Row],[Data ID]],ToolsTable[],8,FALSE),""))</f>
        <v>High</v>
      </c>
      <c r="J62" s="2"/>
      <c r="K62" s="2">
        <v>61</v>
      </c>
    </row>
    <row r="63" spans="1:11" ht="28.5" x14ac:dyDescent="0.2">
      <c r="A63" s="15" t="s">
        <v>701</v>
      </c>
      <c r="B63" s="15" t="s">
        <v>728</v>
      </c>
      <c r="C63" s="15" t="s">
        <v>708</v>
      </c>
      <c r="D63" s="15"/>
      <c r="E63" s="15"/>
      <c r="F63" s="2" t="s">
        <v>406</v>
      </c>
      <c r="G63" s="15" t="str">
        <f>IFERROR(VLOOKUP(IndicatorsTable[[#This Row],[Data ID]],DataTable[],2,FALSE),IFERROR(VLOOKUP(IndicatorsTable[[#This Row],[Data ID]],ToolsTable[],2,FALSE),"No Dataset Identified"))</f>
        <v xml:space="preserve">MoRPh Rivers Citizen Science </v>
      </c>
      <c r="H63" s="2" t="s">
        <v>710</v>
      </c>
      <c r="I63" s="2" t="str">
        <f>IFERROR(VLOOKUP(IndicatorsTable[[#This Row],[Data ID]],DataTable[],13,FALSE),IFERROR(VLOOKUP(IndicatorsTable[[#This Row],[Data ID]],ToolsTable[],8,FALSE),""))</f>
        <v>High</v>
      </c>
      <c r="J63" s="2"/>
      <c r="K63" s="2">
        <v>62</v>
      </c>
    </row>
    <row r="64" spans="1:11" ht="28.5" x14ac:dyDescent="0.2">
      <c r="A64" s="15" t="s">
        <v>701</v>
      </c>
      <c r="B64" s="15" t="s">
        <v>728</v>
      </c>
      <c r="C64" s="15" t="s">
        <v>708</v>
      </c>
      <c r="D64" s="15"/>
      <c r="E64" s="15"/>
      <c r="F64" s="2" t="s">
        <v>429</v>
      </c>
      <c r="G64" s="15" t="str">
        <f>IFERROR(VLOOKUP(IndicatorsTable[[#This Row],[Data ID]],DataTable[],2,FALSE),IFERROR(VLOOKUP(IndicatorsTable[[#This Row],[Data ID]],ToolsTable[],2,FALSE),"No Dataset Identified"))</f>
        <v>RHS models- Hydromorphological indices</v>
      </c>
      <c r="H64" s="2" t="s">
        <v>116</v>
      </c>
      <c r="I64" s="2" t="str">
        <f>IFERROR(VLOOKUP(IndicatorsTable[[#This Row],[Data ID]],DataTable[],13,FALSE),IFERROR(VLOOKUP(IndicatorsTable[[#This Row],[Data ID]],ToolsTable[],8,FALSE),""))</f>
        <v>Moderate</v>
      </c>
      <c r="J64" s="2"/>
      <c r="K64" s="2">
        <v>63</v>
      </c>
    </row>
    <row r="65" spans="1:11" ht="42.75" x14ac:dyDescent="0.2">
      <c r="A65" s="15" t="s">
        <v>701</v>
      </c>
      <c r="B65" s="15" t="s">
        <v>728</v>
      </c>
      <c r="C65" s="15" t="s">
        <v>708</v>
      </c>
      <c r="D65" s="15"/>
      <c r="E65" s="15"/>
      <c r="F65" s="2" t="s">
        <v>467</v>
      </c>
      <c r="G65" s="15" t="str">
        <f>IFERROR(VLOOKUP(IndicatorsTable[[#This Row],[Data ID]],DataTable[],2,FALSE),IFERROR(VLOOKUP(IndicatorsTable[[#This Row],[Data ID]],ToolsTable[],2,FALSE),"No Dataset Identified"))</f>
        <v>B6 Natural functions of water and wetland ecosystems Indicator</v>
      </c>
      <c r="H65" s="2" t="s">
        <v>710</v>
      </c>
      <c r="I65" s="2" t="str">
        <f>IFERROR(VLOOKUP(IndicatorsTable[[#This Row],[Data ID]],DataTable[],13,FALSE),IFERROR(VLOOKUP(IndicatorsTable[[#This Row],[Data ID]],ToolsTable[],8,FALSE),""))</f>
        <v>High</v>
      </c>
      <c r="J65" s="2"/>
      <c r="K65" s="2">
        <v>64</v>
      </c>
    </row>
    <row r="66" spans="1:11" ht="28.5" x14ac:dyDescent="0.2">
      <c r="A66" s="15" t="s">
        <v>701</v>
      </c>
      <c r="B66" s="15" t="s">
        <v>728</v>
      </c>
      <c r="C66" s="15" t="s">
        <v>708</v>
      </c>
      <c r="D66" s="15"/>
      <c r="E66" s="15"/>
      <c r="F66" s="2" t="s">
        <v>566</v>
      </c>
      <c r="G66" s="15" t="str">
        <f>IFERROR(VLOOKUP(IndicatorsTable[[#This Row],[Data ID]],DataTable[],2,FALSE),IFERROR(VLOOKUP(IndicatorsTable[[#This Row],[Data ID]],ToolsTable[],2,FALSE),"No Dataset Identified"))</f>
        <v>SIMCAT</v>
      </c>
      <c r="H66" s="2" t="s">
        <v>710</v>
      </c>
      <c r="I66" s="2" t="str">
        <f>IFERROR(VLOOKUP(IndicatorsTable[[#This Row],[Data ID]],DataTable[],13,FALSE),IFERROR(VLOOKUP(IndicatorsTable[[#This Row],[Data ID]],ToolsTable[],8,FALSE),""))</f>
        <v>Specialist tool</v>
      </c>
      <c r="J66" s="2"/>
      <c r="K66" s="2">
        <v>65</v>
      </c>
    </row>
    <row r="67" spans="1:11" ht="28.5" x14ac:dyDescent="0.2">
      <c r="A67" s="15" t="s">
        <v>701</v>
      </c>
      <c r="B67" s="15" t="s">
        <v>728</v>
      </c>
      <c r="C67" s="15" t="s">
        <v>687</v>
      </c>
      <c r="D67" s="15" t="s">
        <v>729</v>
      </c>
      <c r="E67" s="15"/>
      <c r="F67" s="2" t="s">
        <v>231</v>
      </c>
      <c r="G67" s="15" t="str">
        <f>IFERROR(VLOOKUP(IndicatorsTable[[#This Row],[Data ID]],DataTable[],2,FALSE),IFERROR(VLOOKUP(IndicatorsTable[[#This Row],[Data ID]],ToolsTable[],2,FALSE),"No Dataset Identified"))</f>
        <v xml:space="preserve">River Habitat Survey data </v>
      </c>
      <c r="H67" s="2" t="s">
        <v>116</v>
      </c>
      <c r="I67" s="2" t="str">
        <f>IFERROR(VLOOKUP(IndicatorsTable[[#This Row],[Data ID]],DataTable[],13,FALSE),IFERROR(VLOOKUP(IndicatorsTable[[#This Row],[Data ID]],ToolsTable[],8,FALSE),""))</f>
        <v>High</v>
      </c>
      <c r="J67" s="2"/>
      <c r="K67" s="2">
        <v>66</v>
      </c>
    </row>
    <row r="68" spans="1:11" ht="28.5" x14ac:dyDescent="0.2">
      <c r="A68" s="15" t="s">
        <v>701</v>
      </c>
      <c r="B68" s="15" t="s">
        <v>728</v>
      </c>
      <c r="C68" s="15" t="s">
        <v>687</v>
      </c>
      <c r="D68" s="15" t="s">
        <v>729</v>
      </c>
      <c r="E68" s="15"/>
      <c r="F68" s="2" t="s">
        <v>406</v>
      </c>
      <c r="G68" s="15" t="str">
        <f>IFERROR(VLOOKUP(IndicatorsTable[[#This Row],[Data ID]],DataTable[],2,FALSE),IFERROR(VLOOKUP(IndicatorsTable[[#This Row],[Data ID]],ToolsTable[],2,FALSE),"No Dataset Identified"))</f>
        <v xml:space="preserve">MoRPh Rivers Citizen Science </v>
      </c>
      <c r="H68" s="2" t="s">
        <v>710</v>
      </c>
      <c r="I68" s="2" t="str">
        <f>IFERROR(VLOOKUP(IndicatorsTable[[#This Row],[Data ID]],DataTable[],13,FALSE),IFERROR(VLOOKUP(IndicatorsTable[[#This Row],[Data ID]],ToolsTable[],8,FALSE),""))</f>
        <v>High</v>
      </c>
      <c r="J68" s="2"/>
      <c r="K68" s="2">
        <v>67</v>
      </c>
    </row>
    <row r="69" spans="1:11" ht="28.5" x14ac:dyDescent="0.2">
      <c r="A69" s="15" t="s">
        <v>701</v>
      </c>
      <c r="B69" s="15" t="s">
        <v>728</v>
      </c>
      <c r="C69" s="15" t="s">
        <v>687</v>
      </c>
      <c r="D69" s="15" t="s">
        <v>729</v>
      </c>
      <c r="E69" s="15"/>
      <c r="F69" s="2" t="s">
        <v>435</v>
      </c>
      <c r="G69" s="15" t="str">
        <f>IFERROR(VLOOKUP(IndicatorsTable[[#This Row],[Data ID]],DataTable[],2,FALSE),IFERROR(VLOOKUP(IndicatorsTable[[#This Row],[Data ID]],ToolsTable[],2,FALSE),"No Dataset Identified"))</f>
        <v>RHS Channel Resectioning Index</v>
      </c>
      <c r="H69" s="2" t="s">
        <v>710</v>
      </c>
      <c r="I69" s="2" t="str">
        <f>IFERROR(VLOOKUP(IndicatorsTable[[#This Row],[Data ID]],DataTable[],13,FALSE),IFERROR(VLOOKUP(IndicatorsTable[[#This Row],[Data ID]],ToolsTable[],8,FALSE),""))</f>
        <v>Moderate</v>
      </c>
      <c r="J69" s="2"/>
      <c r="K69" s="2">
        <v>68</v>
      </c>
    </row>
    <row r="70" spans="1:11" ht="28.5" x14ac:dyDescent="0.2">
      <c r="A70" s="15" t="s">
        <v>701</v>
      </c>
      <c r="B70" s="15" t="s">
        <v>728</v>
      </c>
      <c r="C70" s="15" t="s">
        <v>687</v>
      </c>
      <c r="D70" s="15" t="s">
        <v>730</v>
      </c>
      <c r="E70" s="15"/>
      <c r="F70" s="2" t="s">
        <v>528</v>
      </c>
      <c r="G70" s="15" t="str">
        <f>IFERROR(VLOOKUP(IndicatorsTable[[#This Row],[Data ID]],DataTable[],2,FALSE),IFERROR(VLOOKUP(IndicatorsTable[[#This Row],[Data ID]],ToolsTable[],2,FALSE),"No Dataset Identified"))</f>
        <v xml:space="preserve">Fisheries classification scheme </v>
      </c>
      <c r="H70" s="2" t="s">
        <v>87</v>
      </c>
      <c r="I70" s="2" t="str">
        <f>IFERROR(VLOOKUP(IndicatorsTable[[#This Row],[Data ID]],DataTable[],13,FALSE),IFERROR(VLOOKUP(IndicatorsTable[[#This Row],[Data ID]],ToolsTable[],8,FALSE),""))</f>
        <v>Specialist tool/Power Tool</v>
      </c>
      <c r="J70" s="2"/>
      <c r="K70" s="2">
        <v>69</v>
      </c>
    </row>
    <row r="71" spans="1:11" ht="28.5" x14ac:dyDescent="0.2">
      <c r="A71" s="15" t="s">
        <v>701</v>
      </c>
      <c r="B71" s="15" t="s">
        <v>728</v>
      </c>
      <c r="C71" s="15" t="s">
        <v>687</v>
      </c>
      <c r="D71" s="15" t="s">
        <v>730</v>
      </c>
      <c r="E71" s="15"/>
      <c r="F71" s="2" t="s">
        <v>534</v>
      </c>
      <c r="G71" s="15" t="str">
        <f>IFERROR(VLOOKUP(IndicatorsTable[[#This Row],[Data ID]],DataTable[],2,FALSE),IFERROR(VLOOKUP(IndicatorsTable[[#This Row],[Data ID]],ToolsTable[],2,FALSE),"No Dataset Identified"))</f>
        <v xml:space="preserve">aquaMetrics RICT </v>
      </c>
      <c r="H71" s="2" t="s">
        <v>710</v>
      </c>
      <c r="I71" s="2" t="str">
        <f>IFERROR(VLOOKUP(IndicatorsTable[[#This Row],[Data ID]],DataTable[],13,FALSE),IFERROR(VLOOKUP(IndicatorsTable[[#This Row],[Data ID]],ToolsTable[],8,FALSE),""))</f>
        <v>Specialist tool</v>
      </c>
      <c r="J71" s="2"/>
      <c r="K71" s="2">
        <v>70</v>
      </c>
    </row>
    <row r="72" spans="1:11" ht="28.5" x14ac:dyDescent="0.2">
      <c r="A72" s="15" t="s">
        <v>701</v>
      </c>
      <c r="B72" s="15" t="s">
        <v>728</v>
      </c>
      <c r="C72" s="15" t="s">
        <v>687</v>
      </c>
      <c r="D72" s="15" t="s">
        <v>730</v>
      </c>
      <c r="E72" s="15"/>
      <c r="F72" s="2" t="s">
        <v>538</v>
      </c>
      <c r="G72" s="15" t="str">
        <f>IFERROR(VLOOKUP(IndicatorsTable[[#This Row],[Data ID]],DataTable[],2,FALSE),IFERROR(VLOOKUP(IndicatorsTable[[#This Row],[Data ID]],ToolsTable[],2,FALSE),"No Dataset Identified"))</f>
        <v>aquametrics LEAFPACS2</v>
      </c>
      <c r="H72" s="2" t="s">
        <v>710</v>
      </c>
      <c r="I72" s="2" t="str">
        <f>IFERROR(VLOOKUP(IndicatorsTable[[#This Row],[Data ID]],DataTable[],13,FALSE),IFERROR(VLOOKUP(IndicatorsTable[[#This Row],[Data ID]],ToolsTable[],8,FALSE),""))</f>
        <v>Specialist tool</v>
      </c>
      <c r="J72" s="2"/>
      <c r="K72" s="2">
        <v>71</v>
      </c>
    </row>
    <row r="73" spans="1:11" ht="42.75" x14ac:dyDescent="0.2">
      <c r="A73" s="15" t="s">
        <v>701</v>
      </c>
      <c r="B73" s="15" t="s">
        <v>728</v>
      </c>
      <c r="C73" s="15" t="s">
        <v>687</v>
      </c>
      <c r="D73" s="15" t="s">
        <v>730</v>
      </c>
      <c r="E73" s="15"/>
      <c r="F73" s="2" t="s">
        <v>543</v>
      </c>
      <c r="G73" s="15" t="str">
        <f>IFERROR(VLOOKUP(IndicatorsTable[[#This Row],[Data ID]],DataTable[],2,FALSE),IFERROR(VLOOKUP(IndicatorsTable[[#This Row],[Data ID]],ToolsTable[],2,FALSE),"No Dataset Identified"))</f>
        <v xml:space="preserve">darleq3: Diatom Assessment of River and Lake Ecological Quality </v>
      </c>
      <c r="H73" s="2" t="s">
        <v>710</v>
      </c>
      <c r="I73" s="2" t="str">
        <f>IFERROR(VLOOKUP(IndicatorsTable[[#This Row],[Data ID]],DataTable[],13,FALSE),IFERROR(VLOOKUP(IndicatorsTable[[#This Row],[Data ID]],ToolsTable[],8,FALSE),""))</f>
        <v>Specialist tool</v>
      </c>
      <c r="J73" s="2"/>
      <c r="K73" s="2">
        <v>72</v>
      </c>
    </row>
    <row r="74" spans="1:11" ht="42.75" x14ac:dyDescent="0.2">
      <c r="A74" s="15" t="s">
        <v>701</v>
      </c>
      <c r="B74" s="15" t="s">
        <v>728</v>
      </c>
      <c r="C74" s="15" t="s">
        <v>687</v>
      </c>
      <c r="D74" s="15" t="s">
        <v>731</v>
      </c>
      <c r="E74" s="15"/>
      <c r="F74" s="2" t="s">
        <v>117</v>
      </c>
      <c r="G74" s="15" t="str">
        <f>IFERROR(VLOOKUP(IndicatorsTable[[#This Row],[Data ID]],DataTable[],2,FALSE),IFERROR(VLOOKUP(IndicatorsTable[[#This Row],[Data ID]],ToolsTable[],2,FALSE),"No Dataset Identified"))</f>
        <v>WFD River, Canal and Surface Water Transfer Water Bodies Cycle 2 Classification 2019</v>
      </c>
      <c r="H74" s="2" t="s">
        <v>710</v>
      </c>
      <c r="I74" s="2" t="str">
        <f>IFERROR(VLOOKUP(IndicatorsTable[[#This Row],[Data ID]],DataTable[],13,FALSE),IFERROR(VLOOKUP(IndicatorsTable[[#This Row],[Data ID]],ToolsTable[],8,FALSE),""))</f>
        <v>High</v>
      </c>
      <c r="J74" s="2"/>
      <c r="K74" s="2">
        <v>73</v>
      </c>
    </row>
    <row r="75" spans="1:11" ht="28.5" x14ac:dyDescent="0.2">
      <c r="A75" s="15" t="s">
        <v>701</v>
      </c>
      <c r="B75" s="15" t="s">
        <v>728</v>
      </c>
      <c r="C75" s="15" t="s">
        <v>687</v>
      </c>
      <c r="D75" s="15" t="s">
        <v>732</v>
      </c>
      <c r="E75" s="15"/>
      <c r="F75" s="2" t="s">
        <v>513</v>
      </c>
      <c r="G75" s="15" t="str">
        <f>IFERROR(VLOOKUP(IndicatorsTable[[#This Row],[Data ID]],DataTable[],2,FALSE),IFERROR(VLOOKUP(IndicatorsTable[[#This Row],[Data ID]],ToolsTable[],2,FALSE),"No Dataset Identified"))</f>
        <v>RAMAS Metapop 6.0</v>
      </c>
      <c r="H75" s="2" t="s">
        <v>710</v>
      </c>
      <c r="I75" s="2" t="str">
        <f>IFERROR(VLOOKUP(IndicatorsTable[[#This Row],[Data ID]],DataTable[],13,FALSE),IFERROR(VLOOKUP(IndicatorsTable[[#This Row],[Data ID]],ToolsTable[],8,FALSE),""))</f>
        <v>Specialist tool</v>
      </c>
      <c r="J75" s="2"/>
      <c r="K75" s="2">
        <v>74</v>
      </c>
    </row>
    <row r="76" spans="1:11" ht="28.5" x14ac:dyDescent="0.2">
      <c r="A76" s="15" t="s">
        <v>701</v>
      </c>
      <c r="B76" s="15" t="s">
        <v>733</v>
      </c>
      <c r="C76" s="15" t="s">
        <v>734</v>
      </c>
      <c r="D76" s="15"/>
      <c r="E76" s="15"/>
      <c r="F76" s="2" t="s">
        <v>231</v>
      </c>
      <c r="G76" s="15" t="str">
        <f>IFERROR(VLOOKUP(IndicatorsTable[[#This Row],[Data ID]],DataTable[],2,FALSE),IFERROR(VLOOKUP(IndicatorsTable[[#This Row],[Data ID]],ToolsTable[],2,FALSE),"No Dataset Identified"))</f>
        <v xml:space="preserve">River Habitat Survey data </v>
      </c>
      <c r="H76" s="2" t="s">
        <v>710</v>
      </c>
      <c r="I76" s="2" t="str">
        <f>IFERROR(VLOOKUP(IndicatorsTable[[#This Row],[Data ID]],DataTable[],13,FALSE),IFERROR(VLOOKUP(IndicatorsTable[[#This Row],[Data ID]],ToolsTable[],8,FALSE),""))</f>
        <v>High</v>
      </c>
      <c r="J76" s="2"/>
      <c r="K76" s="2">
        <v>75</v>
      </c>
    </row>
    <row r="77" spans="1:11" ht="28.5" x14ac:dyDescent="0.2">
      <c r="A77" s="15" t="s">
        <v>701</v>
      </c>
      <c r="B77" s="15" t="s">
        <v>733</v>
      </c>
      <c r="C77" s="15" t="s">
        <v>734</v>
      </c>
      <c r="D77" s="15"/>
      <c r="E77" s="15"/>
      <c r="F77" s="2" t="s">
        <v>406</v>
      </c>
      <c r="G77" s="15" t="str">
        <f>IFERROR(VLOOKUP(IndicatorsTable[[#This Row],[Data ID]],DataTable[],2,FALSE),IFERROR(VLOOKUP(IndicatorsTable[[#This Row],[Data ID]],ToolsTable[],2,FALSE),"No Dataset Identified"))</f>
        <v xml:space="preserve">MoRPh Rivers Citizen Science </v>
      </c>
      <c r="H77" s="2" t="s">
        <v>710</v>
      </c>
      <c r="I77" s="2" t="str">
        <f>IFERROR(VLOOKUP(IndicatorsTable[[#This Row],[Data ID]],DataTable[],13,FALSE),IFERROR(VLOOKUP(IndicatorsTable[[#This Row],[Data ID]],ToolsTable[],8,FALSE),""))</f>
        <v>High</v>
      </c>
      <c r="J77" s="2"/>
      <c r="K77" s="2">
        <v>76</v>
      </c>
    </row>
    <row r="78" spans="1:11" ht="28.5" x14ac:dyDescent="0.2">
      <c r="A78" s="15" t="s">
        <v>701</v>
      </c>
      <c r="B78" s="15" t="s">
        <v>733</v>
      </c>
      <c r="C78" s="15" t="s">
        <v>734</v>
      </c>
      <c r="D78" s="15"/>
      <c r="E78" s="15"/>
      <c r="F78" s="2" t="s">
        <v>422</v>
      </c>
      <c r="G78" s="15" t="str">
        <f>IFERROR(VLOOKUP(IndicatorsTable[[#This Row],[Data ID]],DataTable[],2,FALSE),IFERROR(VLOOKUP(IndicatorsTable[[#This Row],[Data ID]],ToolsTable[],2,FALSE),"No Dataset Identified"))</f>
        <v>Citizen River Habitat Survey</v>
      </c>
      <c r="H78" s="2" t="s">
        <v>710</v>
      </c>
      <c r="I78" s="2" t="str">
        <f>IFERROR(VLOOKUP(IndicatorsTable[[#This Row],[Data ID]],DataTable[],13,FALSE),IFERROR(VLOOKUP(IndicatorsTable[[#This Row],[Data ID]],ToolsTable[],8,FALSE),""))</f>
        <v>High</v>
      </c>
      <c r="J78" s="2"/>
      <c r="K78" s="2">
        <v>77</v>
      </c>
    </row>
    <row r="79" spans="1:11" ht="28.5" x14ac:dyDescent="0.2">
      <c r="A79" s="15" t="s">
        <v>701</v>
      </c>
      <c r="B79" s="15" t="s">
        <v>733</v>
      </c>
      <c r="C79" s="15" t="s">
        <v>734</v>
      </c>
      <c r="D79" s="15"/>
      <c r="E79" s="15"/>
      <c r="F79" s="2" t="s">
        <v>443</v>
      </c>
      <c r="G79" s="15" t="str">
        <f>IFERROR(VLOOKUP(IndicatorsTable[[#This Row],[Data ID]],DataTable[],2,FALSE),IFERROR(VLOOKUP(IndicatorsTable[[#This Row],[Data ID]],ToolsTable[],2,FALSE),"No Dataset Identified"))</f>
        <v>Habitat Networks - Reedbeds</v>
      </c>
      <c r="H79" s="2" t="s">
        <v>87</v>
      </c>
      <c r="I79" s="2" t="str">
        <f>IFERROR(VLOOKUP(IndicatorsTable[[#This Row],[Data ID]],DataTable[],13,FALSE),IFERROR(VLOOKUP(IndicatorsTable[[#This Row],[Data ID]],ToolsTable[],8,FALSE),""))</f>
        <v>High</v>
      </c>
      <c r="J79" s="2"/>
      <c r="K79" s="2">
        <v>78</v>
      </c>
    </row>
    <row r="80" spans="1:11" ht="28.5" x14ac:dyDescent="0.2">
      <c r="A80" s="15" t="s">
        <v>701</v>
      </c>
      <c r="B80" s="15" t="s">
        <v>733</v>
      </c>
      <c r="C80" s="15" t="s">
        <v>735</v>
      </c>
      <c r="D80" s="15"/>
      <c r="E80" s="15"/>
      <c r="F80" s="2" t="s">
        <v>153</v>
      </c>
      <c r="G80" s="15" t="str">
        <f>IFERROR(VLOOKUP(IndicatorsTable[[#This Row],[Data ID]],DataTable[],2,FALSE),IFERROR(VLOOKUP(IndicatorsTable[[#This Row],[Data ID]],ToolsTable[],2,FALSE),"No Dataset Identified"))</f>
        <v>Priority River Habitat - Rivers</v>
      </c>
      <c r="H80" s="2" t="s">
        <v>87</v>
      </c>
      <c r="I80" s="2" t="str">
        <f>IFERROR(VLOOKUP(IndicatorsTable[[#This Row],[Data ID]],DataTable[],13,FALSE),IFERROR(VLOOKUP(IndicatorsTable[[#This Row],[Data ID]],ToolsTable[],8,FALSE),""))</f>
        <v>High</v>
      </c>
      <c r="J80" s="2"/>
      <c r="K80" s="2">
        <v>79</v>
      </c>
    </row>
    <row r="81" spans="1:11" ht="28.5" x14ac:dyDescent="0.2">
      <c r="A81" s="15" t="s">
        <v>701</v>
      </c>
      <c r="B81" s="15" t="s">
        <v>733</v>
      </c>
      <c r="C81" s="15" t="s">
        <v>735</v>
      </c>
      <c r="D81" s="15"/>
      <c r="E81" s="15"/>
      <c r="F81" s="2" t="s">
        <v>429</v>
      </c>
      <c r="G81" s="15" t="str">
        <f>IFERROR(VLOOKUP(IndicatorsTable[[#This Row],[Data ID]],DataTable[],2,FALSE),IFERROR(VLOOKUP(IndicatorsTable[[#This Row],[Data ID]],ToolsTable[],2,FALSE),"No Dataset Identified"))</f>
        <v>RHS models- Hydromorphological indices</v>
      </c>
      <c r="H81" s="2" t="s">
        <v>710</v>
      </c>
      <c r="I81" s="2" t="str">
        <f>IFERROR(VLOOKUP(IndicatorsTable[[#This Row],[Data ID]],DataTable[],13,FALSE),IFERROR(VLOOKUP(IndicatorsTable[[#This Row],[Data ID]],ToolsTable[],8,FALSE),""))</f>
        <v>Moderate</v>
      </c>
      <c r="J81" s="2"/>
      <c r="K81" s="2">
        <v>80</v>
      </c>
    </row>
    <row r="82" spans="1:11" ht="42.75" x14ac:dyDescent="0.2">
      <c r="A82" s="15" t="s">
        <v>701</v>
      </c>
      <c r="B82" s="15" t="s">
        <v>733</v>
      </c>
      <c r="C82" s="15" t="s">
        <v>735</v>
      </c>
      <c r="D82" s="15"/>
      <c r="E82" s="15"/>
      <c r="F82" s="2" t="s">
        <v>467</v>
      </c>
      <c r="G82" s="15" t="str">
        <f>IFERROR(VLOOKUP(IndicatorsTable[[#This Row],[Data ID]],DataTable[],2,FALSE),IFERROR(VLOOKUP(IndicatorsTable[[#This Row],[Data ID]],ToolsTable[],2,FALSE),"No Dataset Identified"))</f>
        <v>B6 Natural functions of water and wetland ecosystems Indicator</v>
      </c>
      <c r="H82" s="2" t="s">
        <v>710</v>
      </c>
      <c r="I82" s="2" t="str">
        <f>IFERROR(VLOOKUP(IndicatorsTable[[#This Row],[Data ID]],DataTable[],13,FALSE),IFERROR(VLOOKUP(IndicatorsTable[[#This Row],[Data ID]],ToolsTable[],8,FALSE),""))</f>
        <v>High</v>
      </c>
      <c r="J82" s="2"/>
      <c r="K82" s="2">
        <v>81</v>
      </c>
    </row>
    <row r="83" spans="1:11" ht="28.5" x14ac:dyDescent="0.2">
      <c r="A83" s="15" t="s">
        <v>701</v>
      </c>
      <c r="B83" s="15" t="s">
        <v>733</v>
      </c>
      <c r="C83" s="15" t="s">
        <v>735</v>
      </c>
      <c r="D83" s="15"/>
      <c r="E83" s="15"/>
      <c r="F83" s="2" t="s">
        <v>566</v>
      </c>
      <c r="G83" s="15" t="str">
        <f>IFERROR(VLOOKUP(IndicatorsTable[[#This Row],[Data ID]],DataTable[],2,FALSE),IFERROR(VLOOKUP(IndicatorsTable[[#This Row],[Data ID]],ToolsTable[],2,FALSE),"No Dataset Identified"))</f>
        <v>SIMCAT</v>
      </c>
      <c r="H83" s="2" t="s">
        <v>710</v>
      </c>
      <c r="I83" s="2" t="str">
        <f>IFERROR(VLOOKUP(IndicatorsTable[[#This Row],[Data ID]],DataTable[],13,FALSE),IFERROR(VLOOKUP(IndicatorsTable[[#This Row],[Data ID]],ToolsTable[],8,FALSE),""))</f>
        <v>Specialist tool</v>
      </c>
      <c r="J83" s="2"/>
      <c r="K83" s="2">
        <v>82</v>
      </c>
    </row>
    <row r="84" spans="1:11" ht="28.5" x14ac:dyDescent="0.2">
      <c r="A84" s="15" t="s">
        <v>701</v>
      </c>
      <c r="B84" s="15" t="s">
        <v>733</v>
      </c>
      <c r="C84" s="15" t="s">
        <v>687</v>
      </c>
      <c r="D84" s="15" t="s">
        <v>736</v>
      </c>
      <c r="E84" s="15"/>
      <c r="F84" s="2" t="s">
        <v>513</v>
      </c>
      <c r="G84" s="15" t="str">
        <f>IFERROR(VLOOKUP(IndicatorsTable[[#This Row],[Data ID]],DataTable[],2,FALSE),IFERROR(VLOOKUP(IndicatorsTable[[#This Row],[Data ID]],ToolsTable[],2,FALSE),"No Dataset Identified"))</f>
        <v>RAMAS Metapop 6.0</v>
      </c>
      <c r="H84" s="2" t="s">
        <v>87</v>
      </c>
      <c r="I84" s="2" t="str">
        <f>IFERROR(VLOOKUP(IndicatorsTable[[#This Row],[Data ID]],DataTable[],13,FALSE),IFERROR(VLOOKUP(IndicatorsTable[[#This Row],[Data ID]],ToolsTable[],8,FALSE),""))</f>
        <v>Specialist tool</v>
      </c>
      <c r="J84" s="2"/>
      <c r="K84" s="2">
        <v>83</v>
      </c>
    </row>
    <row r="85" spans="1:11" ht="28.5" x14ac:dyDescent="0.2">
      <c r="A85" s="15" t="s">
        <v>701</v>
      </c>
      <c r="B85" s="15" t="s">
        <v>733</v>
      </c>
      <c r="C85" s="15" t="s">
        <v>687</v>
      </c>
      <c r="D85" s="15" t="s">
        <v>736</v>
      </c>
      <c r="E85" s="15"/>
      <c r="F85" s="2" t="s">
        <v>521</v>
      </c>
      <c r="G85" s="15" t="str">
        <f>IFERROR(VLOOKUP(IndicatorsTable[[#This Row],[Data ID]],DataTable[],2,FALSE),IFERROR(VLOOKUP(IndicatorsTable[[#This Row],[Data ID]],ToolsTable[],2,FALSE),"No Dataset Identified"))</f>
        <v>MAPS-to-Models</v>
      </c>
      <c r="H85" s="2" t="s">
        <v>87</v>
      </c>
      <c r="I85" s="2" t="str">
        <f>IFERROR(VLOOKUP(IndicatorsTable[[#This Row],[Data ID]],DataTable[],13,FALSE),IFERROR(VLOOKUP(IndicatorsTable[[#This Row],[Data ID]],ToolsTable[],8,FALSE),""))</f>
        <v>Specialist tool</v>
      </c>
      <c r="J85" s="2"/>
      <c r="K85" s="2">
        <v>84</v>
      </c>
    </row>
    <row r="86" spans="1:11" ht="28.5" x14ac:dyDescent="0.2">
      <c r="A86" s="15" t="s">
        <v>701</v>
      </c>
      <c r="B86" s="15" t="s">
        <v>733</v>
      </c>
      <c r="C86" s="15" t="s">
        <v>687</v>
      </c>
      <c r="D86" s="15" t="s">
        <v>737</v>
      </c>
      <c r="E86" s="15"/>
      <c r="F86" s="2"/>
      <c r="G86" s="15" t="str">
        <f>IFERROR(VLOOKUP(IndicatorsTable[[#This Row],[Data ID]],DataTable[],2,FALSE),IFERROR(VLOOKUP(IndicatorsTable[[#This Row],[Data ID]],ToolsTable[],2,FALSE),"No Dataset Identified"))</f>
        <v>No Dataset Identified</v>
      </c>
      <c r="H86" s="2" t="s">
        <v>87</v>
      </c>
      <c r="I86" s="2" t="str">
        <f>IFERROR(VLOOKUP(IndicatorsTable[[#This Row],[Data ID]],DataTable[],13,FALSE),IFERROR(VLOOKUP(IndicatorsTable[[#This Row],[Data ID]],ToolsTable[],8,FALSE),""))</f>
        <v/>
      </c>
      <c r="J86" s="2"/>
      <c r="K86" s="2">
        <v>85</v>
      </c>
    </row>
    <row r="87" spans="1:11" ht="28.5" x14ac:dyDescent="0.2">
      <c r="A87" s="15" t="s">
        <v>701</v>
      </c>
      <c r="B87" s="15" t="s">
        <v>738</v>
      </c>
      <c r="C87" s="15" t="s">
        <v>739</v>
      </c>
      <c r="D87" s="15"/>
      <c r="E87" s="15"/>
      <c r="F87" s="2" t="s">
        <v>165</v>
      </c>
      <c r="G87" s="15" t="str">
        <f>IFERROR(VLOOKUP(IndicatorsTable[[#This Row],[Data ID]],DataTable[],2,FALSE),IFERROR(VLOOKUP(IndicatorsTable[[#This Row],[Data ID]],ToolsTable[],2,FALSE),"No Dataset Identified"))</f>
        <v xml:space="preserve">Freshwater river macroinvertebrate surveys </v>
      </c>
      <c r="H87" s="2" t="s">
        <v>87</v>
      </c>
      <c r="I87" s="2" t="str">
        <f>IFERROR(VLOOKUP(IndicatorsTable[[#This Row],[Data ID]],DataTable[],13,FALSE),IFERROR(VLOOKUP(IndicatorsTable[[#This Row],[Data ID]],ToolsTable[],8,FALSE),""))</f>
        <v>High</v>
      </c>
      <c r="J87" s="2"/>
      <c r="K87" s="2">
        <v>86</v>
      </c>
    </row>
    <row r="88" spans="1:11" ht="28.5" x14ac:dyDescent="0.2">
      <c r="A88" s="15" t="s">
        <v>701</v>
      </c>
      <c r="B88" s="15" t="s">
        <v>738</v>
      </c>
      <c r="C88" s="15" t="s">
        <v>739</v>
      </c>
      <c r="D88" s="15"/>
      <c r="E88" s="15"/>
      <c r="F88" s="2" t="s">
        <v>170</v>
      </c>
      <c r="G88" s="15" t="str">
        <f>IFERROR(VLOOKUP(IndicatorsTable[[#This Row],[Data ID]],DataTable[],2,FALSE),IFERROR(VLOOKUP(IndicatorsTable[[#This Row],[Data ID]],ToolsTable[],2,FALSE),"No Dataset Identified"))</f>
        <v xml:space="preserve">Freshwater river macrophyte surveys </v>
      </c>
      <c r="H88" s="2" t="s">
        <v>710</v>
      </c>
      <c r="I88" s="2" t="str">
        <f>IFERROR(VLOOKUP(IndicatorsTable[[#This Row],[Data ID]],DataTable[],13,FALSE),IFERROR(VLOOKUP(IndicatorsTable[[#This Row],[Data ID]],ToolsTable[],8,FALSE),""))</f>
        <v>High</v>
      </c>
      <c r="J88" s="2"/>
      <c r="K88" s="2">
        <v>87</v>
      </c>
    </row>
    <row r="89" spans="1:11" ht="28.5" x14ac:dyDescent="0.2">
      <c r="A89" s="15" t="s">
        <v>701</v>
      </c>
      <c r="B89" s="15" t="s">
        <v>738</v>
      </c>
      <c r="C89" s="15" t="s">
        <v>739</v>
      </c>
      <c r="D89" s="15"/>
      <c r="E89" s="15"/>
      <c r="F89" s="2" t="s">
        <v>173</v>
      </c>
      <c r="G89" s="15" t="str">
        <f>IFERROR(VLOOKUP(IndicatorsTable[[#This Row],[Data ID]],DataTable[],2,FALSE),IFERROR(VLOOKUP(IndicatorsTable[[#This Row],[Data ID]],ToolsTable[],2,FALSE),"No Dataset Identified"))</f>
        <v xml:space="preserve">Freshwater river diatom surveys </v>
      </c>
      <c r="H89" s="2" t="s">
        <v>710</v>
      </c>
      <c r="I89" s="2" t="str">
        <f>IFERROR(VLOOKUP(IndicatorsTable[[#This Row],[Data ID]],DataTable[],13,FALSE),IFERROR(VLOOKUP(IndicatorsTable[[#This Row],[Data ID]],ToolsTable[],8,FALSE),""))</f>
        <v>High</v>
      </c>
      <c r="J89" s="2"/>
      <c r="K89" s="2">
        <v>88</v>
      </c>
    </row>
    <row r="90" spans="1:11" ht="28.5" x14ac:dyDescent="0.2">
      <c r="A90" s="15" t="s">
        <v>701</v>
      </c>
      <c r="B90" s="15" t="s">
        <v>738</v>
      </c>
      <c r="C90" s="15" t="s">
        <v>739</v>
      </c>
      <c r="D90" s="15"/>
      <c r="E90" s="15"/>
      <c r="F90" s="2" t="s">
        <v>176</v>
      </c>
      <c r="G90" s="15" t="str">
        <f>IFERROR(VLOOKUP(IndicatorsTable[[#This Row],[Data ID]],DataTable[],2,FALSE),IFERROR(VLOOKUP(IndicatorsTable[[#This Row],[Data ID]],ToolsTable[],2,FALSE),"No Dataset Identified"))</f>
        <v xml:space="preserve">Freshwater NFPD data (fish populations) </v>
      </c>
      <c r="H90" s="2" t="s">
        <v>710</v>
      </c>
      <c r="I90" s="2" t="str">
        <f>IFERROR(VLOOKUP(IndicatorsTable[[#This Row],[Data ID]],DataTable[],13,FALSE),IFERROR(VLOOKUP(IndicatorsTable[[#This Row],[Data ID]],ToolsTable[],8,FALSE),""))</f>
        <v>High</v>
      </c>
      <c r="J90" s="2"/>
      <c r="K90" s="2">
        <v>89</v>
      </c>
    </row>
    <row r="91" spans="1:11" ht="28.5" x14ac:dyDescent="0.2">
      <c r="A91" s="15" t="s">
        <v>701</v>
      </c>
      <c r="B91" s="15" t="s">
        <v>738</v>
      </c>
      <c r="C91" s="15" t="s">
        <v>739</v>
      </c>
      <c r="D91" s="15"/>
      <c r="E91" s="15"/>
      <c r="F91" s="2" t="s">
        <v>447</v>
      </c>
      <c r="G91" s="15" t="str">
        <f>IFERROR(VLOOKUP(IndicatorsTable[[#This Row],[Data ID]],DataTable[],2,FALSE),IFERROR(VLOOKUP(IndicatorsTable[[#This Row],[Data ID]],ToolsTable[],2,FALSE),"No Dataset Identified"))</f>
        <v>Species distribution data</v>
      </c>
      <c r="H91" s="2" t="s">
        <v>710</v>
      </c>
      <c r="I91" s="2" t="str">
        <f>IFERROR(VLOOKUP(IndicatorsTable[[#This Row],[Data ID]],DataTable[],13,FALSE),IFERROR(VLOOKUP(IndicatorsTable[[#This Row],[Data ID]],ToolsTable[],8,FALSE),""))</f>
        <v>High</v>
      </c>
      <c r="J91" s="2"/>
      <c r="K91" s="2">
        <v>90</v>
      </c>
    </row>
    <row r="92" spans="1:11" ht="28.5" x14ac:dyDescent="0.2">
      <c r="A92" s="15" t="s">
        <v>701</v>
      </c>
      <c r="B92" s="15" t="s">
        <v>738</v>
      </c>
      <c r="C92" s="15" t="s">
        <v>739</v>
      </c>
      <c r="D92" s="15"/>
      <c r="E92" s="15"/>
      <c r="F92" s="2" t="s">
        <v>460</v>
      </c>
      <c r="G92" s="15" t="str">
        <f>IFERROR(VLOOKUP(IndicatorsTable[[#This Row],[Data ID]],DataTable[],2,FALSE),IFERROR(VLOOKUP(IndicatorsTable[[#This Row],[Data ID]],ToolsTable[],2,FALSE),"No Dataset Identified"))</f>
        <v>Mammal survey</v>
      </c>
      <c r="H92" s="2" t="s">
        <v>87</v>
      </c>
      <c r="I92" s="2" t="str">
        <f>IFERROR(VLOOKUP(IndicatorsTable[[#This Row],[Data ID]],DataTable[],13,FALSE),IFERROR(VLOOKUP(IndicatorsTable[[#This Row],[Data ID]],ToolsTable[],8,FALSE),""))</f>
        <v>Low</v>
      </c>
      <c r="J92" s="2"/>
      <c r="K92" s="2">
        <v>91</v>
      </c>
    </row>
    <row r="93" spans="1:11" ht="28.5" x14ac:dyDescent="0.2">
      <c r="A93" s="15" t="s">
        <v>701</v>
      </c>
      <c r="B93" s="15" t="s">
        <v>738</v>
      </c>
      <c r="C93" s="15" t="s">
        <v>687</v>
      </c>
      <c r="D93" s="15" t="s">
        <v>740</v>
      </c>
      <c r="E93" s="15"/>
      <c r="F93" s="2" t="s">
        <v>231</v>
      </c>
      <c r="G93" s="15" t="str">
        <f>IFERROR(VLOOKUP(IndicatorsTable[[#This Row],[Data ID]],DataTable[],2,FALSE),IFERROR(VLOOKUP(IndicatorsTable[[#This Row],[Data ID]],ToolsTable[],2,FALSE),"No Dataset Identified"))</f>
        <v xml:space="preserve">River Habitat Survey data </v>
      </c>
      <c r="H93" s="2" t="s">
        <v>265</v>
      </c>
      <c r="I93" s="2" t="str">
        <f>IFERROR(VLOOKUP(IndicatorsTable[[#This Row],[Data ID]],DataTable[],13,FALSE),IFERROR(VLOOKUP(IndicatorsTable[[#This Row],[Data ID]],ToolsTable[],8,FALSE),""))</f>
        <v>High</v>
      </c>
      <c r="J93" s="2"/>
      <c r="K93" s="2">
        <v>92</v>
      </c>
    </row>
    <row r="94" spans="1:11" ht="28.5" x14ac:dyDescent="0.2">
      <c r="A94" s="15" t="s">
        <v>701</v>
      </c>
      <c r="B94" s="15" t="s">
        <v>738</v>
      </c>
      <c r="C94" s="15" t="s">
        <v>687</v>
      </c>
      <c r="D94" s="15" t="s">
        <v>741</v>
      </c>
      <c r="E94" s="15"/>
      <c r="F94" s="2" t="s">
        <v>212</v>
      </c>
      <c r="G94" s="15" t="str">
        <f>IFERROR(VLOOKUP(IndicatorsTable[[#This Row],[Data ID]],DataTable[],2,FALSE),IFERROR(VLOOKUP(IndicatorsTable[[#This Row],[Data ID]],ToolsTable[],2,FALSE),"No Dataset Identified"))</f>
        <v xml:space="preserve">Pressure from invasive species </v>
      </c>
      <c r="H94" s="2" t="s">
        <v>710</v>
      </c>
      <c r="I94" s="2" t="str">
        <f>IFERROR(VLOOKUP(IndicatorsTable[[#This Row],[Data ID]],DataTable[],13,FALSE),IFERROR(VLOOKUP(IndicatorsTable[[#This Row],[Data ID]],ToolsTable[],8,FALSE),""))</f>
        <v>High</v>
      </c>
      <c r="J94" s="2"/>
      <c r="K94" s="2">
        <v>93</v>
      </c>
    </row>
    <row r="95" spans="1:11" ht="28.5" x14ac:dyDescent="0.2">
      <c r="A95" s="15" t="s">
        <v>701</v>
      </c>
      <c r="B95" s="15" t="s">
        <v>738</v>
      </c>
      <c r="C95" s="15" t="s">
        <v>687</v>
      </c>
      <c r="D95" s="15" t="s">
        <v>741</v>
      </c>
      <c r="E95" s="15"/>
      <c r="F95" s="2" t="s">
        <v>205</v>
      </c>
      <c r="G95" s="15" t="str">
        <f>IFERROR(VLOOKUP(IndicatorsTable[[#This Row],[Data ID]],DataTable[],2,FALSE),IFERROR(VLOOKUP(IndicatorsTable[[#This Row],[Data ID]],ToolsTable[],2,FALSE),"No Dataset Identified"))</f>
        <v xml:space="preserve">Non-native species surveys </v>
      </c>
      <c r="H95" s="2" t="s">
        <v>116</v>
      </c>
      <c r="I95" s="2" t="str">
        <f>IFERROR(VLOOKUP(IndicatorsTable[[#This Row],[Data ID]],DataTable[],13,FALSE),IFERROR(VLOOKUP(IndicatorsTable[[#This Row],[Data ID]],ToolsTable[],8,FALSE),""))</f>
        <v>High</v>
      </c>
      <c r="J95" s="2"/>
      <c r="K95" s="2">
        <v>94</v>
      </c>
    </row>
    <row r="96" spans="1:11" ht="42.75" x14ac:dyDescent="0.2">
      <c r="A96" s="15" t="s">
        <v>701</v>
      </c>
      <c r="B96" s="15" t="s">
        <v>742</v>
      </c>
      <c r="C96" s="15" t="s">
        <v>111</v>
      </c>
      <c r="D96" s="15"/>
      <c r="E96" s="15"/>
      <c r="F96" s="2" t="s">
        <v>117</v>
      </c>
      <c r="G96" s="15" t="str">
        <f>IFERROR(VLOOKUP(IndicatorsTable[[#This Row],[Data ID]],DataTable[],2,FALSE),IFERROR(VLOOKUP(IndicatorsTable[[#This Row],[Data ID]],ToolsTable[],2,FALSE),"No Dataset Identified"))</f>
        <v>WFD River, Canal and Surface Water Transfer Water Bodies Cycle 2 Classification 2019</v>
      </c>
      <c r="H96" s="2" t="s">
        <v>116</v>
      </c>
      <c r="I96" s="2" t="str">
        <f>IFERROR(VLOOKUP(IndicatorsTable[[#This Row],[Data ID]],DataTable[],13,FALSE),IFERROR(VLOOKUP(IndicatorsTable[[#This Row],[Data ID]],ToolsTable[],8,FALSE),""))</f>
        <v>High</v>
      </c>
      <c r="J96" s="2"/>
      <c r="K96" s="2">
        <v>95</v>
      </c>
    </row>
    <row r="97" spans="1:11" ht="28.5" x14ac:dyDescent="0.2">
      <c r="A97" s="15" t="s">
        <v>701</v>
      </c>
      <c r="B97" s="15" t="s">
        <v>742</v>
      </c>
      <c r="C97" s="15" t="s">
        <v>111</v>
      </c>
      <c r="D97" s="15"/>
      <c r="E97" s="15"/>
      <c r="F97" s="2" t="s">
        <v>179</v>
      </c>
      <c r="G97" s="15" t="str">
        <f>IFERROR(VLOOKUP(IndicatorsTable[[#This Row],[Data ID]],DataTable[],2,FALSE),IFERROR(VLOOKUP(IndicatorsTable[[#This Row],[Data ID]],ToolsTable[],2,FALSE),"No Dataset Identified"))</f>
        <v xml:space="preserve">Water Quality Archive </v>
      </c>
      <c r="H97" s="2" t="s">
        <v>710</v>
      </c>
      <c r="I97" s="2" t="str">
        <f>IFERROR(VLOOKUP(IndicatorsTable[[#This Row],[Data ID]],DataTable[],13,FALSE),IFERROR(VLOOKUP(IndicatorsTable[[#This Row],[Data ID]],ToolsTable[],8,FALSE),""))</f>
        <v>High</v>
      </c>
      <c r="J97" s="2"/>
      <c r="K97" s="2">
        <v>96</v>
      </c>
    </row>
    <row r="98" spans="1:11" ht="42.75" x14ac:dyDescent="0.2">
      <c r="A98" s="15" t="s">
        <v>701</v>
      </c>
      <c r="B98" s="15" t="s">
        <v>742</v>
      </c>
      <c r="C98" s="15" t="s">
        <v>111</v>
      </c>
      <c r="D98" s="15"/>
      <c r="E98" s="15"/>
      <c r="F98" s="2" t="s">
        <v>400</v>
      </c>
      <c r="G98" s="15" t="str">
        <f>IFERROR(VLOOKUP(IndicatorsTable[[#This Row],[Data ID]],DataTable[],2,FALSE),IFERROR(VLOOKUP(IndicatorsTable[[#This Row],[Data ID]],ToolsTable[],2,FALSE),"No Dataset Identified"))</f>
        <v xml:space="preserve">River water temperature projections for English chalk streams </v>
      </c>
      <c r="H98" s="2" t="s">
        <v>710</v>
      </c>
      <c r="I98" s="2" t="str">
        <f>IFERROR(VLOOKUP(IndicatorsTable[[#This Row],[Data ID]],DataTable[],13,FALSE),IFERROR(VLOOKUP(IndicatorsTable[[#This Row],[Data ID]],ToolsTable[],8,FALSE),""))</f>
        <v>Low</v>
      </c>
      <c r="J98" s="2"/>
      <c r="K98" s="2">
        <v>97</v>
      </c>
    </row>
    <row r="99" spans="1:11" ht="42.75" x14ac:dyDescent="0.2">
      <c r="A99" s="15" t="s">
        <v>701</v>
      </c>
      <c r="B99" s="15" t="s">
        <v>742</v>
      </c>
      <c r="C99" s="15" t="s">
        <v>111</v>
      </c>
      <c r="D99" s="15"/>
      <c r="E99" s="15"/>
      <c r="F99" s="2" t="s">
        <v>467</v>
      </c>
      <c r="G99" s="15" t="str">
        <f>IFERROR(VLOOKUP(IndicatorsTable[[#This Row],[Data ID]],DataTable[],2,FALSE),IFERROR(VLOOKUP(IndicatorsTable[[#This Row],[Data ID]],ToolsTable[],2,FALSE),"No Dataset Identified"))</f>
        <v>B6 Natural functions of water and wetland ecosystems Indicator</v>
      </c>
      <c r="H99" s="2" t="s">
        <v>710</v>
      </c>
      <c r="I99" s="2" t="str">
        <f>IFERROR(VLOOKUP(IndicatorsTable[[#This Row],[Data ID]],DataTable[],13,FALSE),IFERROR(VLOOKUP(IndicatorsTable[[#This Row],[Data ID]],ToolsTable[],8,FALSE),""))</f>
        <v>High</v>
      </c>
      <c r="J99" s="2"/>
      <c r="K99" s="2">
        <v>98</v>
      </c>
    </row>
    <row r="100" spans="1:11" x14ac:dyDescent="0.2">
      <c r="A100" s="15" t="s">
        <v>743</v>
      </c>
      <c r="B100" s="15" t="s">
        <v>744</v>
      </c>
      <c r="C100" s="15" t="s">
        <v>745</v>
      </c>
      <c r="D100" s="15"/>
      <c r="E100" s="15"/>
      <c r="F100" s="2" t="s">
        <v>183</v>
      </c>
      <c r="G100" s="15" t="str">
        <f>IFERROR(VLOOKUP(IndicatorsTable[[#This Row],[Data ID]],DataTable[],2,FALSE),IFERROR(VLOOKUP(IndicatorsTable[[#This Row],[Data ID]],ToolsTable[],2,FALSE),"No Dataset Identified"))</f>
        <v>Historic Flood Map</v>
      </c>
      <c r="H100" s="2" t="s">
        <v>116</v>
      </c>
      <c r="I100" s="2" t="str">
        <f>IFERROR(VLOOKUP(IndicatorsTable[[#This Row],[Data ID]],DataTable[],13,FALSE),IFERROR(VLOOKUP(IndicatorsTable[[#This Row],[Data ID]],ToolsTable[],8,FALSE),""))</f>
        <v>High</v>
      </c>
      <c r="J100" s="2"/>
      <c r="K100" s="2">
        <v>99</v>
      </c>
    </row>
    <row r="101" spans="1:11" x14ac:dyDescent="0.2">
      <c r="A101" s="15" t="s">
        <v>743</v>
      </c>
      <c r="B101" s="15" t="s">
        <v>744</v>
      </c>
      <c r="C101" s="15" t="s">
        <v>746</v>
      </c>
      <c r="D101" s="15"/>
      <c r="E101" s="15"/>
      <c r="F101" s="2" t="s">
        <v>183</v>
      </c>
      <c r="G101" s="15" t="str">
        <f>IFERROR(VLOOKUP(IndicatorsTable[[#This Row],[Data ID]],DataTable[],2,FALSE),IFERROR(VLOOKUP(IndicatorsTable[[#This Row],[Data ID]],ToolsTable[],2,FALSE),"No Dataset Identified"))</f>
        <v>Historic Flood Map</v>
      </c>
      <c r="H101" s="2" t="s">
        <v>116</v>
      </c>
      <c r="I101" s="2" t="str">
        <f>IFERROR(VLOOKUP(IndicatorsTable[[#This Row],[Data ID]],DataTable[],13,FALSE),IFERROR(VLOOKUP(IndicatorsTable[[#This Row],[Data ID]],ToolsTable[],8,FALSE),""))</f>
        <v>High</v>
      </c>
      <c r="J101" s="2"/>
      <c r="K101" s="2">
        <v>100</v>
      </c>
    </row>
    <row r="102" spans="1:11" ht="28.5" x14ac:dyDescent="0.2">
      <c r="A102" s="15" t="s">
        <v>743</v>
      </c>
      <c r="B102" s="15" t="s">
        <v>744</v>
      </c>
      <c r="C102" s="15" t="s">
        <v>747</v>
      </c>
      <c r="D102" s="15"/>
      <c r="E102" s="15"/>
      <c r="F102" s="2" t="s">
        <v>226</v>
      </c>
      <c r="G102" s="15" t="str">
        <f>IFERROR(VLOOKUP(IndicatorsTable[[#This Row],[Data ID]],DataTable[],2,FALSE),IFERROR(VLOOKUP(IndicatorsTable[[#This Row],[Data ID]],ToolsTable[],2,FALSE),"No Dataset Identified"))</f>
        <v xml:space="preserve">Working with natural processes map </v>
      </c>
      <c r="H102" s="2" t="s">
        <v>87</v>
      </c>
      <c r="I102" s="2" t="str">
        <f>IFERROR(VLOOKUP(IndicatorsTable[[#This Row],[Data ID]],DataTable[],13,FALSE),IFERROR(VLOOKUP(IndicatorsTable[[#This Row],[Data ID]],ToolsTable[],8,FALSE),""))</f>
        <v>Moderate</v>
      </c>
      <c r="J102" s="2"/>
      <c r="K102" s="2">
        <v>101</v>
      </c>
    </row>
    <row r="103" spans="1:11" x14ac:dyDescent="0.2">
      <c r="A103" s="15" t="s">
        <v>743</v>
      </c>
      <c r="B103" s="15" t="s">
        <v>744</v>
      </c>
      <c r="C103" s="15" t="s">
        <v>748</v>
      </c>
      <c r="D103" s="15"/>
      <c r="E103" s="15"/>
      <c r="F103" s="2" t="s">
        <v>481</v>
      </c>
      <c r="G103" s="15" t="str">
        <f>IFERROR(VLOOKUP(IndicatorsTable[[#This Row],[Data ID]],DataTable[],2,FALSE),IFERROR(VLOOKUP(IndicatorsTable[[#This Row],[Data ID]],ToolsTable[],2,FALSE),"No Dataset Identified"))</f>
        <v xml:space="preserve">UK Lakes Portal </v>
      </c>
      <c r="H103" s="2" t="s">
        <v>87</v>
      </c>
      <c r="I103" s="2" t="str">
        <f>IFERROR(VLOOKUP(IndicatorsTable[[#This Row],[Data ID]],DataTable[],13,FALSE),IFERROR(VLOOKUP(IndicatorsTable[[#This Row],[Data ID]],ToolsTable[],8,FALSE),""))</f>
        <v>High</v>
      </c>
      <c r="J103" s="2"/>
      <c r="K103" s="2">
        <v>102</v>
      </c>
    </row>
    <row r="104" spans="1:11" ht="28.5" x14ac:dyDescent="0.2">
      <c r="A104" s="15" t="s">
        <v>743</v>
      </c>
      <c r="B104" s="15" t="s">
        <v>744</v>
      </c>
      <c r="C104" s="15" t="s">
        <v>748</v>
      </c>
      <c r="D104" s="15"/>
      <c r="E104" s="15"/>
      <c r="F104" s="2" t="s">
        <v>586</v>
      </c>
      <c r="G104" s="15" t="str">
        <f>IFERROR(VLOOKUP(IndicatorsTable[[#This Row],[Data ID]],DataTable[],2,FALSE),IFERROR(VLOOKUP(IndicatorsTable[[#This Row],[Data ID]],ToolsTable[],2,FALSE),"No Dataset Identified"))</f>
        <v>Flood Estimation Handbook (FEH) web service</v>
      </c>
      <c r="H104" s="2" t="s">
        <v>710</v>
      </c>
      <c r="I104" s="2" t="str">
        <f>IFERROR(VLOOKUP(IndicatorsTable[[#This Row],[Data ID]],DataTable[],13,FALSE),IFERROR(VLOOKUP(IndicatorsTable[[#This Row],[Data ID]],ToolsTable[],8,FALSE),""))</f>
        <v>Specialist tool</v>
      </c>
      <c r="J104" s="2"/>
      <c r="K104" s="2">
        <v>103</v>
      </c>
    </row>
    <row r="105" spans="1:11" x14ac:dyDescent="0.2">
      <c r="A105" s="15" t="s">
        <v>743</v>
      </c>
      <c r="B105" s="15" t="s">
        <v>744</v>
      </c>
      <c r="C105" s="15" t="s">
        <v>687</v>
      </c>
      <c r="D105" s="15" t="s">
        <v>749</v>
      </c>
      <c r="E105" s="15"/>
      <c r="F105" s="2" t="s">
        <v>231</v>
      </c>
      <c r="G105" s="15" t="str">
        <f>IFERROR(VLOOKUP(IndicatorsTable[[#This Row],[Data ID]],DataTable[],2,FALSE),IFERROR(VLOOKUP(IndicatorsTable[[#This Row],[Data ID]],ToolsTable[],2,FALSE),"No Dataset Identified"))</f>
        <v xml:space="preserve">River Habitat Survey data </v>
      </c>
      <c r="H105" s="2" t="s">
        <v>116</v>
      </c>
      <c r="I105" s="2" t="str">
        <f>IFERROR(VLOOKUP(IndicatorsTable[[#This Row],[Data ID]],DataTable[],13,FALSE),IFERROR(VLOOKUP(IndicatorsTable[[#This Row],[Data ID]],ToolsTable[],8,FALSE),""))</f>
        <v>High</v>
      </c>
      <c r="J105" s="2"/>
      <c r="K105" s="2">
        <v>104</v>
      </c>
    </row>
    <row r="106" spans="1:11" x14ac:dyDescent="0.2">
      <c r="A106" s="15" t="s">
        <v>743</v>
      </c>
      <c r="B106" s="15" t="s">
        <v>744</v>
      </c>
      <c r="C106" s="15" t="s">
        <v>687</v>
      </c>
      <c r="D106" s="15" t="s">
        <v>750</v>
      </c>
      <c r="E106" s="15"/>
      <c r="F106" s="2" t="s">
        <v>236</v>
      </c>
      <c r="G106" s="15" t="str">
        <f>IFERROR(VLOOKUP(IndicatorsTable[[#This Row],[Data ID]],DataTable[],2,FALSE),IFERROR(VLOOKUP(IndicatorsTable[[#This Row],[Data ID]],ToolsTable[],2,FALSE),"No Dataset Identified"))</f>
        <v xml:space="preserve">Amber barrier atlas </v>
      </c>
      <c r="H106" s="2" t="s">
        <v>116</v>
      </c>
      <c r="I106" s="2" t="str">
        <f>IFERROR(VLOOKUP(IndicatorsTable[[#This Row],[Data ID]],DataTable[],13,FALSE),IFERROR(VLOOKUP(IndicatorsTable[[#This Row],[Data ID]],ToolsTable[],8,FALSE),""))</f>
        <v>High</v>
      </c>
      <c r="J106" s="2"/>
      <c r="K106" s="2">
        <v>105</v>
      </c>
    </row>
    <row r="107" spans="1:11" x14ac:dyDescent="0.2">
      <c r="A107" s="15" t="s">
        <v>743</v>
      </c>
      <c r="B107" s="15" t="s">
        <v>744</v>
      </c>
      <c r="C107" s="15" t="s">
        <v>687</v>
      </c>
      <c r="D107" s="15" t="s">
        <v>751</v>
      </c>
      <c r="E107" s="15"/>
      <c r="F107" s="2"/>
      <c r="G107" s="15" t="str">
        <f>IFERROR(VLOOKUP(IndicatorsTable[[#This Row],[Data ID]],DataTable[],2,FALSE),IFERROR(VLOOKUP(IndicatorsTable[[#This Row],[Data ID]],ToolsTable[],2,FALSE),"No Dataset Identified"))</f>
        <v>No Dataset Identified</v>
      </c>
      <c r="H107" s="2"/>
      <c r="I107" s="2" t="str">
        <f>IFERROR(VLOOKUP(IndicatorsTable[[#This Row],[Data ID]],DataTable[],13,FALSE),IFERROR(VLOOKUP(IndicatorsTable[[#This Row],[Data ID]],ToolsTable[],8,FALSE),""))</f>
        <v/>
      </c>
      <c r="J107" s="2"/>
      <c r="K107" s="2">
        <v>106</v>
      </c>
    </row>
    <row r="108" spans="1:11" x14ac:dyDescent="0.2">
      <c r="A108" s="15" t="s">
        <v>743</v>
      </c>
      <c r="B108" s="15" t="s">
        <v>744</v>
      </c>
      <c r="C108" s="15" t="s">
        <v>687</v>
      </c>
      <c r="D108" s="15" t="s">
        <v>752</v>
      </c>
      <c r="E108" s="15"/>
      <c r="F108" s="2" t="s">
        <v>183</v>
      </c>
      <c r="G108" s="15" t="str">
        <f>IFERROR(VLOOKUP(IndicatorsTable[[#This Row],[Data ID]],DataTable[],2,FALSE),IFERROR(VLOOKUP(IndicatorsTable[[#This Row],[Data ID]],ToolsTable[],2,FALSE),"No Dataset Identified"))</f>
        <v>Historic Flood Map</v>
      </c>
      <c r="H108" s="2" t="s">
        <v>87</v>
      </c>
      <c r="I108" s="2" t="str">
        <f>IFERROR(VLOOKUP(IndicatorsTable[[#This Row],[Data ID]],DataTable[],13,FALSE),IFERROR(VLOOKUP(IndicatorsTable[[#This Row],[Data ID]],ToolsTable[],8,FALSE),""))</f>
        <v>High</v>
      </c>
      <c r="J108" s="2"/>
      <c r="K108" s="2">
        <v>107</v>
      </c>
    </row>
    <row r="109" spans="1:11" x14ac:dyDescent="0.2">
      <c r="A109" s="15" t="s">
        <v>743</v>
      </c>
      <c r="B109" s="15" t="s">
        <v>753</v>
      </c>
      <c r="C109" s="15" t="s">
        <v>754</v>
      </c>
      <c r="D109" s="15"/>
      <c r="E109" s="15"/>
      <c r="F109" s="2" t="s">
        <v>610</v>
      </c>
      <c r="G109" s="15" t="str">
        <f>IFERROR(VLOOKUP(IndicatorsTable[[#This Row],[Data ID]],DataTable[],2,FALSE),IFERROR(VLOOKUP(IndicatorsTable[[#This Row],[Data ID]],ToolsTable[],2,FALSE),"No Dataset Identified"))</f>
        <v xml:space="preserve">CERF model </v>
      </c>
      <c r="H109" s="2" t="s">
        <v>116</v>
      </c>
      <c r="I109" s="2" t="str">
        <f>IFERROR(VLOOKUP(IndicatorsTable[[#This Row],[Data ID]],DataTable[],13,FALSE),IFERROR(VLOOKUP(IndicatorsTable[[#This Row],[Data ID]],ToolsTable[],8,FALSE),""))</f>
        <v>Specialist tool</v>
      </c>
      <c r="J109" s="2"/>
      <c r="K109" s="2">
        <v>108</v>
      </c>
    </row>
    <row r="110" spans="1:11" x14ac:dyDescent="0.2">
      <c r="A110" s="15" t="s">
        <v>743</v>
      </c>
      <c r="B110" s="15" t="s">
        <v>753</v>
      </c>
      <c r="C110" s="15" t="s">
        <v>687</v>
      </c>
      <c r="D110" s="15" t="s">
        <v>755</v>
      </c>
      <c r="E110" s="15"/>
      <c r="F110" s="2"/>
      <c r="G110" s="15" t="str">
        <f>IFERROR(VLOOKUP(IndicatorsTable[[#This Row],[Data ID]],DataTable[],2,FALSE),IFERROR(VLOOKUP(IndicatorsTable[[#This Row],[Data ID]],ToolsTable[],2,FALSE),"No Dataset Identified"))</f>
        <v>No Dataset Identified</v>
      </c>
      <c r="H110" s="2"/>
      <c r="I110" s="2" t="str">
        <f>IFERROR(VLOOKUP(IndicatorsTable[[#This Row],[Data ID]],DataTable[],13,FALSE),IFERROR(VLOOKUP(IndicatorsTable[[#This Row],[Data ID]],ToolsTable[],8,FALSE),""))</f>
        <v/>
      </c>
      <c r="J110" s="2"/>
      <c r="K110" s="2">
        <v>109</v>
      </c>
    </row>
    <row r="111" spans="1:11" x14ac:dyDescent="0.2">
      <c r="A111" s="15" t="s">
        <v>743</v>
      </c>
      <c r="B111" s="15" t="s">
        <v>753</v>
      </c>
      <c r="C111" s="15" t="s">
        <v>687</v>
      </c>
      <c r="D111" s="15" t="s">
        <v>689</v>
      </c>
      <c r="E111" s="15"/>
      <c r="F111" s="2" t="s">
        <v>338</v>
      </c>
      <c r="G111" s="15" t="str">
        <f>IFERROR(VLOOKUP(IndicatorsTable[[#This Row],[Data ID]],DataTable[],2,FALSE),IFERROR(VLOOKUP(IndicatorsTable[[#This Row],[Data ID]],ToolsTable[],2,FALSE),"No Dataset Identified"))</f>
        <v xml:space="preserve">Soil compaction risk map </v>
      </c>
      <c r="H111" s="2" t="s">
        <v>116</v>
      </c>
      <c r="I111" s="2" t="str">
        <f>IFERROR(VLOOKUP(IndicatorsTable[[#This Row],[Data ID]],DataTable[],13,FALSE),IFERROR(VLOOKUP(IndicatorsTable[[#This Row],[Data ID]],ToolsTable[],8,FALSE),""))</f>
        <v>Moderate</v>
      </c>
      <c r="J111" s="2"/>
      <c r="K111" s="2">
        <v>110</v>
      </c>
    </row>
    <row r="112" spans="1:11" ht="28.5" x14ac:dyDescent="0.2">
      <c r="A112" s="15" t="s">
        <v>743</v>
      </c>
      <c r="B112" s="15" t="s">
        <v>753</v>
      </c>
      <c r="C112" s="15" t="s">
        <v>687</v>
      </c>
      <c r="D112" s="15" t="s">
        <v>756</v>
      </c>
      <c r="E112" s="15"/>
      <c r="F112" s="2" t="s">
        <v>392</v>
      </c>
      <c r="G112" s="15" t="str">
        <f>IFERROR(VLOOKUP(IndicatorsTable[[#This Row],[Data ID]],DataTable[],2,FALSE),IFERROR(VLOOKUP(IndicatorsTable[[#This Row],[Data ID]],ToolsTable[],2,FALSE),"No Dataset Identified"))</f>
        <v>Crop Map of England (CROME)2020</v>
      </c>
      <c r="H112" s="2" t="s">
        <v>87</v>
      </c>
      <c r="I112" s="2" t="str">
        <f>IFERROR(VLOOKUP(IndicatorsTable[[#This Row],[Data ID]],DataTable[],13,FALSE),IFERROR(VLOOKUP(IndicatorsTable[[#This Row],[Data ID]],ToolsTable[],8,FALSE),""))</f>
        <v>Moderate</v>
      </c>
      <c r="J112" s="2"/>
      <c r="K112" s="2">
        <v>111</v>
      </c>
    </row>
    <row r="113" spans="1:11" x14ac:dyDescent="0.2">
      <c r="A113" s="15" t="s">
        <v>743</v>
      </c>
      <c r="B113" s="15" t="s">
        <v>753</v>
      </c>
      <c r="C113" s="15" t="s">
        <v>687</v>
      </c>
      <c r="D113" s="15" t="s">
        <v>756</v>
      </c>
      <c r="E113" s="15"/>
      <c r="F113" s="2" t="s">
        <v>614</v>
      </c>
      <c r="G113" s="15" t="str">
        <f>IFERROR(VLOOKUP(IndicatorsTable[[#This Row],[Data ID]],DataTable[],2,FALSE),IFERROR(VLOOKUP(IndicatorsTable[[#This Row],[Data ID]],ToolsTable[],2,FALSE),"No Dataset Identified"))</f>
        <v xml:space="preserve">LiDAR vegetation mapping </v>
      </c>
      <c r="H113" s="2" t="s">
        <v>497</v>
      </c>
      <c r="I113" s="2" t="str">
        <f>IFERROR(VLOOKUP(IndicatorsTable[[#This Row],[Data ID]],DataTable[],13,FALSE),IFERROR(VLOOKUP(IndicatorsTable[[#This Row],[Data ID]],ToolsTable[],8,FALSE),""))</f>
        <v>Specialist tool</v>
      </c>
      <c r="J113" s="2"/>
      <c r="K113" s="2">
        <v>112</v>
      </c>
    </row>
    <row r="114" spans="1:11" x14ac:dyDescent="0.2">
      <c r="A114" s="15" t="s">
        <v>743</v>
      </c>
      <c r="B114" s="15" t="s">
        <v>753</v>
      </c>
      <c r="C114" s="15" t="s">
        <v>687</v>
      </c>
      <c r="D114" s="15" t="s">
        <v>757</v>
      </c>
      <c r="E114" s="15"/>
      <c r="F114" s="2" t="s">
        <v>190</v>
      </c>
      <c r="G114" s="15" t="str">
        <f>IFERROR(VLOOKUP(IndicatorsTable[[#This Row],[Data ID]],DataTable[],2,FALSE),IFERROR(VLOOKUP(IndicatorsTable[[#This Row],[Data ID]],ToolsTable[],2,FALSE),"No Dataset Identified"))</f>
        <v>CEH land cover map</v>
      </c>
      <c r="H114" s="2" t="s">
        <v>116</v>
      </c>
      <c r="I114" s="2" t="str">
        <f>IFERROR(VLOOKUP(IndicatorsTable[[#This Row],[Data ID]],DataTable[],13,FALSE),IFERROR(VLOOKUP(IndicatorsTable[[#This Row],[Data ID]],ToolsTable[],8,FALSE),""))</f>
        <v>High</v>
      </c>
      <c r="J114" s="2"/>
      <c r="K114" s="2">
        <v>113</v>
      </c>
    </row>
    <row r="115" spans="1:11" x14ac:dyDescent="0.2">
      <c r="A115" s="15" t="s">
        <v>743</v>
      </c>
      <c r="B115" s="15" t="s">
        <v>758</v>
      </c>
      <c r="C115" s="15" t="s">
        <v>111</v>
      </c>
      <c r="D115" s="15"/>
      <c r="E115" s="15"/>
      <c r="F115" s="2" t="s">
        <v>89</v>
      </c>
      <c r="G115" s="15" t="str">
        <f>IFERROR(VLOOKUP(IndicatorsTable[[#This Row],[Data ID]],DataTable[],2,FALSE),IFERROR(VLOOKUP(IndicatorsTable[[#This Row],[Data ID]],ToolsTable[],2,FALSE),"No Dataset Identified"))</f>
        <v xml:space="preserve">Groundwater level data </v>
      </c>
      <c r="H115" s="2" t="s">
        <v>116</v>
      </c>
      <c r="I115" s="2" t="str">
        <f>IFERROR(VLOOKUP(IndicatorsTable[[#This Row],[Data ID]],DataTable[],13,FALSE),IFERROR(VLOOKUP(IndicatorsTable[[#This Row],[Data ID]],ToolsTable[],8,FALSE),""))</f>
        <v>Moderate</v>
      </c>
      <c r="J115" s="2"/>
      <c r="K115" s="2">
        <v>114</v>
      </c>
    </row>
    <row r="116" spans="1:11" x14ac:dyDescent="0.2">
      <c r="A116" s="15" t="s">
        <v>743</v>
      </c>
      <c r="B116" s="15" t="s">
        <v>758</v>
      </c>
      <c r="C116" s="15" t="s">
        <v>759</v>
      </c>
      <c r="D116" s="15"/>
      <c r="E116" s="15"/>
      <c r="F116" s="2" t="s">
        <v>570</v>
      </c>
      <c r="G116" s="15" t="str">
        <f>IFERROR(VLOOKUP(IndicatorsTable[[#This Row],[Data ID]],DataTable[],2,FALSE),IFERROR(VLOOKUP(IndicatorsTable[[#This Row],[Data ID]],ToolsTable[],2,FALSE),"No Dataset Identified"))</f>
        <v>AquiMod 2</v>
      </c>
      <c r="H116" s="2" t="s">
        <v>116</v>
      </c>
      <c r="I116" s="2" t="str">
        <f>IFERROR(VLOOKUP(IndicatorsTable[[#This Row],[Data ID]],DataTable[],13,FALSE),IFERROR(VLOOKUP(IndicatorsTable[[#This Row],[Data ID]],ToolsTable[],8,FALSE),""))</f>
        <v>Specialist tool</v>
      </c>
      <c r="J116" s="2"/>
      <c r="K116" s="2">
        <v>115</v>
      </c>
    </row>
    <row r="117" spans="1:11" ht="28.5" x14ac:dyDescent="0.2">
      <c r="A117" s="15" t="s">
        <v>743</v>
      </c>
      <c r="B117" s="15" t="s">
        <v>758</v>
      </c>
      <c r="C117" s="15" t="s">
        <v>687</v>
      </c>
      <c r="D117" s="15" t="s">
        <v>760</v>
      </c>
      <c r="E117" s="15"/>
      <c r="F117" s="2" t="s">
        <v>75</v>
      </c>
      <c r="G117" s="15" t="str">
        <f>IFERROR(VLOOKUP(IndicatorsTable[[#This Row],[Data ID]],DataTable[],2,FALSE),IFERROR(VLOOKUP(IndicatorsTable[[#This Row],[Data ID]],ToolsTable[],2,FALSE),"No Dataset Identified"))</f>
        <v>National River Flow Archive (Base Flow Index)</v>
      </c>
      <c r="H117" s="2" t="s">
        <v>116</v>
      </c>
      <c r="I117" s="2" t="str">
        <f>IFERROR(VLOOKUP(IndicatorsTable[[#This Row],[Data ID]],DataTable[],13,FALSE),IFERROR(VLOOKUP(IndicatorsTable[[#This Row],[Data ID]],ToolsTable[],8,FALSE),""))</f>
        <v>Moderate</v>
      </c>
      <c r="J117" s="2"/>
      <c r="K117" s="2">
        <v>116</v>
      </c>
    </row>
    <row r="118" spans="1:11" x14ac:dyDescent="0.2">
      <c r="A118" s="15" t="s">
        <v>743</v>
      </c>
      <c r="B118" s="15" t="s">
        <v>758</v>
      </c>
      <c r="C118" s="15" t="s">
        <v>687</v>
      </c>
      <c r="D118" s="15" t="s">
        <v>761</v>
      </c>
      <c r="E118" s="15"/>
      <c r="F118" s="2" t="s">
        <v>231</v>
      </c>
      <c r="G118" s="15" t="str">
        <f>IFERROR(VLOOKUP(IndicatorsTable[[#This Row],[Data ID]],DataTable[],2,FALSE),IFERROR(VLOOKUP(IndicatorsTable[[#This Row],[Data ID]],ToolsTable[],2,FALSE),"No Dataset Identified"))</f>
        <v xml:space="preserve">River Habitat Survey data </v>
      </c>
      <c r="H118" s="2" t="s">
        <v>116</v>
      </c>
      <c r="I118" s="2" t="str">
        <f>IFERROR(VLOOKUP(IndicatorsTable[[#This Row],[Data ID]],DataTable[],13,FALSE),IFERROR(VLOOKUP(IndicatorsTable[[#This Row],[Data ID]],ToolsTable[],8,FALSE),""))</f>
        <v>High</v>
      </c>
      <c r="J118" s="2"/>
      <c r="K118" s="2">
        <v>117</v>
      </c>
    </row>
    <row r="119" spans="1:11" ht="28.5" x14ac:dyDescent="0.2">
      <c r="A119" s="15" t="s">
        <v>743</v>
      </c>
      <c r="B119" s="15" t="s">
        <v>758</v>
      </c>
      <c r="C119" s="15" t="s">
        <v>687</v>
      </c>
      <c r="D119" s="15" t="s">
        <v>762</v>
      </c>
      <c r="E119" s="15"/>
      <c r="F119" s="2" t="s">
        <v>311</v>
      </c>
      <c r="G119" s="15" t="str">
        <f>IFERROR(VLOOKUP(IndicatorsTable[[#This Row],[Data ID]],DataTable[],2,FALSE),IFERROR(VLOOKUP(IndicatorsTable[[#This Row],[Data ID]],ToolsTable[],2,FALSE),"No Dataset Identified"))</f>
        <v>Hydrological projections for the UK (eFLaG)</v>
      </c>
      <c r="H119" s="2" t="s">
        <v>497</v>
      </c>
      <c r="I119" s="2" t="str">
        <f>IFERROR(VLOOKUP(IndicatorsTable[[#This Row],[Data ID]],DataTable[],13,FALSE),IFERROR(VLOOKUP(IndicatorsTable[[#This Row],[Data ID]],ToolsTable[],8,FALSE),""))</f>
        <v>High</v>
      </c>
      <c r="J119" s="2"/>
      <c r="K119" s="2">
        <v>118</v>
      </c>
    </row>
    <row r="120" spans="1:11" x14ac:dyDescent="0.2">
      <c r="A120" s="15" t="s">
        <v>743</v>
      </c>
      <c r="B120" s="15" t="s">
        <v>758</v>
      </c>
      <c r="C120" s="15" t="s">
        <v>687</v>
      </c>
      <c r="D120" s="15" t="s">
        <v>763</v>
      </c>
      <c r="E120" s="15"/>
      <c r="F120" s="2" t="s">
        <v>134</v>
      </c>
      <c r="G120" s="15" t="str">
        <f>IFERROR(VLOOKUP(IndicatorsTable[[#This Row],[Data ID]],DataTable[],2,FALSE),IFERROR(VLOOKUP(IndicatorsTable[[#This Row],[Data ID]],ToolsTable[],2,FALSE),"No Dataset Identified"))</f>
        <v>Water Abstraction Tables</v>
      </c>
      <c r="H120" s="2" t="s">
        <v>87</v>
      </c>
      <c r="I120" s="2" t="str">
        <f>IFERROR(VLOOKUP(IndicatorsTable[[#This Row],[Data ID]],DataTable[],13,FALSE),IFERROR(VLOOKUP(IndicatorsTable[[#This Row],[Data ID]],ToolsTable[],8,FALSE),""))</f>
        <v>Moderate</v>
      </c>
      <c r="J120" s="2"/>
      <c r="K120" s="2">
        <v>119</v>
      </c>
    </row>
    <row r="121" spans="1:11" x14ac:dyDescent="0.2">
      <c r="A121" s="15" t="s">
        <v>764</v>
      </c>
      <c r="B121" s="15" t="s">
        <v>765</v>
      </c>
      <c r="C121" s="15" t="s">
        <v>111</v>
      </c>
      <c r="D121" s="15"/>
      <c r="E121" s="15"/>
      <c r="F121" s="2" t="s">
        <v>179</v>
      </c>
      <c r="G121" s="15" t="str">
        <f>IFERROR(VLOOKUP(IndicatorsTable[[#This Row],[Data ID]],DataTable[],2,FALSE),IFERROR(VLOOKUP(IndicatorsTable[[#This Row],[Data ID]],ToolsTable[],2,FALSE),"No Dataset Identified"))</f>
        <v xml:space="preserve">Water Quality Archive </v>
      </c>
      <c r="H121" s="2" t="s">
        <v>116</v>
      </c>
      <c r="I121" s="2" t="str">
        <f>IFERROR(VLOOKUP(IndicatorsTable[[#This Row],[Data ID]],DataTable[],13,FALSE),IFERROR(VLOOKUP(IndicatorsTable[[#This Row],[Data ID]],ToolsTable[],8,FALSE),""))</f>
        <v>High</v>
      </c>
      <c r="J121" s="2"/>
      <c r="K121" s="2">
        <v>120</v>
      </c>
    </row>
    <row r="122" spans="1:11" x14ac:dyDescent="0.2">
      <c r="A122" s="15" t="s">
        <v>764</v>
      </c>
      <c r="B122" s="15" t="s">
        <v>765</v>
      </c>
      <c r="C122" s="15" t="s">
        <v>766</v>
      </c>
      <c r="D122" s="15"/>
      <c r="E122" s="15"/>
      <c r="F122" s="2" t="s">
        <v>562</v>
      </c>
      <c r="G122" s="15" t="str">
        <f>IFERROR(VLOOKUP(IndicatorsTable[[#This Row],[Data ID]],DataTable[],2,FALSE),IFERROR(VLOOKUP(IndicatorsTable[[#This Row],[Data ID]],ToolsTable[],2,FALSE),"No Dataset Identified"))</f>
        <v>SIMCAT</v>
      </c>
      <c r="H122" s="2" t="s">
        <v>710</v>
      </c>
      <c r="I122" s="2" t="str">
        <f>IFERROR(VLOOKUP(IndicatorsTable[[#This Row],[Data ID]],DataTable[],13,FALSE),IFERROR(VLOOKUP(IndicatorsTable[[#This Row],[Data ID]],ToolsTable[],8,FALSE),""))</f>
        <v>Specialist tool</v>
      </c>
      <c r="J122" s="2"/>
      <c r="K122" s="2">
        <v>121</v>
      </c>
    </row>
    <row r="123" spans="1:11" ht="28.5" x14ac:dyDescent="0.2">
      <c r="A123" s="15" t="s">
        <v>764</v>
      </c>
      <c r="B123" s="15" t="s">
        <v>765</v>
      </c>
      <c r="C123" s="15" t="s">
        <v>687</v>
      </c>
      <c r="D123" s="15" t="s">
        <v>767</v>
      </c>
      <c r="E123" s="15"/>
      <c r="F123" s="2" t="s">
        <v>538</v>
      </c>
      <c r="G123" s="15" t="str">
        <f>IFERROR(VLOOKUP(IndicatorsTable[[#This Row],[Data ID]],DataTable[],2,FALSE),IFERROR(VLOOKUP(IndicatorsTable[[#This Row],[Data ID]],ToolsTable[],2,FALSE),"No Dataset Identified"))</f>
        <v>aquametrics LEAFPACS2</v>
      </c>
      <c r="H123" s="2" t="s">
        <v>87</v>
      </c>
      <c r="I123" s="2" t="str">
        <f>IFERROR(VLOOKUP(IndicatorsTable[[#This Row],[Data ID]],DataTable[],13,FALSE),IFERROR(VLOOKUP(IndicatorsTable[[#This Row],[Data ID]],ToolsTable[],8,FALSE),""))</f>
        <v>Specialist tool</v>
      </c>
      <c r="J123" s="2"/>
      <c r="K123" s="2">
        <v>122</v>
      </c>
    </row>
    <row r="124" spans="1:11" ht="42.75" x14ac:dyDescent="0.2">
      <c r="A124" s="15" t="s">
        <v>764</v>
      </c>
      <c r="B124" s="15" t="s">
        <v>765</v>
      </c>
      <c r="C124" s="15" t="s">
        <v>687</v>
      </c>
      <c r="D124" s="15" t="s">
        <v>767</v>
      </c>
      <c r="E124" s="15"/>
      <c r="F124" s="2" t="s">
        <v>543</v>
      </c>
      <c r="G124" s="15" t="str">
        <f>IFERROR(VLOOKUP(IndicatorsTable[[#This Row],[Data ID]],DataTable[],2,FALSE),IFERROR(VLOOKUP(IndicatorsTable[[#This Row],[Data ID]],ToolsTable[],2,FALSE),"No Dataset Identified"))</f>
        <v xml:space="preserve">darleq3: Diatom Assessment of River and Lake Ecological Quality </v>
      </c>
      <c r="H124" s="2" t="s">
        <v>87</v>
      </c>
      <c r="I124" s="2" t="str">
        <f>IFERROR(VLOOKUP(IndicatorsTable[[#This Row],[Data ID]],DataTable[],13,FALSE),IFERROR(VLOOKUP(IndicatorsTable[[#This Row],[Data ID]],ToolsTable[],8,FALSE),""))</f>
        <v>Specialist tool</v>
      </c>
      <c r="J124" s="2"/>
      <c r="K124" s="2">
        <v>123</v>
      </c>
    </row>
    <row r="125" spans="1:11" ht="28.5" x14ac:dyDescent="0.2">
      <c r="A125" s="15" t="s">
        <v>764</v>
      </c>
      <c r="B125" s="15" t="s">
        <v>765</v>
      </c>
      <c r="C125" s="15" t="s">
        <v>687</v>
      </c>
      <c r="D125" s="15" t="s">
        <v>739</v>
      </c>
      <c r="E125" s="15"/>
      <c r="F125" s="2" t="s">
        <v>165</v>
      </c>
      <c r="G125" s="15" t="str">
        <f>IFERROR(VLOOKUP(IndicatorsTable[[#This Row],[Data ID]],DataTable[],2,FALSE),IFERROR(VLOOKUP(IndicatorsTable[[#This Row],[Data ID]],ToolsTable[],2,FALSE),"No Dataset Identified"))</f>
        <v xml:space="preserve">Freshwater river macroinvertebrate surveys </v>
      </c>
      <c r="H125" s="2" t="s">
        <v>87</v>
      </c>
      <c r="I125" s="2" t="str">
        <f>IFERROR(VLOOKUP(IndicatorsTable[[#This Row],[Data ID]],DataTable[],13,FALSE),IFERROR(VLOOKUP(IndicatorsTable[[#This Row],[Data ID]],ToolsTable[],8,FALSE),""))</f>
        <v>High</v>
      </c>
      <c r="J125" s="2"/>
      <c r="K125" s="2">
        <v>124</v>
      </c>
    </row>
    <row r="126" spans="1:11" ht="28.5" x14ac:dyDescent="0.2">
      <c r="A126" s="15" t="s">
        <v>764</v>
      </c>
      <c r="B126" s="15" t="s">
        <v>765</v>
      </c>
      <c r="C126" s="15" t="s">
        <v>687</v>
      </c>
      <c r="D126" s="15" t="s">
        <v>739</v>
      </c>
      <c r="E126" s="15"/>
      <c r="F126" s="2" t="s">
        <v>170</v>
      </c>
      <c r="G126" s="15" t="str">
        <f>IFERROR(VLOOKUP(IndicatorsTable[[#This Row],[Data ID]],DataTable[],2,FALSE),IFERROR(VLOOKUP(IndicatorsTable[[#This Row],[Data ID]],ToolsTable[],2,FALSE),"No Dataset Identified"))</f>
        <v xml:space="preserve">Freshwater river macrophyte surveys </v>
      </c>
      <c r="H126" s="2" t="s">
        <v>87</v>
      </c>
      <c r="I126" s="2" t="str">
        <f>IFERROR(VLOOKUP(IndicatorsTable[[#This Row],[Data ID]],DataTable[],13,FALSE),IFERROR(VLOOKUP(IndicatorsTable[[#This Row],[Data ID]],ToolsTable[],8,FALSE),""))</f>
        <v>High</v>
      </c>
      <c r="J126" s="2"/>
      <c r="K126" s="2">
        <v>125</v>
      </c>
    </row>
    <row r="127" spans="1:11" ht="28.5" x14ac:dyDescent="0.2">
      <c r="A127" s="15" t="s">
        <v>764</v>
      </c>
      <c r="B127" s="15" t="s">
        <v>765</v>
      </c>
      <c r="C127" s="15" t="s">
        <v>687</v>
      </c>
      <c r="D127" s="15" t="s">
        <v>739</v>
      </c>
      <c r="E127" s="15"/>
      <c r="F127" s="2" t="s">
        <v>173</v>
      </c>
      <c r="G127" s="15" t="str">
        <f>IFERROR(VLOOKUP(IndicatorsTable[[#This Row],[Data ID]],DataTable[],2,FALSE),IFERROR(VLOOKUP(IndicatorsTable[[#This Row],[Data ID]],ToolsTable[],2,FALSE),"No Dataset Identified"))</f>
        <v xml:space="preserve">Freshwater river diatom surveys </v>
      </c>
      <c r="H127" s="2" t="s">
        <v>87</v>
      </c>
      <c r="I127" s="2" t="str">
        <f>IFERROR(VLOOKUP(IndicatorsTable[[#This Row],[Data ID]],DataTable[],13,FALSE),IFERROR(VLOOKUP(IndicatorsTable[[#This Row],[Data ID]],ToolsTable[],8,FALSE),""))</f>
        <v>High</v>
      </c>
      <c r="J127" s="2"/>
      <c r="K127" s="2">
        <v>126</v>
      </c>
    </row>
    <row r="128" spans="1:11" ht="28.5" x14ac:dyDescent="0.2">
      <c r="A128" s="15" t="s">
        <v>764</v>
      </c>
      <c r="B128" s="15" t="s">
        <v>765</v>
      </c>
      <c r="C128" s="15" t="s">
        <v>687</v>
      </c>
      <c r="D128" s="15" t="s">
        <v>739</v>
      </c>
      <c r="E128" s="15"/>
      <c r="F128" s="2" t="s">
        <v>176</v>
      </c>
      <c r="G128" s="15" t="str">
        <f>IFERROR(VLOOKUP(IndicatorsTable[[#This Row],[Data ID]],DataTable[],2,FALSE),IFERROR(VLOOKUP(IndicatorsTable[[#This Row],[Data ID]],ToolsTable[],2,FALSE),"No Dataset Identified"))</f>
        <v xml:space="preserve">Freshwater NFPD data (fish populations) </v>
      </c>
      <c r="H128" s="2" t="s">
        <v>87</v>
      </c>
      <c r="I128" s="2" t="str">
        <f>IFERROR(VLOOKUP(IndicatorsTable[[#This Row],[Data ID]],DataTable[],13,FALSE),IFERROR(VLOOKUP(IndicatorsTable[[#This Row],[Data ID]],ToolsTable[],8,FALSE),""))</f>
        <v>High</v>
      </c>
      <c r="J128" s="2"/>
      <c r="K128" s="2">
        <v>127</v>
      </c>
    </row>
    <row r="129" spans="1:11" ht="39.75" customHeight="1" x14ac:dyDescent="0.2">
      <c r="A129" s="15" t="s">
        <v>764</v>
      </c>
      <c r="B129" s="15" t="s">
        <v>765</v>
      </c>
      <c r="C129" s="15" t="s">
        <v>687</v>
      </c>
      <c r="D129" s="15" t="s">
        <v>768</v>
      </c>
      <c r="E129" s="15"/>
      <c r="F129" s="2" t="s">
        <v>366</v>
      </c>
      <c r="G129" s="15" t="str">
        <f>IFERROR(VLOOKUP(IndicatorsTable[[#This Row],[Data ID]],DataTable[],2,FALSE),IFERROR(VLOOKUP(IndicatorsTable[[#This Row],[Data ID]],ToolsTable[],2,FALSE),"No Dataset Identified"))</f>
        <v xml:space="preserve">Flood and Coastal Risk Managament 5yr Maintenance Programme </v>
      </c>
      <c r="H129" s="2" t="s">
        <v>710</v>
      </c>
      <c r="I129" s="2" t="str">
        <f>IFERROR(VLOOKUP(IndicatorsTable[[#This Row],[Data ID]],DataTable[],13,FALSE),IFERROR(VLOOKUP(IndicatorsTable[[#This Row],[Data ID]],ToolsTable[],8,FALSE),""))</f>
        <v>High</v>
      </c>
      <c r="J129" s="2"/>
      <c r="K129" s="2">
        <v>128</v>
      </c>
    </row>
    <row r="130" spans="1:11" x14ac:dyDescent="0.2">
      <c r="A130" s="15" t="s">
        <v>764</v>
      </c>
      <c r="B130" s="15" t="s">
        <v>765</v>
      </c>
      <c r="C130" s="15" t="s">
        <v>687</v>
      </c>
      <c r="D130" s="15" t="s">
        <v>769</v>
      </c>
      <c r="E130" s="15"/>
      <c r="F130" s="2" t="s">
        <v>231</v>
      </c>
      <c r="G130" s="15" t="str">
        <f>IFERROR(VLOOKUP(IndicatorsTable[[#This Row],[Data ID]],DataTable[],2,FALSE),IFERROR(VLOOKUP(IndicatorsTable[[#This Row],[Data ID]],ToolsTable[],2,FALSE),"No Dataset Identified"))</f>
        <v xml:space="preserve">River Habitat Survey data </v>
      </c>
      <c r="H130" s="2" t="s">
        <v>497</v>
      </c>
      <c r="I130" s="2" t="str">
        <f>IFERROR(VLOOKUP(IndicatorsTable[[#This Row],[Data ID]],DataTable[],13,FALSE),IFERROR(VLOOKUP(IndicatorsTable[[#This Row],[Data ID]],ToolsTable[],8,FALSE),""))</f>
        <v>High</v>
      </c>
      <c r="J130" s="2"/>
      <c r="K130" s="2">
        <v>129</v>
      </c>
    </row>
    <row r="131" spans="1:11" x14ac:dyDescent="0.2">
      <c r="A131" s="15" t="s">
        <v>764</v>
      </c>
      <c r="B131" s="15" t="s">
        <v>765</v>
      </c>
      <c r="C131" s="15" t="s">
        <v>687</v>
      </c>
      <c r="D131" s="15" t="s">
        <v>769</v>
      </c>
      <c r="E131" s="15"/>
      <c r="F131" s="2" t="s">
        <v>406</v>
      </c>
      <c r="G131" s="15" t="str">
        <f>IFERROR(VLOOKUP(IndicatorsTable[[#This Row],[Data ID]],DataTable[],2,FALSE),IFERROR(VLOOKUP(IndicatorsTable[[#This Row],[Data ID]],ToolsTable[],2,FALSE),"No Dataset Identified"))</f>
        <v xml:space="preserve">MoRPh Rivers Citizen Science </v>
      </c>
      <c r="H131" s="2" t="s">
        <v>497</v>
      </c>
      <c r="I131" s="2" t="str">
        <f>IFERROR(VLOOKUP(IndicatorsTable[[#This Row],[Data ID]],DataTable[],13,FALSE),IFERROR(VLOOKUP(IndicatorsTable[[#This Row],[Data ID]],ToolsTable[],8,FALSE),""))</f>
        <v>High</v>
      </c>
      <c r="J131" s="2"/>
      <c r="K131" s="2">
        <v>130</v>
      </c>
    </row>
    <row r="132" spans="1:11" x14ac:dyDescent="0.2">
      <c r="A132" s="15" t="s">
        <v>764</v>
      </c>
      <c r="B132" s="15" t="s">
        <v>765</v>
      </c>
      <c r="C132" s="15" t="s">
        <v>687</v>
      </c>
      <c r="D132" s="15" t="s">
        <v>769</v>
      </c>
      <c r="E132" s="15"/>
      <c r="F132" s="2" t="s">
        <v>413</v>
      </c>
      <c r="G132" s="15" t="str">
        <f>IFERROR(VLOOKUP(IndicatorsTable[[#This Row],[Data ID]],DataTable[],2,FALSE),IFERROR(VLOOKUP(IndicatorsTable[[#This Row],[Data ID]],ToolsTable[],2,FALSE),"No Dataset Identified"))</f>
        <v>Riparian shade</v>
      </c>
      <c r="H132" s="2" t="s">
        <v>87</v>
      </c>
      <c r="I132" s="2" t="str">
        <f>IFERROR(VLOOKUP(IndicatorsTable[[#This Row],[Data ID]],DataTable[],13,FALSE),IFERROR(VLOOKUP(IndicatorsTable[[#This Row],[Data ID]],ToolsTable[],8,FALSE),""))</f>
        <v>High</v>
      </c>
      <c r="J132" s="2"/>
      <c r="K132" s="2">
        <v>131</v>
      </c>
    </row>
    <row r="133" spans="1:11" x14ac:dyDescent="0.2">
      <c r="A133" s="15" t="s">
        <v>764</v>
      </c>
      <c r="B133" s="15" t="s">
        <v>765</v>
      </c>
      <c r="C133" s="15" t="s">
        <v>687</v>
      </c>
      <c r="D133" s="15" t="s">
        <v>718</v>
      </c>
      <c r="E133" s="15"/>
      <c r="F133" s="2" t="s">
        <v>190</v>
      </c>
      <c r="G133" s="15" t="str">
        <f>IFERROR(VLOOKUP(IndicatorsTable[[#This Row],[Data ID]],DataTable[],2,FALSE),IFERROR(VLOOKUP(IndicatorsTable[[#This Row],[Data ID]],ToolsTable[],2,FALSE),"No Dataset Identified"))</f>
        <v>CEH land cover map</v>
      </c>
      <c r="H133" s="2" t="s">
        <v>116</v>
      </c>
      <c r="I133" s="2" t="str">
        <f>IFERROR(VLOOKUP(IndicatorsTable[[#This Row],[Data ID]],DataTable[],13,FALSE),IFERROR(VLOOKUP(IndicatorsTable[[#This Row],[Data ID]],ToolsTable[],8,FALSE),""))</f>
        <v>High</v>
      </c>
      <c r="J133" s="2"/>
      <c r="K133" s="2">
        <v>132</v>
      </c>
    </row>
    <row r="134" spans="1:11" ht="28.5" x14ac:dyDescent="0.2">
      <c r="A134" s="15" t="s">
        <v>764</v>
      </c>
      <c r="B134" s="15" t="s">
        <v>765</v>
      </c>
      <c r="C134" s="15" t="s">
        <v>687</v>
      </c>
      <c r="D134" s="15" t="s">
        <v>770</v>
      </c>
      <c r="E134" s="15"/>
      <c r="F134" s="2" t="s">
        <v>343</v>
      </c>
      <c r="G134" s="15" t="str">
        <f>IFERROR(VLOOKUP(IndicatorsTable[[#This Row],[Data ID]],DataTable[],2,FALSE),IFERROR(VLOOKUP(IndicatorsTable[[#This Row],[Data ID]],ToolsTable[],2,FALSE),"No Dataset Identified"))</f>
        <v>Event Duration Monitoring - Storm Overflows</v>
      </c>
      <c r="H134" s="2" t="s">
        <v>497</v>
      </c>
      <c r="I134" s="2" t="str">
        <f>IFERROR(VLOOKUP(IndicatorsTable[[#This Row],[Data ID]],DataTable[],13,FALSE),IFERROR(VLOOKUP(IndicatorsTable[[#This Row],[Data ID]],ToolsTable[],8,FALSE),""))</f>
        <v>High</v>
      </c>
      <c r="J134" s="2"/>
      <c r="K134" s="2">
        <v>133</v>
      </c>
    </row>
    <row r="135" spans="1:11" x14ac:dyDescent="0.2">
      <c r="A135" s="15" t="s">
        <v>764</v>
      </c>
      <c r="B135" s="15" t="s">
        <v>765</v>
      </c>
      <c r="C135" s="15" t="s">
        <v>687</v>
      </c>
      <c r="D135" s="15" t="s">
        <v>771</v>
      </c>
      <c r="E135" s="15"/>
      <c r="F135" s="2" t="s">
        <v>618</v>
      </c>
      <c r="G135" s="15" t="str">
        <f>IFERROR(VLOOKUP(IndicatorsTable[[#This Row],[Data ID]],DataTable[],2,FALSE),IFERROR(VLOOKUP(IndicatorsTable[[#This Row],[Data ID]],ToolsTable[],2,FALSE),"No Dataset Identified"))</f>
        <v>SAGIS</v>
      </c>
      <c r="H135" s="2" t="s">
        <v>116</v>
      </c>
      <c r="I135" s="2" t="str">
        <f>IFERROR(VLOOKUP(IndicatorsTable[[#This Row],[Data ID]],DataTable[],13,FALSE),IFERROR(VLOOKUP(IndicatorsTable[[#This Row],[Data ID]],ToolsTable[],8,FALSE),""))</f>
        <v>Specialist tool</v>
      </c>
      <c r="J135" s="2"/>
      <c r="K135" s="2">
        <v>134</v>
      </c>
    </row>
    <row r="136" spans="1:11" ht="28.5" x14ac:dyDescent="0.2">
      <c r="A136" s="15" t="s">
        <v>772</v>
      </c>
      <c r="B136" s="15" t="s">
        <v>773</v>
      </c>
      <c r="C136" s="15" t="s">
        <v>774</v>
      </c>
      <c r="D136" s="15"/>
      <c r="E136" s="15"/>
      <c r="F136" s="15" t="s">
        <v>165</v>
      </c>
      <c r="G136" s="15" t="str">
        <f>IFERROR(VLOOKUP(IndicatorsTable[[#This Row],[Data ID]],DataTable[],2,FALSE),IFERROR(VLOOKUP(IndicatorsTable[[#This Row],[Data ID]],ToolsTable[],2,FALSE),"No Dataset Identified"))</f>
        <v xml:space="preserve">Freshwater river macroinvertebrate surveys </v>
      </c>
      <c r="H136" s="2" t="s">
        <v>87</v>
      </c>
      <c r="I136" s="2" t="str">
        <f>IFERROR(VLOOKUP(IndicatorsTable[[#This Row],[Data ID]],DataTable[],13,FALSE),IFERROR(VLOOKUP(IndicatorsTable[[#This Row],[Data ID]],ToolsTable[],8,FALSE),""))</f>
        <v>High</v>
      </c>
      <c r="J136" s="2"/>
      <c r="K136" s="2">
        <v>135</v>
      </c>
    </row>
    <row r="137" spans="1:11" ht="28.5" x14ac:dyDescent="0.2">
      <c r="A137" s="15" t="s">
        <v>772</v>
      </c>
      <c r="B137" s="15" t="s">
        <v>773</v>
      </c>
      <c r="C137" s="15" t="s">
        <v>774</v>
      </c>
      <c r="D137" s="15"/>
      <c r="E137" s="15"/>
      <c r="F137" s="15" t="s">
        <v>170</v>
      </c>
      <c r="G137" s="15" t="str">
        <f>IFERROR(VLOOKUP(IndicatorsTable[[#This Row],[Data ID]],DataTable[],2,FALSE),IFERROR(VLOOKUP(IndicatorsTable[[#This Row],[Data ID]],ToolsTable[],2,FALSE),"No Dataset Identified"))</f>
        <v xml:space="preserve">Freshwater river macrophyte surveys </v>
      </c>
      <c r="H137" s="2" t="s">
        <v>87</v>
      </c>
      <c r="I137" s="2" t="str">
        <f>IFERROR(VLOOKUP(IndicatorsTable[[#This Row],[Data ID]],DataTable[],13,FALSE),IFERROR(VLOOKUP(IndicatorsTable[[#This Row],[Data ID]],ToolsTable[],8,FALSE),""))</f>
        <v>High</v>
      </c>
      <c r="J137" s="2"/>
      <c r="K137" s="2">
        <v>136</v>
      </c>
    </row>
    <row r="138" spans="1:11" ht="28.5" x14ac:dyDescent="0.2">
      <c r="A138" s="15" t="s">
        <v>772</v>
      </c>
      <c r="B138" s="15" t="s">
        <v>773</v>
      </c>
      <c r="C138" s="15" t="s">
        <v>774</v>
      </c>
      <c r="D138" s="15"/>
      <c r="E138" s="15"/>
      <c r="F138" s="15" t="s">
        <v>176</v>
      </c>
      <c r="G138" s="15" t="str">
        <f>IFERROR(VLOOKUP(IndicatorsTable[[#This Row],[Data ID]],DataTable[],2,FALSE),IFERROR(VLOOKUP(IndicatorsTable[[#This Row],[Data ID]],ToolsTable[],2,FALSE),"No Dataset Identified"))</f>
        <v xml:space="preserve">Freshwater NFPD data (fish populations) </v>
      </c>
      <c r="H138" s="2" t="s">
        <v>87</v>
      </c>
      <c r="I138" s="2" t="str">
        <f>IFERROR(VLOOKUP(IndicatorsTable[[#This Row],[Data ID]],DataTable[],13,FALSE),IFERROR(VLOOKUP(IndicatorsTable[[#This Row],[Data ID]],ToolsTable[],8,FALSE),""))</f>
        <v>High</v>
      </c>
      <c r="J138" s="2"/>
      <c r="K138" s="2">
        <v>137</v>
      </c>
    </row>
    <row r="139" spans="1:11" ht="28.5" x14ac:dyDescent="0.2">
      <c r="A139" s="15" t="s">
        <v>772</v>
      </c>
      <c r="B139" s="15" t="s">
        <v>773</v>
      </c>
      <c r="C139" s="15" t="s">
        <v>774</v>
      </c>
      <c r="D139" s="15"/>
      <c r="E139" s="15"/>
      <c r="F139" s="15" t="s">
        <v>197</v>
      </c>
      <c r="G139" s="15" t="str">
        <f>IFERROR(VLOOKUP(IndicatorsTable[[#This Row],[Data ID]],DataTable[],2,FALSE),IFERROR(VLOOKUP(IndicatorsTable[[#This Row],[Data ID]],ToolsTable[],2,FALSE),"No Dataset Identified"))</f>
        <v xml:space="preserve">Biological records centre NBN Atlas </v>
      </c>
      <c r="H139" s="2" t="s">
        <v>87</v>
      </c>
      <c r="I139" s="2" t="str">
        <f>IFERROR(VLOOKUP(IndicatorsTable[[#This Row],[Data ID]],DataTable[],13,FALSE),IFERROR(VLOOKUP(IndicatorsTable[[#This Row],[Data ID]],ToolsTable[],8,FALSE),""))</f>
        <v>Moderate</v>
      </c>
      <c r="J139" s="2"/>
      <c r="K139" s="2">
        <v>138</v>
      </c>
    </row>
    <row r="140" spans="1:11" ht="28.5" x14ac:dyDescent="0.2">
      <c r="A140" s="15" t="s">
        <v>772</v>
      </c>
      <c r="B140" s="15" t="s">
        <v>773</v>
      </c>
      <c r="C140" s="15" t="s">
        <v>774</v>
      </c>
      <c r="D140" s="15"/>
      <c r="E140" s="15"/>
      <c r="F140" s="15" t="s">
        <v>460</v>
      </c>
      <c r="G140" s="15" t="str">
        <f>IFERROR(VLOOKUP(IndicatorsTable[[#This Row],[Data ID]],DataTable[],2,FALSE),IFERROR(VLOOKUP(IndicatorsTable[[#This Row],[Data ID]],ToolsTable[],2,FALSE),"No Dataset Identified"))</f>
        <v>Mammal survey</v>
      </c>
      <c r="H140" s="2" t="s">
        <v>87</v>
      </c>
      <c r="I140" s="2" t="str">
        <f>IFERROR(VLOOKUP(IndicatorsTable[[#This Row],[Data ID]],DataTable[],13,FALSE),IFERROR(VLOOKUP(IndicatorsTable[[#This Row],[Data ID]],ToolsTable[],8,FALSE),""))</f>
        <v>Low</v>
      </c>
      <c r="J140" s="2"/>
      <c r="K140" s="2">
        <v>139</v>
      </c>
    </row>
    <row r="141" spans="1:11" ht="28.5" x14ac:dyDescent="0.2">
      <c r="A141" s="15" t="s">
        <v>772</v>
      </c>
      <c r="B141" s="15" t="s">
        <v>773</v>
      </c>
      <c r="C141" s="15" t="s">
        <v>775</v>
      </c>
      <c r="D141" s="15"/>
      <c r="E141" s="15"/>
      <c r="F141" s="15" t="s">
        <v>165</v>
      </c>
      <c r="G141" s="15" t="str">
        <f>IFERROR(VLOOKUP(IndicatorsTable[[#This Row],[Data ID]],DataTable[],2,FALSE),IFERROR(VLOOKUP(IndicatorsTable[[#This Row],[Data ID]],ToolsTable[],2,FALSE),"No Dataset Identified"))</f>
        <v xml:space="preserve">Freshwater river macroinvertebrate surveys </v>
      </c>
      <c r="H141" s="2" t="s">
        <v>87</v>
      </c>
      <c r="I141" s="2" t="str">
        <f>IFERROR(VLOOKUP(IndicatorsTable[[#This Row],[Data ID]],DataTable[],13,FALSE),IFERROR(VLOOKUP(IndicatorsTable[[#This Row],[Data ID]],ToolsTable[],8,FALSE),""))</f>
        <v>High</v>
      </c>
      <c r="J141" s="2"/>
      <c r="K141" s="2">
        <v>140</v>
      </c>
    </row>
    <row r="142" spans="1:11" ht="28.5" x14ac:dyDescent="0.2">
      <c r="A142" s="15" t="s">
        <v>772</v>
      </c>
      <c r="B142" s="15" t="s">
        <v>773</v>
      </c>
      <c r="C142" s="15" t="s">
        <v>775</v>
      </c>
      <c r="D142" s="15"/>
      <c r="E142" s="15"/>
      <c r="F142" s="15" t="s">
        <v>170</v>
      </c>
      <c r="G142" s="15" t="str">
        <f>IFERROR(VLOOKUP(IndicatorsTable[[#This Row],[Data ID]],DataTable[],2,FALSE),IFERROR(VLOOKUP(IndicatorsTable[[#This Row],[Data ID]],ToolsTable[],2,FALSE),"No Dataset Identified"))</f>
        <v xml:space="preserve">Freshwater river macrophyte surveys </v>
      </c>
      <c r="H142" s="2" t="s">
        <v>87</v>
      </c>
      <c r="I142" s="2" t="str">
        <f>IFERROR(VLOOKUP(IndicatorsTable[[#This Row],[Data ID]],DataTable[],13,FALSE),IFERROR(VLOOKUP(IndicatorsTable[[#This Row],[Data ID]],ToolsTable[],8,FALSE),""))</f>
        <v>High</v>
      </c>
      <c r="J142" s="2"/>
      <c r="K142" s="2">
        <v>141</v>
      </c>
    </row>
    <row r="143" spans="1:11" ht="28.5" x14ac:dyDescent="0.2">
      <c r="A143" s="15" t="s">
        <v>772</v>
      </c>
      <c r="B143" s="15" t="s">
        <v>773</v>
      </c>
      <c r="C143" s="15" t="s">
        <v>775</v>
      </c>
      <c r="D143" s="15"/>
      <c r="E143" s="15"/>
      <c r="F143" s="15" t="s">
        <v>176</v>
      </c>
      <c r="G143" s="15" t="str">
        <f>IFERROR(VLOOKUP(IndicatorsTable[[#This Row],[Data ID]],DataTable[],2,FALSE),IFERROR(VLOOKUP(IndicatorsTable[[#This Row],[Data ID]],ToolsTable[],2,FALSE),"No Dataset Identified"))</f>
        <v xml:space="preserve">Freshwater NFPD data (fish populations) </v>
      </c>
      <c r="H143" s="2" t="s">
        <v>87</v>
      </c>
      <c r="I143" s="2" t="str">
        <f>IFERROR(VLOOKUP(IndicatorsTable[[#This Row],[Data ID]],DataTable[],13,FALSE),IFERROR(VLOOKUP(IndicatorsTable[[#This Row],[Data ID]],ToolsTable[],8,FALSE),""))</f>
        <v>High</v>
      </c>
      <c r="J143" s="2"/>
      <c r="K143" s="2">
        <v>142</v>
      </c>
    </row>
    <row r="144" spans="1:11" ht="28.5" x14ac:dyDescent="0.2">
      <c r="A144" s="15" t="s">
        <v>772</v>
      </c>
      <c r="B144" s="15" t="s">
        <v>773</v>
      </c>
      <c r="C144" s="15" t="s">
        <v>775</v>
      </c>
      <c r="D144" s="15"/>
      <c r="E144" s="15"/>
      <c r="F144" s="15" t="s">
        <v>197</v>
      </c>
      <c r="G144" s="15" t="str">
        <f>IFERROR(VLOOKUP(IndicatorsTable[[#This Row],[Data ID]],DataTable[],2,FALSE),IFERROR(VLOOKUP(IndicatorsTable[[#This Row],[Data ID]],ToolsTable[],2,FALSE),"No Dataset Identified"))</f>
        <v xml:space="preserve">Biological records centre NBN Atlas </v>
      </c>
      <c r="H144" s="2" t="s">
        <v>87</v>
      </c>
      <c r="I144" s="2" t="str">
        <f>IFERROR(VLOOKUP(IndicatorsTable[[#This Row],[Data ID]],DataTable[],13,FALSE),IFERROR(VLOOKUP(IndicatorsTable[[#This Row],[Data ID]],ToolsTable[],8,FALSE),""))</f>
        <v>Moderate</v>
      </c>
      <c r="J144" s="2"/>
      <c r="K144" s="2">
        <v>143</v>
      </c>
    </row>
    <row r="145" spans="1:11" ht="28.5" x14ac:dyDescent="0.2">
      <c r="A145" s="15" t="s">
        <v>772</v>
      </c>
      <c r="B145" s="15" t="s">
        <v>773</v>
      </c>
      <c r="C145" s="15" t="s">
        <v>775</v>
      </c>
      <c r="D145" s="15"/>
      <c r="E145" s="15"/>
      <c r="F145" s="15" t="s">
        <v>460</v>
      </c>
      <c r="G145" s="15" t="str">
        <f>IFERROR(VLOOKUP(IndicatorsTable[[#This Row],[Data ID]],DataTable[],2,FALSE),IFERROR(VLOOKUP(IndicatorsTable[[#This Row],[Data ID]],ToolsTable[],2,FALSE),"No Dataset Identified"))</f>
        <v>Mammal survey</v>
      </c>
      <c r="H145" s="2" t="s">
        <v>87</v>
      </c>
      <c r="I145" s="2" t="str">
        <f>IFERROR(VLOOKUP(IndicatorsTable[[#This Row],[Data ID]],DataTable[],13,FALSE),IFERROR(VLOOKUP(IndicatorsTable[[#This Row],[Data ID]],ToolsTable[],8,FALSE),""))</f>
        <v>Low</v>
      </c>
      <c r="J145" s="2"/>
      <c r="K145" s="2">
        <v>144</v>
      </c>
    </row>
    <row r="146" spans="1:11" ht="28.5" x14ac:dyDescent="0.2">
      <c r="A146" s="15" t="s">
        <v>772</v>
      </c>
      <c r="B146" s="15" t="s">
        <v>773</v>
      </c>
      <c r="C146" s="15" t="s">
        <v>776</v>
      </c>
      <c r="D146" s="15"/>
      <c r="E146" s="15"/>
      <c r="F146" s="15"/>
      <c r="G146" s="15" t="str">
        <f>IFERROR(VLOOKUP(IndicatorsTable[[#This Row],[Data ID]],DataTable[],2,FALSE),IFERROR(VLOOKUP(IndicatorsTable[[#This Row],[Data ID]],ToolsTable[],2,FALSE),"No Dataset Identified"))</f>
        <v>No Dataset Identified</v>
      </c>
      <c r="H146" s="2"/>
      <c r="I146" s="2" t="str">
        <f>IFERROR(VLOOKUP(IndicatorsTable[[#This Row],[Data ID]],DataTable[],13,FALSE),IFERROR(VLOOKUP(IndicatorsTable[[#This Row],[Data ID]],ToolsTable[],8,FALSE),""))</f>
        <v/>
      </c>
      <c r="J146" s="2"/>
      <c r="K146" s="2">
        <v>145</v>
      </c>
    </row>
    <row r="147" spans="1:11" ht="28.5" x14ac:dyDescent="0.2">
      <c r="A147" s="15" t="s">
        <v>772</v>
      </c>
      <c r="B147" s="15" t="s">
        <v>777</v>
      </c>
      <c r="C147" s="15" t="s">
        <v>778</v>
      </c>
      <c r="D147" s="15"/>
      <c r="E147" s="15"/>
      <c r="F147" s="15" t="s">
        <v>197</v>
      </c>
      <c r="G147" s="15" t="str">
        <f>IFERROR(VLOOKUP(IndicatorsTable[[#This Row],[Data ID]],DataTable[],2,FALSE),IFERROR(VLOOKUP(IndicatorsTable[[#This Row],[Data ID]],ToolsTable[],2,FALSE),"No Dataset Identified"))</f>
        <v xml:space="preserve">Biological records centre NBN Atlas </v>
      </c>
      <c r="H147" s="2" t="s">
        <v>710</v>
      </c>
      <c r="I147" s="2" t="str">
        <f>IFERROR(VLOOKUP(IndicatorsTable[[#This Row],[Data ID]],DataTable[],13,FALSE),IFERROR(VLOOKUP(IndicatorsTable[[#This Row],[Data ID]],ToolsTable[],8,FALSE),""))</f>
        <v>Moderate</v>
      </c>
      <c r="J147" s="2"/>
      <c r="K147" s="2">
        <v>146</v>
      </c>
    </row>
    <row r="148" spans="1:11" ht="28.5" x14ac:dyDescent="0.2">
      <c r="A148" s="15" t="s">
        <v>772</v>
      </c>
      <c r="B148" s="15" t="s">
        <v>777</v>
      </c>
      <c r="C148" s="15" t="s">
        <v>687</v>
      </c>
      <c r="D148" s="15" t="s">
        <v>779</v>
      </c>
      <c r="E148" s="15"/>
      <c r="F148" s="15" t="s">
        <v>205</v>
      </c>
      <c r="G148" s="15" t="str">
        <f>IFERROR(VLOOKUP(IndicatorsTable[[#This Row],[Data ID]],DataTable[],2,FALSE),IFERROR(VLOOKUP(IndicatorsTable[[#This Row],[Data ID]],ToolsTable[],2,FALSE),"No Dataset Identified"))</f>
        <v xml:space="preserve">Non-native species surveys </v>
      </c>
      <c r="H148" s="2" t="s">
        <v>116</v>
      </c>
      <c r="I148" s="2" t="str">
        <f>IFERROR(VLOOKUP(IndicatorsTable[[#This Row],[Data ID]],DataTable[],13,FALSE),IFERROR(VLOOKUP(IndicatorsTable[[#This Row],[Data ID]],ToolsTable[],8,FALSE),""))</f>
        <v>High</v>
      </c>
      <c r="J148" s="2"/>
      <c r="K148" s="2">
        <v>147</v>
      </c>
    </row>
    <row r="149" spans="1:11" ht="28.5" x14ac:dyDescent="0.2">
      <c r="A149" s="15" t="s">
        <v>772</v>
      </c>
      <c r="B149" s="15" t="s">
        <v>777</v>
      </c>
      <c r="C149" s="15" t="s">
        <v>687</v>
      </c>
      <c r="D149" s="15" t="s">
        <v>779</v>
      </c>
      <c r="E149" s="15"/>
      <c r="F149" s="15" t="s">
        <v>212</v>
      </c>
      <c r="G149" s="15" t="str">
        <f>IFERROR(VLOOKUP(IndicatorsTable[[#This Row],[Data ID]],DataTable[],2,FALSE),IFERROR(VLOOKUP(IndicatorsTable[[#This Row],[Data ID]],ToolsTable[],2,FALSE),"No Dataset Identified"))</f>
        <v xml:space="preserve">Pressure from invasive species </v>
      </c>
      <c r="H149" s="2" t="s">
        <v>710</v>
      </c>
      <c r="I149" s="2" t="str">
        <f>IFERROR(VLOOKUP(IndicatorsTable[[#This Row],[Data ID]],DataTable[],13,FALSE),IFERROR(VLOOKUP(IndicatorsTable[[#This Row],[Data ID]],ToolsTable[],8,FALSE),""))</f>
        <v>High</v>
      </c>
      <c r="J149" s="2"/>
      <c r="K149" s="2">
        <v>148</v>
      </c>
    </row>
    <row r="150" spans="1:11" ht="28.5" x14ac:dyDescent="0.2">
      <c r="A150" s="15" t="s">
        <v>772</v>
      </c>
      <c r="B150" s="15" t="s">
        <v>777</v>
      </c>
      <c r="C150" s="15" t="s">
        <v>687</v>
      </c>
      <c r="D150" s="15" t="s">
        <v>780</v>
      </c>
      <c r="E150" s="15"/>
      <c r="F150" s="15" t="s">
        <v>231</v>
      </c>
      <c r="G150" s="15" t="str">
        <f>IFERROR(VLOOKUP(IndicatorsTable[[#This Row],[Data ID]],DataTable[],2,FALSE),IFERROR(VLOOKUP(IndicatorsTable[[#This Row],[Data ID]],ToolsTable[],2,FALSE),"No Dataset Identified"))</f>
        <v xml:space="preserve">River Habitat Survey data </v>
      </c>
      <c r="H150" s="2" t="s">
        <v>116</v>
      </c>
      <c r="I150" s="2" t="str">
        <f>IFERROR(VLOOKUP(IndicatorsTable[[#This Row],[Data ID]],DataTable[],13,FALSE),IFERROR(VLOOKUP(IndicatorsTable[[#This Row],[Data ID]],ToolsTable[],8,FALSE),""))</f>
        <v>High</v>
      </c>
      <c r="J150" s="2"/>
      <c r="K150" s="2">
        <v>149</v>
      </c>
    </row>
    <row r="151" spans="1:11" ht="28.5" x14ac:dyDescent="0.2">
      <c r="A151" s="15" t="s">
        <v>772</v>
      </c>
      <c r="B151" s="15" t="s">
        <v>777</v>
      </c>
      <c r="C151" s="15" t="s">
        <v>687</v>
      </c>
      <c r="D151" s="15" t="s">
        <v>780</v>
      </c>
      <c r="E151" s="15"/>
      <c r="F151" s="15" t="s">
        <v>406</v>
      </c>
      <c r="G151" s="15" t="str">
        <f>IFERROR(VLOOKUP(IndicatorsTable[[#This Row],[Data ID]],DataTable[],2,FALSE),IFERROR(VLOOKUP(IndicatorsTable[[#This Row],[Data ID]],ToolsTable[],2,FALSE),"No Dataset Identified"))</f>
        <v xml:space="preserve">MoRPh Rivers Citizen Science </v>
      </c>
      <c r="H151" s="2" t="s">
        <v>116</v>
      </c>
      <c r="I151" s="2" t="str">
        <f>IFERROR(VLOOKUP(IndicatorsTable[[#This Row],[Data ID]],DataTable[],13,FALSE),IFERROR(VLOOKUP(IndicatorsTable[[#This Row],[Data ID]],ToolsTable[],8,FALSE),""))</f>
        <v>High</v>
      </c>
      <c r="J151" s="2"/>
      <c r="K151" s="2">
        <v>150</v>
      </c>
    </row>
    <row r="152" spans="1:11" ht="42.75" x14ac:dyDescent="0.2">
      <c r="A152" s="15" t="s">
        <v>772</v>
      </c>
      <c r="B152" s="15" t="s">
        <v>777</v>
      </c>
      <c r="C152" s="15" t="s">
        <v>687</v>
      </c>
      <c r="D152" s="15" t="s">
        <v>781</v>
      </c>
      <c r="E152" s="15"/>
      <c r="F152" s="15" t="s">
        <v>400</v>
      </c>
      <c r="G152" s="15" t="str">
        <f>IFERROR(VLOOKUP(IndicatorsTable[[#This Row],[Data ID]],DataTable[],2,FALSE),IFERROR(VLOOKUP(IndicatorsTable[[#This Row],[Data ID]],ToolsTable[],2,FALSE),"No Dataset Identified"))</f>
        <v xml:space="preserve">River water temperature projections for English chalk streams </v>
      </c>
      <c r="H152" s="2" t="s">
        <v>87</v>
      </c>
      <c r="I152" s="2" t="str">
        <f>IFERROR(VLOOKUP(IndicatorsTable[[#This Row],[Data ID]],DataTable[],13,FALSE),IFERROR(VLOOKUP(IndicatorsTable[[#This Row],[Data ID]],ToolsTable[],8,FALSE),""))</f>
        <v>Low</v>
      </c>
      <c r="J152" s="2"/>
      <c r="K152" s="2">
        <v>151</v>
      </c>
    </row>
    <row r="153" spans="1:11" ht="28.5" x14ac:dyDescent="0.2">
      <c r="A153" s="15" t="s">
        <v>782</v>
      </c>
      <c r="B153" s="15" t="s">
        <v>783</v>
      </c>
      <c r="C153" s="15" t="s">
        <v>784</v>
      </c>
      <c r="D153" s="15"/>
      <c r="E153" s="31" t="s">
        <v>785</v>
      </c>
      <c r="F153" s="15"/>
      <c r="G153" s="15" t="str">
        <f>IFERROR(VLOOKUP(IndicatorsTable[[#This Row],[Data ID]],DataTable[],2,FALSE),IFERROR(VLOOKUP(IndicatorsTable[[#This Row],[Data ID]],ToolsTable[],2,FALSE),"No Dataset Identified"))</f>
        <v>No Dataset Identified</v>
      </c>
      <c r="H153" s="2"/>
      <c r="I153" s="2" t="str">
        <f>IFERROR(VLOOKUP(IndicatorsTable[[#This Row],[Data ID]],DataTable[],13,FALSE),IFERROR(VLOOKUP(IndicatorsTable[[#This Row],[Data ID]],ToolsTable[],8,FALSE),""))</f>
        <v/>
      </c>
      <c r="J153" s="2"/>
      <c r="K153" s="2">
        <v>152</v>
      </c>
    </row>
    <row r="154" spans="1:11" ht="28.5" x14ac:dyDescent="0.2">
      <c r="A154" s="15" t="s">
        <v>782</v>
      </c>
      <c r="B154" s="15" t="s">
        <v>783</v>
      </c>
      <c r="C154" s="15" t="s">
        <v>784</v>
      </c>
      <c r="D154" s="15"/>
      <c r="E154" s="31" t="s">
        <v>786</v>
      </c>
      <c r="F154" s="15" t="s">
        <v>318</v>
      </c>
      <c r="G154" s="15" t="str">
        <f>IFERROR(VLOOKUP(IndicatorsTable[[#This Row],[Data ID]],DataTable[],2,FALSE),IFERROR(VLOOKUP(IndicatorsTable[[#This Row],[Data ID]],ToolsTable[],2,FALSE),"No Dataset Identified"))</f>
        <v>TS006 - Population Density</v>
      </c>
      <c r="H154" s="2" t="s">
        <v>116</v>
      </c>
      <c r="I154" s="2" t="str">
        <f>IFERROR(VLOOKUP(IndicatorsTable[[#This Row],[Data ID]],DataTable[],13,FALSE),IFERROR(VLOOKUP(IndicatorsTable[[#This Row],[Data ID]],ToolsTable[],8,FALSE),""))</f>
        <v>High</v>
      </c>
      <c r="J154" s="2"/>
      <c r="K154" s="2">
        <v>153</v>
      </c>
    </row>
    <row r="155" spans="1:11" ht="42.75" x14ac:dyDescent="0.2">
      <c r="A155" s="15" t="s">
        <v>782</v>
      </c>
      <c r="B155" s="15" t="s">
        <v>783</v>
      </c>
      <c r="C155" s="15" t="s">
        <v>784</v>
      </c>
      <c r="D155" s="15"/>
      <c r="E155" s="31" t="s">
        <v>786</v>
      </c>
      <c r="F155" s="4" t="s">
        <v>380</v>
      </c>
      <c r="G155" s="15" t="str">
        <f>IFERROR(VLOOKUP(IndicatorsTable[[#This Row],[Data ID]],DataTable[],2,FALSE),IFERROR(VLOOKUP(IndicatorsTable[[#This Row],[Data ID]],ToolsTable[],2,FALSE),"No Dataset Identified"))</f>
        <v>Monitor of Engagement with the Natural Environment (MENE)</v>
      </c>
      <c r="H155" s="2" t="s">
        <v>87</v>
      </c>
      <c r="I155" s="2" t="str">
        <f>IFERROR(VLOOKUP(IndicatorsTable[[#This Row],[Data ID]],DataTable[],13,FALSE),IFERROR(VLOOKUP(IndicatorsTable[[#This Row],[Data ID]],ToolsTable[],8,FALSE),""))</f>
        <v>Moderate</v>
      </c>
      <c r="J155" s="2"/>
      <c r="K155" s="2">
        <v>154</v>
      </c>
    </row>
    <row r="156" spans="1:11" ht="28.5" x14ac:dyDescent="0.2">
      <c r="A156" s="15" t="s">
        <v>782</v>
      </c>
      <c r="B156" s="15" t="s">
        <v>783</v>
      </c>
      <c r="C156" s="15" t="s">
        <v>784</v>
      </c>
      <c r="D156" s="15"/>
      <c r="E156" s="31" t="s">
        <v>786</v>
      </c>
      <c r="F156" s="15" t="s">
        <v>418</v>
      </c>
      <c r="G156" s="15" t="str">
        <f>IFERROR(VLOOKUP(IndicatorsTable[[#This Row],[Data ID]],DataTable[],2,FALSE),IFERROR(VLOOKUP(IndicatorsTable[[#This Row],[Data ID]],ToolsTable[],2,FALSE),"No Dataset Identified"))</f>
        <v xml:space="preserve">People and Nature Survey </v>
      </c>
      <c r="H156" s="2" t="s">
        <v>87</v>
      </c>
      <c r="I156" s="2" t="str">
        <f>IFERROR(VLOOKUP(IndicatorsTable[[#This Row],[Data ID]],DataTable[],13,FALSE),IFERROR(VLOOKUP(IndicatorsTable[[#This Row],[Data ID]],ToolsTable[],8,FALSE),""))</f>
        <v>High</v>
      </c>
      <c r="J156" s="2"/>
      <c r="K156" s="2">
        <v>155</v>
      </c>
    </row>
    <row r="157" spans="1:11" ht="28.5" x14ac:dyDescent="0.2">
      <c r="A157" s="15" t="s">
        <v>782</v>
      </c>
      <c r="B157" s="15" t="s">
        <v>783</v>
      </c>
      <c r="C157" s="15" t="s">
        <v>784</v>
      </c>
      <c r="D157" s="15"/>
      <c r="E157" s="31" t="s">
        <v>787</v>
      </c>
      <c r="F157" s="15"/>
      <c r="G157" s="15" t="str">
        <f>IFERROR(VLOOKUP(IndicatorsTable[[#This Row],[Data ID]],DataTable[],2,FALSE),IFERROR(VLOOKUP(IndicatorsTable[[#This Row],[Data ID]],ToolsTable[],2,FALSE),"No Dataset Identified"))</f>
        <v>No Dataset Identified</v>
      </c>
      <c r="H157" s="2"/>
      <c r="I157" s="2" t="str">
        <f>IFERROR(VLOOKUP(IndicatorsTable[[#This Row],[Data ID]],DataTable[],13,FALSE),IFERROR(VLOOKUP(IndicatorsTable[[#This Row],[Data ID]],ToolsTable[],8,FALSE),""))</f>
        <v/>
      </c>
      <c r="J157" s="2"/>
      <c r="K157" s="2">
        <v>156</v>
      </c>
    </row>
    <row r="158" spans="1:11" ht="28.5" x14ac:dyDescent="0.2">
      <c r="A158" s="15" t="s">
        <v>782</v>
      </c>
      <c r="B158" s="15" t="s">
        <v>783</v>
      </c>
      <c r="C158" s="15" t="s">
        <v>784</v>
      </c>
      <c r="D158" s="15"/>
      <c r="E158" s="31" t="s">
        <v>788</v>
      </c>
      <c r="F158" s="15" t="s">
        <v>373</v>
      </c>
      <c r="G158" s="15" t="str">
        <f>IFERROR(VLOOKUP(IndicatorsTable[[#This Row],[Data ID]],DataTable[],2,FALSE),IFERROR(VLOOKUP(IndicatorsTable[[#This Row],[Data ID]],ToolsTable[],2,FALSE),"No Dataset Identified"))</f>
        <v xml:space="preserve">Cultural identity data </v>
      </c>
      <c r="H158" s="2" t="s">
        <v>116</v>
      </c>
      <c r="I158" s="2" t="str">
        <f>IFERROR(VLOOKUP(IndicatorsTable[[#This Row],[Data ID]],DataTable[],13,FALSE),IFERROR(VLOOKUP(IndicatorsTable[[#This Row],[Data ID]],ToolsTable[],8,FALSE),""))</f>
        <v>High</v>
      </c>
      <c r="J158" s="2"/>
      <c r="K158" s="2">
        <v>157</v>
      </c>
    </row>
    <row r="159" spans="1:11" ht="28.5" x14ac:dyDescent="0.2">
      <c r="A159" s="15" t="s">
        <v>782</v>
      </c>
      <c r="B159" s="15" t="s">
        <v>783</v>
      </c>
      <c r="C159" s="15" t="s">
        <v>784</v>
      </c>
      <c r="D159" s="15"/>
      <c r="E159" s="15" t="s">
        <v>789</v>
      </c>
      <c r="F159" s="15" t="s">
        <v>438</v>
      </c>
      <c r="G159" s="15" t="str">
        <f>IFERROR(VLOOKUP(IndicatorsTable[[#This Row],[Data ID]],DataTable[],2,FALSE),IFERROR(VLOOKUP(IndicatorsTable[[#This Row],[Data ID]],ToolsTable[],2,FALSE),"No Dataset Identified"))</f>
        <v>Index of Multiple Deprivation</v>
      </c>
      <c r="H159" s="2" t="s">
        <v>116</v>
      </c>
      <c r="I159" s="2" t="str">
        <f>IFERROR(VLOOKUP(IndicatorsTable[[#This Row],[Data ID]],DataTable[],13,FALSE),IFERROR(VLOOKUP(IndicatorsTable[[#This Row],[Data ID]],ToolsTable[],8,FALSE),""))</f>
        <v>High</v>
      </c>
      <c r="J159" s="2"/>
      <c r="K159" s="2">
        <v>158</v>
      </c>
    </row>
    <row r="160" spans="1:11" ht="28.5" x14ac:dyDescent="0.2">
      <c r="A160" s="15" t="s">
        <v>782</v>
      </c>
      <c r="B160" s="15" t="s">
        <v>783</v>
      </c>
      <c r="C160" s="15" t="s">
        <v>790</v>
      </c>
      <c r="D160" s="15"/>
      <c r="E160" s="15"/>
      <c r="F160" s="15" t="s">
        <v>353</v>
      </c>
      <c r="G160" s="15" t="str">
        <f>IFERROR(VLOOKUP(IndicatorsTable[[#This Row],[Data ID]],DataTable[],2,FALSE),IFERROR(VLOOKUP(IndicatorsTable[[#This Row],[Data ID]],ToolsTable[],2,FALSE),"No Dataset Identified"))</f>
        <v>Accessible waterside by PRoW and ANG (inland)</v>
      </c>
      <c r="H160" s="2" t="s">
        <v>87</v>
      </c>
      <c r="I160" s="2" t="str">
        <f>IFERROR(VLOOKUP(IndicatorsTable[[#This Row],[Data ID]],DataTable[],13,FALSE),IFERROR(VLOOKUP(IndicatorsTable[[#This Row],[Data ID]],ToolsTable[],8,FALSE),""))</f>
        <v>High</v>
      </c>
      <c r="J160" s="2"/>
      <c r="K160" s="2">
        <v>159</v>
      </c>
    </row>
    <row r="161" spans="1:11" x14ac:dyDescent="0.2">
      <c r="A161" s="15" t="s">
        <v>782</v>
      </c>
      <c r="B161" s="15" t="s">
        <v>783</v>
      </c>
      <c r="C161" s="15" t="s">
        <v>790</v>
      </c>
      <c r="D161" s="15"/>
      <c r="E161" s="15"/>
      <c r="F161" s="15" t="s">
        <v>357</v>
      </c>
      <c r="G161" s="15" t="str">
        <f>IFERROR(VLOOKUP(IndicatorsTable[[#This Row],[Data ID]],DataTable[],2,FALSE),IFERROR(VLOOKUP(IndicatorsTable[[#This Row],[Data ID]],ToolsTable[],2,FALSE),"No Dataset Identified"))</f>
        <v>Green Infrastructure portal</v>
      </c>
      <c r="H161" s="2" t="s">
        <v>87</v>
      </c>
      <c r="I161" s="2" t="str">
        <f>IFERROR(VLOOKUP(IndicatorsTable[[#This Row],[Data ID]],DataTable[],13,FALSE),IFERROR(VLOOKUP(IndicatorsTable[[#This Row],[Data ID]],ToolsTable[],8,FALSE),""))</f>
        <v>High</v>
      </c>
      <c r="J161" s="2"/>
      <c r="K161" s="2">
        <v>160</v>
      </c>
    </row>
    <row r="162" spans="1:11" x14ac:dyDescent="0.2">
      <c r="A162" s="15" t="s">
        <v>782</v>
      </c>
      <c r="B162" s="15" t="s">
        <v>783</v>
      </c>
      <c r="C162" s="15" t="s">
        <v>791</v>
      </c>
      <c r="D162" s="15"/>
      <c r="E162" s="15"/>
      <c r="F162" s="15" t="s">
        <v>326</v>
      </c>
      <c r="G162" s="15" t="str">
        <f>IFERROR(VLOOKUP(IndicatorsTable[[#This Row],[Data ID]],DataTable[],2,FALSE),IFERROR(VLOOKUP(IndicatorsTable[[#This Row],[Data ID]],ToolsTable[],2,FALSE),"No Dataset Identified"))</f>
        <v>Active Places</v>
      </c>
      <c r="H162" s="2" t="s">
        <v>87</v>
      </c>
      <c r="I162" s="2" t="str">
        <f>IFERROR(VLOOKUP(IndicatorsTable[[#This Row],[Data ID]],DataTable[],13,FALSE),IFERROR(VLOOKUP(IndicatorsTable[[#This Row],[Data ID]],ToolsTable[],8,FALSE),""))</f>
        <v>High</v>
      </c>
      <c r="J162" s="2"/>
      <c r="K162" s="2">
        <v>161</v>
      </c>
    </row>
    <row r="163" spans="1:11" x14ac:dyDescent="0.2">
      <c r="A163" s="15" t="s">
        <v>782</v>
      </c>
      <c r="B163" s="15" t="s">
        <v>792</v>
      </c>
      <c r="C163" s="15" t="s">
        <v>793</v>
      </c>
      <c r="D163" s="15"/>
      <c r="E163" s="15"/>
      <c r="F163" s="15" t="s">
        <v>267</v>
      </c>
      <c r="G163" s="15" t="str">
        <f>IFERROR(VLOOKUP(IndicatorsTable[[#This Row],[Data ID]],DataTable[],2,FALSE),IFERROR(VLOOKUP(IndicatorsTable[[#This Row],[Data ID]],ToolsTable[],2,FALSE),"No Dataset Identified"))</f>
        <v>Bathing Water</v>
      </c>
      <c r="H163" s="2" t="s">
        <v>87</v>
      </c>
      <c r="I163" s="2" t="str">
        <f>IFERROR(VLOOKUP(IndicatorsTable[[#This Row],[Data ID]],DataTable[],13,FALSE),IFERROR(VLOOKUP(IndicatorsTable[[#This Row],[Data ID]],ToolsTable[],8,FALSE),""))</f>
        <v>Low</v>
      </c>
      <c r="J163" s="2"/>
      <c r="K163" s="2">
        <v>162</v>
      </c>
    </row>
    <row r="164" spans="1:11" x14ac:dyDescent="0.2">
      <c r="A164" s="15" t="s">
        <v>782</v>
      </c>
      <c r="B164" s="15" t="s">
        <v>792</v>
      </c>
      <c r="C164" s="15" t="s">
        <v>793</v>
      </c>
      <c r="D164" s="15"/>
      <c r="E164" s="15"/>
      <c r="F164" s="15" t="s">
        <v>179</v>
      </c>
      <c r="G164" s="15" t="str">
        <f>IFERROR(VLOOKUP(IndicatorsTable[[#This Row],[Data ID]],DataTable[],2,FALSE),IFERROR(VLOOKUP(IndicatorsTable[[#This Row],[Data ID]],ToolsTable[],2,FALSE),"No Dataset Identified"))</f>
        <v xml:space="preserve">Water Quality Archive </v>
      </c>
      <c r="H164" s="2" t="s">
        <v>116</v>
      </c>
      <c r="I164" s="2" t="str">
        <f>IFERROR(VLOOKUP(IndicatorsTable[[#This Row],[Data ID]],DataTable[],13,FALSE),IFERROR(VLOOKUP(IndicatorsTable[[#This Row],[Data ID]],ToolsTable[],8,FALSE),""))</f>
        <v>High</v>
      </c>
      <c r="J164" s="2"/>
      <c r="K164" s="2">
        <v>163</v>
      </c>
    </row>
    <row r="165" spans="1:11" ht="28.5" x14ac:dyDescent="0.2">
      <c r="A165" s="15" t="s">
        <v>782</v>
      </c>
      <c r="B165" s="15" t="s">
        <v>792</v>
      </c>
      <c r="C165" s="15" t="s">
        <v>794</v>
      </c>
      <c r="D165" s="15"/>
      <c r="E165" s="15"/>
      <c r="F165" s="15" t="s">
        <v>333</v>
      </c>
      <c r="G165" s="15" t="str">
        <f>IFERROR(VLOOKUP(IndicatorsTable[[#This Row],[Data ID]],DataTable[],2,FALSE),IFERROR(VLOOKUP(IndicatorsTable[[#This Row],[Data ID]],ToolsTable[],2,FALSE),"No Dataset Identified"))</f>
        <v>Modelled background pollution data</v>
      </c>
      <c r="H165" s="2" t="s">
        <v>116</v>
      </c>
      <c r="I165" s="2" t="str">
        <f>IFERROR(VLOOKUP(IndicatorsTable[[#This Row],[Data ID]],DataTable[],13,FALSE),IFERROR(VLOOKUP(IndicatorsTable[[#This Row],[Data ID]],ToolsTable[],8,FALSE),""))</f>
        <v>High</v>
      </c>
      <c r="J165" s="2"/>
      <c r="K165" s="2">
        <v>164</v>
      </c>
    </row>
    <row r="166" spans="1:11" ht="28.5" x14ac:dyDescent="0.2">
      <c r="A166" s="15" t="s">
        <v>782</v>
      </c>
      <c r="B166" s="15" t="s">
        <v>792</v>
      </c>
      <c r="C166" s="15" t="s">
        <v>775</v>
      </c>
      <c r="D166" s="15"/>
      <c r="E166" s="15"/>
      <c r="F166" s="15" t="s">
        <v>197</v>
      </c>
      <c r="G166" s="15" t="str">
        <f>IFERROR(VLOOKUP(IndicatorsTable[[#This Row],[Data ID]],DataTable[],2,FALSE),IFERROR(VLOOKUP(IndicatorsTable[[#This Row],[Data ID]],ToolsTable[],2,FALSE),"No Dataset Identified"))</f>
        <v xml:space="preserve">Biological records centre NBN Atlas </v>
      </c>
      <c r="H166" s="2" t="s">
        <v>710</v>
      </c>
      <c r="I166" s="2" t="str">
        <f>IFERROR(VLOOKUP(IndicatorsTable[[#This Row],[Data ID]],DataTable[],13,FALSE),IFERROR(VLOOKUP(IndicatorsTable[[#This Row],[Data ID]],ToolsTable[],8,FALSE),""))</f>
        <v>Moderate</v>
      </c>
      <c r="J166" s="2"/>
      <c r="K166" s="2">
        <v>165</v>
      </c>
    </row>
    <row r="167" spans="1:11" x14ac:dyDescent="0.2">
      <c r="A167" s="15" t="s">
        <v>782</v>
      </c>
      <c r="B167" s="15"/>
      <c r="C167" s="15" t="s">
        <v>795</v>
      </c>
      <c r="D167" s="15"/>
      <c r="E167" s="15"/>
      <c r="F167" s="15" t="s">
        <v>348</v>
      </c>
      <c r="G167" s="15" t="str">
        <f>IFERROR(VLOOKUP(IndicatorsTable[[#This Row],[Data ID]],DataTable[],2,FALSE),IFERROR(VLOOKUP(IndicatorsTable[[#This Row],[Data ID]],ToolsTable[],2,FALSE),"No Dataset Identified"))</f>
        <v xml:space="preserve">Health and Wellbeing Data </v>
      </c>
      <c r="H167" s="2" t="s">
        <v>116</v>
      </c>
      <c r="I167" s="2" t="str">
        <f>IFERROR(VLOOKUP(IndicatorsTable[[#This Row],[Data ID]],DataTable[],13,FALSE),IFERROR(VLOOKUP(IndicatorsTable[[#This Row],[Data ID]],ToolsTable[],8,FALSE),""))</f>
        <v>High</v>
      </c>
      <c r="J167" s="2"/>
      <c r="K167" s="2">
        <v>166</v>
      </c>
    </row>
    <row r="168" spans="1:11" x14ac:dyDescent="0.2">
      <c r="A168" s="15" t="s">
        <v>782</v>
      </c>
      <c r="B168" s="15"/>
      <c r="C168" s="15" t="s">
        <v>796</v>
      </c>
      <c r="D168" s="15"/>
      <c r="E168" s="15"/>
      <c r="F168" s="15"/>
      <c r="G168" s="15" t="str">
        <f>IFERROR(VLOOKUP(IndicatorsTable[[#This Row],[Data ID]],DataTable[],2,FALSE),IFERROR(VLOOKUP(IndicatorsTable[[#This Row],[Data ID]],ToolsTable[],2,FALSE),"No Dataset Identified"))</f>
        <v>No Dataset Identified</v>
      </c>
      <c r="H168" s="2"/>
      <c r="I168" s="2" t="str">
        <f>IFERROR(VLOOKUP(IndicatorsTable[[#This Row],[Data ID]],DataTable[],13,FALSE),IFERROR(VLOOKUP(IndicatorsTable[[#This Row],[Data ID]],ToolsTable[],8,FALSE),""))</f>
        <v/>
      </c>
      <c r="J168" s="2"/>
      <c r="K168" s="2">
        <v>167</v>
      </c>
    </row>
    <row r="169" spans="1:11" x14ac:dyDescent="0.2">
      <c r="A169" s="15" t="s">
        <v>782</v>
      </c>
      <c r="B169" s="15" t="s">
        <v>797</v>
      </c>
      <c r="C169" s="15" t="s">
        <v>798</v>
      </c>
      <c r="D169" s="15"/>
      <c r="E169" s="15"/>
      <c r="F169" s="15" t="s">
        <v>506</v>
      </c>
      <c r="G169" s="15" t="str">
        <f>IFERROR(VLOOKUP(IndicatorsTable[[#This Row],[Data ID]],DataTable[],2,FALSE),IFERROR(VLOOKUP(IndicatorsTable[[#This Row],[Data ID]],ToolsTable[],2,FALSE),"No Dataset Identified"))</f>
        <v xml:space="preserve">Tranquility mapping </v>
      </c>
      <c r="H169" s="2" t="s">
        <v>116</v>
      </c>
      <c r="I169" s="2" t="str">
        <f>IFERROR(VLOOKUP(IndicatorsTable[[#This Row],[Data ID]],DataTable[],13,FALSE),IFERROR(VLOOKUP(IndicatorsTable[[#This Row],[Data ID]],ToolsTable[],8,FALSE),""))</f>
        <v>Specialist tool</v>
      </c>
      <c r="J169" s="2"/>
      <c r="K169" s="2">
        <v>168</v>
      </c>
    </row>
    <row r="170" spans="1:11" x14ac:dyDescent="0.2">
      <c r="A170" s="15" t="s">
        <v>782</v>
      </c>
      <c r="B170" s="15" t="s">
        <v>797</v>
      </c>
      <c r="C170" s="15" t="s">
        <v>799</v>
      </c>
      <c r="D170" s="15"/>
      <c r="E170" s="15"/>
      <c r="F170" s="15" t="s">
        <v>418</v>
      </c>
      <c r="G170" s="15" t="str">
        <f>IFERROR(VLOOKUP(IndicatorsTable[[#This Row],[Data ID]],DataTable[],2,FALSE),IFERROR(VLOOKUP(IndicatorsTable[[#This Row],[Data ID]],ToolsTable[],2,FALSE),"No Dataset Identified"))</f>
        <v xml:space="preserve">People and Nature Survey </v>
      </c>
      <c r="H170" s="2" t="s">
        <v>710</v>
      </c>
      <c r="I170" s="2" t="str">
        <f>IFERROR(VLOOKUP(IndicatorsTable[[#This Row],[Data ID]],DataTable[],13,FALSE),IFERROR(VLOOKUP(IndicatorsTable[[#This Row],[Data ID]],ToolsTable[],8,FALSE),""))</f>
        <v>High</v>
      </c>
      <c r="J170" s="2"/>
      <c r="K170" s="2">
        <v>169</v>
      </c>
    </row>
    <row r="171" spans="1:11" x14ac:dyDescent="0.2">
      <c r="A171" s="15" t="s">
        <v>782</v>
      </c>
      <c r="B171" s="15" t="s">
        <v>797</v>
      </c>
      <c r="C171" s="15" t="s">
        <v>687</v>
      </c>
      <c r="D171" s="15" t="s">
        <v>800</v>
      </c>
      <c r="E171" s="15"/>
      <c r="F171" s="15"/>
      <c r="G171" s="15" t="str">
        <f>IFERROR(VLOOKUP(IndicatorsTable[[#This Row],[Data ID]],DataTable[],2,FALSE),IFERROR(VLOOKUP(IndicatorsTable[[#This Row],[Data ID]],ToolsTable[],2,FALSE),"No Dataset Identified"))</f>
        <v>No Dataset Identified</v>
      </c>
      <c r="H171" s="2"/>
      <c r="I171" s="2" t="str">
        <f>IFERROR(VLOOKUP(IndicatorsTable[[#This Row],[Data ID]],DataTable[],13,FALSE),IFERROR(VLOOKUP(IndicatorsTable[[#This Row],[Data ID]],ToolsTable[],8,FALSE),""))</f>
        <v/>
      </c>
      <c r="J171" s="2"/>
      <c r="K171" s="2">
        <v>170</v>
      </c>
    </row>
    <row r="172" spans="1:11" x14ac:dyDescent="0.2">
      <c r="A172" s="15" t="s">
        <v>782</v>
      </c>
      <c r="B172" s="15" t="s">
        <v>797</v>
      </c>
      <c r="C172" s="15" t="s">
        <v>687</v>
      </c>
      <c r="D172" s="15" t="s">
        <v>801</v>
      </c>
      <c r="E172" s="15"/>
      <c r="F172" s="15" t="s">
        <v>298</v>
      </c>
      <c r="G172" s="15" t="str">
        <f>IFERROR(VLOOKUP(IndicatorsTable[[#This Row],[Data ID]],DataTable[],2,FALSE),IFERROR(VLOOKUP(IndicatorsTable[[#This Row],[Data ID]],ToolsTable[],2,FALSE),"No Dataset Identified"))</f>
        <v>Strategic noise mapping (2017)</v>
      </c>
      <c r="H172" s="2" t="s">
        <v>116</v>
      </c>
      <c r="I172" s="2" t="str">
        <f>IFERROR(VLOOKUP(IndicatorsTable[[#This Row],[Data ID]],DataTable[],13,FALSE),IFERROR(VLOOKUP(IndicatorsTable[[#This Row],[Data ID]],ToolsTable[],8,FALSE),""))</f>
        <v>Moderate</v>
      </c>
      <c r="J172" s="2"/>
      <c r="K172" s="2">
        <v>171</v>
      </c>
    </row>
    <row r="173" spans="1:11" x14ac:dyDescent="0.2">
      <c r="A173" s="15" t="s">
        <v>802</v>
      </c>
      <c r="B173" s="15" t="s">
        <v>803</v>
      </c>
      <c r="C173" s="15" t="s">
        <v>804</v>
      </c>
      <c r="D173" s="15"/>
      <c r="E173" s="15"/>
      <c r="F173" s="15" t="s">
        <v>418</v>
      </c>
      <c r="G173" s="15" t="str">
        <f>IFERROR(VLOOKUP(IndicatorsTable[[#This Row],[Data ID]],DataTable[],2,FALSE),IFERROR(VLOOKUP(IndicatorsTable[[#This Row],[Data ID]],ToolsTable[],2,FALSE),"No Dataset Identified"))</f>
        <v xml:space="preserve">People and Nature Survey </v>
      </c>
      <c r="H173" s="2" t="s">
        <v>710</v>
      </c>
      <c r="I173" s="2" t="str">
        <f>IFERROR(VLOOKUP(IndicatorsTable[[#This Row],[Data ID]],DataTable[],13,FALSE),IFERROR(VLOOKUP(IndicatorsTable[[#This Row],[Data ID]],ToolsTable[],8,FALSE),""))</f>
        <v>High</v>
      </c>
      <c r="J173" s="2"/>
      <c r="K173" s="2">
        <v>172</v>
      </c>
    </row>
    <row r="174" spans="1:11" ht="42.75" x14ac:dyDescent="0.2">
      <c r="A174" s="15" t="s">
        <v>802</v>
      </c>
      <c r="B174" s="15" t="s">
        <v>803</v>
      </c>
      <c r="C174" s="15" t="s">
        <v>804</v>
      </c>
      <c r="D174" s="15"/>
      <c r="E174" s="15"/>
      <c r="F174" s="15" t="s">
        <v>380</v>
      </c>
      <c r="G174" s="15" t="str">
        <f>IFERROR(VLOOKUP(IndicatorsTable[[#This Row],[Data ID]],DataTable[],2,FALSE),IFERROR(VLOOKUP(IndicatorsTable[[#This Row],[Data ID]],ToolsTable[],2,FALSE),"No Dataset Identified"))</f>
        <v>Monitor of Engagement with the Natural Environment (MENE)</v>
      </c>
      <c r="H174" s="2" t="s">
        <v>710</v>
      </c>
      <c r="I174" s="2" t="str">
        <f>IFERROR(VLOOKUP(IndicatorsTable[[#This Row],[Data ID]],DataTable[],13,FALSE),IFERROR(VLOOKUP(IndicatorsTable[[#This Row],[Data ID]],ToolsTable[],8,FALSE),""))</f>
        <v>Moderate</v>
      </c>
      <c r="J174" s="2"/>
      <c r="K174" s="2">
        <v>173</v>
      </c>
    </row>
    <row r="175" spans="1:11" ht="28.5" x14ac:dyDescent="0.2">
      <c r="A175" s="15" t="s">
        <v>802</v>
      </c>
      <c r="B175" s="15" t="s">
        <v>803</v>
      </c>
      <c r="C175" s="15" t="s">
        <v>576</v>
      </c>
      <c r="D175" s="15"/>
      <c r="E175" s="15"/>
      <c r="F175" s="15" t="s">
        <v>575</v>
      </c>
      <c r="G175" s="15" t="str">
        <f>IFERROR(VLOOKUP(IndicatorsTable[[#This Row],[Data ID]],DataTable[],2,FALSE),IFERROR(VLOOKUP(IndicatorsTable[[#This Row],[Data ID]],ToolsTable[],2,FALSE),"No Dataset Identified"))</f>
        <v xml:space="preserve">Landscape Character Assessment </v>
      </c>
      <c r="H175" s="2" t="s">
        <v>116</v>
      </c>
      <c r="I175" s="2" t="str">
        <f>IFERROR(VLOOKUP(IndicatorsTable[[#This Row],[Data ID]],DataTable[],13,FALSE),IFERROR(VLOOKUP(IndicatorsTable[[#This Row],[Data ID]],ToolsTable[],8,FALSE),""))</f>
        <v>Specialist tool</v>
      </c>
      <c r="J175" s="2"/>
      <c r="K175" s="2">
        <v>174</v>
      </c>
    </row>
    <row r="176" spans="1:11" ht="28.5" x14ac:dyDescent="0.2">
      <c r="A176" s="15" t="s">
        <v>802</v>
      </c>
      <c r="B176" s="15" t="s">
        <v>803</v>
      </c>
      <c r="C176" s="15" t="s">
        <v>805</v>
      </c>
      <c r="D176" s="15"/>
      <c r="E176" s="15"/>
      <c r="F176" s="15" t="s">
        <v>492</v>
      </c>
      <c r="G176" s="15" t="str">
        <f>IFERROR(VLOOKUP(IndicatorsTable[[#This Row],[Data ID]],DataTable[],2,FALSE),IFERROR(VLOOKUP(IndicatorsTable[[#This Row],[Data ID]],ToolsTable[],2,FALSE),"No Dataset Identified"))</f>
        <v xml:space="preserve">All England Strategic Landscape Mapping hub </v>
      </c>
      <c r="H176" s="2" t="s">
        <v>116</v>
      </c>
      <c r="I176" s="2" t="str">
        <f>IFERROR(VLOOKUP(IndicatorsTable[[#This Row],[Data ID]],DataTable[],13,FALSE),IFERROR(VLOOKUP(IndicatorsTable[[#This Row],[Data ID]],ToolsTable[],8,FALSE),""))</f>
        <v xml:space="preserve">High </v>
      </c>
      <c r="J176" s="2"/>
      <c r="K176" s="2">
        <v>175</v>
      </c>
    </row>
    <row r="177" spans="1:11" x14ac:dyDescent="0.2">
      <c r="A177" s="15" t="s">
        <v>802</v>
      </c>
      <c r="B177" s="15" t="s">
        <v>803</v>
      </c>
      <c r="C177" s="15" t="s">
        <v>687</v>
      </c>
      <c r="D177" s="15" t="s">
        <v>779</v>
      </c>
      <c r="E177" s="15"/>
      <c r="F177" s="15" t="s">
        <v>205</v>
      </c>
      <c r="G177" s="15" t="str">
        <f>IFERROR(VLOOKUP(IndicatorsTable[[#This Row],[Data ID]],DataTable[],2,FALSE),IFERROR(VLOOKUP(IndicatorsTable[[#This Row],[Data ID]],ToolsTable[],2,FALSE),"No Dataset Identified"))</f>
        <v xml:space="preserve">Non-native species surveys </v>
      </c>
      <c r="H177" s="2" t="s">
        <v>116</v>
      </c>
      <c r="I177" s="2" t="str">
        <f>IFERROR(VLOOKUP(IndicatorsTable[[#This Row],[Data ID]],DataTable[],13,FALSE),IFERROR(VLOOKUP(IndicatorsTable[[#This Row],[Data ID]],ToolsTable[],8,FALSE),""))</f>
        <v>High</v>
      </c>
      <c r="J177" s="2"/>
      <c r="K177" s="2">
        <v>176</v>
      </c>
    </row>
    <row r="178" spans="1:11" ht="28.5" x14ac:dyDescent="0.2">
      <c r="A178" s="15" t="s">
        <v>802</v>
      </c>
      <c r="B178" s="15" t="s">
        <v>803</v>
      </c>
      <c r="C178" s="15" t="s">
        <v>687</v>
      </c>
      <c r="D178" s="15" t="s">
        <v>779</v>
      </c>
      <c r="E178" s="15"/>
      <c r="F178" s="15" t="s">
        <v>212</v>
      </c>
      <c r="G178" s="15" t="str">
        <f>IFERROR(VLOOKUP(IndicatorsTable[[#This Row],[Data ID]],DataTable[],2,FALSE),IFERROR(VLOOKUP(IndicatorsTable[[#This Row],[Data ID]],ToolsTable[],2,FALSE),"No Dataset Identified"))</f>
        <v xml:space="preserve">Pressure from invasive species </v>
      </c>
      <c r="H178" s="2" t="s">
        <v>710</v>
      </c>
      <c r="I178" s="2" t="str">
        <f>IFERROR(VLOOKUP(IndicatorsTable[[#This Row],[Data ID]],DataTable[],13,FALSE),IFERROR(VLOOKUP(IndicatorsTable[[#This Row],[Data ID]],ToolsTable[],8,FALSE),""))</f>
        <v>High</v>
      </c>
      <c r="J178" s="2"/>
      <c r="K178" s="2">
        <v>177</v>
      </c>
    </row>
    <row r="179" spans="1:11" x14ac:dyDescent="0.2">
      <c r="A179" s="15" t="s">
        <v>802</v>
      </c>
      <c r="B179" s="15" t="s">
        <v>803</v>
      </c>
      <c r="C179" s="15" t="s">
        <v>687</v>
      </c>
      <c r="D179" s="15" t="s">
        <v>800</v>
      </c>
      <c r="E179" s="15"/>
      <c r="F179" s="15"/>
      <c r="G179" s="15" t="str">
        <f>IFERROR(VLOOKUP(IndicatorsTable[[#This Row],[Data ID]],DataTable[],2,FALSE),IFERROR(VLOOKUP(IndicatorsTable[[#This Row],[Data ID]],ToolsTable[],2,FALSE),"No Dataset Identified"))</f>
        <v>No Dataset Identified</v>
      </c>
      <c r="H179" s="2"/>
      <c r="I179" s="2" t="str">
        <f>IFERROR(VLOOKUP(IndicatorsTable[[#This Row],[Data ID]],DataTable[],13,FALSE),IFERROR(VLOOKUP(IndicatorsTable[[#This Row],[Data ID]],ToolsTable[],8,FALSE),""))</f>
        <v/>
      </c>
      <c r="J179" s="2"/>
      <c r="K179" s="2">
        <v>178</v>
      </c>
    </row>
    <row r="180" spans="1:11" x14ac:dyDescent="0.2">
      <c r="A180" s="15" t="s">
        <v>802</v>
      </c>
      <c r="B180" s="15" t="s">
        <v>803</v>
      </c>
      <c r="C180" s="15" t="s">
        <v>687</v>
      </c>
      <c r="D180" s="15" t="s">
        <v>806</v>
      </c>
      <c r="E180" s="15"/>
      <c r="F180" s="15"/>
      <c r="G180" s="15" t="str">
        <f>IFERROR(VLOOKUP(IndicatorsTable[[#This Row],[Data ID]],DataTable[],2,FALSE),IFERROR(VLOOKUP(IndicatorsTable[[#This Row],[Data ID]],ToolsTable[],2,FALSE),"No Dataset Identified"))</f>
        <v>No Dataset Identified</v>
      </c>
      <c r="H180" s="2"/>
      <c r="I180" s="2" t="str">
        <f>IFERROR(VLOOKUP(IndicatorsTable[[#This Row],[Data ID]],DataTable[],13,FALSE),IFERROR(VLOOKUP(IndicatorsTable[[#This Row],[Data ID]],ToolsTable[],8,FALSE),""))</f>
        <v/>
      </c>
      <c r="J180" s="2"/>
      <c r="K180" s="2">
        <v>179</v>
      </c>
    </row>
    <row r="181" spans="1:11" x14ac:dyDescent="0.2">
      <c r="A181" s="15" t="s">
        <v>802</v>
      </c>
      <c r="B181" s="15" t="s">
        <v>803</v>
      </c>
      <c r="C181" s="15" t="s">
        <v>687</v>
      </c>
      <c r="D181" s="15" t="s">
        <v>807</v>
      </c>
      <c r="E181" s="15"/>
      <c r="F181" s="15" t="s">
        <v>231</v>
      </c>
      <c r="G181" s="15" t="str">
        <f>IFERROR(VLOOKUP(IndicatorsTable[[#This Row],[Data ID]],DataTable[],2,FALSE),IFERROR(VLOOKUP(IndicatorsTable[[#This Row],[Data ID]],ToolsTable[],2,FALSE),"No Dataset Identified"))</f>
        <v xml:space="preserve">River Habitat Survey data </v>
      </c>
      <c r="H181" s="2" t="s">
        <v>116</v>
      </c>
      <c r="I181" s="2" t="str">
        <f>IFERROR(VLOOKUP(IndicatorsTable[[#This Row],[Data ID]],DataTable[],13,FALSE),IFERROR(VLOOKUP(IndicatorsTable[[#This Row],[Data ID]],ToolsTable[],8,FALSE),""))</f>
        <v>High</v>
      </c>
      <c r="J181" s="2"/>
      <c r="K181" s="2">
        <v>180</v>
      </c>
    </row>
    <row r="182" spans="1:11" x14ac:dyDescent="0.2">
      <c r="A182" s="15" t="s">
        <v>802</v>
      </c>
      <c r="B182" s="15" t="s">
        <v>808</v>
      </c>
      <c r="C182" s="15" t="s">
        <v>809</v>
      </c>
      <c r="D182" s="15"/>
      <c r="E182" s="15" t="s">
        <v>810</v>
      </c>
      <c r="F182" s="15" t="s">
        <v>406</v>
      </c>
      <c r="G182" s="15" t="str">
        <f>IFERROR(VLOOKUP(IndicatorsTable[[#This Row],[Data ID]],DataTable[],2,FALSE),IFERROR(VLOOKUP(IndicatorsTable[[#This Row],[Data ID]],ToolsTable[],2,FALSE),"No Dataset Identified"))</f>
        <v xml:space="preserve">MoRPh Rivers Citizen Science </v>
      </c>
      <c r="H182" s="2" t="s">
        <v>116</v>
      </c>
      <c r="I182" s="2" t="str">
        <f>IFERROR(VLOOKUP(IndicatorsTable[[#This Row],[Data ID]],DataTable[],13,FALSE),IFERROR(VLOOKUP(IndicatorsTable[[#This Row],[Data ID]],ToolsTable[],8,FALSE),""))</f>
        <v>High</v>
      </c>
      <c r="J182" s="2"/>
      <c r="K182" s="2">
        <v>181</v>
      </c>
    </row>
    <row r="183" spans="1:11" x14ac:dyDescent="0.2">
      <c r="A183" s="15" t="s">
        <v>802</v>
      </c>
      <c r="B183" s="15" t="s">
        <v>808</v>
      </c>
      <c r="C183" s="15" t="s">
        <v>809</v>
      </c>
      <c r="D183" s="15"/>
      <c r="E183" s="15" t="s">
        <v>811</v>
      </c>
      <c r="F183" s="15" t="s">
        <v>231</v>
      </c>
      <c r="G183" s="15" t="str">
        <f>IFERROR(VLOOKUP(IndicatorsTable[[#This Row],[Data ID]],DataTable[],2,FALSE),IFERROR(VLOOKUP(IndicatorsTable[[#This Row],[Data ID]],ToolsTable[],2,FALSE),"No Dataset Identified"))</f>
        <v xml:space="preserve">River Habitat Survey data </v>
      </c>
      <c r="H183" s="2" t="s">
        <v>116</v>
      </c>
      <c r="I183" s="2" t="str">
        <f>IFERROR(VLOOKUP(IndicatorsTable[[#This Row],[Data ID]],DataTable[],13,FALSE),IFERROR(VLOOKUP(IndicatorsTable[[#This Row],[Data ID]],ToolsTable[],8,FALSE),""))</f>
        <v>High</v>
      </c>
      <c r="J183" s="2"/>
      <c r="K183" s="2">
        <v>182</v>
      </c>
    </row>
    <row r="184" spans="1:11" x14ac:dyDescent="0.2">
      <c r="A184" s="15" t="s">
        <v>802</v>
      </c>
      <c r="B184" s="15" t="s">
        <v>808</v>
      </c>
      <c r="C184" s="15" t="s">
        <v>809</v>
      </c>
      <c r="D184" s="15"/>
      <c r="E184" s="15" t="s">
        <v>812</v>
      </c>
      <c r="F184" s="15" t="s">
        <v>231</v>
      </c>
      <c r="G184" s="15" t="str">
        <f>IFERROR(VLOOKUP(IndicatorsTable[[#This Row],[Data ID]],DataTable[],2,FALSE),IFERROR(VLOOKUP(IndicatorsTable[[#This Row],[Data ID]],ToolsTable[],2,FALSE),"No Dataset Identified"))</f>
        <v xml:space="preserve">River Habitat Survey data </v>
      </c>
      <c r="H184" s="2" t="s">
        <v>116</v>
      </c>
      <c r="I184" s="2" t="str">
        <f>IFERROR(VLOOKUP(IndicatorsTable[[#This Row],[Data ID]],DataTable[],13,FALSE),IFERROR(VLOOKUP(IndicatorsTable[[#This Row],[Data ID]],ToolsTable[],8,FALSE),""))</f>
        <v>High</v>
      </c>
      <c r="J184" s="2"/>
      <c r="K184" s="2">
        <v>183</v>
      </c>
    </row>
    <row r="185" spans="1:11" x14ac:dyDescent="0.2">
      <c r="A185" s="15" t="s">
        <v>802</v>
      </c>
      <c r="B185" s="15" t="s">
        <v>808</v>
      </c>
      <c r="C185" s="15" t="s">
        <v>809</v>
      </c>
      <c r="D185" s="15"/>
      <c r="E185" s="15" t="s">
        <v>813</v>
      </c>
      <c r="F185" s="15" t="s">
        <v>254</v>
      </c>
      <c r="G185" s="15" t="str">
        <f>IFERROR(VLOOKUP(IndicatorsTable[[#This Row],[Data ID]],DataTable[],2,FALSE),IFERROR(VLOOKUP(IndicatorsTable[[#This Row],[Data ID]],ToolsTable[],2,FALSE),"No Dataset Identified"))</f>
        <v>Designated Sites</v>
      </c>
      <c r="H185" s="2" t="s">
        <v>116</v>
      </c>
      <c r="I185" s="2" t="str">
        <f>IFERROR(VLOOKUP(IndicatorsTable[[#This Row],[Data ID]],DataTable[],13,FALSE),IFERROR(VLOOKUP(IndicatorsTable[[#This Row],[Data ID]],ToolsTable[],8,FALSE),""))</f>
        <v>High</v>
      </c>
      <c r="J185" s="2"/>
      <c r="K185" s="2">
        <v>184</v>
      </c>
    </row>
    <row r="186" spans="1:11" ht="42.75" x14ac:dyDescent="0.2">
      <c r="A186" s="15" t="s">
        <v>802</v>
      </c>
      <c r="B186" s="15" t="s">
        <v>808</v>
      </c>
      <c r="C186" s="15" t="s">
        <v>814</v>
      </c>
      <c r="D186" s="15"/>
      <c r="E186" s="15"/>
      <c r="F186" s="2" t="s">
        <v>380</v>
      </c>
      <c r="G186" s="15" t="str">
        <f>IFERROR(VLOOKUP(IndicatorsTable[[#This Row],[Data ID]],DataTable[],2,FALSE),IFERROR(VLOOKUP(IndicatorsTable[[#This Row],[Data ID]],ToolsTable[],2,FALSE),"No Dataset Identified"))</f>
        <v>Monitor of Engagement with the Natural Environment (MENE)</v>
      </c>
      <c r="H186" s="2" t="s">
        <v>710</v>
      </c>
      <c r="I186" s="2" t="str">
        <f>IFERROR(VLOOKUP(IndicatorsTable[[#This Row],[Data ID]],DataTable[],13,FALSE),IFERROR(VLOOKUP(IndicatorsTable[[#This Row],[Data ID]],ToolsTable[],8,FALSE),""))</f>
        <v>Moderate</v>
      </c>
      <c r="J186" s="2"/>
      <c r="K186" s="2">
        <v>185</v>
      </c>
    </row>
    <row r="187" spans="1:11" x14ac:dyDescent="0.2">
      <c r="A187" s="15" t="s">
        <v>802</v>
      </c>
      <c r="B187" s="15" t="s">
        <v>808</v>
      </c>
      <c r="C187" s="15" t="s">
        <v>814</v>
      </c>
      <c r="D187" s="15"/>
      <c r="E187" s="15"/>
      <c r="F187" s="2" t="s">
        <v>418</v>
      </c>
      <c r="G187" s="15" t="str">
        <f>IFERROR(VLOOKUP(IndicatorsTable[[#This Row],[Data ID]],DataTable[],2,FALSE),IFERROR(VLOOKUP(IndicatorsTable[[#This Row],[Data ID]],ToolsTable[],2,FALSE),"No Dataset Identified"))</f>
        <v xml:space="preserve">People and Nature Survey </v>
      </c>
      <c r="H187" s="2" t="s">
        <v>710</v>
      </c>
      <c r="I187" s="2" t="str">
        <f>IFERROR(VLOOKUP(IndicatorsTable[[#This Row],[Data ID]],DataTable[],13,FALSE),IFERROR(VLOOKUP(IndicatorsTable[[#This Row],[Data ID]],ToolsTable[],8,FALSE),""))</f>
        <v>High</v>
      </c>
      <c r="J187" s="2"/>
      <c r="K187" s="2">
        <v>186</v>
      </c>
    </row>
    <row r="188" spans="1:11" x14ac:dyDescent="0.2">
      <c r="A188" s="15" t="s">
        <v>802</v>
      </c>
      <c r="B188" s="15" t="s">
        <v>808</v>
      </c>
      <c r="C188" s="15" t="s">
        <v>687</v>
      </c>
      <c r="D188" s="15" t="s">
        <v>815</v>
      </c>
      <c r="E188" s="15"/>
      <c r="F188" s="15" t="s">
        <v>506</v>
      </c>
      <c r="G188" s="15" t="str">
        <f>IFERROR(VLOOKUP(IndicatorsTable[[#This Row],[Data ID]],DataTable[],2,FALSE),IFERROR(VLOOKUP(IndicatorsTable[[#This Row],[Data ID]],ToolsTable[],2,FALSE),"No Dataset Identified"))</f>
        <v xml:space="preserve">Tranquility mapping </v>
      </c>
      <c r="H188" s="2" t="s">
        <v>116</v>
      </c>
      <c r="I188" s="2" t="str">
        <f>IFERROR(VLOOKUP(IndicatorsTable[[#This Row],[Data ID]],DataTable[],13,FALSE),IFERROR(VLOOKUP(IndicatorsTable[[#This Row],[Data ID]],ToolsTable[],8,FALSE),""))</f>
        <v>Specialist tool</v>
      </c>
      <c r="J188" s="2"/>
      <c r="K188" s="2">
        <v>187</v>
      </c>
    </row>
    <row r="189" spans="1:11" x14ac:dyDescent="0.2">
      <c r="A189" s="15" t="s">
        <v>802</v>
      </c>
      <c r="B189" s="15" t="s">
        <v>808</v>
      </c>
      <c r="C189" s="15" t="s">
        <v>687</v>
      </c>
      <c r="D189" s="15" t="s">
        <v>816</v>
      </c>
      <c r="E189" s="15"/>
      <c r="F189" s="15"/>
      <c r="G189" s="15" t="str">
        <f>IFERROR(VLOOKUP(IndicatorsTable[[#This Row],[Data ID]],DataTable[],2,FALSE),IFERROR(VLOOKUP(IndicatorsTable[[#This Row],[Data ID]],ToolsTable[],2,FALSE),"No Dataset Identified"))</f>
        <v>No Dataset Identified</v>
      </c>
      <c r="H189" s="2"/>
      <c r="I189" s="2" t="str">
        <f>IFERROR(VLOOKUP(IndicatorsTable[[#This Row],[Data ID]],DataTable[],13,FALSE),IFERROR(VLOOKUP(IndicatorsTable[[#This Row],[Data ID]],ToolsTable[],8,FALSE),""))</f>
        <v/>
      </c>
      <c r="J189" s="2"/>
      <c r="K189" s="2">
        <v>188</v>
      </c>
    </row>
    <row r="190" spans="1:11" ht="28.5" x14ac:dyDescent="0.2">
      <c r="A190" s="15" t="s">
        <v>817</v>
      </c>
      <c r="B190" s="15" t="s">
        <v>818</v>
      </c>
      <c r="C190" s="15" t="s">
        <v>819</v>
      </c>
      <c r="D190" s="15"/>
      <c r="E190" s="15"/>
      <c r="F190" s="2"/>
      <c r="G190" s="15" t="str">
        <f>IFERROR(VLOOKUP(IndicatorsTable[[#This Row],[Data ID]],DataTable[],2,FALSE),IFERROR(VLOOKUP(IndicatorsTable[[#This Row],[Data ID]],ToolsTable[],2,FALSE),"No Dataset Identified"))</f>
        <v>No Dataset Identified</v>
      </c>
      <c r="H190" s="2"/>
      <c r="I190" s="2" t="str">
        <f>IFERROR(VLOOKUP(IndicatorsTable[[#This Row],[Data ID]],DataTable[],13,FALSE),IFERROR(VLOOKUP(IndicatorsTable[[#This Row],[Data ID]],ToolsTable[],8,FALSE),""))</f>
        <v/>
      </c>
      <c r="J190" s="2"/>
      <c r="K190" s="2">
        <v>189</v>
      </c>
    </row>
    <row r="191" spans="1:11" ht="28.5" x14ac:dyDescent="0.2">
      <c r="A191" s="15" t="s">
        <v>817</v>
      </c>
      <c r="B191" s="15" t="s">
        <v>818</v>
      </c>
      <c r="C191" s="15" t="s">
        <v>820</v>
      </c>
      <c r="D191" s="15"/>
      <c r="E191" s="15"/>
      <c r="F191" s="2"/>
      <c r="G191" s="15" t="str">
        <f>IFERROR(VLOOKUP(IndicatorsTable[[#This Row],[Data ID]],DataTable[],2,FALSE),IFERROR(VLOOKUP(IndicatorsTable[[#This Row],[Data ID]],ToolsTable[],2,FALSE),"No Dataset Identified"))</f>
        <v>No Dataset Identified</v>
      </c>
      <c r="H191" s="2"/>
      <c r="I191" s="2" t="str">
        <f>IFERROR(VLOOKUP(IndicatorsTable[[#This Row],[Data ID]],DataTable[],13,FALSE),IFERROR(VLOOKUP(IndicatorsTable[[#This Row],[Data ID]],ToolsTable[],8,FALSE),""))</f>
        <v/>
      </c>
      <c r="J191" s="2"/>
      <c r="K191" s="2">
        <v>190</v>
      </c>
    </row>
    <row r="192" spans="1:11" ht="28.5" x14ac:dyDescent="0.2">
      <c r="A192" s="15" t="s">
        <v>817</v>
      </c>
      <c r="B192" s="15" t="s">
        <v>818</v>
      </c>
      <c r="C192" s="15" t="s">
        <v>821</v>
      </c>
      <c r="D192" s="15"/>
      <c r="E192" s="15"/>
      <c r="F192" s="2"/>
      <c r="G192" s="15" t="str">
        <f>IFERROR(VLOOKUP(IndicatorsTable[[#This Row],[Data ID]],DataTable[],2,FALSE),IFERROR(VLOOKUP(IndicatorsTable[[#This Row],[Data ID]],ToolsTable[],2,FALSE),"No Dataset Identified"))</f>
        <v>No Dataset Identified</v>
      </c>
      <c r="H192" s="2"/>
      <c r="I192" s="2" t="str">
        <f>IFERROR(VLOOKUP(IndicatorsTable[[#This Row],[Data ID]],DataTable[],13,FALSE),IFERROR(VLOOKUP(IndicatorsTable[[#This Row],[Data ID]],ToolsTable[],8,FALSE),""))</f>
        <v/>
      </c>
      <c r="J192" s="2"/>
      <c r="K192" s="2">
        <v>191</v>
      </c>
    </row>
    <row r="193" spans="1:11" ht="28.5" x14ac:dyDescent="0.2">
      <c r="A193" s="15" t="s">
        <v>817</v>
      </c>
      <c r="B193" s="15" t="s">
        <v>818</v>
      </c>
      <c r="C193" s="15" t="s">
        <v>822</v>
      </c>
      <c r="D193" s="15"/>
      <c r="E193" s="15"/>
      <c r="F193" s="2"/>
      <c r="G193" s="15" t="str">
        <f>IFERROR(VLOOKUP(IndicatorsTable[[#This Row],[Data ID]],DataTable[],2,FALSE),IFERROR(VLOOKUP(IndicatorsTable[[#This Row],[Data ID]],ToolsTable[],2,FALSE),"No Dataset Identified"))</f>
        <v>No Dataset Identified</v>
      </c>
      <c r="H193" s="2"/>
      <c r="I193" s="2" t="str">
        <f>IFERROR(VLOOKUP(IndicatorsTable[[#This Row],[Data ID]],DataTable[],13,FALSE),IFERROR(VLOOKUP(IndicatorsTable[[#This Row],[Data ID]],ToolsTable[],8,FALSE),""))</f>
        <v/>
      </c>
      <c r="J193" s="2"/>
      <c r="K193" s="2">
        <v>192</v>
      </c>
    </row>
    <row r="194" spans="1:11" ht="28.5" x14ac:dyDescent="0.2">
      <c r="A194" s="15" t="s">
        <v>817</v>
      </c>
      <c r="B194" s="15" t="s">
        <v>818</v>
      </c>
      <c r="C194" s="15" t="s">
        <v>823</v>
      </c>
      <c r="D194" s="15"/>
      <c r="E194" s="15" t="s">
        <v>824</v>
      </c>
      <c r="F194" s="2"/>
      <c r="G194" s="15" t="str">
        <f>IFERROR(VLOOKUP(IndicatorsTable[[#This Row],[Data ID]],DataTable[],2,FALSE),IFERROR(VLOOKUP(IndicatorsTable[[#This Row],[Data ID]],ToolsTable[],2,FALSE),"No Dataset Identified"))</f>
        <v>No Dataset Identified</v>
      </c>
      <c r="H194" s="2"/>
      <c r="I194" s="2" t="str">
        <f>IFERROR(VLOOKUP(IndicatorsTable[[#This Row],[Data ID]],DataTable[],13,FALSE),IFERROR(VLOOKUP(IndicatorsTable[[#This Row],[Data ID]],ToolsTable[],8,FALSE),""))</f>
        <v/>
      </c>
      <c r="J194" s="2"/>
      <c r="K194" s="2">
        <v>193</v>
      </c>
    </row>
    <row r="195" spans="1:11" ht="28.5" x14ac:dyDescent="0.2">
      <c r="A195" s="15" t="s">
        <v>817</v>
      </c>
      <c r="B195" s="15" t="s">
        <v>818</v>
      </c>
      <c r="C195" s="15" t="s">
        <v>823</v>
      </c>
      <c r="D195" s="15"/>
      <c r="E195" s="15" t="s">
        <v>825</v>
      </c>
      <c r="F195" s="15" t="s">
        <v>221</v>
      </c>
      <c r="G195" s="15" t="str">
        <f>IFERROR(VLOOKUP(IndicatorsTable[[#This Row],[Data ID]],DataTable[],2,FALSE),IFERROR(VLOOKUP(IndicatorsTable[[#This Row],[Data ID]],ToolsTable[],2,FALSE),"No Dataset Identified"))</f>
        <v>Site of Special Scientific Interest (SSSI) Condition data</v>
      </c>
      <c r="H195" s="2" t="s">
        <v>116</v>
      </c>
      <c r="I195" s="2" t="str">
        <f>IFERROR(VLOOKUP(IndicatorsTable[[#This Row],[Data ID]],DataTable[],13,FALSE),IFERROR(VLOOKUP(IndicatorsTable[[#This Row],[Data ID]],ToolsTable[],8,FALSE),""))</f>
        <v>High</v>
      </c>
      <c r="J195" s="2"/>
      <c r="K195" s="2">
        <v>194</v>
      </c>
    </row>
    <row r="196" spans="1:11" ht="28.5" x14ac:dyDescent="0.2">
      <c r="A196" s="15" t="s">
        <v>817</v>
      </c>
      <c r="B196" s="15" t="s">
        <v>826</v>
      </c>
      <c r="C196" s="15" t="s">
        <v>827</v>
      </c>
      <c r="D196" s="15"/>
      <c r="E196" s="15"/>
      <c r="F196" s="2" t="s">
        <v>353</v>
      </c>
      <c r="G196" s="15" t="str">
        <f>IFERROR(VLOOKUP(IndicatorsTable[[#This Row],[Data ID]],DataTable[],2,FALSE),IFERROR(VLOOKUP(IndicatorsTable[[#This Row],[Data ID]],ToolsTable[],2,FALSE),"No Dataset Identified"))</f>
        <v>Accessible waterside by PRoW and ANG (inland)</v>
      </c>
      <c r="H196" s="2" t="s">
        <v>116</v>
      </c>
      <c r="I196" s="2" t="str">
        <f>IFERROR(VLOOKUP(IndicatorsTable[[#This Row],[Data ID]],DataTable[],13,FALSE),IFERROR(VLOOKUP(IndicatorsTable[[#This Row],[Data ID]],ToolsTable[],8,FALSE),""))</f>
        <v>High</v>
      </c>
      <c r="J196" s="2"/>
      <c r="K196" s="2">
        <v>195</v>
      </c>
    </row>
    <row r="197" spans="1:11" ht="28.5" x14ac:dyDescent="0.2">
      <c r="A197" s="15" t="s">
        <v>817</v>
      </c>
      <c r="B197" s="15" t="s">
        <v>826</v>
      </c>
      <c r="C197" s="15" t="s">
        <v>828</v>
      </c>
      <c r="D197" s="15"/>
      <c r="E197" s="15"/>
      <c r="F197" s="2" t="s">
        <v>221</v>
      </c>
      <c r="G197" s="15" t="str">
        <f>IFERROR(VLOOKUP(IndicatorsTable[[#This Row],[Data ID]],DataTable[],2,FALSE),IFERROR(VLOOKUP(IndicatorsTable[[#This Row],[Data ID]],ToolsTable[],2,FALSE),"No Dataset Identified"))</f>
        <v>Site of Special Scientific Interest (SSSI) Condition data</v>
      </c>
      <c r="H197" s="2" t="s">
        <v>116</v>
      </c>
      <c r="I197" s="2" t="str">
        <f>IFERROR(VLOOKUP(IndicatorsTable[[#This Row],[Data ID]],DataTable[],13,FALSE),IFERROR(VLOOKUP(IndicatorsTable[[#This Row],[Data ID]],ToolsTable[],8,FALSE),""))</f>
        <v>High</v>
      </c>
      <c r="J197" s="2"/>
      <c r="K197" s="2">
        <v>196</v>
      </c>
    </row>
    <row r="198" spans="1:11" ht="28.5" x14ac:dyDescent="0.2">
      <c r="A198" s="15" t="s">
        <v>817</v>
      </c>
      <c r="B198" s="15" t="s">
        <v>826</v>
      </c>
      <c r="C198" s="15" t="s">
        <v>829</v>
      </c>
      <c r="D198" s="15"/>
      <c r="E198" s="15"/>
      <c r="F198" s="2" t="s">
        <v>153</v>
      </c>
      <c r="G198" s="15" t="str">
        <f>IFERROR(VLOOKUP(IndicatorsTable[[#This Row],[Data ID]],DataTable[],2,FALSE),IFERROR(VLOOKUP(IndicatorsTable[[#This Row],[Data ID]],ToolsTable[],2,FALSE),"No Dataset Identified"))</f>
        <v>Priority River Habitat - Rivers</v>
      </c>
      <c r="H198" s="2" t="s">
        <v>87</v>
      </c>
      <c r="I198" s="2" t="str">
        <f>IFERROR(VLOOKUP(IndicatorsTable[[#This Row],[Data ID]],DataTable[],13,FALSE),IFERROR(VLOOKUP(IndicatorsTable[[#This Row],[Data ID]],ToolsTable[],8,FALSE),""))</f>
        <v>High</v>
      </c>
      <c r="J198" s="2"/>
      <c r="K198" s="2">
        <v>197</v>
      </c>
    </row>
    <row r="199" spans="1:11" ht="29.25" customHeight="1" x14ac:dyDescent="0.2">
      <c r="A199" s="15" t="s">
        <v>817</v>
      </c>
      <c r="B199" s="15" t="s">
        <v>826</v>
      </c>
      <c r="C199" s="15" t="s">
        <v>829</v>
      </c>
      <c r="D199" s="15"/>
      <c r="E199" s="15"/>
      <c r="F199" s="2" t="s">
        <v>160</v>
      </c>
      <c r="G199" s="15" t="str">
        <f>IFERROR(VLOOKUP(IndicatorsTable[[#This Row],[Data ID]],DataTable[],2,FALSE),IFERROR(VLOOKUP(IndicatorsTable[[#This Row],[Data ID]],ToolsTable[],2,FALSE),"No Dataset Identified"))</f>
        <v xml:space="preserve">Priority River Habitat- Headwaters </v>
      </c>
      <c r="H199" s="2" t="s">
        <v>87</v>
      </c>
      <c r="I199" s="2" t="str">
        <f>IFERROR(VLOOKUP(IndicatorsTable[[#This Row],[Data ID]],DataTable[],13,FALSE),IFERROR(VLOOKUP(IndicatorsTable[[#This Row],[Data ID]],ToolsTable[],8,FALSE),""))</f>
        <v>High</v>
      </c>
      <c r="J199" s="2"/>
      <c r="K199" s="2">
        <v>198</v>
      </c>
    </row>
    <row r="200" spans="1:11" ht="14.25" customHeight="1" x14ac:dyDescent="0.2">
      <c r="A200" s="15" t="s">
        <v>830</v>
      </c>
      <c r="B200" s="15" t="s">
        <v>818</v>
      </c>
      <c r="C200" s="15" t="s">
        <v>831</v>
      </c>
      <c r="D200" s="15"/>
      <c r="E200" s="15"/>
      <c r="F200" s="2" t="s">
        <v>326</v>
      </c>
      <c r="G200" s="15" t="str">
        <f>IFERROR(VLOOKUP(IndicatorsTable[[#This Row],[Data ID]],DataTable[],2,FALSE),IFERROR(VLOOKUP(IndicatorsTable[[#This Row],[Data ID]],ToolsTable[],2,FALSE),"No Dataset Identified"))</f>
        <v>Active Places</v>
      </c>
      <c r="H200" s="2" t="s">
        <v>87</v>
      </c>
      <c r="I200" s="2" t="str">
        <f>IFERROR(VLOOKUP(IndicatorsTable[[#This Row],[Data ID]],DataTable[],13,FALSE),IFERROR(VLOOKUP(IndicatorsTable[[#This Row],[Data ID]],ToolsTable[],8,FALSE),""))</f>
        <v>High</v>
      </c>
      <c r="J200" s="2"/>
      <c r="K200" s="2">
        <v>199</v>
      </c>
    </row>
    <row r="201" spans="1:11" ht="31.5" customHeight="1" x14ac:dyDescent="0.2">
      <c r="A201" s="15" t="s">
        <v>830</v>
      </c>
      <c r="B201" s="15" t="s">
        <v>818</v>
      </c>
      <c r="C201" s="15" t="s">
        <v>831</v>
      </c>
      <c r="D201" s="15"/>
      <c r="E201" s="15" t="s">
        <v>832</v>
      </c>
      <c r="F201" s="2" t="s">
        <v>452</v>
      </c>
      <c r="G201" s="15" t="str">
        <f>IFERROR(VLOOKUP(IndicatorsTable[[#This Row],[Data ID]],DataTable[],2,FALSE),IFERROR(VLOOKUP(IndicatorsTable[[#This Row],[Data ID]],ToolsTable[],2,FALSE),"No Dataset Identified"))</f>
        <v xml:space="preserve">Annual summary of rod license sales </v>
      </c>
      <c r="H201" s="2" t="s">
        <v>116</v>
      </c>
      <c r="I201" s="2" t="str">
        <f>IFERROR(VLOOKUP(IndicatorsTable[[#This Row],[Data ID]],DataTable[],13,FALSE),IFERROR(VLOOKUP(IndicatorsTable[[#This Row],[Data ID]],ToolsTable[],8,FALSE),""))</f>
        <v>Moderate</v>
      </c>
      <c r="J201" s="2"/>
      <c r="K201" s="2">
        <v>200</v>
      </c>
    </row>
    <row r="202" spans="1:11" ht="42.75" x14ac:dyDescent="0.2">
      <c r="A202" s="15" t="s">
        <v>830</v>
      </c>
      <c r="B202" s="15" t="s">
        <v>818</v>
      </c>
      <c r="C202" s="15" t="s">
        <v>833</v>
      </c>
      <c r="D202" s="15"/>
      <c r="E202" s="15"/>
      <c r="F202" s="2" t="s">
        <v>380</v>
      </c>
      <c r="G202" s="15" t="str">
        <f>IFERROR(VLOOKUP(IndicatorsTable[[#This Row],[Data ID]],DataTable[],2,FALSE),IFERROR(VLOOKUP(IndicatorsTable[[#This Row],[Data ID]],ToolsTable[],2,FALSE),"No Dataset Identified"))</f>
        <v>Monitor of Engagement with the Natural Environment (MENE)</v>
      </c>
      <c r="H202" s="2" t="s">
        <v>710</v>
      </c>
      <c r="I202" s="2" t="str">
        <f>IFERROR(VLOOKUP(IndicatorsTable[[#This Row],[Data ID]],DataTable[],13,FALSE),IFERROR(VLOOKUP(IndicatorsTable[[#This Row],[Data ID]],ToolsTable[],8,FALSE),""))</f>
        <v>Moderate</v>
      </c>
      <c r="J202" s="2"/>
      <c r="K202" s="2">
        <v>201</v>
      </c>
    </row>
    <row r="203" spans="1:11" x14ac:dyDescent="0.2">
      <c r="A203" s="15" t="s">
        <v>830</v>
      </c>
      <c r="B203" s="15" t="s">
        <v>818</v>
      </c>
      <c r="C203" s="15" t="s">
        <v>833</v>
      </c>
      <c r="D203" s="15"/>
      <c r="E203" s="15"/>
      <c r="F203" s="2" t="s">
        <v>418</v>
      </c>
      <c r="G203" s="15" t="str">
        <f>IFERROR(VLOOKUP(IndicatorsTable[[#This Row],[Data ID]],DataTable[],2,FALSE),IFERROR(VLOOKUP(IndicatorsTable[[#This Row],[Data ID]],ToolsTable[],2,FALSE),"No Dataset Identified"))</f>
        <v xml:space="preserve">People and Nature Survey </v>
      </c>
      <c r="H203" s="2" t="s">
        <v>710</v>
      </c>
      <c r="I203" s="2" t="str">
        <f>IFERROR(VLOOKUP(IndicatorsTable[[#This Row],[Data ID]],DataTable[],13,FALSE),IFERROR(VLOOKUP(IndicatorsTable[[#This Row],[Data ID]],ToolsTable[],8,FALSE),""))</f>
        <v>High</v>
      </c>
      <c r="J203" s="2"/>
      <c r="K203" s="2">
        <v>202</v>
      </c>
    </row>
    <row r="204" spans="1:11" ht="28.5" x14ac:dyDescent="0.2">
      <c r="A204" s="15" t="s">
        <v>830</v>
      </c>
      <c r="B204" s="15" t="s">
        <v>818</v>
      </c>
      <c r="C204" s="15" t="s">
        <v>784</v>
      </c>
      <c r="D204" s="15"/>
      <c r="E204" s="31" t="s">
        <v>785</v>
      </c>
      <c r="F204" s="2"/>
      <c r="G204" s="15" t="str">
        <f>IFERROR(VLOOKUP(IndicatorsTable[[#This Row],[Data ID]],DataTable[],2,FALSE),IFERROR(VLOOKUP(IndicatorsTable[[#This Row],[Data ID]],ToolsTable[],2,FALSE),"No Dataset Identified"))</f>
        <v>No Dataset Identified</v>
      </c>
      <c r="H204" s="2"/>
      <c r="I204" s="2" t="str">
        <f>IFERROR(VLOOKUP(IndicatorsTable[[#This Row],[Data ID]],DataTable[],13,FALSE),IFERROR(VLOOKUP(IndicatorsTable[[#This Row],[Data ID]],ToolsTable[],8,FALSE),""))</f>
        <v/>
      </c>
      <c r="J204" s="2"/>
      <c r="K204" s="2">
        <v>203</v>
      </c>
    </row>
    <row r="205" spans="1:11" ht="28.5" x14ac:dyDescent="0.2">
      <c r="A205" s="15" t="s">
        <v>830</v>
      </c>
      <c r="B205" s="15" t="s">
        <v>818</v>
      </c>
      <c r="C205" s="15" t="s">
        <v>784</v>
      </c>
      <c r="D205" s="15"/>
      <c r="E205" s="31" t="s">
        <v>786</v>
      </c>
      <c r="F205" s="15" t="s">
        <v>318</v>
      </c>
      <c r="G205" s="15" t="str">
        <f>IFERROR(VLOOKUP(IndicatorsTable[[#This Row],[Data ID]],DataTable[],2,FALSE),IFERROR(VLOOKUP(IndicatorsTable[[#This Row],[Data ID]],ToolsTable[],2,FALSE),"No Dataset Identified"))</f>
        <v>TS006 - Population Density</v>
      </c>
      <c r="H205" s="2" t="s">
        <v>116</v>
      </c>
      <c r="I205" s="2" t="str">
        <f>IFERROR(VLOOKUP(IndicatorsTable[[#This Row],[Data ID]],DataTable[],13,FALSE),IFERROR(VLOOKUP(IndicatorsTable[[#This Row],[Data ID]],ToolsTable[],8,FALSE),""))</f>
        <v>High</v>
      </c>
      <c r="J205" s="2"/>
      <c r="K205" s="2">
        <v>204</v>
      </c>
    </row>
    <row r="206" spans="1:11" ht="28.5" x14ac:dyDescent="0.2">
      <c r="A206" s="15" t="s">
        <v>830</v>
      </c>
      <c r="B206" s="15" t="s">
        <v>818</v>
      </c>
      <c r="C206" s="15" t="s">
        <v>784</v>
      </c>
      <c r="D206" s="15"/>
      <c r="E206" s="31" t="s">
        <v>787</v>
      </c>
      <c r="F206" s="2"/>
      <c r="G206" s="15" t="str">
        <f>IFERROR(VLOOKUP(IndicatorsTable[[#This Row],[Data ID]],DataTable[],2,FALSE),IFERROR(VLOOKUP(IndicatorsTable[[#This Row],[Data ID]],ToolsTable[],2,FALSE),"No Dataset Identified"))</f>
        <v>No Dataset Identified</v>
      </c>
      <c r="H206" s="2"/>
      <c r="I206" s="2" t="str">
        <f>IFERROR(VLOOKUP(IndicatorsTable[[#This Row],[Data ID]],DataTable[],13,FALSE),IFERROR(VLOOKUP(IndicatorsTable[[#This Row],[Data ID]],ToolsTable[],8,FALSE),""))</f>
        <v/>
      </c>
      <c r="J206" s="2"/>
      <c r="K206" s="2">
        <v>205</v>
      </c>
    </row>
    <row r="207" spans="1:11" ht="28.5" x14ac:dyDescent="0.2">
      <c r="A207" s="15" t="s">
        <v>830</v>
      </c>
      <c r="B207" s="15" t="s">
        <v>818</v>
      </c>
      <c r="C207" s="15" t="s">
        <v>784</v>
      </c>
      <c r="D207" s="15"/>
      <c r="E207" s="31" t="s">
        <v>788</v>
      </c>
      <c r="F207" s="2" t="s">
        <v>373</v>
      </c>
      <c r="G207" s="15" t="str">
        <f>IFERROR(VLOOKUP(IndicatorsTable[[#This Row],[Data ID]],DataTable[],2,FALSE),IFERROR(VLOOKUP(IndicatorsTable[[#This Row],[Data ID]],ToolsTable[],2,FALSE),"No Dataset Identified"))</f>
        <v xml:space="preserve">Cultural identity data </v>
      </c>
      <c r="H207" s="2" t="s">
        <v>116</v>
      </c>
      <c r="I207" s="2" t="str">
        <f>IFERROR(VLOOKUP(IndicatorsTable[[#This Row],[Data ID]],DataTable[],13,FALSE),IFERROR(VLOOKUP(IndicatorsTable[[#This Row],[Data ID]],ToolsTable[],8,FALSE),""))</f>
        <v>High</v>
      </c>
      <c r="J207" s="2"/>
      <c r="K207" s="2">
        <v>206</v>
      </c>
    </row>
    <row r="208" spans="1:11" ht="28.5" x14ac:dyDescent="0.2">
      <c r="A208" s="15" t="s">
        <v>830</v>
      </c>
      <c r="B208" s="15" t="s">
        <v>818</v>
      </c>
      <c r="C208" s="15" t="s">
        <v>784</v>
      </c>
      <c r="D208" s="15"/>
      <c r="E208" s="31" t="s">
        <v>789</v>
      </c>
      <c r="F208" s="2" t="s">
        <v>438</v>
      </c>
      <c r="G208" s="15" t="str">
        <f>IFERROR(VLOOKUP(IndicatorsTable[[#This Row],[Data ID]],DataTable[],2,FALSE),IFERROR(VLOOKUP(IndicatorsTable[[#This Row],[Data ID]],ToolsTable[],2,FALSE),"No Dataset Identified"))</f>
        <v>Index of Multiple Deprivation</v>
      </c>
      <c r="H208" s="2" t="s">
        <v>116</v>
      </c>
      <c r="I208" s="2" t="str">
        <f>IFERROR(VLOOKUP(IndicatorsTable[[#This Row],[Data ID]],DataTable[],13,FALSE),IFERROR(VLOOKUP(IndicatorsTable[[#This Row],[Data ID]],ToolsTable[],8,FALSE),""))</f>
        <v>High</v>
      </c>
      <c r="J208" s="2"/>
      <c r="K208" s="2">
        <v>207</v>
      </c>
    </row>
    <row r="209" spans="1:11" ht="27.75" customHeight="1" x14ac:dyDescent="0.2">
      <c r="A209" s="15" t="s">
        <v>830</v>
      </c>
      <c r="B209" s="15" t="s">
        <v>818</v>
      </c>
      <c r="C209" s="15" t="s">
        <v>834</v>
      </c>
      <c r="D209" s="15"/>
      <c r="E209" s="15"/>
      <c r="F209" s="2" t="s">
        <v>353</v>
      </c>
      <c r="G209" s="15" t="str">
        <f>IFERROR(VLOOKUP(IndicatorsTable[[#This Row],[Data ID]],DataTable[],2,FALSE),IFERROR(VLOOKUP(IndicatorsTable[[#This Row],[Data ID]],ToolsTable[],2,FALSE),"No Dataset Identified"))</f>
        <v>Accessible waterside by PRoW and ANG (inland)</v>
      </c>
      <c r="H209" s="2" t="s">
        <v>116</v>
      </c>
      <c r="I209" s="2" t="str">
        <f>IFERROR(VLOOKUP(IndicatorsTable[[#This Row],[Data ID]],DataTable[],13,FALSE),IFERROR(VLOOKUP(IndicatorsTable[[#This Row],[Data ID]],ToolsTable[],8,FALSE),""))</f>
        <v>High</v>
      </c>
      <c r="J209" s="2"/>
      <c r="K209" s="2">
        <v>208</v>
      </c>
    </row>
    <row r="210" spans="1:11" ht="14.25" customHeight="1" x14ac:dyDescent="0.2">
      <c r="A210" s="15" t="s">
        <v>830</v>
      </c>
      <c r="B210" s="15" t="s">
        <v>818</v>
      </c>
      <c r="C210" s="15" t="s">
        <v>835</v>
      </c>
      <c r="D210" s="15"/>
      <c r="E210" s="15"/>
      <c r="F210" s="2" t="s">
        <v>357</v>
      </c>
      <c r="G210" s="15" t="str">
        <f>IFERROR(VLOOKUP(IndicatorsTable[[#This Row],[Data ID]],DataTable[],2,FALSE),IFERROR(VLOOKUP(IndicatorsTable[[#This Row],[Data ID]],ToolsTable[],2,FALSE),"No Dataset Identified"))</f>
        <v>Green Infrastructure portal</v>
      </c>
      <c r="H210" s="2" t="s">
        <v>116</v>
      </c>
      <c r="I210" s="2" t="str">
        <f>IFERROR(VLOOKUP(IndicatorsTable[[#This Row],[Data ID]],DataTable[],13,FALSE),IFERROR(VLOOKUP(IndicatorsTable[[#This Row],[Data ID]],ToolsTable[],8,FALSE),""))</f>
        <v>High</v>
      </c>
      <c r="J210" s="2"/>
      <c r="K210" s="2">
        <v>209</v>
      </c>
    </row>
    <row r="211" spans="1:11" ht="28.5" x14ac:dyDescent="0.2">
      <c r="A211" s="15" t="s">
        <v>830</v>
      </c>
      <c r="B211" s="15" t="s">
        <v>826</v>
      </c>
      <c r="C211" s="15" t="s">
        <v>784</v>
      </c>
      <c r="D211" s="15"/>
      <c r="E211" s="31" t="s">
        <v>785</v>
      </c>
      <c r="F211" s="2"/>
      <c r="G211" s="15" t="str">
        <f>IFERROR(VLOOKUP(IndicatorsTable[[#This Row],[Data ID]],DataTable[],2,FALSE),IFERROR(VLOOKUP(IndicatorsTable[[#This Row],[Data ID]],ToolsTable[],2,FALSE),"No Dataset Identified"))</f>
        <v>No Dataset Identified</v>
      </c>
      <c r="H211" s="2"/>
      <c r="I211" s="2" t="str">
        <f>IFERROR(VLOOKUP(IndicatorsTable[[#This Row],[Data ID]],DataTable[],13,FALSE),IFERROR(VLOOKUP(IndicatorsTable[[#This Row],[Data ID]],ToolsTable[],8,FALSE),""))</f>
        <v/>
      </c>
      <c r="J211" s="2"/>
      <c r="K211" s="2">
        <v>210</v>
      </c>
    </row>
    <row r="212" spans="1:11" ht="28.5" x14ac:dyDescent="0.2">
      <c r="A212" s="15" t="s">
        <v>830</v>
      </c>
      <c r="B212" s="15" t="s">
        <v>826</v>
      </c>
      <c r="C212" s="15" t="s">
        <v>784</v>
      </c>
      <c r="D212" s="15"/>
      <c r="E212" s="31" t="s">
        <v>786</v>
      </c>
      <c r="F212" s="15" t="s">
        <v>318</v>
      </c>
      <c r="G212" s="15" t="str">
        <f>IFERROR(VLOOKUP(IndicatorsTable[[#This Row],[Data ID]],DataTable[],2,FALSE),IFERROR(VLOOKUP(IndicatorsTable[[#This Row],[Data ID]],ToolsTable[],2,FALSE),"No Dataset Identified"))</f>
        <v>TS006 - Population Density</v>
      </c>
      <c r="H212" s="2" t="s">
        <v>116</v>
      </c>
      <c r="I212" s="2" t="str">
        <f>IFERROR(VLOOKUP(IndicatorsTable[[#This Row],[Data ID]],DataTable[],13,FALSE),IFERROR(VLOOKUP(IndicatorsTable[[#This Row],[Data ID]],ToolsTable[],8,FALSE),""))</f>
        <v>High</v>
      </c>
      <c r="J212" s="2"/>
      <c r="K212" s="2">
        <v>211</v>
      </c>
    </row>
    <row r="213" spans="1:11" ht="28.5" x14ac:dyDescent="0.2">
      <c r="A213" s="15" t="s">
        <v>830</v>
      </c>
      <c r="B213" s="15" t="s">
        <v>826</v>
      </c>
      <c r="C213" s="15" t="s">
        <v>784</v>
      </c>
      <c r="D213" s="15"/>
      <c r="E213" s="31" t="s">
        <v>787</v>
      </c>
      <c r="F213" s="2"/>
      <c r="G213" s="15" t="str">
        <f>IFERROR(VLOOKUP(IndicatorsTable[[#This Row],[Data ID]],DataTable[],2,FALSE),IFERROR(VLOOKUP(IndicatorsTable[[#This Row],[Data ID]],ToolsTable[],2,FALSE),"No Dataset Identified"))</f>
        <v>No Dataset Identified</v>
      </c>
      <c r="H213" s="2"/>
      <c r="I213" s="2" t="str">
        <f>IFERROR(VLOOKUP(IndicatorsTable[[#This Row],[Data ID]],DataTable[],13,FALSE),IFERROR(VLOOKUP(IndicatorsTable[[#This Row],[Data ID]],ToolsTable[],8,FALSE),""))</f>
        <v/>
      </c>
      <c r="J213" s="2"/>
      <c r="K213" s="2">
        <v>212</v>
      </c>
    </row>
    <row r="214" spans="1:11" ht="28.5" x14ac:dyDescent="0.2">
      <c r="A214" s="15" t="s">
        <v>830</v>
      </c>
      <c r="B214" s="15" t="s">
        <v>826</v>
      </c>
      <c r="C214" s="15" t="s">
        <v>784</v>
      </c>
      <c r="D214" s="15"/>
      <c r="E214" s="31" t="s">
        <v>788</v>
      </c>
      <c r="F214" s="2" t="s">
        <v>373</v>
      </c>
      <c r="G214" s="15" t="str">
        <f>IFERROR(VLOOKUP(IndicatorsTable[[#This Row],[Data ID]],DataTable[],2,FALSE),IFERROR(VLOOKUP(IndicatorsTable[[#This Row],[Data ID]],ToolsTable[],2,FALSE),"No Dataset Identified"))</f>
        <v xml:space="preserve">Cultural identity data </v>
      </c>
      <c r="H214" s="2" t="s">
        <v>116</v>
      </c>
      <c r="I214" s="2" t="str">
        <f>IFERROR(VLOOKUP(IndicatorsTable[[#This Row],[Data ID]],DataTable[],13,FALSE),IFERROR(VLOOKUP(IndicatorsTable[[#This Row],[Data ID]],ToolsTable[],8,FALSE),""))</f>
        <v>High</v>
      </c>
      <c r="J214" s="2"/>
      <c r="K214" s="2">
        <v>213</v>
      </c>
    </row>
    <row r="215" spans="1:11" ht="28.5" x14ac:dyDescent="0.2">
      <c r="A215" s="15" t="s">
        <v>830</v>
      </c>
      <c r="B215" s="15" t="s">
        <v>826</v>
      </c>
      <c r="C215" s="15" t="s">
        <v>784</v>
      </c>
      <c r="D215" s="15"/>
      <c r="E215" s="31" t="s">
        <v>789</v>
      </c>
      <c r="F215" s="2" t="s">
        <v>438</v>
      </c>
      <c r="G215" s="15" t="str">
        <f>IFERROR(VLOOKUP(IndicatorsTable[[#This Row],[Data ID]],DataTable[],2,FALSE),IFERROR(VLOOKUP(IndicatorsTable[[#This Row],[Data ID]],ToolsTable[],2,FALSE),"No Dataset Identified"))</f>
        <v>Index of Multiple Deprivation</v>
      </c>
      <c r="H215" s="2" t="s">
        <v>116</v>
      </c>
      <c r="I215" s="2" t="str">
        <f>IFERROR(VLOOKUP(IndicatorsTable[[#This Row],[Data ID]],DataTable[],13,FALSE),IFERROR(VLOOKUP(IndicatorsTable[[#This Row],[Data ID]],ToolsTable[],8,FALSE),""))</f>
        <v>High</v>
      </c>
      <c r="J215" s="2"/>
      <c r="K215" s="2">
        <v>214</v>
      </c>
    </row>
    <row r="216" spans="1:11" ht="28.5" customHeight="1" x14ac:dyDescent="0.2">
      <c r="A216" s="15" t="s">
        <v>830</v>
      </c>
      <c r="B216" s="15" t="s">
        <v>826</v>
      </c>
      <c r="C216" s="15" t="s">
        <v>836</v>
      </c>
      <c r="D216" s="15"/>
      <c r="E216" s="15"/>
      <c r="F216" s="2" t="s">
        <v>153</v>
      </c>
      <c r="G216" s="15" t="str">
        <f>IFERROR(VLOOKUP(IndicatorsTable[[#This Row],[Data ID]],DataTable[],2,FALSE),IFERROR(VLOOKUP(IndicatorsTable[[#This Row],[Data ID]],ToolsTable[],2,FALSE),"No Dataset Identified"))</f>
        <v>Priority River Habitat - Rivers</v>
      </c>
      <c r="H216" s="2" t="s">
        <v>87</v>
      </c>
      <c r="I216" s="2" t="str">
        <f>IFERROR(VLOOKUP(IndicatorsTable[[#This Row],[Data ID]],DataTable[],13,FALSE),IFERROR(VLOOKUP(IndicatorsTable[[#This Row],[Data ID]],ToolsTable[],8,FALSE),""))</f>
        <v>High</v>
      </c>
      <c r="J216" s="2"/>
      <c r="K216" s="2">
        <v>215</v>
      </c>
    </row>
    <row r="217" spans="1:11" ht="28.5" x14ac:dyDescent="0.2">
      <c r="A217" s="15" t="s">
        <v>830</v>
      </c>
      <c r="B217" s="15" t="s">
        <v>826</v>
      </c>
      <c r="C217" s="15" t="s">
        <v>836</v>
      </c>
      <c r="D217" s="15"/>
      <c r="E217" s="15"/>
      <c r="F217" s="2" t="s">
        <v>160</v>
      </c>
      <c r="G217" s="15" t="str">
        <f>IFERROR(VLOOKUP(IndicatorsTable[[#This Row],[Data ID]],DataTable[],2,FALSE),IFERROR(VLOOKUP(IndicatorsTable[[#This Row],[Data ID]],ToolsTable[],2,FALSE),"No Dataset Identified"))</f>
        <v xml:space="preserve">Priority River Habitat- Headwaters </v>
      </c>
      <c r="H217" s="2" t="s">
        <v>87</v>
      </c>
      <c r="I217" s="2" t="str">
        <f>IFERROR(VLOOKUP(IndicatorsTable[[#This Row],[Data ID]],DataTable[],13,FALSE),IFERROR(VLOOKUP(IndicatorsTable[[#This Row],[Data ID]],ToolsTable[],8,FALSE),""))</f>
        <v>High</v>
      </c>
      <c r="J217" s="2"/>
      <c r="K217" s="2">
        <v>216</v>
      </c>
    </row>
    <row r="218" spans="1:11" x14ac:dyDescent="0.2">
      <c r="A218" s="15" t="s">
        <v>830</v>
      </c>
      <c r="B218" s="15" t="s">
        <v>826</v>
      </c>
      <c r="C218" s="15" t="s">
        <v>837</v>
      </c>
      <c r="D218" s="15"/>
      <c r="E218" s="15"/>
      <c r="F218" s="2" t="s">
        <v>179</v>
      </c>
      <c r="G218" s="15" t="str">
        <f>IFERROR(VLOOKUP(IndicatorsTable[[#This Row],[Data ID]],DataTable[],2,FALSE),IFERROR(VLOOKUP(IndicatorsTable[[#This Row],[Data ID]],ToolsTable[],2,FALSE),"No Dataset Identified"))</f>
        <v xml:space="preserve">Water Quality Archive </v>
      </c>
      <c r="H218" s="2" t="s">
        <v>116</v>
      </c>
      <c r="I218" s="2" t="str">
        <f>IFERROR(VLOOKUP(IndicatorsTable[[#This Row],[Data ID]],DataTable[],13,FALSE),IFERROR(VLOOKUP(IndicatorsTable[[#This Row],[Data ID]],ToolsTable[],8,FALSE),""))</f>
        <v>High</v>
      </c>
      <c r="J218" s="2"/>
      <c r="K218" s="2">
        <v>217</v>
      </c>
    </row>
    <row r="219" spans="1:11" ht="14.25" customHeight="1" x14ac:dyDescent="0.2">
      <c r="A219" s="15" t="s">
        <v>830</v>
      </c>
      <c r="B219" s="15" t="s">
        <v>826</v>
      </c>
      <c r="C219" s="15" t="s">
        <v>838</v>
      </c>
      <c r="D219" s="15"/>
      <c r="E219" s="15"/>
      <c r="F219" s="15" t="s">
        <v>254</v>
      </c>
      <c r="G219" s="15" t="str">
        <f>IFERROR(VLOOKUP(IndicatorsTable[[#This Row],[Data ID]],DataTable[],2,FALSE),IFERROR(VLOOKUP(IndicatorsTable[[#This Row],[Data ID]],ToolsTable[],2,FALSE),"No Dataset Identified"))</f>
        <v>Designated Sites</v>
      </c>
      <c r="H219" s="2" t="s">
        <v>116</v>
      </c>
      <c r="I219" s="2" t="str">
        <f>IFERROR(VLOOKUP(IndicatorsTable[[#This Row],[Data ID]],DataTable[],13,FALSE),IFERROR(VLOOKUP(IndicatorsTable[[#This Row],[Data ID]],ToolsTable[],8,FALSE),""))</f>
        <v>High</v>
      </c>
      <c r="J219" s="2"/>
      <c r="K219" s="2">
        <v>218</v>
      </c>
    </row>
    <row r="220" spans="1:11" ht="28.5" x14ac:dyDescent="0.2">
      <c r="A220" s="15" t="s">
        <v>830</v>
      </c>
      <c r="B220" s="15" t="s">
        <v>826</v>
      </c>
      <c r="C220" s="15" t="s">
        <v>839</v>
      </c>
      <c r="D220" s="15"/>
      <c r="E220" s="15"/>
      <c r="F220" s="15" t="s">
        <v>197</v>
      </c>
      <c r="G220" s="15" t="str">
        <f>IFERROR(VLOOKUP(IndicatorsTable[[#This Row],[Data ID]],DataTable[],2,FALSE),IFERROR(VLOOKUP(IndicatorsTable[[#This Row],[Data ID]],ToolsTable[],2,FALSE),"No Dataset Identified"))</f>
        <v xml:space="preserve">Biological records centre NBN Atlas </v>
      </c>
      <c r="H220" s="2" t="s">
        <v>710</v>
      </c>
      <c r="I220" s="2" t="str">
        <f>IFERROR(VLOOKUP(IndicatorsTable[[#This Row],[Data ID]],DataTable[],13,FALSE),IFERROR(VLOOKUP(IndicatorsTable[[#This Row],[Data ID]],ToolsTable[],8,FALSE),""))</f>
        <v>Moderate</v>
      </c>
      <c r="J220" s="2"/>
      <c r="K220" s="2">
        <v>219</v>
      </c>
    </row>
    <row r="221" spans="1:11" ht="14.25" customHeight="1" x14ac:dyDescent="0.2">
      <c r="A221" s="15" t="s">
        <v>830</v>
      </c>
      <c r="B221" s="15" t="s">
        <v>826</v>
      </c>
      <c r="C221" s="15" t="s">
        <v>692</v>
      </c>
      <c r="D221" s="15"/>
      <c r="E221" s="15"/>
      <c r="F221" s="2"/>
      <c r="G221" s="15" t="str">
        <f>IFERROR(VLOOKUP(IndicatorsTable[[#This Row],[Data ID]],DataTable[],2,FALSE),IFERROR(VLOOKUP(IndicatorsTable[[#This Row],[Data ID]],ToolsTable[],2,FALSE),"No Dataset Identified"))</f>
        <v>No Dataset Identified</v>
      </c>
      <c r="H221" s="2"/>
      <c r="I221" s="2" t="str">
        <f>IFERROR(VLOOKUP(IndicatorsTable[[#This Row],[Data ID]],DataTable[],13,FALSE),IFERROR(VLOOKUP(IndicatorsTable[[#This Row],[Data ID]],ToolsTable[],8,FALSE),""))</f>
        <v/>
      </c>
      <c r="J221" s="2"/>
      <c r="K221" s="2">
        <v>220</v>
      </c>
    </row>
    <row r="222" spans="1:11" ht="14.25" customHeight="1" x14ac:dyDescent="0.2">
      <c r="A222" s="15" t="s">
        <v>840</v>
      </c>
      <c r="B222" s="15" t="s">
        <v>841</v>
      </c>
      <c r="C222" s="15" t="s">
        <v>842</v>
      </c>
      <c r="D222" s="15"/>
      <c r="E222" s="15" t="s">
        <v>843</v>
      </c>
      <c r="F222" s="2"/>
      <c r="G222" s="15" t="str">
        <f>IFERROR(VLOOKUP(IndicatorsTable[[#This Row],[Data ID]],DataTable[],2,FALSE),IFERROR(VLOOKUP(IndicatorsTable[[#This Row],[Data ID]],ToolsTable[],2,FALSE),"No Dataset Identified"))</f>
        <v>No Dataset Identified</v>
      </c>
      <c r="H222" s="2"/>
      <c r="I222" s="2" t="str">
        <f>IFERROR(VLOOKUP(IndicatorsTable[[#This Row],[Data ID]],DataTable[],13,FALSE),IFERROR(VLOOKUP(IndicatorsTable[[#This Row],[Data ID]],ToolsTable[],8,FALSE),""))</f>
        <v/>
      </c>
      <c r="J222" s="2"/>
      <c r="K222" s="2">
        <v>221</v>
      </c>
    </row>
    <row r="223" spans="1:11" ht="14.25" customHeight="1" x14ac:dyDescent="0.2">
      <c r="A223" s="15" t="s">
        <v>840</v>
      </c>
      <c r="B223" s="15" t="s">
        <v>841</v>
      </c>
      <c r="C223" s="15" t="s">
        <v>842</v>
      </c>
      <c r="D223" s="15"/>
      <c r="E223" s="15" t="s">
        <v>844</v>
      </c>
      <c r="F223" s="2"/>
      <c r="G223" s="15" t="str">
        <f>IFERROR(VLOOKUP(IndicatorsTable[[#This Row],[Data ID]],DataTable[],2,FALSE),IFERROR(VLOOKUP(IndicatorsTable[[#This Row],[Data ID]],ToolsTable[],2,FALSE),"No Dataset Identified"))</f>
        <v>No Dataset Identified</v>
      </c>
      <c r="H223" s="2"/>
      <c r="I223" s="2" t="str">
        <f>IFERROR(VLOOKUP(IndicatorsTable[[#This Row],[Data ID]],DataTable[],13,FALSE),IFERROR(VLOOKUP(IndicatorsTable[[#This Row],[Data ID]],ToolsTable[],8,FALSE),""))</f>
        <v/>
      </c>
      <c r="J223" s="2"/>
      <c r="K223" s="2">
        <v>222</v>
      </c>
    </row>
    <row r="224" spans="1:11" ht="14.25" customHeight="1" x14ac:dyDescent="0.2">
      <c r="A224" s="15" t="s">
        <v>840</v>
      </c>
      <c r="B224" s="15" t="s">
        <v>841</v>
      </c>
      <c r="C224" s="15" t="s">
        <v>842</v>
      </c>
      <c r="D224" s="15"/>
      <c r="E224" s="15" t="s">
        <v>845</v>
      </c>
      <c r="F224" s="2"/>
      <c r="G224" s="15" t="str">
        <f>IFERROR(VLOOKUP(IndicatorsTable[[#This Row],[Data ID]],DataTable[],2,FALSE),IFERROR(VLOOKUP(IndicatorsTable[[#This Row],[Data ID]],ToolsTable[],2,FALSE),"No Dataset Identified"))</f>
        <v>No Dataset Identified</v>
      </c>
      <c r="H224" s="2"/>
      <c r="I224" s="2" t="str">
        <f>IFERROR(VLOOKUP(IndicatorsTable[[#This Row],[Data ID]],DataTable[],13,FALSE),IFERROR(VLOOKUP(IndicatorsTable[[#This Row],[Data ID]],ToolsTable[],8,FALSE),""))</f>
        <v/>
      </c>
      <c r="J224" s="2"/>
      <c r="K224" s="2">
        <v>223</v>
      </c>
    </row>
    <row r="225" spans="1:11" ht="30.75" customHeight="1" x14ac:dyDescent="0.2">
      <c r="A225" s="15" t="s">
        <v>840</v>
      </c>
      <c r="B225" s="15" t="s">
        <v>841</v>
      </c>
      <c r="C225" s="15" t="s">
        <v>846</v>
      </c>
      <c r="D225" s="15"/>
      <c r="E225" s="15" t="s">
        <v>847</v>
      </c>
      <c r="F225" s="2" t="s">
        <v>242</v>
      </c>
      <c r="G225" s="15" t="str">
        <f>IFERROR(VLOOKUP(IndicatorsTable[[#This Row],[Data ID]],DataTable[],2,FALSE),IFERROR(VLOOKUP(IndicatorsTable[[#This Row],[Data ID]],ToolsTable[],2,FALSE),"No Dataset Identified"))</f>
        <v>National Heritage List for England</v>
      </c>
      <c r="H225" s="2" t="s">
        <v>710</v>
      </c>
      <c r="I225" s="2" t="str">
        <f>IFERROR(VLOOKUP(IndicatorsTable[[#This Row],[Data ID]],DataTable[],13,FALSE),IFERROR(VLOOKUP(IndicatorsTable[[#This Row],[Data ID]],ToolsTable[],8,FALSE),""))</f>
        <v>High</v>
      </c>
      <c r="J225" s="2"/>
      <c r="K225" s="2">
        <v>224</v>
      </c>
    </row>
    <row r="226" spans="1:11" ht="14.25" customHeight="1" x14ac:dyDescent="0.2">
      <c r="A226" s="15" t="s">
        <v>840</v>
      </c>
      <c r="B226" s="15" t="s">
        <v>841</v>
      </c>
      <c r="C226" s="15" t="s">
        <v>846</v>
      </c>
      <c r="D226" s="15"/>
      <c r="E226" s="15" t="s">
        <v>847</v>
      </c>
      <c r="F226" s="2" t="s">
        <v>248</v>
      </c>
      <c r="G226" s="15" t="str">
        <f>IFERROR(VLOOKUP(IndicatorsTable[[#This Row],[Data ID]],DataTable[],2,FALSE),IFERROR(VLOOKUP(IndicatorsTable[[#This Row],[Data ID]],ToolsTable[],2,FALSE),"No Dataset Identified"))</f>
        <v>Conservation Areas</v>
      </c>
      <c r="H226" s="2" t="s">
        <v>710</v>
      </c>
      <c r="I226" s="2" t="str">
        <f>IFERROR(VLOOKUP(IndicatorsTable[[#This Row],[Data ID]],DataTable[],13,FALSE),IFERROR(VLOOKUP(IndicatorsTable[[#This Row],[Data ID]],ToolsTable[],8,FALSE),""))</f>
        <v>High</v>
      </c>
      <c r="J226" s="2"/>
      <c r="K226" s="2">
        <v>225</v>
      </c>
    </row>
    <row r="227" spans="1:11" ht="14.25" customHeight="1" x14ac:dyDescent="0.2">
      <c r="A227" s="15" t="s">
        <v>840</v>
      </c>
      <c r="B227" s="15" t="s">
        <v>841</v>
      </c>
      <c r="C227" s="15" t="s">
        <v>846</v>
      </c>
      <c r="D227" s="15"/>
      <c r="E227" s="15" t="s">
        <v>848</v>
      </c>
      <c r="F227" s="2"/>
      <c r="G227" s="15" t="str">
        <f>IFERROR(VLOOKUP(IndicatorsTable[[#This Row],[Data ID]],DataTable[],2,FALSE),IFERROR(VLOOKUP(IndicatorsTable[[#This Row],[Data ID]],ToolsTable[],2,FALSE),"No Dataset Identified"))</f>
        <v>No Dataset Identified</v>
      </c>
      <c r="H227" s="2"/>
      <c r="I227" s="2" t="str">
        <f>IFERROR(VLOOKUP(IndicatorsTable[[#This Row],[Data ID]],DataTable[],13,FALSE),IFERROR(VLOOKUP(IndicatorsTable[[#This Row],[Data ID]],ToolsTable[],8,FALSE),""))</f>
        <v/>
      </c>
      <c r="J227" s="2"/>
      <c r="K227" s="2">
        <v>226</v>
      </c>
    </row>
    <row r="228" spans="1:11" ht="14.25" customHeight="1" x14ac:dyDescent="0.2">
      <c r="A228" s="15" t="s">
        <v>840</v>
      </c>
      <c r="B228" s="15" t="s">
        <v>841</v>
      </c>
      <c r="C228" s="15" t="s">
        <v>846</v>
      </c>
      <c r="D228" s="15"/>
      <c r="E228" s="15" t="s">
        <v>849</v>
      </c>
      <c r="F228" s="2"/>
      <c r="G228" s="15" t="str">
        <f>IFERROR(VLOOKUP(IndicatorsTable[[#This Row],[Data ID]],DataTable[],2,FALSE),IFERROR(VLOOKUP(IndicatorsTable[[#This Row],[Data ID]],ToolsTable[],2,FALSE),"No Dataset Identified"))</f>
        <v>No Dataset Identified</v>
      </c>
      <c r="H228" s="2"/>
      <c r="I228" s="2" t="str">
        <f>IFERROR(VLOOKUP(IndicatorsTable[[#This Row],[Data ID]],DataTable[],13,FALSE),IFERROR(VLOOKUP(IndicatorsTable[[#This Row],[Data ID]],ToolsTable[],8,FALSE),""))</f>
        <v/>
      </c>
      <c r="J228" s="2"/>
      <c r="K228" s="2">
        <v>227</v>
      </c>
    </row>
    <row r="229" spans="1:11" ht="28.5" x14ac:dyDescent="0.2">
      <c r="A229" s="15" t="s">
        <v>840</v>
      </c>
      <c r="B229" s="15" t="s">
        <v>841</v>
      </c>
      <c r="C229" s="15" t="s">
        <v>850</v>
      </c>
      <c r="D229" s="15"/>
      <c r="E229" s="15" t="s">
        <v>851</v>
      </c>
      <c r="F229" s="2"/>
      <c r="G229" s="15" t="str">
        <f>IFERROR(VLOOKUP(IndicatorsTable[[#This Row],[Data ID]],DataTable[],2,FALSE),IFERROR(VLOOKUP(IndicatorsTable[[#This Row],[Data ID]],ToolsTable[],2,FALSE),"No Dataset Identified"))</f>
        <v>No Dataset Identified</v>
      </c>
      <c r="H229" s="2"/>
      <c r="I229" s="2" t="str">
        <f>IFERROR(VLOOKUP(IndicatorsTable[[#This Row],[Data ID]],DataTable[],13,FALSE),IFERROR(VLOOKUP(IndicatorsTable[[#This Row],[Data ID]],ToolsTable[],8,FALSE),""))</f>
        <v/>
      </c>
      <c r="J229" s="2"/>
      <c r="K229" s="2">
        <v>228</v>
      </c>
    </row>
    <row r="230" spans="1:11" ht="42.75" x14ac:dyDescent="0.2">
      <c r="A230" s="15" t="s">
        <v>840</v>
      </c>
      <c r="B230" s="15" t="s">
        <v>841</v>
      </c>
      <c r="C230" s="15" t="s">
        <v>687</v>
      </c>
      <c r="D230" s="15"/>
      <c r="E230" s="15" t="s">
        <v>852</v>
      </c>
      <c r="F230" s="2" t="s">
        <v>623</v>
      </c>
      <c r="G230" s="15" t="str">
        <f>IFERROR(VLOOKUP(IndicatorsTable[[#This Row],[Data ID]],DataTable[],2,FALSE),IFERROR(VLOOKUP(IndicatorsTable[[#This Row],[Data ID]],ToolsTable[],2,FALSE),"No Dataset Identified"))</f>
        <v xml:space="preserve">Environment and Historic Environment Outcomes Valuation Tool and guidance </v>
      </c>
      <c r="H230" s="2" t="s">
        <v>116</v>
      </c>
      <c r="I230" s="2" t="str">
        <f>IFERROR(VLOOKUP(IndicatorsTable[[#This Row],[Data ID]],DataTable[],13,FALSE),IFERROR(VLOOKUP(IndicatorsTable[[#This Row],[Data ID]],ToolsTable[],8,FALSE),""))</f>
        <v>Specialist tool</v>
      </c>
      <c r="J230" s="2"/>
      <c r="K230" s="2">
        <v>229</v>
      </c>
    </row>
    <row r="231" spans="1:11" ht="28.5" x14ac:dyDescent="0.2">
      <c r="A231" s="15" t="s">
        <v>840</v>
      </c>
      <c r="B231" s="15" t="s">
        <v>853</v>
      </c>
      <c r="C231" s="15" t="s">
        <v>854</v>
      </c>
      <c r="D231" s="15"/>
      <c r="E231" s="15"/>
      <c r="F231" s="2"/>
      <c r="G231" s="15" t="str">
        <f>IFERROR(VLOOKUP(IndicatorsTable[[#This Row],[Data ID]],DataTable[],2,FALSE),IFERROR(VLOOKUP(IndicatorsTable[[#This Row],[Data ID]],ToolsTable[],2,FALSE),"No Dataset Identified"))</f>
        <v>No Dataset Identified</v>
      </c>
      <c r="H231" s="2"/>
      <c r="I231" s="2" t="str">
        <f>IFERROR(VLOOKUP(IndicatorsTable[[#This Row],[Data ID]],DataTable[],13,FALSE),IFERROR(VLOOKUP(IndicatorsTable[[#This Row],[Data ID]],ToolsTable[],8,FALSE),""))</f>
        <v/>
      </c>
      <c r="J231" s="2"/>
      <c r="K231" s="2">
        <v>230</v>
      </c>
    </row>
    <row r="232" spans="1:11" ht="14.25" customHeight="1" x14ac:dyDescent="0.2">
      <c r="A232" s="15" t="s">
        <v>840</v>
      </c>
      <c r="B232" s="15" t="s">
        <v>853</v>
      </c>
      <c r="C232" s="15" t="s">
        <v>855</v>
      </c>
      <c r="D232" s="15"/>
      <c r="E232" s="15"/>
      <c r="F232" s="2"/>
      <c r="G232" s="15" t="str">
        <f>IFERROR(VLOOKUP(IndicatorsTable[[#This Row],[Data ID]],DataTable[],2,FALSE),IFERROR(VLOOKUP(IndicatorsTable[[#This Row],[Data ID]],ToolsTable[],2,FALSE),"No Dataset Identified"))</f>
        <v>No Dataset Identified</v>
      </c>
      <c r="H232" s="2"/>
      <c r="I232" s="2" t="str">
        <f>IFERROR(VLOOKUP(IndicatorsTable[[#This Row],[Data ID]],DataTable[],13,FALSE),IFERROR(VLOOKUP(IndicatorsTable[[#This Row],[Data ID]],ToolsTable[],8,FALSE),""))</f>
        <v/>
      </c>
      <c r="J232" s="2"/>
      <c r="K232" s="2">
        <v>231</v>
      </c>
    </row>
    <row r="233" spans="1:11" ht="14.25" customHeight="1" x14ac:dyDescent="0.2">
      <c r="A233" s="15" t="s">
        <v>840</v>
      </c>
      <c r="B233" s="15" t="s">
        <v>853</v>
      </c>
      <c r="C233" s="15" t="s">
        <v>687</v>
      </c>
      <c r="D233" s="15"/>
      <c r="E233" s="15" t="s">
        <v>815</v>
      </c>
      <c r="F233" s="2" t="s">
        <v>506</v>
      </c>
      <c r="G233" s="15" t="str">
        <f>IFERROR(VLOOKUP(IndicatorsTable[[#This Row],[Data ID]],DataTable[],2,FALSE),IFERROR(VLOOKUP(IndicatorsTable[[#This Row],[Data ID]],ToolsTable[],2,FALSE),"No Dataset Identified"))</f>
        <v xml:space="preserve">Tranquility mapping </v>
      </c>
      <c r="H233" s="2" t="s">
        <v>116</v>
      </c>
      <c r="I233" s="2" t="str">
        <f>IFERROR(VLOOKUP(IndicatorsTable[[#This Row],[Data ID]],DataTable[],13,FALSE),IFERROR(VLOOKUP(IndicatorsTable[[#This Row],[Data ID]],ToolsTable[],8,FALSE),""))</f>
        <v>Specialist tool</v>
      </c>
      <c r="J233" s="2"/>
      <c r="K233" s="2">
        <v>232</v>
      </c>
    </row>
    <row r="234" spans="1:11" ht="14.25" customHeight="1" x14ac:dyDescent="0.2">
      <c r="A234" s="20"/>
      <c r="B234" s="20"/>
      <c r="C234" s="20"/>
      <c r="D234" s="20"/>
      <c r="E234" s="20"/>
      <c r="F234" s="21"/>
      <c r="G234" s="20" t="str">
        <f>IFERROR(VLOOKUP(IndicatorsTable[[#This Row],[Data ID]],DataTable[],2,FALSE),IFERROR(VLOOKUP(IndicatorsTable[[#This Row],[Data ID]],ToolsTable[],3,FALSE),""))</f>
        <v/>
      </c>
      <c r="H234" s="21"/>
      <c r="I234" s="21"/>
      <c r="J234" s="21"/>
      <c r="K234" s="21"/>
    </row>
    <row r="235" spans="1:11" ht="14.25" customHeight="1" x14ac:dyDescent="0.2">
      <c r="A235" s="20"/>
      <c r="B235" s="20"/>
      <c r="C235" s="20"/>
      <c r="D235" s="20"/>
      <c r="E235" s="20"/>
      <c r="F235" s="21"/>
      <c r="G235" s="20" t="str">
        <f>IFERROR(VLOOKUP(IndicatorsTable[[#This Row],[Data ID]],DataTable[],2,FALSE),IFERROR(VLOOKUP(IndicatorsTable[[#This Row],[Data ID]],ToolsTable[],3,FALSE),""))</f>
        <v/>
      </c>
      <c r="H235" s="21"/>
      <c r="I235" s="21"/>
      <c r="J235" s="21"/>
      <c r="K235" s="21"/>
    </row>
  </sheetData>
  <conditionalFormatting sqref="G1:G1048576">
    <cfRule type="cellIs" dxfId="1" priority="1" operator="equal">
      <formula>"No Dataset Identified"</formula>
    </cfRule>
  </conditionalFormatting>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8CC3F-7627-43D3-81D3-EE505FCC4EAF}">
  <dimension ref="A1:K162"/>
  <sheetViews>
    <sheetView zoomScale="80" zoomScaleNormal="80" workbookViewId="0">
      <selection activeCell="B98" sqref="B98"/>
    </sheetView>
  </sheetViews>
  <sheetFormatPr defaultRowHeight="14.25" x14ac:dyDescent="0.2"/>
  <cols>
    <col min="1" max="1" width="26.875" style="10" customWidth="1"/>
    <col min="2" max="2" width="24.75" customWidth="1"/>
    <col min="3" max="3" width="31.75" customWidth="1"/>
    <col min="4" max="4" width="20.875" customWidth="1"/>
    <col min="5" max="5" width="16" customWidth="1"/>
    <col min="6" max="6" width="9.5" bestFit="1" customWidth="1"/>
    <col min="7" max="7" width="21.125" customWidth="1"/>
    <col min="8" max="8" width="26.75" bestFit="1" customWidth="1"/>
    <col min="9" max="9" width="18.875" bestFit="1" customWidth="1"/>
    <col min="10" max="10" width="21.125" customWidth="1"/>
    <col min="11" max="11" width="20" bestFit="1" customWidth="1"/>
  </cols>
  <sheetData>
    <row r="1" spans="1:11" ht="30" x14ac:dyDescent="0.2">
      <c r="A1" s="32" t="s">
        <v>682</v>
      </c>
      <c r="B1" s="33" t="s">
        <v>56</v>
      </c>
      <c r="C1" s="34" t="s">
        <v>58</v>
      </c>
      <c r="D1" s="33" t="s">
        <v>60</v>
      </c>
      <c r="E1" s="33" t="s">
        <v>62</v>
      </c>
      <c r="F1" s="34" t="s">
        <v>13</v>
      </c>
      <c r="G1" s="33" t="s">
        <v>65</v>
      </c>
      <c r="H1" s="34" t="s">
        <v>67</v>
      </c>
      <c r="I1" s="35" t="s">
        <v>51</v>
      </c>
      <c r="J1" s="34" t="s">
        <v>37</v>
      </c>
      <c r="K1" s="34" t="s">
        <v>69</v>
      </c>
    </row>
    <row r="2" spans="1:11" ht="28.5" x14ac:dyDescent="0.2">
      <c r="A2" s="15" t="s">
        <v>683</v>
      </c>
      <c r="B2" s="15" t="s">
        <v>695</v>
      </c>
      <c r="C2" s="15" t="s">
        <v>856</v>
      </c>
      <c r="D2" s="15"/>
      <c r="E2" s="15"/>
      <c r="F2" s="15" t="s">
        <v>107</v>
      </c>
      <c r="G2" s="15" t="str">
        <f>IFERROR(VLOOKUP(IndicatorsArtificial[[#This Row],[Data ID]],DataTable[],2,FALSE),IFERROR(VLOOKUP(IndicatorsArtificial[[#This Row],[Data ID]],ToolsTable[],2,FALSE),"No Dataset Identified"))</f>
        <v xml:space="preserve">Hydrology data </v>
      </c>
      <c r="H2" s="15" t="s">
        <v>857</v>
      </c>
      <c r="I2" s="15" t="str">
        <f>IFERROR(VLOOKUP(IndicatorsArtificial[[#This Row],[Data ID]],DataTable[],13,FALSE),IFERROR(VLOOKUP(IndicatorsArtificial[[#This Row],[Data ID]],ToolsTable[],8,FALSE),""))</f>
        <v>High</v>
      </c>
      <c r="J2" s="15"/>
      <c r="K2" s="15">
        <v>1</v>
      </c>
    </row>
    <row r="3" spans="1:11" ht="28.5" x14ac:dyDescent="0.2">
      <c r="A3" s="15" t="s">
        <v>683</v>
      </c>
      <c r="B3" s="15" t="s">
        <v>695</v>
      </c>
      <c r="C3" s="15" t="s">
        <v>858</v>
      </c>
      <c r="D3" s="15"/>
      <c r="E3" s="15"/>
      <c r="F3" s="15" t="s">
        <v>481</v>
      </c>
      <c r="G3" s="15" t="str">
        <f>IFERROR(VLOOKUP(IndicatorsArtificial[[#This Row],[Data ID]],DataTable[],2,FALSE),IFERROR(VLOOKUP(IndicatorsArtificial[[#This Row],[Data ID]],ToolsTable[],2,FALSE),"No Dataset Identified"))</f>
        <v xml:space="preserve">UK Lakes Portal </v>
      </c>
      <c r="H3" s="15" t="s">
        <v>857</v>
      </c>
      <c r="I3" s="15" t="str">
        <f>IFERROR(VLOOKUP(IndicatorsArtificial[[#This Row],[Data ID]],DataTable[],13,FALSE),IFERROR(VLOOKUP(IndicatorsArtificial[[#This Row],[Data ID]],ToolsTable[],8,FALSE),""))</f>
        <v>High</v>
      </c>
      <c r="J3" s="15"/>
      <c r="K3" s="15">
        <v>2</v>
      </c>
    </row>
    <row r="4" spans="1:11" ht="28.5" x14ac:dyDescent="0.2">
      <c r="A4" s="15" t="s">
        <v>683</v>
      </c>
      <c r="B4" s="15" t="s">
        <v>695</v>
      </c>
      <c r="C4" s="15" t="s">
        <v>687</v>
      </c>
      <c r="D4" s="15" t="s">
        <v>692</v>
      </c>
      <c r="E4" s="15" t="s">
        <v>693</v>
      </c>
      <c r="F4" s="15" t="s">
        <v>318</v>
      </c>
      <c r="G4" s="15" t="str">
        <f>IFERROR(VLOOKUP(IndicatorsArtificial[[#This Row],[Data ID]],DataTable[],2,FALSE),IFERROR(VLOOKUP(IndicatorsArtificial[[#This Row],[Data ID]],ToolsTable[],2,FALSE),"No Dataset Identified"))</f>
        <v>TS006 - Population Density</v>
      </c>
      <c r="H4" s="15" t="s">
        <v>857</v>
      </c>
      <c r="I4" s="15" t="str">
        <f>IFERROR(VLOOKUP(IndicatorsArtificial[[#This Row],[Data ID]],DataTable[],13,FALSE),IFERROR(VLOOKUP(IndicatorsArtificial[[#This Row],[Data ID]],ToolsTable[],8,FALSE),""))</f>
        <v>High</v>
      </c>
      <c r="J4" s="15"/>
      <c r="K4" s="15">
        <v>3</v>
      </c>
    </row>
    <row r="5" spans="1:11" ht="28.5" x14ac:dyDescent="0.2">
      <c r="A5" s="15" t="s">
        <v>683</v>
      </c>
      <c r="B5" s="15" t="s">
        <v>695</v>
      </c>
      <c r="C5" s="15" t="s">
        <v>687</v>
      </c>
      <c r="D5" s="15" t="s">
        <v>692</v>
      </c>
      <c r="E5" s="15" t="s">
        <v>694</v>
      </c>
      <c r="F5" s="15" t="s">
        <v>311</v>
      </c>
      <c r="G5" s="15" t="str">
        <f>IFERROR(VLOOKUP(IndicatorsArtificial[[#This Row],[Data ID]],DataTable[],2,FALSE),IFERROR(VLOOKUP(IndicatorsArtificial[[#This Row],[Data ID]],ToolsTable[],2,FALSE),"No Dataset Identified"))</f>
        <v>Hydrological projections for the UK (eFLaG)</v>
      </c>
      <c r="H5" s="15" t="s">
        <v>857</v>
      </c>
      <c r="I5" s="15" t="str">
        <f>IFERROR(VLOOKUP(IndicatorsArtificial[[#This Row],[Data ID]],DataTable[],13,FALSE),IFERROR(VLOOKUP(IndicatorsArtificial[[#This Row],[Data ID]],ToolsTable[],8,FALSE),""))</f>
        <v>High</v>
      </c>
      <c r="J5" s="15"/>
      <c r="K5" s="15">
        <v>4</v>
      </c>
    </row>
    <row r="6" spans="1:11" ht="28.5" x14ac:dyDescent="0.2">
      <c r="A6" s="15" t="s">
        <v>683</v>
      </c>
      <c r="B6" s="15" t="s">
        <v>695</v>
      </c>
      <c r="C6" s="15" t="s">
        <v>687</v>
      </c>
      <c r="D6" s="15" t="s">
        <v>691</v>
      </c>
      <c r="E6" s="15"/>
      <c r="F6" s="15" t="s">
        <v>134</v>
      </c>
      <c r="G6" s="15" t="str">
        <f>IFERROR(VLOOKUP(IndicatorsArtificial[[#This Row],[Data ID]],DataTable[],2,FALSE),IFERROR(VLOOKUP(IndicatorsArtificial[[#This Row],[Data ID]],ToolsTable[],2,FALSE),"No Dataset Identified"))</f>
        <v>Water Abstraction Tables</v>
      </c>
      <c r="H6" s="15" t="s">
        <v>857</v>
      </c>
      <c r="I6" s="15" t="str">
        <f>IFERROR(VLOOKUP(IndicatorsArtificial[[#This Row],[Data ID]],DataTable[],13,FALSE),IFERROR(VLOOKUP(IndicatorsArtificial[[#This Row],[Data ID]],ToolsTable[],8,FALSE),""))</f>
        <v>Moderate</v>
      </c>
      <c r="J6" s="15"/>
      <c r="K6" s="15">
        <v>5</v>
      </c>
    </row>
    <row r="7" spans="1:11" ht="28.5" x14ac:dyDescent="0.2">
      <c r="A7" s="15" t="s">
        <v>683</v>
      </c>
      <c r="B7" s="15" t="s">
        <v>695</v>
      </c>
      <c r="C7" s="15" t="s">
        <v>687</v>
      </c>
      <c r="D7" s="15" t="s">
        <v>691</v>
      </c>
      <c r="E7" s="15"/>
      <c r="F7" s="15" t="s">
        <v>280</v>
      </c>
      <c r="G7" s="15" t="str">
        <f>IFERROR(VLOOKUP(IndicatorsArtificial[[#This Row],[Data ID]],DataTable[],2,FALSE),IFERROR(VLOOKUP(IndicatorsArtificial[[#This Row],[Data ID]],ToolsTable[],2,FALSE),"No Dataset Identified"))</f>
        <v xml:space="preserve">Canal pumping stations </v>
      </c>
      <c r="H7" s="15" t="s">
        <v>857</v>
      </c>
      <c r="I7" s="15" t="str">
        <f>IFERROR(VLOOKUP(IndicatorsArtificial[[#This Row],[Data ID]],DataTable[],13,FALSE),IFERROR(VLOOKUP(IndicatorsArtificial[[#This Row],[Data ID]],ToolsTable[],8,FALSE),""))</f>
        <v>Moderate</v>
      </c>
      <c r="J7" s="15"/>
      <c r="K7" s="15">
        <v>6</v>
      </c>
    </row>
    <row r="8" spans="1:11" ht="28.5" x14ac:dyDescent="0.2">
      <c r="A8" s="15" t="s">
        <v>683</v>
      </c>
      <c r="B8" s="15" t="s">
        <v>698</v>
      </c>
      <c r="C8" s="15" t="s">
        <v>699</v>
      </c>
      <c r="D8" s="15"/>
      <c r="E8" s="15"/>
      <c r="F8" s="15" t="s">
        <v>142</v>
      </c>
      <c r="G8" s="15" t="str">
        <f>IFERROR(VLOOKUP(IndicatorsArtificial[[#This Row],[Data ID]],DataTable[],2,FALSE),IFERROR(VLOOKUP(IndicatorsArtificial[[#This Row],[Data ID]],ToolsTable[],2,FALSE),"No Dataset Identified"))</f>
        <v xml:space="preserve">Flow compliance bands </v>
      </c>
      <c r="H8" s="15" t="s">
        <v>857</v>
      </c>
      <c r="I8" s="15" t="str">
        <f>IFERROR(VLOOKUP(IndicatorsArtificial[[#This Row],[Data ID]],DataTable[],13,FALSE),IFERROR(VLOOKUP(IndicatorsArtificial[[#This Row],[Data ID]],ToolsTable[],8,FALSE),""))</f>
        <v>High</v>
      </c>
      <c r="J8" s="15"/>
      <c r="K8" s="15">
        <v>7</v>
      </c>
    </row>
    <row r="9" spans="1:11" ht="28.5" x14ac:dyDescent="0.2">
      <c r="A9" s="15" t="s">
        <v>683</v>
      </c>
      <c r="B9" s="15" t="s">
        <v>698</v>
      </c>
      <c r="C9" s="15" t="s">
        <v>700</v>
      </c>
      <c r="D9" s="15"/>
      <c r="E9" s="15"/>
      <c r="F9" s="15" t="s">
        <v>387</v>
      </c>
      <c r="G9" s="15" t="str">
        <f>IFERROR(VLOOKUP(IndicatorsArtificial[[#This Row],[Data ID]],DataTable[],2,FALSE),IFERROR(VLOOKUP(IndicatorsArtificial[[#This Row],[Data ID]],ToolsTable[],2,FALSE),"No Dataset Identified"))</f>
        <v xml:space="preserve">Q95 flow percentile </v>
      </c>
      <c r="H9" s="15" t="s">
        <v>857</v>
      </c>
      <c r="I9" s="15" t="str">
        <f>IFERROR(VLOOKUP(IndicatorsArtificial[[#This Row],[Data ID]],DataTable[],13,FALSE),IFERROR(VLOOKUP(IndicatorsArtificial[[#This Row],[Data ID]],ToolsTable[],8,FALSE),""))</f>
        <v>Moderate</v>
      </c>
      <c r="J9" s="15"/>
      <c r="K9" s="15">
        <v>8</v>
      </c>
    </row>
    <row r="10" spans="1:11" ht="28.5" x14ac:dyDescent="0.2">
      <c r="A10" s="15" t="s">
        <v>701</v>
      </c>
      <c r="B10" s="15" t="s">
        <v>714</v>
      </c>
      <c r="C10" s="15" t="s">
        <v>703</v>
      </c>
      <c r="D10" s="15"/>
      <c r="E10" s="15" t="s">
        <v>709</v>
      </c>
      <c r="F10" s="15"/>
      <c r="G10" s="15" t="str">
        <f>IFERROR(VLOOKUP(IndicatorsArtificial[[#This Row],[Data ID]],DataTable[],2,FALSE),IFERROR(VLOOKUP(IndicatorsArtificial[[#This Row],[Data ID]],ToolsTable[],2,FALSE),"No Dataset Identified"))</f>
        <v>No Dataset Identified</v>
      </c>
      <c r="H10" s="15"/>
      <c r="I10" s="15" t="str">
        <f>IFERROR(VLOOKUP(IndicatorsArtificial[[#This Row],[Data ID]],DataTable[],13,FALSE),IFERROR(VLOOKUP(IndicatorsArtificial[[#This Row],[Data ID]],ToolsTable[],8,FALSE),""))</f>
        <v/>
      </c>
      <c r="J10" s="15"/>
      <c r="K10" s="15">
        <v>9</v>
      </c>
    </row>
    <row r="11" spans="1:11" ht="57" x14ac:dyDescent="0.2">
      <c r="A11" s="15" t="s">
        <v>701</v>
      </c>
      <c r="B11" s="15" t="s">
        <v>714</v>
      </c>
      <c r="C11" s="15" t="s">
        <v>687</v>
      </c>
      <c r="D11" s="15" t="s">
        <v>859</v>
      </c>
      <c r="E11" s="15"/>
      <c r="F11" s="15" t="s">
        <v>366</v>
      </c>
      <c r="G11" s="15" t="str">
        <f>IFERROR(VLOOKUP(IndicatorsArtificial[[#This Row],[Data ID]],DataTable[],2,FALSE),IFERROR(VLOOKUP(IndicatorsArtificial[[#This Row],[Data ID]],ToolsTable[],2,FALSE),"No Dataset Identified"))</f>
        <v xml:space="preserve">Flood and Coastal Risk Managament 5yr Maintenance Programme </v>
      </c>
      <c r="H11" s="15" t="s">
        <v>857</v>
      </c>
      <c r="I11" s="15" t="str">
        <f>IFERROR(VLOOKUP(IndicatorsArtificial[[#This Row],[Data ID]],DataTable[],13,FALSE),IFERROR(VLOOKUP(IndicatorsArtificial[[#This Row],[Data ID]],ToolsTable[],8,FALSE),""))</f>
        <v>High</v>
      </c>
      <c r="J11" s="15"/>
      <c r="K11" s="15">
        <v>10</v>
      </c>
    </row>
    <row r="12" spans="1:11" ht="28.5" x14ac:dyDescent="0.2">
      <c r="A12" s="15" t="s">
        <v>701</v>
      </c>
      <c r="B12" s="15" t="s">
        <v>714</v>
      </c>
      <c r="C12" s="15" t="s">
        <v>687</v>
      </c>
      <c r="D12" s="15" t="s">
        <v>860</v>
      </c>
      <c r="E12" s="15"/>
      <c r="F12" s="15"/>
      <c r="G12" s="15" t="str">
        <f>IFERROR(VLOOKUP(IndicatorsArtificial[[#This Row],[Data ID]],DataTable[],2,FALSE),IFERROR(VLOOKUP(IndicatorsArtificial[[#This Row],[Data ID]],ToolsTable[],2,FALSE),"No Dataset Identified"))</f>
        <v>No Dataset Identified</v>
      </c>
      <c r="H12" s="15"/>
      <c r="I12" s="15" t="str">
        <f>IFERROR(VLOOKUP(IndicatorsArtificial[[#This Row],[Data ID]],DataTable[],13,FALSE),IFERROR(VLOOKUP(IndicatorsArtificial[[#This Row],[Data ID]],ToolsTable[],8,FALSE),""))</f>
        <v/>
      </c>
      <c r="J12" s="15"/>
      <c r="K12" s="15">
        <v>11</v>
      </c>
    </row>
    <row r="13" spans="1:11" ht="28.5" x14ac:dyDescent="0.2">
      <c r="A13" s="15" t="s">
        <v>701</v>
      </c>
      <c r="B13" s="15" t="s">
        <v>721</v>
      </c>
      <c r="C13" s="15" t="s">
        <v>703</v>
      </c>
      <c r="D13" s="15"/>
      <c r="E13" s="15"/>
      <c r="F13" s="15" t="s">
        <v>107</v>
      </c>
      <c r="G13" s="15" t="str">
        <f>IFERROR(VLOOKUP(IndicatorsArtificial[[#This Row],[Data ID]],DataTable[],2,FALSE),IFERROR(VLOOKUP(IndicatorsArtificial[[#This Row],[Data ID]],ToolsTable[],2,FALSE),"No Dataset Identified"))</f>
        <v xml:space="preserve">Hydrology data </v>
      </c>
      <c r="H13" s="15" t="s">
        <v>857</v>
      </c>
      <c r="I13" s="15" t="str">
        <f>IFERROR(VLOOKUP(IndicatorsArtificial[[#This Row],[Data ID]],DataTable[],13,FALSE),IFERROR(VLOOKUP(IndicatorsArtificial[[#This Row],[Data ID]],ToolsTable[],8,FALSE),""))</f>
        <v>High</v>
      </c>
      <c r="J13" s="15"/>
      <c r="K13" s="15">
        <v>12</v>
      </c>
    </row>
    <row r="14" spans="1:11" ht="28.5" x14ac:dyDescent="0.2">
      <c r="A14" s="15" t="s">
        <v>701</v>
      </c>
      <c r="B14" s="15" t="s">
        <v>721</v>
      </c>
      <c r="C14" s="15" t="s">
        <v>723</v>
      </c>
      <c r="D14" s="15"/>
      <c r="E14" s="15"/>
      <c r="F14" s="15" t="s">
        <v>560</v>
      </c>
      <c r="G14" s="15" t="str">
        <f>IFERROR(VLOOKUP(IndicatorsArtificial[[#This Row],[Data ID]],DataTable[],2,FALSE),IFERROR(VLOOKUP(IndicatorsArtificial[[#This Row],[Data ID]],ToolsTable[],2,FALSE),"No Dataset Identified"))</f>
        <v>Commercial 2D-3D hydraulic models</v>
      </c>
      <c r="H14" s="15" t="s">
        <v>857</v>
      </c>
      <c r="I14" s="15" t="str">
        <f>IFERROR(VLOOKUP(IndicatorsArtificial[[#This Row],[Data ID]],DataTable[],13,FALSE),IFERROR(VLOOKUP(IndicatorsArtificial[[#This Row],[Data ID]],ToolsTable[],8,FALSE),""))</f>
        <v>Specialist tool</v>
      </c>
      <c r="J14" s="15"/>
      <c r="K14" s="15">
        <v>13</v>
      </c>
    </row>
    <row r="15" spans="1:11" ht="28.5" x14ac:dyDescent="0.2">
      <c r="A15" s="15" t="s">
        <v>701</v>
      </c>
      <c r="B15" s="15" t="s">
        <v>721</v>
      </c>
      <c r="C15" s="15" t="s">
        <v>687</v>
      </c>
      <c r="D15" s="15" t="s">
        <v>724</v>
      </c>
      <c r="E15" s="15"/>
      <c r="F15" s="15" t="s">
        <v>134</v>
      </c>
      <c r="G15" s="15" t="str">
        <f>IFERROR(VLOOKUP(IndicatorsArtificial[[#This Row],[Data ID]],DataTable[],2,FALSE),IFERROR(VLOOKUP(IndicatorsArtificial[[#This Row],[Data ID]],ToolsTable[],2,FALSE),"No Dataset Identified"))</f>
        <v>Water Abstraction Tables</v>
      </c>
      <c r="H15" s="15" t="s">
        <v>857</v>
      </c>
      <c r="I15" s="15" t="str">
        <f>IFERROR(VLOOKUP(IndicatorsArtificial[[#This Row],[Data ID]],DataTable[],13,FALSE),IFERROR(VLOOKUP(IndicatorsArtificial[[#This Row],[Data ID]],ToolsTable[],8,FALSE),""))</f>
        <v>Moderate</v>
      </c>
      <c r="J15" s="15"/>
      <c r="K15" s="15">
        <v>14</v>
      </c>
    </row>
    <row r="16" spans="1:11" ht="28.5" x14ac:dyDescent="0.2">
      <c r="A16" s="15" t="s">
        <v>701</v>
      </c>
      <c r="B16" s="15" t="s">
        <v>721</v>
      </c>
      <c r="C16" s="15" t="s">
        <v>687</v>
      </c>
      <c r="D16" s="15" t="s">
        <v>726</v>
      </c>
      <c r="E16" s="15"/>
      <c r="F16" s="15"/>
      <c r="G16" s="15" t="str">
        <f>IFERROR(VLOOKUP(IndicatorsArtificial[[#This Row],[Data ID]],DataTable[],2,FALSE),IFERROR(VLOOKUP(IndicatorsArtificial[[#This Row],[Data ID]],ToolsTable[],2,FALSE),"No Dataset Identified"))</f>
        <v>No Dataset Identified</v>
      </c>
      <c r="H16" s="15"/>
      <c r="I16" s="15" t="str">
        <f>IFERROR(VLOOKUP(IndicatorsArtificial[[#This Row],[Data ID]],DataTable[],13,FALSE),IFERROR(VLOOKUP(IndicatorsArtificial[[#This Row],[Data ID]],ToolsTable[],8,FALSE),""))</f>
        <v/>
      </c>
      <c r="J16" s="15"/>
      <c r="K16" s="15">
        <v>15</v>
      </c>
    </row>
    <row r="17" spans="1:11" ht="57" x14ac:dyDescent="0.2">
      <c r="A17" s="15" t="s">
        <v>701</v>
      </c>
      <c r="B17" s="15" t="s">
        <v>728</v>
      </c>
      <c r="C17" s="15" t="s">
        <v>687</v>
      </c>
      <c r="D17" s="15" t="s">
        <v>859</v>
      </c>
      <c r="E17" s="15"/>
      <c r="F17" s="15" t="s">
        <v>366</v>
      </c>
      <c r="G17" s="15" t="str">
        <f>IFERROR(VLOOKUP(IndicatorsArtificial[[#This Row],[Data ID]],DataTable[],2,FALSE),IFERROR(VLOOKUP(IndicatorsArtificial[[#This Row],[Data ID]],ToolsTable[],2,FALSE),"No Dataset Identified"))</f>
        <v xml:space="preserve">Flood and Coastal Risk Managament 5yr Maintenance Programme </v>
      </c>
      <c r="H17" s="15" t="s">
        <v>857</v>
      </c>
      <c r="I17" s="15" t="str">
        <f>IFERROR(VLOOKUP(IndicatorsArtificial[[#This Row],[Data ID]],DataTable[],13,FALSE),IFERROR(VLOOKUP(IndicatorsArtificial[[#This Row],[Data ID]],ToolsTable[],8,FALSE),""))</f>
        <v>High</v>
      </c>
      <c r="J17" s="15"/>
      <c r="K17" s="15">
        <v>16</v>
      </c>
    </row>
    <row r="18" spans="1:11" ht="28.5" x14ac:dyDescent="0.2">
      <c r="A18" s="15" t="s">
        <v>701</v>
      </c>
      <c r="B18" s="15" t="s">
        <v>733</v>
      </c>
      <c r="C18" s="15" t="s">
        <v>861</v>
      </c>
      <c r="D18" s="15"/>
      <c r="E18" s="15"/>
      <c r="F18" s="15" t="s">
        <v>231</v>
      </c>
      <c r="G18" s="15" t="str">
        <f>IFERROR(VLOOKUP(IndicatorsArtificial[[#This Row],[Data ID]],DataTable[],2,FALSE),IFERROR(VLOOKUP(IndicatorsArtificial[[#This Row],[Data ID]],ToolsTable[],2,FALSE),"No Dataset Identified"))</f>
        <v xml:space="preserve">River Habitat Survey data </v>
      </c>
      <c r="H18" s="15" t="s">
        <v>857</v>
      </c>
      <c r="I18" s="15" t="str">
        <f>IFERROR(VLOOKUP(IndicatorsArtificial[[#This Row],[Data ID]],DataTable[],13,FALSE),IFERROR(VLOOKUP(IndicatorsArtificial[[#This Row],[Data ID]],ToolsTable[],8,FALSE),""))</f>
        <v>High</v>
      </c>
      <c r="J18" s="15"/>
      <c r="K18" s="15">
        <v>17</v>
      </c>
    </row>
    <row r="19" spans="1:11" ht="28.5" x14ac:dyDescent="0.2">
      <c r="A19" s="15" t="s">
        <v>701</v>
      </c>
      <c r="B19" s="15" t="s">
        <v>733</v>
      </c>
      <c r="C19" s="15" t="s">
        <v>861</v>
      </c>
      <c r="D19" s="15"/>
      <c r="E19" s="15"/>
      <c r="F19" s="15" t="s">
        <v>406</v>
      </c>
      <c r="G19" s="15" t="str">
        <f>IFERROR(VLOOKUP(IndicatorsArtificial[[#This Row],[Data ID]],DataTable[],2,FALSE),IFERROR(VLOOKUP(IndicatorsArtificial[[#This Row],[Data ID]],ToolsTable[],2,FALSE),"No Dataset Identified"))</f>
        <v xml:space="preserve">MoRPh Rivers Citizen Science </v>
      </c>
      <c r="H19" s="15" t="s">
        <v>857</v>
      </c>
      <c r="I19" s="15" t="str">
        <f>IFERROR(VLOOKUP(IndicatorsArtificial[[#This Row],[Data ID]],DataTable[],13,FALSE),IFERROR(VLOOKUP(IndicatorsArtificial[[#This Row],[Data ID]],ToolsTable[],8,FALSE),""))</f>
        <v>High</v>
      </c>
      <c r="J19" s="15"/>
      <c r="K19" s="15">
        <v>18</v>
      </c>
    </row>
    <row r="20" spans="1:11" ht="28.5" x14ac:dyDescent="0.2">
      <c r="A20" s="15" t="s">
        <v>701</v>
      </c>
      <c r="B20" s="15" t="s">
        <v>733</v>
      </c>
      <c r="C20" s="15" t="s">
        <v>861</v>
      </c>
      <c r="D20" s="15"/>
      <c r="E20" s="15"/>
      <c r="F20" s="15" t="s">
        <v>422</v>
      </c>
      <c r="G20" s="15" t="str">
        <f>IFERROR(VLOOKUP(IndicatorsArtificial[[#This Row],[Data ID]],DataTable[],2,FALSE),IFERROR(VLOOKUP(IndicatorsArtificial[[#This Row],[Data ID]],ToolsTable[],2,FALSE),"No Dataset Identified"))</f>
        <v>Citizen River Habitat Survey</v>
      </c>
      <c r="H20" s="15" t="s">
        <v>857</v>
      </c>
      <c r="I20" s="15" t="str">
        <f>IFERROR(VLOOKUP(IndicatorsArtificial[[#This Row],[Data ID]],DataTable[],13,FALSE),IFERROR(VLOOKUP(IndicatorsArtificial[[#This Row],[Data ID]],ToolsTable[],8,FALSE),""))</f>
        <v>High</v>
      </c>
      <c r="J20" s="15"/>
      <c r="K20" s="15">
        <v>19</v>
      </c>
    </row>
    <row r="21" spans="1:11" ht="28.5" x14ac:dyDescent="0.2">
      <c r="A21" s="15" t="s">
        <v>701</v>
      </c>
      <c r="B21" s="15" t="s">
        <v>733</v>
      </c>
      <c r="C21" s="15" t="s">
        <v>861</v>
      </c>
      <c r="D21" s="15"/>
      <c r="E21" s="15"/>
      <c r="F21" s="15" t="s">
        <v>443</v>
      </c>
      <c r="G21" s="15" t="str">
        <f>IFERROR(VLOOKUP(IndicatorsArtificial[[#This Row],[Data ID]],DataTable[],2,FALSE),IFERROR(VLOOKUP(IndicatorsArtificial[[#This Row],[Data ID]],ToolsTable[],2,FALSE),"No Dataset Identified"))</f>
        <v>Habitat Networks - Reedbeds</v>
      </c>
      <c r="H21" s="15" t="s">
        <v>857</v>
      </c>
      <c r="I21" s="15" t="str">
        <f>IFERROR(VLOOKUP(IndicatorsArtificial[[#This Row],[Data ID]],DataTable[],13,FALSE),IFERROR(VLOOKUP(IndicatorsArtificial[[#This Row],[Data ID]],ToolsTable[],8,FALSE),""))</f>
        <v>High</v>
      </c>
      <c r="J21" s="15"/>
      <c r="K21" s="15">
        <v>20</v>
      </c>
    </row>
    <row r="22" spans="1:11" ht="28.5" x14ac:dyDescent="0.2">
      <c r="A22" s="15" t="s">
        <v>701</v>
      </c>
      <c r="B22" s="15" t="s">
        <v>733</v>
      </c>
      <c r="C22" s="15" t="s">
        <v>861</v>
      </c>
      <c r="D22" s="15"/>
      <c r="E22" s="15"/>
      <c r="F22" s="15" t="s">
        <v>498</v>
      </c>
      <c r="G22" s="15" t="str">
        <f>IFERROR(VLOOKUP(IndicatorsArtificial[[#This Row],[Data ID]],DataTable[],2,FALSE),IFERROR(VLOOKUP(IndicatorsArtificial[[#This Row],[Data ID]],ToolsTable[],2,FALSE),"No Dataset Identified"))</f>
        <v xml:space="preserve">Urban River Survey </v>
      </c>
      <c r="H22" s="15" t="s">
        <v>857</v>
      </c>
      <c r="I22" s="15" t="str">
        <f>IFERROR(VLOOKUP(IndicatorsArtificial[[#This Row],[Data ID]],DataTable[],13,FALSE),IFERROR(VLOOKUP(IndicatorsArtificial[[#This Row],[Data ID]],ToolsTable[],8,FALSE),""))</f>
        <v xml:space="preserve">Moderate </v>
      </c>
      <c r="J22" s="15"/>
      <c r="K22" s="15">
        <v>21</v>
      </c>
    </row>
    <row r="23" spans="1:11" ht="28.5" x14ac:dyDescent="0.2">
      <c r="A23" s="15" t="s">
        <v>701</v>
      </c>
      <c r="B23" s="15" t="s">
        <v>733</v>
      </c>
      <c r="C23" s="15" t="s">
        <v>862</v>
      </c>
      <c r="D23" s="15"/>
      <c r="E23" s="15"/>
      <c r="F23" s="15" t="s">
        <v>153</v>
      </c>
      <c r="G23" s="15" t="str">
        <f>IFERROR(VLOOKUP(IndicatorsArtificial[[#This Row],[Data ID]],DataTable[],2,FALSE),IFERROR(VLOOKUP(IndicatorsArtificial[[#This Row],[Data ID]],ToolsTable[],2,FALSE),"No Dataset Identified"))</f>
        <v>Priority River Habitat - Rivers</v>
      </c>
      <c r="H23" s="15" t="s">
        <v>857</v>
      </c>
      <c r="I23" s="15" t="str">
        <f>IFERROR(VLOOKUP(IndicatorsArtificial[[#This Row],[Data ID]],DataTable[],13,FALSE),IFERROR(VLOOKUP(IndicatorsArtificial[[#This Row],[Data ID]],ToolsTable[],8,FALSE),""))</f>
        <v>High</v>
      </c>
      <c r="J23" s="15"/>
      <c r="K23" s="15">
        <v>22</v>
      </c>
    </row>
    <row r="24" spans="1:11" ht="42.75" x14ac:dyDescent="0.2">
      <c r="A24" s="15" t="s">
        <v>701</v>
      </c>
      <c r="B24" s="15" t="s">
        <v>733</v>
      </c>
      <c r="C24" s="15" t="s">
        <v>862</v>
      </c>
      <c r="D24" s="15"/>
      <c r="E24" s="15"/>
      <c r="F24" s="15" t="s">
        <v>429</v>
      </c>
      <c r="G24" s="15" t="str">
        <f>IFERROR(VLOOKUP(IndicatorsArtificial[[#This Row],[Data ID]],DataTable[],2,FALSE),IFERROR(VLOOKUP(IndicatorsArtificial[[#This Row],[Data ID]],ToolsTable[],2,FALSE),"No Dataset Identified"))</f>
        <v>RHS models- Hydromorphological indices</v>
      </c>
      <c r="H24" s="15" t="s">
        <v>857</v>
      </c>
      <c r="I24" s="15" t="str">
        <f>IFERROR(VLOOKUP(IndicatorsArtificial[[#This Row],[Data ID]],DataTable[],13,FALSE),IFERROR(VLOOKUP(IndicatorsArtificial[[#This Row],[Data ID]],ToolsTable[],8,FALSE),""))</f>
        <v>Moderate</v>
      </c>
      <c r="J24" s="15"/>
      <c r="K24" s="15">
        <v>23</v>
      </c>
    </row>
    <row r="25" spans="1:11" ht="42.75" x14ac:dyDescent="0.2">
      <c r="A25" s="15" t="s">
        <v>701</v>
      </c>
      <c r="B25" s="15" t="s">
        <v>733</v>
      </c>
      <c r="C25" s="15" t="s">
        <v>862</v>
      </c>
      <c r="D25" s="15"/>
      <c r="E25" s="15"/>
      <c r="F25" s="15" t="s">
        <v>467</v>
      </c>
      <c r="G25" s="15" t="str">
        <f>IFERROR(VLOOKUP(IndicatorsArtificial[[#This Row],[Data ID]],DataTable[],2,FALSE),IFERROR(VLOOKUP(IndicatorsArtificial[[#This Row],[Data ID]],ToolsTable[],2,FALSE),"No Dataset Identified"))</f>
        <v>B6 Natural functions of water and wetland ecosystems Indicator</v>
      </c>
      <c r="H25" s="15" t="s">
        <v>857</v>
      </c>
      <c r="I25" s="15" t="str">
        <f>IFERROR(VLOOKUP(IndicatorsArtificial[[#This Row],[Data ID]],DataTable[],13,FALSE),IFERROR(VLOOKUP(IndicatorsArtificial[[#This Row],[Data ID]],ToolsTable[],8,FALSE),""))</f>
        <v>High</v>
      </c>
      <c r="J25" s="15"/>
      <c r="K25" s="15">
        <v>24</v>
      </c>
    </row>
    <row r="26" spans="1:11" ht="28.5" x14ac:dyDescent="0.2">
      <c r="A26" s="15" t="s">
        <v>701</v>
      </c>
      <c r="B26" s="15" t="s">
        <v>733</v>
      </c>
      <c r="C26" s="15" t="s">
        <v>862</v>
      </c>
      <c r="D26" s="15"/>
      <c r="E26" s="15"/>
      <c r="F26" s="15" t="s">
        <v>566</v>
      </c>
      <c r="G26" s="15" t="str">
        <f>IFERROR(VLOOKUP(IndicatorsArtificial[[#This Row],[Data ID]],DataTable[],2,FALSE),IFERROR(VLOOKUP(IndicatorsArtificial[[#This Row],[Data ID]],ToolsTable[],2,FALSE),"No Dataset Identified"))</f>
        <v>SIMCAT</v>
      </c>
      <c r="H26" s="15" t="s">
        <v>857</v>
      </c>
      <c r="I26" s="15" t="str">
        <f>IFERROR(VLOOKUP(IndicatorsArtificial[[#This Row],[Data ID]],DataTable[],13,FALSE),IFERROR(VLOOKUP(IndicatorsArtificial[[#This Row],[Data ID]],ToolsTable[],8,FALSE),""))</f>
        <v>Specialist tool</v>
      </c>
      <c r="J26" s="15"/>
      <c r="K26" s="15">
        <v>25</v>
      </c>
    </row>
    <row r="27" spans="1:11" ht="42.75" x14ac:dyDescent="0.2">
      <c r="A27" s="15" t="s">
        <v>701</v>
      </c>
      <c r="B27" s="15" t="s">
        <v>733</v>
      </c>
      <c r="C27" s="15" t="s">
        <v>862</v>
      </c>
      <c r="D27" s="15"/>
      <c r="E27" s="15" t="s">
        <v>737</v>
      </c>
      <c r="F27" s="15"/>
      <c r="G27" s="15" t="str">
        <f>IFERROR(VLOOKUP(IndicatorsArtificial[[#This Row],[Data ID]],DataTable[],2,FALSE),IFERROR(VLOOKUP(IndicatorsArtificial[[#This Row],[Data ID]],ToolsTable[],2,FALSE),"No Dataset Identified"))</f>
        <v>No Dataset Identified</v>
      </c>
      <c r="H27" s="15"/>
      <c r="I27" s="15" t="str">
        <f>IFERROR(VLOOKUP(IndicatorsArtificial[[#This Row],[Data ID]],DataTable[],13,FALSE),IFERROR(VLOOKUP(IndicatorsArtificial[[#This Row],[Data ID]],ToolsTable[],8,FALSE),""))</f>
        <v/>
      </c>
      <c r="J27" s="15"/>
      <c r="K27" s="15">
        <v>26</v>
      </c>
    </row>
    <row r="28" spans="1:11" ht="42.75" x14ac:dyDescent="0.2">
      <c r="A28" s="15" t="s">
        <v>701</v>
      </c>
      <c r="B28" s="15" t="s">
        <v>733</v>
      </c>
      <c r="C28" s="15" t="s">
        <v>862</v>
      </c>
      <c r="D28" s="15"/>
      <c r="E28" s="15" t="s">
        <v>863</v>
      </c>
      <c r="F28" s="15" t="s">
        <v>513</v>
      </c>
      <c r="G28" s="15" t="str">
        <f>IFERROR(VLOOKUP(IndicatorsArtificial[[#This Row],[Data ID]],DataTable[],2,FALSE),IFERROR(VLOOKUP(IndicatorsArtificial[[#This Row],[Data ID]],ToolsTable[],2,FALSE),"No Dataset Identified"))</f>
        <v>RAMAS Metapop 6.0</v>
      </c>
      <c r="H28" s="15" t="s">
        <v>857</v>
      </c>
      <c r="I28" s="15" t="str">
        <f>IFERROR(VLOOKUP(IndicatorsArtificial[[#This Row],[Data ID]],DataTable[],13,FALSE),IFERROR(VLOOKUP(IndicatorsArtificial[[#This Row],[Data ID]],ToolsTable[],8,FALSE),""))</f>
        <v>Specialist tool</v>
      </c>
      <c r="J28" s="15"/>
      <c r="K28" s="15">
        <v>27</v>
      </c>
    </row>
    <row r="29" spans="1:11" ht="42.75" x14ac:dyDescent="0.2">
      <c r="A29" s="15" t="s">
        <v>701</v>
      </c>
      <c r="B29" s="15" t="s">
        <v>733</v>
      </c>
      <c r="C29" s="15" t="s">
        <v>862</v>
      </c>
      <c r="D29" s="15"/>
      <c r="E29" s="15" t="s">
        <v>863</v>
      </c>
      <c r="F29" s="15" t="s">
        <v>521</v>
      </c>
      <c r="G29" s="15" t="str">
        <f>IFERROR(VLOOKUP(IndicatorsArtificial[[#This Row],[Data ID]],DataTable[],2,FALSE),IFERROR(VLOOKUP(IndicatorsArtificial[[#This Row],[Data ID]],ToolsTable[],2,FALSE),"No Dataset Identified"))</f>
        <v>MAPS-to-Models</v>
      </c>
      <c r="H29" s="15" t="s">
        <v>857</v>
      </c>
      <c r="I29" s="15" t="str">
        <f>IFERROR(VLOOKUP(IndicatorsArtificial[[#This Row],[Data ID]],DataTable[],13,FALSE),IFERROR(VLOOKUP(IndicatorsArtificial[[#This Row],[Data ID]],ToolsTable[],8,FALSE),""))</f>
        <v>Specialist tool</v>
      </c>
      <c r="J29" s="15"/>
      <c r="K29" s="15">
        <v>28</v>
      </c>
    </row>
    <row r="30" spans="1:11" ht="42.75" x14ac:dyDescent="0.2">
      <c r="A30" s="15" t="s">
        <v>701</v>
      </c>
      <c r="B30" s="15" t="s">
        <v>738</v>
      </c>
      <c r="C30" s="15" t="s">
        <v>739</v>
      </c>
      <c r="D30" s="15"/>
      <c r="E30" s="15"/>
      <c r="F30" s="15" t="s">
        <v>165</v>
      </c>
      <c r="G30" s="15" t="str">
        <f>IFERROR(VLOOKUP(IndicatorsArtificial[[#This Row],[Data ID]],DataTable[],2,FALSE),IFERROR(VLOOKUP(IndicatorsArtificial[[#This Row],[Data ID]],ToolsTable[],2,FALSE),"No Dataset Identified"))</f>
        <v xml:space="preserve">Freshwater river macroinvertebrate surveys </v>
      </c>
      <c r="H30" s="15" t="s">
        <v>857</v>
      </c>
      <c r="I30" s="15" t="str">
        <f>IFERROR(VLOOKUP(IndicatorsArtificial[[#This Row],[Data ID]],DataTable[],13,FALSE),IFERROR(VLOOKUP(IndicatorsArtificial[[#This Row],[Data ID]],ToolsTable[],8,FALSE),""))</f>
        <v>High</v>
      </c>
      <c r="J30" s="15"/>
      <c r="K30" s="15">
        <v>29</v>
      </c>
    </row>
    <row r="31" spans="1:11" ht="28.5" x14ac:dyDescent="0.2">
      <c r="A31" s="15" t="s">
        <v>701</v>
      </c>
      <c r="B31" s="15" t="s">
        <v>738</v>
      </c>
      <c r="C31" s="15" t="s">
        <v>739</v>
      </c>
      <c r="D31" s="15"/>
      <c r="E31" s="15"/>
      <c r="F31" s="15" t="s">
        <v>170</v>
      </c>
      <c r="G31" s="15" t="str">
        <f>IFERROR(VLOOKUP(IndicatorsArtificial[[#This Row],[Data ID]],DataTable[],2,FALSE),IFERROR(VLOOKUP(IndicatorsArtificial[[#This Row],[Data ID]],ToolsTable[],2,FALSE),"No Dataset Identified"))</f>
        <v xml:space="preserve">Freshwater river macrophyte surveys </v>
      </c>
      <c r="H31" s="15" t="s">
        <v>857</v>
      </c>
      <c r="I31" s="15" t="str">
        <f>IFERROR(VLOOKUP(IndicatorsArtificial[[#This Row],[Data ID]],DataTable[],13,FALSE),IFERROR(VLOOKUP(IndicatorsArtificial[[#This Row],[Data ID]],ToolsTable[],8,FALSE),""))</f>
        <v>High</v>
      </c>
      <c r="J31" s="15"/>
      <c r="K31" s="15">
        <v>30</v>
      </c>
    </row>
    <row r="32" spans="1:11" ht="28.5" x14ac:dyDescent="0.2">
      <c r="A32" s="15" t="s">
        <v>701</v>
      </c>
      <c r="B32" s="15" t="s">
        <v>738</v>
      </c>
      <c r="C32" s="15" t="s">
        <v>739</v>
      </c>
      <c r="D32" s="15"/>
      <c r="E32" s="15"/>
      <c r="F32" s="15" t="s">
        <v>173</v>
      </c>
      <c r="G32" s="15" t="str">
        <f>IFERROR(VLOOKUP(IndicatorsArtificial[[#This Row],[Data ID]],DataTable[],2,FALSE),IFERROR(VLOOKUP(IndicatorsArtificial[[#This Row],[Data ID]],ToolsTable[],2,FALSE),"No Dataset Identified"))</f>
        <v xml:space="preserve">Freshwater river diatom surveys </v>
      </c>
      <c r="H32" s="15" t="s">
        <v>857</v>
      </c>
      <c r="I32" s="15" t="str">
        <f>IFERROR(VLOOKUP(IndicatorsArtificial[[#This Row],[Data ID]],DataTable[],13,FALSE),IFERROR(VLOOKUP(IndicatorsArtificial[[#This Row],[Data ID]],ToolsTable[],8,FALSE),""))</f>
        <v>High</v>
      </c>
      <c r="J32" s="15"/>
      <c r="K32" s="15">
        <v>31</v>
      </c>
    </row>
    <row r="33" spans="1:11" ht="28.5" x14ac:dyDescent="0.2">
      <c r="A33" s="15" t="s">
        <v>701</v>
      </c>
      <c r="B33" s="15" t="s">
        <v>738</v>
      </c>
      <c r="C33" s="15" t="s">
        <v>739</v>
      </c>
      <c r="D33" s="15"/>
      <c r="E33" s="15"/>
      <c r="F33" s="15" t="s">
        <v>176</v>
      </c>
      <c r="G33" s="15" t="str">
        <f>IFERROR(VLOOKUP(IndicatorsArtificial[[#This Row],[Data ID]],DataTable[],2,FALSE),IFERROR(VLOOKUP(IndicatorsArtificial[[#This Row],[Data ID]],ToolsTable[],2,FALSE),"No Dataset Identified"))</f>
        <v xml:space="preserve">Freshwater NFPD data (fish populations) </v>
      </c>
      <c r="H33" s="15" t="s">
        <v>857</v>
      </c>
      <c r="I33" s="15" t="str">
        <f>IFERROR(VLOOKUP(IndicatorsArtificial[[#This Row],[Data ID]],DataTable[],13,FALSE),IFERROR(VLOOKUP(IndicatorsArtificial[[#This Row],[Data ID]],ToolsTable[],8,FALSE),""))</f>
        <v>High</v>
      </c>
      <c r="J33" s="15"/>
      <c r="K33" s="15">
        <v>32</v>
      </c>
    </row>
    <row r="34" spans="1:11" ht="28.5" x14ac:dyDescent="0.2">
      <c r="A34" s="15" t="s">
        <v>701</v>
      </c>
      <c r="B34" s="15" t="s">
        <v>738</v>
      </c>
      <c r="C34" s="15" t="s">
        <v>739</v>
      </c>
      <c r="D34" s="15"/>
      <c r="E34" s="15"/>
      <c r="F34" s="15" t="s">
        <v>447</v>
      </c>
      <c r="G34" s="15" t="str">
        <f>IFERROR(VLOOKUP(IndicatorsArtificial[[#This Row],[Data ID]],DataTable[],2,FALSE),IFERROR(VLOOKUP(IndicatorsArtificial[[#This Row],[Data ID]],ToolsTable[],2,FALSE),"No Dataset Identified"))</f>
        <v>Species distribution data</v>
      </c>
      <c r="H34" s="15" t="s">
        <v>857</v>
      </c>
      <c r="I34" s="15" t="str">
        <f>IFERROR(VLOOKUP(IndicatorsArtificial[[#This Row],[Data ID]],DataTable[],13,FALSE),IFERROR(VLOOKUP(IndicatorsArtificial[[#This Row],[Data ID]],ToolsTable[],8,FALSE),""))</f>
        <v>High</v>
      </c>
      <c r="J34" s="15"/>
      <c r="K34" s="15">
        <v>33</v>
      </c>
    </row>
    <row r="35" spans="1:11" ht="28.5" x14ac:dyDescent="0.2">
      <c r="A35" s="15" t="s">
        <v>701</v>
      </c>
      <c r="B35" s="15" t="s">
        <v>738</v>
      </c>
      <c r="C35" s="15" t="s">
        <v>739</v>
      </c>
      <c r="D35" s="15"/>
      <c r="E35" s="15"/>
      <c r="F35" s="15" t="s">
        <v>460</v>
      </c>
      <c r="G35" s="15" t="str">
        <f>IFERROR(VLOOKUP(IndicatorsArtificial[[#This Row],[Data ID]],DataTable[],2,FALSE),IFERROR(VLOOKUP(IndicatorsArtificial[[#This Row],[Data ID]],ToolsTable[],2,FALSE),"No Dataset Identified"))</f>
        <v>Mammal survey</v>
      </c>
      <c r="H35" s="15" t="s">
        <v>857</v>
      </c>
      <c r="I35" s="15" t="str">
        <f>IFERROR(VLOOKUP(IndicatorsArtificial[[#This Row],[Data ID]],DataTable[],13,FALSE),IFERROR(VLOOKUP(IndicatorsArtificial[[#This Row],[Data ID]],ToolsTable[],8,FALSE),""))</f>
        <v>Low</v>
      </c>
      <c r="J35" s="15"/>
      <c r="K35" s="15">
        <v>34</v>
      </c>
    </row>
    <row r="36" spans="1:11" ht="57" x14ac:dyDescent="0.2">
      <c r="A36" s="15" t="s">
        <v>701</v>
      </c>
      <c r="B36" s="15" t="s">
        <v>738</v>
      </c>
      <c r="C36" s="15" t="s">
        <v>687</v>
      </c>
      <c r="D36" s="15" t="s">
        <v>731</v>
      </c>
      <c r="E36" s="15"/>
      <c r="F36" s="15" t="s">
        <v>117</v>
      </c>
      <c r="G36" s="15" t="str">
        <f>IFERROR(VLOOKUP(IndicatorsArtificial[[#This Row],[Data ID]],DataTable[],2,FALSE),IFERROR(VLOOKUP(IndicatorsArtificial[[#This Row],[Data ID]],ToolsTable[],2,FALSE),"No Dataset Identified"))</f>
        <v>WFD River, Canal and Surface Water Transfer Water Bodies Cycle 2 Classification 2019</v>
      </c>
      <c r="H36" s="15" t="s">
        <v>857</v>
      </c>
      <c r="I36" s="15" t="str">
        <f>IFERROR(VLOOKUP(IndicatorsArtificial[[#This Row],[Data ID]],DataTable[],13,FALSE),IFERROR(VLOOKUP(IndicatorsArtificial[[#This Row],[Data ID]],ToolsTable[],8,FALSE),""))</f>
        <v>High</v>
      </c>
      <c r="J36" s="15"/>
      <c r="K36" s="15">
        <v>35</v>
      </c>
    </row>
    <row r="37" spans="1:11" ht="57" x14ac:dyDescent="0.2">
      <c r="A37" s="15" t="s">
        <v>701</v>
      </c>
      <c r="B37" s="15" t="s">
        <v>738</v>
      </c>
      <c r="C37" s="15" t="s">
        <v>687</v>
      </c>
      <c r="D37" s="15" t="s">
        <v>859</v>
      </c>
      <c r="E37" s="15"/>
      <c r="F37" s="15" t="s">
        <v>366</v>
      </c>
      <c r="G37" s="15" t="str">
        <f>IFERROR(VLOOKUP(IndicatorsArtificial[[#This Row],[Data ID]],DataTable[],2,FALSE),IFERROR(VLOOKUP(IndicatorsArtificial[[#This Row],[Data ID]],ToolsTable[],2,FALSE),"No Dataset Identified"))</f>
        <v xml:space="preserve">Flood and Coastal Risk Managament 5yr Maintenance Programme </v>
      </c>
      <c r="H37" s="15" t="s">
        <v>857</v>
      </c>
      <c r="I37" s="15" t="str">
        <f>IFERROR(VLOOKUP(IndicatorsArtificial[[#This Row],[Data ID]],DataTable[],13,FALSE),IFERROR(VLOOKUP(IndicatorsArtificial[[#This Row],[Data ID]],ToolsTable[],8,FALSE),""))</f>
        <v>High</v>
      </c>
      <c r="J37" s="15"/>
      <c r="K37" s="15">
        <v>36</v>
      </c>
    </row>
    <row r="38" spans="1:11" ht="28.5" x14ac:dyDescent="0.2">
      <c r="A38" s="15" t="s">
        <v>701</v>
      </c>
      <c r="B38" s="15" t="s">
        <v>738</v>
      </c>
      <c r="C38" s="15" t="s">
        <v>687</v>
      </c>
      <c r="D38" s="15" t="s">
        <v>741</v>
      </c>
      <c r="E38" s="15"/>
      <c r="F38" s="15" t="s">
        <v>205</v>
      </c>
      <c r="G38" s="15" t="str">
        <f>IFERROR(VLOOKUP(IndicatorsArtificial[[#This Row],[Data ID]],DataTable[],2,FALSE),IFERROR(VLOOKUP(IndicatorsArtificial[[#This Row],[Data ID]],ToolsTable[],2,FALSE),"No Dataset Identified"))</f>
        <v xml:space="preserve">Non-native species surveys </v>
      </c>
      <c r="H38" s="15" t="s">
        <v>857</v>
      </c>
      <c r="I38" s="15" t="str">
        <f>IFERROR(VLOOKUP(IndicatorsArtificial[[#This Row],[Data ID]],DataTable[],13,FALSE),IFERROR(VLOOKUP(IndicatorsArtificial[[#This Row],[Data ID]],ToolsTable[],8,FALSE),""))</f>
        <v>High</v>
      </c>
      <c r="J38" s="15"/>
      <c r="K38" s="15">
        <v>37</v>
      </c>
    </row>
    <row r="39" spans="1:11" ht="28.5" x14ac:dyDescent="0.2">
      <c r="A39" s="15" t="s">
        <v>701</v>
      </c>
      <c r="B39" s="15" t="s">
        <v>738</v>
      </c>
      <c r="C39" s="15" t="s">
        <v>687</v>
      </c>
      <c r="D39" s="15" t="s">
        <v>741</v>
      </c>
      <c r="E39" s="15"/>
      <c r="F39" s="15" t="s">
        <v>212</v>
      </c>
      <c r="G39" s="15" t="str">
        <f>IFERROR(VLOOKUP(IndicatorsArtificial[[#This Row],[Data ID]],DataTable[],2,FALSE),IFERROR(VLOOKUP(IndicatorsArtificial[[#This Row],[Data ID]],ToolsTable[],2,FALSE),"No Dataset Identified"))</f>
        <v xml:space="preserve">Pressure from invasive species </v>
      </c>
      <c r="H39" s="15" t="s">
        <v>857</v>
      </c>
      <c r="I39" s="15" t="str">
        <f>IFERROR(VLOOKUP(IndicatorsArtificial[[#This Row],[Data ID]],DataTable[],13,FALSE),IFERROR(VLOOKUP(IndicatorsArtificial[[#This Row],[Data ID]],ToolsTable[],8,FALSE),""))</f>
        <v>High</v>
      </c>
      <c r="J39" s="15"/>
      <c r="K39" s="15">
        <v>38</v>
      </c>
    </row>
    <row r="40" spans="1:11" ht="57" x14ac:dyDescent="0.2">
      <c r="A40" s="15" t="s">
        <v>701</v>
      </c>
      <c r="B40" s="15" t="s">
        <v>864</v>
      </c>
      <c r="C40" s="15" t="s">
        <v>111</v>
      </c>
      <c r="D40" s="15"/>
      <c r="E40" s="15"/>
      <c r="F40" s="15" t="s">
        <v>117</v>
      </c>
      <c r="G40" s="15" t="str">
        <f>IFERROR(VLOOKUP(IndicatorsArtificial[[#This Row],[Data ID]],DataTable[],2,FALSE),IFERROR(VLOOKUP(IndicatorsArtificial[[#This Row],[Data ID]],ToolsTable[],2,FALSE),"No Dataset Identified"))</f>
        <v>WFD River, Canal and Surface Water Transfer Water Bodies Cycle 2 Classification 2019</v>
      </c>
      <c r="H40" s="15" t="s">
        <v>857</v>
      </c>
      <c r="I40" s="15" t="str">
        <f>IFERROR(VLOOKUP(IndicatorsArtificial[[#This Row],[Data ID]],DataTable[],13,FALSE),IFERROR(VLOOKUP(IndicatorsArtificial[[#This Row],[Data ID]],ToolsTable[],8,FALSE),""))</f>
        <v>High</v>
      </c>
      <c r="J40" s="15"/>
      <c r="K40" s="15">
        <v>39</v>
      </c>
    </row>
    <row r="41" spans="1:11" ht="28.5" x14ac:dyDescent="0.2">
      <c r="A41" s="15" t="s">
        <v>701</v>
      </c>
      <c r="B41" s="15" t="s">
        <v>864</v>
      </c>
      <c r="C41" s="15" t="s">
        <v>111</v>
      </c>
      <c r="D41" s="15"/>
      <c r="E41" s="15"/>
      <c r="F41" s="15" t="s">
        <v>179</v>
      </c>
      <c r="G41" s="15" t="str">
        <f>IFERROR(VLOOKUP(IndicatorsArtificial[[#This Row],[Data ID]],DataTable[],2,FALSE),IFERROR(VLOOKUP(IndicatorsArtificial[[#This Row],[Data ID]],ToolsTable[],2,FALSE),"No Dataset Identified"))</f>
        <v xml:space="preserve">Water Quality Archive </v>
      </c>
      <c r="H41" s="15" t="s">
        <v>857</v>
      </c>
      <c r="I41" s="15" t="str">
        <f>IFERROR(VLOOKUP(IndicatorsArtificial[[#This Row],[Data ID]],DataTable[],13,FALSE),IFERROR(VLOOKUP(IndicatorsArtificial[[#This Row],[Data ID]],ToolsTable[],8,FALSE),""))</f>
        <v>High</v>
      </c>
      <c r="J41" s="15"/>
      <c r="K41" s="15">
        <v>40</v>
      </c>
    </row>
    <row r="42" spans="1:11" ht="42.75" x14ac:dyDescent="0.2">
      <c r="A42" s="15" t="s">
        <v>701</v>
      </c>
      <c r="B42" s="15" t="s">
        <v>864</v>
      </c>
      <c r="C42" s="15" t="s">
        <v>111</v>
      </c>
      <c r="D42" s="15"/>
      <c r="E42" s="15"/>
      <c r="F42" s="15" t="s">
        <v>467</v>
      </c>
      <c r="G42" s="15" t="str">
        <f>IFERROR(VLOOKUP(IndicatorsArtificial[[#This Row],[Data ID]],DataTable[],2,FALSE),IFERROR(VLOOKUP(IndicatorsArtificial[[#This Row],[Data ID]],ToolsTable[],2,FALSE),"No Dataset Identified"))</f>
        <v>B6 Natural functions of water and wetland ecosystems Indicator</v>
      </c>
      <c r="H42" s="15" t="s">
        <v>857</v>
      </c>
      <c r="I42" s="15" t="str">
        <f>IFERROR(VLOOKUP(IndicatorsArtificial[[#This Row],[Data ID]],DataTable[],13,FALSE),IFERROR(VLOOKUP(IndicatorsArtificial[[#This Row],[Data ID]],ToolsTable[],8,FALSE),""))</f>
        <v>High</v>
      </c>
      <c r="J42" s="15"/>
      <c r="K42" s="15">
        <v>41</v>
      </c>
    </row>
    <row r="43" spans="1:11" ht="28.5" x14ac:dyDescent="0.2">
      <c r="A43" s="15" t="s">
        <v>743</v>
      </c>
      <c r="B43" s="15" t="s">
        <v>753</v>
      </c>
      <c r="C43" s="15" t="s">
        <v>754</v>
      </c>
      <c r="D43" s="15"/>
      <c r="E43" s="15"/>
      <c r="F43" s="15" t="s">
        <v>610</v>
      </c>
      <c r="G43" s="15" t="str">
        <f>IFERROR(VLOOKUP(IndicatorsArtificial[[#This Row],[Data ID]],DataTable[],2,FALSE),IFERROR(VLOOKUP(IndicatorsArtificial[[#This Row],[Data ID]],ToolsTable[],2,FALSE),"No Dataset Identified"))</f>
        <v xml:space="preserve">CERF model </v>
      </c>
      <c r="H43" s="15" t="s">
        <v>857</v>
      </c>
      <c r="I43" s="15" t="str">
        <f>IFERROR(VLOOKUP(IndicatorsArtificial[[#This Row],[Data ID]],DataTable[],13,FALSE),IFERROR(VLOOKUP(IndicatorsArtificial[[#This Row],[Data ID]],ToolsTable[],8,FALSE),""))</f>
        <v>Specialist tool</v>
      </c>
      <c r="J43" s="15"/>
      <c r="K43" s="15">
        <v>42</v>
      </c>
    </row>
    <row r="44" spans="1:11" ht="28.5" x14ac:dyDescent="0.2">
      <c r="A44" s="15" t="s">
        <v>743</v>
      </c>
      <c r="B44" s="15" t="s">
        <v>753</v>
      </c>
      <c r="C44" s="15" t="s">
        <v>687</v>
      </c>
      <c r="D44" s="15" t="s">
        <v>755</v>
      </c>
      <c r="E44" s="15"/>
      <c r="F44" s="15"/>
      <c r="G44" s="15" t="str">
        <f>IFERROR(VLOOKUP(IndicatorsArtificial[[#This Row],[Data ID]],DataTable[],2,FALSE),IFERROR(VLOOKUP(IndicatorsArtificial[[#This Row],[Data ID]],ToolsTable[],2,FALSE),"No Dataset Identified"))</f>
        <v>No Dataset Identified</v>
      </c>
      <c r="H44" s="15"/>
      <c r="I44" s="15" t="str">
        <f>IFERROR(VLOOKUP(IndicatorsArtificial[[#This Row],[Data ID]],DataTable[],13,FALSE),IFERROR(VLOOKUP(IndicatorsArtificial[[#This Row],[Data ID]],ToolsTable[],8,FALSE),""))</f>
        <v/>
      </c>
      <c r="J44" s="15"/>
      <c r="K44" s="15">
        <v>43</v>
      </c>
    </row>
    <row r="45" spans="1:11" ht="28.5" x14ac:dyDescent="0.2">
      <c r="A45" s="15" t="s">
        <v>743</v>
      </c>
      <c r="B45" s="15" t="s">
        <v>753</v>
      </c>
      <c r="C45" s="15" t="s">
        <v>687</v>
      </c>
      <c r="D45" s="15" t="s">
        <v>689</v>
      </c>
      <c r="E45" s="15"/>
      <c r="F45" s="15" t="s">
        <v>338</v>
      </c>
      <c r="G45" s="15" t="str">
        <f>IFERROR(VLOOKUP(IndicatorsArtificial[[#This Row],[Data ID]],DataTable[],2,FALSE),IFERROR(VLOOKUP(IndicatorsArtificial[[#This Row],[Data ID]],ToolsTable[],2,FALSE),"No Dataset Identified"))</f>
        <v xml:space="preserve">Soil compaction risk map </v>
      </c>
      <c r="H45" s="15" t="s">
        <v>857</v>
      </c>
      <c r="I45" s="15" t="str">
        <f>IFERROR(VLOOKUP(IndicatorsArtificial[[#This Row],[Data ID]],DataTable[],13,FALSE),IFERROR(VLOOKUP(IndicatorsArtificial[[#This Row],[Data ID]],ToolsTable[],8,FALSE),""))</f>
        <v>Moderate</v>
      </c>
      <c r="J45" s="15"/>
      <c r="K45" s="15">
        <v>44</v>
      </c>
    </row>
    <row r="46" spans="1:11" ht="28.5" x14ac:dyDescent="0.2">
      <c r="A46" s="15" t="s">
        <v>743</v>
      </c>
      <c r="B46" s="15" t="s">
        <v>753</v>
      </c>
      <c r="C46" s="15" t="s">
        <v>687</v>
      </c>
      <c r="D46" s="15" t="s">
        <v>756</v>
      </c>
      <c r="E46" s="15"/>
      <c r="F46" s="15" t="s">
        <v>392</v>
      </c>
      <c r="G46" s="15" t="str">
        <f>IFERROR(VLOOKUP(IndicatorsArtificial[[#This Row],[Data ID]],DataTable[],2,FALSE),IFERROR(VLOOKUP(IndicatorsArtificial[[#This Row],[Data ID]],ToolsTable[],2,FALSE),"No Dataset Identified"))</f>
        <v>Crop Map of England (CROME)2020</v>
      </c>
      <c r="H46" s="15" t="s">
        <v>857</v>
      </c>
      <c r="I46" s="15" t="str">
        <f>IFERROR(VLOOKUP(IndicatorsArtificial[[#This Row],[Data ID]],DataTable[],13,FALSE),IFERROR(VLOOKUP(IndicatorsArtificial[[#This Row],[Data ID]],ToolsTable[],8,FALSE),""))</f>
        <v>Moderate</v>
      </c>
      <c r="J46" s="15"/>
      <c r="K46" s="15">
        <v>45</v>
      </c>
    </row>
    <row r="47" spans="1:11" ht="28.5" x14ac:dyDescent="0.2">
      <c r="A47" s="15" t="s">
        <v>743</v>
      </c>
      <c r="B47" s="15" t="s">
        <v>753</v>
      </c>
      <c r="C47" s="15" t="s">
        <v>687</v>
      </c>
      <c r="D47" s="15" t="s">
        <v>756</v>
      </c>
      <c r="E47" s="15"/>
      <c r="F47" s="15" t="s">
        <v>614</v>
      </c>
      <c r="G47" s="15" t="str">
        <f>IFERROR(VLOOKUP(IndicatorsArtificial[[#This Row],[Data ID]],DataTable[],2,FALSE),IFERROR(VLOOKUP(IndicatorsArtificial[[#This Row],[Data ID]],ToolsTable[],2,FALSE),"No Dataset Identified"))</f>
        <v xml:space="preserve">LiDAR vegetation mapping </v>
      </c>
      <c r="H47" s="15" t="s">
        <v>857</v>
      </c>
      <c r="I47" s="15" t="str">
        <f>IFERROR(VLOOKUP(IndicatorsArtificial[[#This Row],[Data ID]],DataTable[],13,FALSE),IFERROR(VLOOKUP(IndicatorsArtificial[[#This Row],[Data ID]],ToolsTable[],8,FALSE),""))</f>
        <v>Specialist tool</v>
      </c>
      <c r="J47" s="15"/>
      <c r="K47" s="15">
        <v>46</v>
      </c>
    </row>
    <row r="48" spans="1:11" ht="28.5" x14ac:dyDescent="0.2">
      <c r="A48" s="15" t="s">
        <v>743</v>
      </c>
      <c r="B48" s="15" t="s">
        <v>753</v>
      </c>
      <c r="C48" s="15" t="s">
        <v>687</v>
      </c>
      <c r="D48" s="15" t="s">
        <v>757</v>
      </c>
      <c r="E48" s="15"/>
      <c r="F48" s="15" t="s">
        <v>190</v>
      </c>
      <c r="G48" s="15" t="str">
        <f>IFERROR(VLOOKUP(IndicatorsArtificial[[#This Row],[Data ID]],DataTable[],2,FALSE),IFERROR(VLOOKUP(IndicatorsArtificial[[#This Row],[Data ID]],ToolsTable[],2,FALSE),"No Dataset Identified"))</f>
        <v>CEH land cover map</v>
      </c>
      <c r="H48" s="15" t="s">
        <v>857</v>
      </c>
      <c r="I48" s="15" t="str">
        <f>IFERROR(VLOOKUP(IndicatorsArtificial[[#This Row],[Data ID]],DataTable[],13,FALSE),IFERROR(VLOOKUP(IndicatorsArtificial[[#This Row],[Data ID]],ToolsTable[],8,FALSE),""))</f>
        <v>High</v>
      </c>
      <c r="J48" s="15"/>
      <c r="K48" s="15">
        <v>47</v>
      </c>
    </row>
    <row r="49" spans="1:11" ht="28.5" x14ac:dyDescent="0.2">
      <c r="A49" s="15" t="s">
        <v>743</v>
      </c>
      <c r="B49" s="15" t="s">
        <v>865</v>
      </c>
      <c r="C49" s="15" t="s">
        <v>866</v>
      </c>
      <c r="D49" s="15"/>
      <c r="E49" s="15" t="s">
        <v>867</v>
      </c>
      <c r="F49" s="15"/>
      <c r="G49" s="15" t="str">
        <f>IFERROR(VLOOKUP(IndicatorsArtificial[[#This Row],[Data ID]],DataTable[],2,FALSE),IFERROR(VLOOKUP(IndicatorsArtificial[[#This Row],[Data ID]],ToolsTable[],2,FALSE),"No Dataset Identified"))</f>
        <v>No Dataset Identified</v>
      </c>
      <c r="H49" s="15"/>
      <c r="I49" s="15" t="str">
        <f>IFERROR(VLOOKUP(IndicatorsArtificial[[#This Row],[Data ID]],DataTable[],13,FALSE),IFERROR(VLOOKUP(IndicatorsArtificial[[#This Row],[Data ID]],ToolsTable[],8,FALSE),""))</f>
        <v/>
      </c>
      <c r="J49" s="15"/>
      <c r="K49" s="15">
        <v>48</v>
      </c>
    </row>
    <row r="50" spans="1:11" x14ac:dyDescent="0.2">
      <c r="A50" s="15" t="s">
        <v>743</v>
      </c>
      <c r="B50" s="15" t="s">
        <v>744</v>
      </c>
      <c r="C50" s="15" t="s">
        <v>745</v>
      </c>
      <c r="D50" s="15"/>
      <c r="E50" s="15"/>
      <c r="F50" s="15" t="s">
        <v>183</v>
      </c>
      <c r="G50" s="15" t="str">
        <f>IFERROR(VLOOKUP(IndicatorsArtificial[[#This Row],[Data ID]],DataTable[],2,FALSE),IFERROR(VLOOKUP(IndicatorsArtificial[[#This Row],[Data ID]],ToolsTable[],2,FALSE),"No Dataset Identified"))</f>
        <v>Historic Flood Map</v>
      </c>
      <c r="H50" s="15" t="s">
        <v>857</v>
      </c>
      <c r="I50" s="15" t="str">
        <f>IFERROR(VLOOKUP(IndicatorsArtificial[[#This Row],[Data ID]],DataTable[],13,FALSE),IFERROR(VLOOKUP(IndicatorsArtificial[[#This Row],[Data ID]],ToolsTable[],8,FALSE),""))</f>
        <v>High</v>
      </c>
      <c r="J50" s="15"/>
      <c r="K50" s="15">
        <v>49</v>
      </c>
    </row>
    <row r="51" spans="1:11" x14ac:dyDescent="0.2">
      <c r="A51" s="15" t="s">
        <v>743</v>
      </c>
      <c r="B51" s="15" t="s">
        <v>744</v>
      </c>
      <c r="C51" s="15" t="s">
        <v>858</v>
      </c>
      <c r="D51" s="15"/>
      <c r="E51" s="15"/>
      <c r="F51" s="15" t="s">
        <v>481</v>
      </c>
      <c r="G51" s="15" t="str">
        <f>IFERROR(VLOOKUP(IndicatorsArtificial[[#This Row],[Data ID]],DataTable[],2,FALSE),IFERROR(VLOOKUP(IndicatorsArtificial[[#This Row],[Data ID]],ToolsTable[],2,FALSE),"No Dataset Identified"))</f>
        <v xml:space="preserve">UK Lakes Portal </v>
      </c>
      <c r="H51" s="15" t="s">
        <v>857</v>
      </c>
      <c r="I51" s="15" t="str">
        <f>IFERROR(VLOOKUP(IndicatorsArtificial[[#This Row],[Data ID]],DataTable[],13,FALSE),IFERROR(VLOOKUP(IndicatorsArtificial[[#This Row],[Data ID]],ToolsTable[],8,FALSE),""))</f>
        <v>High</v>
      </c>
      <c r="J51" s="15"/>
      <c r="K51" s="15">
        <v>50</v>
      </c>
    </row>
    <row r="52" spans="1:11" ht="42.75" x14ac:dyDescent="0.2">
      <c r="A52" s="15" t="s">
        <v>743</v>
      </c>
      <c r="B52" s="15" t="s">
        <v>744</v>
      </c>
      <c r="C52" s="15" t="s">
        <v>858</v>
      </c>
      <c r="D52" s="15"/>
      <c r="E52" s="15"/>
      <c r="F52" s="15" t="s">
        <v>586</v>
      </c>
      <c r="G52" s="15" t="str">
        <f>IFERROR(VLOOKUP(IndicatorsArtificial[[#This Row],[Data ID]],DataTable[],2,FALSE),IFERROR(VLOOKUP(IndicatorsArtificial[[#This Row],[Data ID]],ToolsTable[],2,FALSE),"No Dataset Identified"))</f>
        <v>Flood Estimation Handbook (FEH) web service</v>
      </c>
      <c r="H52" s="15" t="s">
        <v>857</v>
      </c>
      <c r="I52" s="15" t="str">
        <f>IFERROR(VLOOKUP(IndicatorsArtificial[[#This Row],[Data ID]],DataTable[],13,FALSE),IFERROR(VLOOKUP(IndicatorsArtificial[[#This Row],[Data ID]],ToolsTable[],8,FALSE),""))</f>
        <v>Specialist tool</v>
      </c>
      <c r="J52" s="15"/>
      <c r="K52" s="15">
        <v>51</v>
      </c>
    </row>
    <row r="53" spans="1:11" x14ac:dyDescent="0.2">
      <c r="A53" s="15" t="s">
        <v>743</v>
      </c>
      <c r="B53" s="15" t="s">
        <v>744</v>
      </c>
      <c r="C53" s="15" t="s">
        <v>868</v>
      </c>
      <c r="D53" s="15"/>
      <c r="E53" s="15"/>
      <c r="F53" s="15"/>
      <c r="G53" s="15" t="str">
        <f>IFERROR(VLOOKUP(IndicatorsArtificial[[#This Row],[Data ID]],DataTable[],2,FALSE),IFERROR(VLOOKUP(IndicatorsArtificial[[#This Row],[Data ID]],ToolsTable[],2,FALSE),"No Dataset Identified"))</f>
        <v>No Dataset Identified</v>
      </c>
      <c r="H53" s="15"/>
      <c r="I53" s="15" t="str">
        <f>IFERROR(VLOOKUP(IndicatorsArtificial[[#This Row],[Data ID]],DataTable[],13,FALSE),IFERROR(VLOOKUP(IndicatorsArtificial[[#This Row],[Data ID]],ToolsTable[],8,FALSE),""))</f>
        <v/>
      </c>
      <c r="J53" s="15"/>
      <c r="K53" s="15">
        <v>52</v>
      </c>
    </row>
    <row r="54" spans="1:11" ht="28.5" x14ac:dyDescent="0.2">
      <c r="A54" s="15" t="s">
        <v>743</v>
      </c>
      <c r="B54" s="15" t="s">
        <v>744</v>
      </c>
      <c r="C54" s="15" t="s">
        <v>687</v>
      </c>
      <c r="D54" s="15" t="s">
        <v>752</v>
      </c>
      <c r="E54" s="15"/>
      <c r="F54" s="15" t="s">
        <v>183</v>
      </c>
      <c r="G54" s="15" t="str">
        <f>IFERROR(VLOOKUP(IndicatorsArtificial[[#This Row],[Data ID]],DataTable[],2,FALSE),IFERROR(VLOOKUP(IndicatorsArtificial[[#This Row],[Data ID]],ToolsTable[],2,FALSE),"No Dataset Identified"))</f>
        <v>Historic Flood Map</v>
      </c>
      <c r="H54" s="15" t="s">
        <v>857</v>
      </c>
      <c r="I54" s="15" t="str">
        <f>IFERROR(VLOOKUP(IndicatorsArtificial[[#This Row],[Data ID]],DataTable[],13,FALSE),IFERROR(VLOOKUP(IndicatorsArtificial[[#This Row],[Data ID]],ToolsTable[],8,FALSE),""))</f>
        <v>High</v>
      </c>
      <c r="J54" s="15"/>
      <c r="K54" s="15">
        <v>53</v>
      </c>
    </row>
    <row r="55" spans="1:11" ht="28.5" x14ac:dyDescent="0.2">
      <c r="A55" s="15" t="s">
        <v>743</v>
      </c>
      <c r="B55" s="15" t="s">
        <v>744</v>
      </c>
      <c r="C55" s="15" t="s">
        <v>687</v>
      </c>
      <c r="D55" s="15" t="s">
        <v>869</v>
      </c>
      <c r="E55" s="15"/>
      <c r="F55" s="15"/>
      <c r="G55" s="15" t="str">
        <f>IFERROR(VLOOKUP(IndicatorsArtificial[[#This Row],[Data ID]],DataTable[],2,FALSE),IFERROR(VLOOKUP(IndicatorsArtificial[[#This Row],[Data ID]],ToolsTable[],2,FALSE),"No Dataset Identified"))</f>
        <v>No Dataset Identified</v>
      </c>
      <c r="H55" s="15"/>
      <c r="I55" s="15" t="str">
        <f>IFERROR(VLOOKUP(IndicatorsArtificial[[#This Row],[Data ID]],DataTable[],13,FALSE),IFERROR(VLOOKUP(IndicatorsArtificial[[#This Row],[Data ID]],ToolsTable[],8,FALSE),""))</f>
        <v/>
      </c>
      <c r="J55" s="15"/>
      <c r="K55" s="15">
        <v>54</v>
      </c>
    </row>
    <row r="56" spans="1:11" ht="28.5" x14ac:dyDescent="0.2">
      <c r="A56" s="15" t="s">
        <v>764</v>
      </c>
      <c r="B56" s="15" t="s">
        <v>765</v>
      </c>
      <c r="C56" s="15" t="s">
        <v>111</v>
      </c>
      <c r="D56" s="15"/>
      <c r="E56" s="15"/>
      <c r="F56" s="15" t="s">
        <v>179</v>
      </c>
      <c r="G56" s="15" t="str">
        <f>IFERROR(VLOOKUP(IndicatorsArtificial[[#This Row],[Data ID]],DataTable[],2,FALSE),IFERROR(VLOOKUP(IndicatorsArtificial[[#This Row],[Data ID]],ToolsTable[],2,FALSE),"No Dataset Identified"))</f>
        <v xml:space="preserve">Water Quality Archive </v>
      </c>
      <c r="H56" s="15" t="s">
        <v>857</v>
      </c>
      <c r="I56" s="15" t="str">
        <f>IFERROR(VLOOKUP(IndicatorsArtificial[[#This Row],[Data ID]],DataTable[],13,FALSE),IFERROR(VLOOKUP(IndicatorsArtificial[[#This Row],[Data ID]],ToolsTable[],8,FALSE),""))</f>
        <v>High</v>
      </c>
      <c r="J56" s="15"/>
      <c r="K56" s="15">
        <v>55</v>
      </c>
    </row>
    <row r="57" spans="1:11" ht="28.5" x14ac:dyDescent="0.2">
      <c r="A57" s="15" t="s">
        <v>764</v>
      </c>
      <c r="B57" s="15" t="s">
        <v>765</v>
      </c>
      <c r="C57" s="15" t="s">
        <v>111</v>
      </c>
      <c r="D57" s="15"/>
      <c r="E57" s="15"/>
      <c r="F57" s="15" t="s">
        <v>290</v>
      </c>
      <c r="G57" s="15" t="str">
        <f>IFERROR(VLOOKUP(IndicatorsArtificial[[#This Row],[Data ID]],DataTable[],2,FALSE),IFERROR(VLOOKUP(IndicatorsArtificial[[#This Row],[Data ID]],ToolsTable[],2,FALSE),"No Dataset Identified"))</f>
        <v>Classifications: Chemical</v>
      </c>
      <c r="H57" s="15" t="s">
        <v>857</v>
      </c>
      <c r="I57" s="15" t="str">
        <f>IFERROR(VLOOKUP(IndicatorsArtificial[[#This Row],[Data ID]],DataTable[],13,FALSE),IFERROR(VLOOKUP(IndicatorsArtificial[[#This Row],[Data ID]],ToolsTable[],8,FALSE),""))</f>
        <v>High</v>
      </c>
      <c r="J57" s="15"/>
      <c r="K57" s="15">
        <v>56</v>
      </c>
    </row>
    <row r="58" spans="1:11" ht="28.5" x14ac:dyDescent="0.2">
      <c r="A58" s="15" t="s">
        <v>764</v>
      </c>
      <c r="B58" s="15" t="s">
        <v>765</v>
      </c>
      <c r="C58" s="15" t="s">
        <v>766</v>
      </c>
      <c r="D58" s="15"/>
      <c r="E58" s="15"/>
      <c r="F58" s="15" t="s">
        <v>562</v>
      </c>
      <c r="G58" s="15" t="str">
        <f>IFERROR(VLOOKUP(IndicatorsArtificial[[#This Row],[Data ID]],DataTable[],2,FALSE),IFERROR(VLOOKUP(IndicatorsArtificial[[#This Row],[Data ID]],ToolsTable[],2,FALSE),"No Dataset Identified"))</f>
        <v>SIMCAT</v>
      </c>
      <c r="H58" s="15" t="s">
        <v>857</v>
      </c>
      <c r="I58" s="15" t="str">
        <f>IFERROR(VLOOKUP(IndicatorsArtificial[[#This Row],[Data ID]],DataTable[],13,FALSE),IFERROR(VLOOKUP(IndicatorsArtificial[[#This Row],[Data ID]],ToolsTable[],8,FALSE),""))</f>
        <v>Specialist tool</v>
      </c>
      <c r="J58" s="15"/>
      <c r="K58" s="15">
        <v>57</v>
      </c>
    </row>
    <row r="59" spans="1:11" ht="42.75" x14ac:dyDescent="0.2">
      <c r="A59" s="15" t="s">
        <v>764</v>
      </c>
      <c r="B59" s="15" t="s">
        <v>765</v>
      </c>
      <c r="C59" s="15" t="s">
        <v>687</v>
      </c>
      <c r="D59" s="15" t="s">
        <v>739</v>
      </c>
      <c r="E59" s="15"/>
      <c r="F59" s="15" t="s">
        <v>165</v>
      </c>
      <c r="G59" s="15" t="str">
        <f>IFERROR(VLOOKUP(IndicatorsArtificial[[#This Row],[Data ID]],DataTable[],2,FALSE),IFERROR(VLOOKUP(IndicatorsArtificial[[#This Row],[Data ID]],ToolsTable[],2,FALSE),"No Dataset Identified"))</f>
        <v xml:space="preserve">Freshwater river macroinvertebrate surveys </v>
      </c>
      <c r="H59" s="15" t="s">
        <v>857</v>
      </c>
      <c r="I59" s="15" t="str">
        <f>IFERROR(VLOOKUP(IndicatorsArtificial[[#This Row],[Data ID]],DataTable[],13,FALSE),IFERROR(VLOOKUP(IndicatorsArtificial[[#This Row],[Data ID]],ToolsTable[],8,FALSE),""))</f>
        <v>High</v>
      </c>
      <c r="J59" s="15"/>
      <c r="K59" s="15">
        <v>58</v>
      </c>
    </row>
    <row r="60" spans="1:11" ht="28.5" x14ac:dyDescent="0.2">
      <c r="A60" s="15" t="s">
        <v>764</v>
      </c>
      <c r="B60" s="15" t="s">
        <v>765</v>
      </c>
      <c r="C60" s="15" t="s">
        <v>687</v>
      </c>
      <c r="D60" s="15" t="s">
        <v>739</v>
      </c>
      <c r="E60" s="15"/>
      <c r="F60" s="15" t="s">
        <v>170</v>
      </c>
      <c r="G60" s="15" t="str">
        <f>IFERROR(VLOOKUP(IndicatorsArtificial[[#This Row],[Data ID]],DataTable[],2,FALSE),IFERROR(VLOOKUP(IndicatorsArtificial[[#This Row],[Data ID]],ToolsTable[],2,FALSE),"No Dataset Identified"))</f>
        <v xml:space="preserve">Freshwater river macrophyte surveys </v>
      </c>
      <c r="H60" s="15" t="s">
        <v>857</v>
      </c>
      <c r="I60" s="15" t="str">
        <f>IFERROR(VLOOKUP(IndicatorsArtificial[[#This Row],[Data ID]],DataTable[],13,FALSE),IFERROR(VLOOKUP(IndicatorsArtificial[[#This Row],[Data ID]],ToolsTable[],8,FALSE),""))</f>
        <v>High</v>
      </c>
      <c r="J60" s="15"/>
      <c r="K60" s="15">
        <v>59</v>
      </c>
    </row>
    <row r="61" spans="1:11" ht="28.5" x14ac:dyDescent="0.2">
      <c r="A61" s="15" t="s">
        <v>764</v>
      </c>
      <c r="B61" s="15" t="s">
        <v>765</v>
      </c>
      <c r="C61" s="15" t="s">
        <v>687</v>
      </c>
      <c r="D61" s="15" t="s">
        <v>739</v>
      </c>
      <c r="E61" s="15"/>
      <c r="F61" s="15" t="s">
        <v>173</v>
      </c>
      <c r="G61" s="15" t="str">
        <f>IFERROR(VLOOKUP(IndicatorsArtificial[[#This Row],[Data ID]],DataTable[],2,FALSE),IFERROR(VLOOKUP(IndicatorsArtificial[[#This Row],[Data ID]],ToolsTable[],2,FALSE),"No Dataset Identified"))</f>
        <v xml:space="preserve">Freshwater river diatom surveys </v>
      </c>
      <c r="H61" s="15" t="s">
        <v>857</v>
      </c>
      <c r="I61" s="15" t="str">
        <f>IFERROR(VLOOKUP(IndicatorsArtificial[[#This Row],[Data ID]],DataTable[],13,FALSE),IFERROR(VLOOKUP(IndicatorsArtificial[[#This Row],[Data ID]],ToolsTable[],8,FALSE),""))</f>
        <v>High</v>
      </c>
      <c r="J61" s="15"/>
      <c r="K61" s="15">
        <v>60</v>
      </c>
    </row>
    <row r="62" spans="1:11" ht="28.5" x14ac:dyDescent="0.2">
      <c r="A62" s="15" t="s">
        <v>764</v>
      </c>
      <c r="B62" s="15" t="s">
        <v>765</v>
      </c>
      <c r="C62" s="15" t="s">
        <v>687</v>
      </c>
      <c r="D62" s="15" t="s">
        <v>739</v>
      </c>
      <c r="E62" s="15"/>
      <c r="F62" s="15" t="s">
        <v>176</v>
      </c>
      <c r="G62" s="15" t="str">
        <f>IFERROR(VLOOKUP(IndicatorsArtificial[[#This Row],[Data ID]],DataTable[],2,FALSE),IFERROR(VLOOKUP(IndicatorsArtificial[[#This Row],[Data ID]],ToolsTable[],2,FALSE),"No Dataset Identified"))</f>
        <v xml:space="preserve">Freshwater NFPD data (fish populations) </v>
      </c>
      <c r="H62" s="15" t="s">
        <v>857</v>
      </c>
      <c r="I62" s="15" t="str">
        <f>IFERROR(VLOOKUP(IndicatorsArtificial[[#This Row],[Data ID]],DataTable[],13,FALSE),IFERROR(VLOOKUP(IndicatorsArtificial[[#This Row],[Data ID]],ToolsTable[],8,FALSE),""))</f>
        <v>High</v>
      </c>
      <c r="J62" s="15"/>
      <c r="K62" s="15">
        <v>61</v>
      </c>
    </row>
    <row r="63" spans="1:11" ht="57" x14ac:dyDescent="0.2">
      <c r="A63" s="15" t="s">
        <v>764</v>
      </c>
      <c r="B63" s="15" t="s">
        <v>765</v>
      </c>
      <c r="C63" s="15" t="s">
        <v>687</v>
      </c>
      <c r="D63" s="15" t="s">
        <v>768</v>
      </c>
      <c r="E63" s="15"/>
      <c r="F63" s="15" t="s">
        <v>366</v>
      </c>
      <c r="G63" s="15" t="str">
        <f>IFERROR(VLOOKUP(IndicatorsArtificial[[#This Row],[Data ID]],DataTable[],2,FALSE),IFERROR(VLOOKUP(IndicatorsArtificial[[#This Row],[Data ID]],ToolsTable[],2,FALSE),"No Dataset Identified"))</f>
        <v xml:space="preserve">Flood and Coastal Risk Managament 5yr Maintenance Programme </v>
      </c>
      <c r="H63" s="15" t="s">
        <v>857</v>
      </c>
      <c r="I63" s="15" t="str">
        <f>IFERROR(VLOOKUP(IndicatorsArtificial[[#This Row],[Data ID]],DataTable[],13,FALSE),IFERROR(VLOOKUP(IndicatorsArtificial[[#This Row],[Data ID]],ToolsTable[],8,FALSE),""))</f>
        <v>High</v>
      </c>
      <c r="J63" s="15"/>
      <c r="K63" s="15">
        <v>62</v>
      </c>
    </row>
    <row r="64" spans="1:11" ht="28.5" x14ac:dyDescent="0.2">
      <c r="A64" s="15" t="s">
        <v>764</v>
      </c>
      <c r="B64" s="15" t="s">
        <v>765</v>
      </c>
      <c r="C64" s="15" t="s">
        <v>687</v>
      </c>
      <c r="D64" s="15" t="s">
        <v>769</v>
      </c>
      <c r="E64" s="15"/>
      <c r="F64" s="15"/>
      <c r="G64" s="15" t="str">
        <f>IFERROR(VLOOKUP(IndicatorsArtificial[[#This Row],[Data ID]],DataTable[],2,FALSE),IFERROR(VLOOKUP(IndicatorsArtificial[[#This Row],[Data ID]],ToolsTable[],2,FALSE),"No Dataset Identified"))</f>
        <v>No Dataset Identified</v>
      </c>
      <c r="H64" s="15"/>
      <c r="I64" s="15" t="str">
        <f>IFERROR(VLOOKUP(IndicatorsArtificial[[#This Row],[Data ID]],DataTable[],13,FALSE),IFERROR(VLOOKUP(IndicatorsArtificial[[#This Row],[Data ID]],ToolsTable[],8,FALSE),""))</f>
        <v/>
      </c>
      <c r="J64" s="15"/>
      <c r="K64" s="15">
        <v>63</v>
      </c>
    </row>
    <row r="65" spans="1:11" ht="28.5" x14ac:dyDescent="0.2">
      <c r="A65" s="15" t="s">
        <v>764</v>
      </c>
      <c r="B65" s="15" t="s">
        <v>765</v>
      </c>
      <c r="C65" s="15" t="s">
        <v>687</v>
      </c>
      <c r="D65" s="15" t="s">
        <v>870</v>
      </c>
      <c r="E65" s="15"/>
      <c r="F65" s="15"/>
      <c r="G65" s="15" t="str">
        <f>IFERROR(VLOOKUP(IndicatorsArtificial[[#This Row],[Data ID]],DataTable[],2,FALSE),IFERROR(VLOOKUP(IndicatorsArtificial[[#This Row],[Data ID]],ToolsTable[],2,FALSE),"No Dataset Identified"))</f>
        <v>No Dataset Identified</v>
      </c>
      <c r="H65" s="15"/>
      <c r="I65" s="15" t="str">
        <f>IFERROR(VLOOKUP(IndicatorsArtificial[[#This Row],[Data ID]],DataTable[],13,FALSE),IFERROR(VLOOKUP(IndicatorsArtificial[[#This Row],[Data ID]],ToolsTable[],8,FALSE),""))</f>
        <v/>
      </c>
      <c r="J65" s="15"/>
      <c r="K65" s="15">
        <v>64</v>
      </c>
    </row>
    <row r="66" spans="1:11" ht="28.5" x14ac:dyDescent="0.2">
      <c r="A66" s="15" t="s">
        <v>764</v>
      </c>
      <c r="B66" s="15" t="s">
        <v>765</v>
      </c>
      <c r="C66" s="15" t="s">
        <v>687</v>
      </c>
      <c r="D66" s="15" t="s">
        <v>718</v>
      </c>
      <c r="E66" s="15"/>
      <c r="F66" s="15" t="s">
        <v>190</v>
      </c>
      <c r="G66" s="15" t="str">
        <f>IFERROR(VLOOKUP(IndicatorsArtificial[[#This Row],[Data ID]],DataTable[],2,FALSE),IFERROR(VLOOKUP(IndicatorsArtificial[[#This Row],[Data ID]],ToolsTable[],2,FALSE),"No Dataset Identified"))</f>
        <v>CEH land cover map</v>
      </c>
      <c r="H66" s="15" t="s">
        <v>857</v>
      </c>
      <c r="I66" s="15" t="str">
        <f>IFERROR(VLOOKUP(IndicatorsArtificial[[#This Row],[Data ID]],DataTable[],13,FALSE),IFERROR(VLOOKUP(IndicatorsArtificial[[#This Row],[Data ID]],ToolsTable[],8,FALSE),""))</f>
        <v>High</v>
      </c>
      <c r="J66" s="15"/>
      <c r="K66" s="15">
        <v>65</v>
      </c>
    </row>
    <row r="67" spans="1:11" ht="42.75" x14ac:dyDescent="0.2">
      <c r="A67" s="15" t="s">
        <v>764</v>
      </c>
      <c r="B67" s="15" t="s">
        <v>765</v>
      </c>
      <c r="C67" s="15" t="s">
        <v>687</v>
      </c>
      <c r="D67" s="15" t="s">
        <v>770</v>
      </c>
      <c r="E67" s="15"/>
      <c r="F67" s="15" t="s">
        <v>343</v>
      </c>
      <c r="G67" s="15" t="str">
        <f>IFERROR(VLOOKUP(IndicatorsArtificial[[#This Row],[Data ID]],DataTable[],2,FALSE),IFERROR(VLOOKUP(IndicatorsArtificial[[#This Row],[Data ID]],ToolsTable[],2,FALSE),"No Dataset Identified"))</f>
        <v>Event Duration Monitoring - Storm Overflows</v>
      </c>
      <c r="H67" s="15" t="s">
        <v>857</v>
      </c>
      <c r="I67" s="15" t="str">
        <f>IFERROR(VLOOKUP(IndicatorsArtificial[[#This Row],[Data ID]],DataTable[],13,FALSE),IFERROR(VLOOKUP(IndicatorsArtificial[[#This Row],[Data ID]],ToolsTable[],8,FALSE),""))</f>
        <v>High</v>
      </c>
      <c r="J67" s="15"/>
      <c r="K67" s="15">
        <v>66</v>
      </c>
    </row>
    <row r="68" spans="1:11" ht="28.5" x14ac:dyDescent="0.2">
      <c r="A68" s="15" t="s">
        <v>764</v>
      </c>
      <c r="B68" s="15" t="s">
        <v>765</v>
      </c>
      <c r="C68" s="15" t="s">
        <v>687</v>
      </c>
      <c r="D68" s="15" t="s">
        <v>771</v>
      </c>
      <c r="E68" s="15"/>
      <c r="F68" s="15" t="s">
        <v>618</v>
      </c>
      <c r="G68" s="15" t="str">
        <f>IFERROR(VLOOKUP(IndicatorsArtificial[[#This Row],[Data ID]],DataTable[],2,FALSE),IFERROR(VLOOKUP(IndicatorsArtificial[[#This Row],[Data ID]],ToolsTable[],2,FALSE),"No Dataset Identified"))</f>
        <v>SAGIS</v>
      </c>
      <c r="H68" s="15" t="s">
        <v>857</v>
      </c>
      <c r="I68" s="15" t="str">
        <f>IFERROR(VLOOKUP(IndicatorsArtificial[[#This Row],[Data ID]],DataTable[],13,FALSE),IFERROR(VLOOKUP(IndicatorsArtificial[[#This Row],[Data ID]],ToolsTable[],8,FALSE),""))</f>
        <v>Specialist tool</v>
      </c>
      <c r="J68" s="15"/>
      <c r="K68" s="15">
        <v>67</v>
      </c>
    </row>
    <row r="69" spans="1:11" ht="42.75" x14ac:dyDescent="0.2">
      <c r="A69" s="15" t="s">
        <v>772</v>
      </c>
      <c r="B69" s="15" t="s">
        <v>773</v>
      </c>
      <c r="C69" s="15" t="s">
        <v>774</v>
      </c>
      <c r="D69" s="15"/>
      <c r="E69" s="15"/>
      <c r="F69" s="15" t="s">
        <v>165</v>
      </c>
      <c r="G69" s="15" t="str">
        <f>IFERROR(VLOOKUP(IndicatorsArtificial[[#This Row],[Data ID]],DataTable[],2,FALSE),IFERROR(VLOOKUP(IndicatorsArtificial[[#This Row],[Data ID]],ToolsTable[],2,FALSE),"No Dataset Identified"))</f>
        <v xml:space="preserve">Freshwater river macroinvertebrate surveys </v>
      </c>
      <c r="H69" s="15" t="s">
        <v>857</v>
      </c>
      <c r="I69" s="15" t="str">
        <f>IFERROR(VLOOKUP(IndicatorsArtificial[[#This Row],[Data ID]],DataTable[],13,FALSE),IFERROR(VLOOKUP(IndicatorsArtificial[[#This Row],[Data ID]],ToolsTable[],8,FALSE),""))</f>
        <v>High</v>
      </c>
      <c r="J69" s="15"/>
      <c r="K69" s="15">
        <v>68</v>
      </c>
    </row>
    <row r="70" spans="1:11" ht="28.5" x14ac:dyDescent="0.2">
      <c r="A70" s="15" t="s">
        <v>772</v>
      </c>
      <c r="B70" s="15" t="s">
        <v>773</v>
      </c>
      <c r="C70" s="15" t="s">
        <v>774</v>
      </c>
      <c r="D70" s="15"/>
      <c r="E70" s="15"/>
      <c r="F70" s="15" t="s">
        <v>170</v>
      </c>
      <c r="G70" s="15" t="str">
        <f>IFERROR(VLOOKUP(IndicatorsArtificial[[#This Row],[Data ID]],DataTable[],2,FALSE),IFERROR(VLOOKUP(IndicatorsArtificial[[#This Row],[Data ID]],ToolsTable[],2,FALSE),"No Dataset Identified"))</f>
        <v xml:space="preserve">Freshwater river macrophyte surveys </v>
      </c>
      <c r="H70" s="15" t="s">
        <v>857</v>
      </c>
      <c r="I70" s="15" t="str">
        <f>IFERROR(VLOOKUP(IndicatorsArtificial[[#This Row],[Data ID]],DataTable[],13,FALSE),IFERROR(VLOOKUP(IndicatorsArtificial[[#This Row],[Data ID]],ToolsTable[],8,FALSE),""))</f>
        <v>High</v>
      </c>
      <c r="J70" s="15"/>
      <c r="K70" s="15">
        <v>69</v>
      </c>
    </row>
    <row r="71" spans="1:11" ht="28.5" x14ac:dyDescent="0.2">
      <c r="A71" s="15" t="s">
        <v>772</v>
      </c>
      <c r="B71" s="15" t="s">
        <v>773</v>
      </c>
      <c r="C71" s="15" t="s">
        <v>774</v>
      </c>
      <c r="D71" s="15"/>
      <c r="E71" s="15"/>
      <c r="F71" s="15" t="s">
        <v>176</v>
      </c>
      <c r="G71" s="15" t="str">
        <f>IFERROR(VLOOKUP(IndicatorsArtificial[[#This Row],[Data ID]],DataTable[],2,FALSE),IFERROR(VLOOKUP(IndicatorsArtificial[[#This Row],[Data ID]],ToolsTable[],2,FALSE),"No Dataset Identified"))</f>
        <v xml:space="preserve">Freshwater NFPD data (fish populations) </v>
      </c>
      <c r="H71" s="15" t="s">
        <v>857</v>
      </c>
      <c r="I71" s="15" t="str">
        <f>IFERROR(VLOOKUP(IndicatorsArtificial[[#This Row],[Data ID]],DataTable[],13,FALSE),IFERROR(VLOOKUP(IndicatorsArtificial[[#This Row],[Data ID]],ToolsTable[],8,FALSE),""))</f>
        <v>High</v>
      </c>
      <c r="J71" s="15"/>
      <c r="K71" s="15">
        <v>70</v>
      </c>
    </row>
    <row r="72" spans="1:11" ht="28.5" x14ac:dyDescent="0.2">
      <c r="A72" s="15" t="s">
        <v>772</v>
      </c>
      <c r="B72" s="15" t="s">
        <v>773</v>
      </c>
      <c r="C72" s="15" t="s">
        <v>774</v>
      </c>
      <c r="D72" s="15"/>
      <c r="E72" s="15"/>
      <c r="F72" s="15" t="s">
        <v>197</v>
      </c>
      <c r="G72" s="15" t="str">
        <f>IFERROR(VLOOKUP(IndicatorsArtificial[[#This Row],[Data ID]],DataTable[],2,FALSE),IFERROR(VLOOKUP(IndicatorsArtificial[[#This Row],[Data ID]],ToolsTable[],2,FALSE),"No Dataset Identified"))</f>
        <v xml:space="preserve">Biological records centre NBN Atlas </v>
      </c>
      <c r="H72" s="15" t="s">
        <v>857</v>
      </c>
      <c r="I72" s="15" t="str">
        <f>IFERROR(VLOOKUP(IndicatorsArtificial[[#This Row],[Data ID]],DataTable[],13,FALSE),IFERROR(VLOOKUP(IndicatorsArtificial[[#This Row],[Data ID]],ToolsTable[],8,FALSE),""))</f>
        <v>Moderate</v>
      </c>
      <c r="J72" s="15"/>
      <c r="K72" s="15">
        <v>71</v>
      </c>
    </row>
    <row r="73" spans="1:11" ht="28.5" x14ac:dyDescent="0.2">
      <c r="A73" s="15" t="s">
        <v>772</v>
      </c>
      <c r="B73" s="15" t="s">
        <v>773</v>
      </c>
      <c r="C73" s="15" t="s">
        <v>774</v>
      </c>
      <c r="D73" s="15"/>
      <c r="E73" s="15"/>
      <c r="F73" s="15" t="s">
        <v>460</v>
      </c>
      <c r="G73" s="15" t="str">
        <f>IFERROR(VLOOKUP(IndicatorsArtificial[[#This Row],[Data ID]],DataTable[],2,FALSE),IFERROR(VLOOKUP(IndicatorsArtificial[[#This Row],[Data ID]],ToolsTable[],2,FALSE),"No Dataset Identified"))</f>
        <v>Mammal survey</v>
      </c>
      <c r="H73" s="15" t="s">
        <v>857</v>
      </c>
      <c r="I73" s="15" t="str">
        <f>IFERROR(VLOOKUP(IndicatorsArtificial[[#This Row],[Data ID]],DataTable[],13,FALSE),IFERROR(VLOOKUP(IndicatorsArtificial[[#This Row],[Data ID]],ToolsTable[],8,FALSE),""))</f>
        <v>Low</v>
      </c>
      <c r="J73" s="15"/>
      <c r="K73" s="15">
        <v>72</v>
      </c>
    </row>
    <row r="74" spans="1:11" ht="42.75" x14ac:dyDescent="0.2">
      <c r="A74" s="15" t="s">
        <v>772</v>
      </c>
      <c r="B74" s="15" t="s">
        <v>773</v>
      </c>
      <c r="C74" s="15" t="s">
        <v>775</v>
      </c>
      <c r="D74" s="15"/>
      <c r="E74" s="15"/>
      <c r="F74" s="15" t="s">
        <v>165</v>
      </c>
      <c r="G74" s="15" t="str">
        <f>IFERROR(VLOOKUP(IndicatorsArtificial[[#This Row],[Data ID]],DataTable[],2,FALSE),IFERROR(VLOOKUP(IndicatorsArtificial[[#This Row],[Data ID]],ToolsTable[],2,FALSE),"No Dataset Identified"))</f>
        <v xml:space="preserve">Freshwater river macroinvertebrate surveys </v>
      </c>
      <c r="H74" s="15" t="s">
        <v>857</v>
      </c>
      <c r="I74" s="15" t="str">
        <f>IFERROR(VLOOKUP(IndicatorsArtificial[[#This Row],[Data ID]],DataTable[],13,FALSE),IFERROR(VLOOKUP(IndicatorsArtificial[[#This Row],[Data ID]],ToolsTable[],8,FALSE),""))</f>
        <v>High</v>
      </c>
      <c r="J74" s="15"/>
      <c r="K74" s="15">
        <v>73</v>
      </c>
    </row>
    <row r="75" spans="1:11" ht="28.5" x14ac:dyDescent="0.2">
      <c r="A75" s="15" t="s">
        <v>772</v>
      </c>
      <c r="B75" s="15" t="s">
        <v>773</v>
      </c>
      <c r="C75" s="15" t="s">
        <v>775</v>
      </c>
      <c r="D75" s="15"/>
      <c r="E75" s="15"/>
      <c r="F75" s="15" t="s">
        <v>170</v>
      </c>
      <c r="G75" s="15" t="str">
        <f>IFERROR(VLOOKUP(IndicatorsArtificial[[#This Row],[Data ID]],DataTable[],2,FALSE),IFERROR(VLOOKUP(IndicatorsArtificial[[#This Row],[Data ID]],ToolsTable[],2,FALSE),"No Dataset Identified"))</f>
        <v xml:space="preserve">Freshwater river macrophyte surveys </v>
      </c>
      <c r="H75" s="15" t="s">
        <v>857</v>
      </c>
      <c r="I75" s="15" t="str">
        <f>IFERROR(VLOOKUP(IndicatorsArtificial[[#This Row],[Data ID]],DataTable[],13,FALSE),IFERROR(VLOOKUP(IndicatorsArtificial[[#This Row],[Data ID]],ToolsTable[],8,FALSE),""))</f>
        <v>High</v>
      </c>
      <c r="J75" s="15"/>
      <c r="K75" s="15">
        <v>74</v>
      </c>
    </row>
    <row r="76" spans="1:11" ht="28.5" x14ac:dyDescent="0.2">
      <c r="A76" s="15" t="s">
        <v>772</v>
      </c>
      <c r="B76" s="15" t="s">
        <v>773</v>
      </c>
      <c r="C76" s="15" t="s">
        <v>775</v>
      </c>
      <c r="D76" s="15"/>
      <c r="E76" s="15"/>
      <c r="F76" s="15" t="s">
        <v>176</v>
      </c>
      <c r="G76" s="15" t="str">
        <f>IFERROR(VLOOKUP(IndicatorsArtificial[[#This Row],[Data ID]],DataTable[],2,FALSE),IFERROR(VLOOKUP(IndicatorsArtificial[[#This Row],[Data ID]],ToolsTable[],2,FALSE),"No Dataset Identified"))</f>
        <v xml:space="preserve">Freshwater NFPD data (fish populations) </v>
      </c>
      <c r="H76" s="15" t="s">
        <v>857</v>
      </c>
      <c r="I76" s="15" t="str">
        <f>IFERROR(VLOOKUP(IndicatorsArtificial[[#This Row],[Data ID]],DataTable[],13,FALSE),IFERROR(VLOOKUP(IndicatorsArtificial[[#This Row],[Data ID]],ToolsTable[],8,FALSE),""))</f>
        <v>High</v>
      </c>
      <c r="J76" s="15"/>
      <c r="K76" s="15">
        <v>75</v>
      </c>
    </row>
    <row r="77" spans="1:11" ht="28.5" x14ac:dyDescent="0.2">
      <c r="A77" s="15" t="s">
        <v>772</v>
      </c>
      <c r="B77" s="15" t="s">
        <v>773</v>
      </c>
      <c r="C77" s="15" t="s">
        <v>775</v>
      </c>
      <c r="D77" s="15"/>
      <c r="E77" s="15"/>
      <c r="F77" s="15" t="s">
        <v>197</v>
      </c>
      <c r="G77" s="15" t="str">
        <f>IFERROR(VLOOKUP(IndicatorsArtificial[[#This Row],[Data ID]],DataTable[],2,FALSE),IFERROR(VLOOKUP(IndicatorsArtificial[[#This Row],[Data ID]],ToolsTable[],2,FALSE),"No Dataset Identified"))</f>
        <v xml:space="preserve">Biological records centre NBN Atlas </v>
      </c>
      <c r="H77" s="15" t="s">
        <v>857</v>
      </c>
      <c r="I77" s="15" t="str">
        <f>IFERROR(VLOOKUP(IndicatorsArtificial[[#This Row],[Data ID]],DataTable[],13,FALSE),IFERROR(VLOOKUP(IndicatorsArtificial[[#This Row],[Data ID]],ToolsTable[],8,FALSE),""))</f>
        <v>Moderate</v>
      </c>
      <c r="J77" s="15"/>
      <c r="K77" s="15">
        <v>76</v>
      </c>
    </row>
    <row r="78" spans="1:11" ht="28.5" x14ac:dyDescent="0.2">
      <c r="A78" s="15" t="s">
        <v>772</v>
      </c>
      <c r="B78" s="15" t="s">
        <v>773</v>
      </c>
      <c r="C78" s="15" t="s">
        <v>775</v>
      </c>
      <c r="D78" s="15"/>
      <c r="E78" s="15"/>
      <c r="F78" s="15" t="s">
        <v>460</v>
      </c>
      <c r="G78" s="15" t="str">
        <f>IFERROR(VLOOKUP(IndicatorsArtificial[[#This Row],[Data ID]],DataTable[],2,FALSE),IFERROR(VLOOKUP(IndicatorsArtificial[[#This Row],[Data ID]],ToolsTable[],2,FALSE),"No Dataset Identified"))</f>
        <v>Mammal survey</v>
      </c>
      <c r="H78" s="15" t="s">
        <v>857</v>
      </c>
      <c r="I78" s="15" t="str">
        <f>IFERROR(VLOOKUP(IndicatorsArtificial[[#This Row],[Data ID]],DataTable[],13,FALSE),IFERROR(VLOOKUP(IndicatorsArtificial[[#This Row],[Data ID]],ToolsTable[],8,FALSE),""))</f>
        <v>Low</v>
      </c>
      <c r="J78" s="15"/>
      <c r="K78" s="15">
        <v>77</v>
      </c>
    </row>
    <row r="79" spans="1:11" ht="28.5" x14ac:dyDescent="0.2">
      <c r="A79" s="15" t="s">
        <v>772</v>
      </c>
      <c r="B79" s="15" t="s">
        <v>773</v>
      </c>
      <c r="C79" s="15" t="s">
        <v>776</v>
      </c>
      <c r="D79" s="15"/>
      <c r="E79" s="15"/>
      <c r="F79" s="15"/>
      <c r="G79" s="15" t="str">
        <f>IFERROR(VLOOKUP(IndicatorsArtificial[[#This Row],[Data ID]],DataTable[],2,FALSE),IFERROR(VLOOKUP(IndicatorsArtificial[[#This Row],[Data ID]],ToolsTable[],2,FALSE),"No Dataset Identified"))</f>
        <v>No Dataset Identified</v>
      </c>
      <c r="H79" s="15"/>
      <c r="I79" s="15" t="str">
        <f>IFERROR(VLOOKUP(IndicatorsArtificial[[#This Row],[Data ID]],DataTable[],13,FALSE),IFERROR(VLOOKUP(IndicatorsArtificial[[#This Row],[Data ID]],ToolsTable[],8,FALSE),""))</f>
        <v/>
      </c>
      <c r="J79" s="15"/>
      <c r="K79" s="15">
        <v>78</v>
      </c>
    </row>
    <row r="80" spans="1:11" ht="28.5" x14ac:dyDescent="0.2">
      <c r="A80" s="15" t="s">
        <v>772</v>
      </c>
      <c r="B80" s="15" t="s">
        <v>777</v>
      </c>
      <c r="C80" s="15" t="s">
        <v>778</v>
      </c>
      <c r="D80" s="15"/>
      <c r="E80" s="15"/>
      <c r="F80" s="15" t="s">
        <v>197</v>
      </c>
      <c r="G80" s="15" t="str">
        <f>IFERROR(VLOOKUP(IndicatorsArtificial[[#This Row],[Data ID]],DataTable[],2,FALSE),IFERROR(VLOOKUP(IndicatorsArtificial[[#This Row],[Data ID]],ToolsTable[],2,FALSE),"No Dataset Identified"))</f>
        <v xml:space="preserve">Biological records centre NBN Atlas </v>
      </c>
      <c r="H80" s="15" t="s">
        <v>857</v>
      </c>
      <c r="I80" s="15" t="str">
        <f>IFERROR(VLOOKUP(IndicatorsArtificial[[#This Row],[Data ID]],DataTable[],13,FALSE),IFERROR(VLOOKUP(IndicatorsArtificial[[#This Row],[Data ID]],ToolsTable[],8,FALSE),""))</f>
        <v>Moderate</v>
      </c>
      <c r="J80" s="15"/>
      <c r="K80" s="15">
        <v>79</v>
      </c>
    </row>
    <row r="81" spans="1:11" ht="28.5" x14ac:dyDescent="0.2">
      <c r="A81" s="15" t="s">
        <v>772</v>
      </c>
      <c r="B81" s="15" t="s">
        <v>777</v>
      </c>
      <c r="C81" s="15" t="s">
        <v>687</v>
      </c>
      <c r="D81" s="15" t="s">
        <v>779</v>
      </c>
      <c r="E81" s="15"/>
      <c r="F81" s="15" t="s">
        <v>205</v>
      </c>
      <c r="G81" s="15" t="str">
        <f>IFERROR(VLOOKUP(IndicatorsArtificial[[#This Row],[Data ID]],DataTable[],2,FALSE),IFERROR(VLOOKUP(IndicatorsArtificial[[#This Row],[Data ID]],ToolsTable[],2,FALSE),"No Dataset Identified"))</f>
        <v xml:space="preserve">Non-native species surveys </v>
      </c>
      <c r="H81" s="15" t="s">
        <v>857</v>
      </c>
      <c r="I81" s="15" t="str">
        <f>IFERROR(VLOOKUP(IndicatorsArtificial[[#This Row],[Data ID]],DataTable[],13,FALSE),IFERROR(VLOOKUP(IndicatorsArtificial[[#This Row],[Data ID]],ToolsTable[],8,FALSE),""))</f>
        <v>High</v>
      </c>
      <c r="J81" s="15"/>
      <c r="K81" s="15">
        <v>80</v>
      </c>
    </row>
    <row r="82" spans="1:11" ht="28.5" x14ac:dyDescent="0.2">
      <c r="A82" s="15" t="s">
        <v>772</v>
      </c>
      <c r="B82" s="15" t="s">
        <v>777</v>
      </c>
      <c r="C82" s="15" t="s">
        <v>687</v>
      </c>
      <c r="D82" s="15" t="s">
        <v>779</v>
      </c>
      <c r="E82" s="15"/>
      <c r="F82" s="15" t="s">
        <v>212</v>
      </c>
      <c r="G82" s="15" t="str">
        <f>IFERROR(VLOOKUP(IndicatorsArtificial[[#This Row],[Data ID]],DataTable[],2,FALSE),IFERROR(VLOOKUP(IndicatorsArtificial[[#This Row],[Data ID]],ToolsTable[],2,FALSE),"No Dataset Identified"))</f>
        <v xml:space="preserve">Pressure from invasive species </v>
      </c>
      <c r="H82" s="15" t="s">
        <v>857</v>
      </c>
      <c r="I82" s="15" t="str">
        <f>IFERROR(VLOOKUP(IndicatorsArtificial[[#This Row],[Data ID]],DataTable[],13,FALSE),IFERROR(VLOOKUP(IndicatorsArtificial[[#This Row],[Data ID]],ToolsTable[],8,FALSE),""))</f>
        <v>High</v>
      </c>
      <c r="J82" s="15"/>
      <c r="K82" s="15">
        <v>81</v>
      </c>
    </row>
    <row r="83" spans="1:11" ht="28.5" x14ac:dyDescent="0.2">
      <c r="A83" s="15" t="s">
        <v>772</v>
      </c>
      <c r="B83" s="15" t="s">
        <v>777</v>
      </c>
      <c r="C83" s="15" t="s">
        <v>687</v>
      </c>
      <c r="D83" s="15" t="s">
        <v>781</v>
      </c>
      <c r="E83" s="15"/>
      <c r="F83" s="15"/>
      <c r="G83" s="15" t="str">
        <f>IFERROR(VLOOKUP(IndicatorsArtificial[[#This Row],[Data ID]],DataTable[],2,FALSE),IFERROR(VLOOKUP(IndicatorsArtificial[[#This Row],[Data ID]],ToolsTable[],2,FALSE),"No Dataset Identified"))</f>
        <v>No Dataset Identified</v>
      </c>
      <c r="H83" s="15"/>
      <c r="I83" s="15" t="str">
        <f>IFERROR(VLOOKUP(IndicatorsArtificial[[#This Row],[Data ID]],DataTable[],13,FALSE),IFERROR(VLOOKUP(IndicatorsArtificial[[#This Row],[Data ID]],ToolsTable[],8,FALSE),""))</f>
        <v/>
      </c>
      <c r="J83" s="15"/>
      <c r="K83" s="15">
        <v>82</v>
      </c>
    </row>
    <row r="84" spans="1:11" ht="28.5" x14ac:dyDescent="0.2">
      <c r="A84" s="15" t="s">
        <v>782</v>
      </c>
      <c r="B84" s="15" t="s">
        <v>783</v>
      </c>
      <c r="C84" s="15" t="s">
        <v>784</v>
      </c>
      <c r="D84" s="15"/>
      <c r="E84" s="31" t="s">
        <v>785</v>
      </c>
      <c r="F84" s="15"/>
      <c r="G84" s="15" t="str">
        <f>IFERROR(VLOOKUP(IndicatorsArtificial[[#This Row],[Data ID]],DataTable[],2,FALSE),IFERROR(VLOOKUP(IndicatorsArtificial[[#This Row],[Data ID]],ToolsTable[],2,FALSE),"No Dataset Identified"))</f>
        <v>No Dataset Identified</v>
      </c>
      <c r="H84" s="15"/>
      <c r="I84" s="15" t="str">
        <f>IFERROR(VLOOKUP(IndicatorsArtificial[[#This Row],[Data ID]],DataTable[],13,FALSE),IFERROR(VLOOKUP(IndicatorsArtificial[[#This Row],[Data ID]],ToolsTable[],8,FALSE),""))</f>
        <v/>
      </c>
      <c r="J84" s="15"/>
      <c r="K84" s="15">
        <v>83</v>
      </c>
    </row>
    <row r="85" spans="1:11" ht="28.5" x14ac:dyDescent="0.2">
      <c r="A85" s="15" t="s">
        <v>782</v>
      </c>
      <c r="B85" s="15" t="s">
        <v>783</v>
      </c>
      <c r="C85" s="15" t="s">
        <v>784</v>
      </c>
      <c r="D85" s="15"/>
      <c r="E85" s="31" t="s">
        <v>786</v>
      </c>
      <c r="F85" s="15" t="s">
        <v>318</v>
      </c>
      <c r="G85" s="15" t="str">
        <f>IFERROR(VLOOKUP(IndicatorsArtificial[[#This Row],[Data ID]],DataTable[],2,FALSE),IFERROR(VLOOKUP(IndicatorsArtificial[[#This Row],[Data ID]],ToolsTable[],2,FALSE),"No Dataset Identified"))</f>
        <v>TS006 - Population Density</v>
      </c>
      <c r="H85" s="15" t="s">
        <v>857</v>
      </c>
      <c r="I85" s="15" t="str">
        <f>IFERROR(VLOOKUP(IndicatorsArtificial[[#This Row],[Data ID]],DataTable[],13,FALSE),IFERROR(VLOOKUP(IndicatorsArtificial[[#This Row],[Data ID]],ToolsTable[],8,FALSE),""))</f>
        <v>High</v>
      </c>
      <c r="J85" s="15"/>
      <c r="K85" s="15">
        <v>84</v>
      </c>
    </row>
    <row r="86" spans="1:11" ht="42.75" x14ac:dyDescent="0.2">
      <c r="A86" s="15" t="s">
        <v>782</v>
      </c>
      <c r="B86" s="15" t="s">
        <v>783</v>
      </c>
      <c r="C86" s="15" t="s">
        <v>784</v>
      </c>
      <c r="D86" s="15"/>
      <c r="E86" s="31" t="s">
        <v>786</v>
      </c>
      <c r="F86" s="15" t="s">
        <v>380</v>
      </c>
      <c r="G86" s="15" t="str">
        <f>IFERROR(VLOOKUP(IndicatorsArtificial[[#This Row],[Data ID]],DataTable[],2,FALSE),IFERROR(VLOOKUP(IndicatorsArtificial[[#This Row],[Data ID]],ToolsTable[],2,FALSE),"No Dataset Identified"))</f>
        <v>Monitor of Engagement with the Natural Environment (MENE)</v>
      </c>
      <c r="H86" s="15" t="s">
        <v>857</v>
      </c>
      <c r="I86" s="15" t="str">
        <f>IFERROR(VLOOKUP(IndicatorsArtificial[[#This Row],[Data ID]],DataTable[],13,FALSE),IFERROR(VLOOKUP(IndicatorsArtificial[[#This Row],[Data ID]],ToolsTable[],8,FALSE),""))</f>
        <v>Moderate</v>
      </c>
      <c r="J86" s="15"/>
      <c r="K86" s="15">
        <v>85</v>
      </c>
    </row>
    <row r="87" spans="1:11" ht="28.5" x14ac:dyDescent="0.2">
      <c r="A87" s="15" t="s">
        <v>782</v>
      </c>
      <c r="B87" s="15" t="s">
        <v>783</v>
      </c>
      <c r="C87" s="15" t="s">
        <v>784</v>
      </c>
      <c r="D87" s="15"/>
      <c r="E87" s="31" t="s">
        <v>786</v>
      </c>
      <c r="F87" s="4" t="s">
        <v>418</v>
      </c>
      <c r="G87" s="15" t="str">
        <f>IFERROR(VLOOKUP(IndicatorsArtificial[[#This Row],[Data ID]],DataTable[],2,FALSE),IFERROR(VLOOKUP(IndicatorsArtificial[[#This Row],[Data ID]],ToolsTable[],2,FALSE),"No Dataset Identified"))</f>
        <v xml:space="preserve">People and Nature Survey </v>
      </c>
      <c r="H87" s="15" t="s">
        <v>857</v>
      </c>
      <c r="I87" s="15" t="str">
        <f>IFERROR(VLOOKUP(IndicatorsArtificial[[#This Row],[Data ID]],DataTable[],13,FALSE),IFERROR(VLOOKUP(IndicatorsArtificial[[#This Row],[Data ID]],ToolsTable[],8,FALSE),""))</f>
        <v>High</v>
      </c>
      <c r="J87" s="15"/>
      <c r="K87" s="15">
        <v>86</v>
      </c>
    </row>
    <row r="88" spans="1:11" ht="28.5" x14ac:dyDescent="0.2">
      <c r="A88" s="15" t="s">
        <v>782</v>
      </c>
      <c r="B88" s="15" t="s">
        <v>783</v>
      </c>
      <c r="C88" s="15" t="s">
        <v>784</v>
      </c>
      <c r="D88" s="15"/>
      <c r="E88" s="31" t="s">
        <v>787</v>
      </c>
      <c r="F88" s="15"/>
      <c r="G88" s="15" t="str">
        <f>IFERROR(VLOOKUP(IndicatorsArtificial[[#This Row],[Data ID]],DataTable[],2,FALSE),IFERROR(VLOOKUP(IndicatorsArtificial[[#This Row],[Data ID]],ToolsTable[],2,FALSE),"No Dataset Identified"))</f>
        <v>No Dataset Identified</v>
      </c>
      <c r="H88" s="15"/>
      <c r="I88" s="15" t="str">
        <f>IFERROR(VLOOKUP(IndicatorsArtificial[[#This Row],[Data ID]],DataTable[],13,FALSE),IFERROR(VLOOKUP(IndicatorsArtificial[[#This Row],[Data ID]],ToolsTable[],8,FALSE),""))</f>
        <v/>
      </c>
      <c r="J88" s="15"/>
      <c r="K88" s="15">
        <v>87</v>
      </c>
    </row>
    <row r="89" spans="1:11" ht="28.5" x14ac:dyDescent="0.2">
      <c r="A89" s="15" t="s">
        <v>782</v>
      </c>
      <c r="B89" s="15" t="s">
        <v>783</v>
      </c>
      <c r="C89" s="15" t="s">
        <v>784</v>
      </c>
      <c r="D89" s="15"/>
      <c r="E89" s="31" t="s">
        <v>788</v>
      </c>
      <c r="F89" s="15" t="s">
        <v>373</v>
      </c>
      <c r="G89" s="15" t="str">
        <f>IFERROR(VLOOKUP(IndicatorsArtificial[[#This Row],[Data ID]],DataTable[],2,FALSE),IFERROR(VLOOKUP(IndicatorsArtificial[[#This Row],[Data ID]],ToolsTable[],2,FALSE),"No Dataset Identified"))</f>
        <v xml:space="preserve">Cultural identity data </v>
      </c>
      <c r="H89" s="15" t="s">
        <v>857</v>
      </c>
      <c r="I89" s="15" t="str">
        <f>IFERROR(VLOOKUP(IndicatorsArtificial[[#This Row],[Data ID]],DataTable[],13,FALSE),IFERROR(VLOOKUP(IndicatorsArtificial[[#This Row],[Data ID]],ToolsTable[],8,FALSE),""))</f>
        <v>High</v>
      </c>
      <c r="J89" s="15"/>
      <c r="K89" s="15">
        <v>88</v>
      </c>
    </row>
    <row r="90" spans="1:11" ht="28.5" x14ac:dyDescent="0.2">
      <c r="A90" s="15" t="s">
        <v>782</v>
      </c>
      <c r="B90" s="15" t="s">
        <v>783</v>
      </c>
      <c r="C90" s="15" t="s">
        <v>784</v>
      </c>
      <c r="D90" s="15"/>
      <c r="E90" s="15" t="s">
        <v>789</v>
      </c>
      <c r="F90" s="15" t="s">
        <v>438</v>
      </c>
      <c r="G90" s="15" t="str">
        <f>IFERROR(VLOOKUP(IndicatorsArtificial[[#This Row],[Data ID]],DataTable[],2,FALSE),IFERROR(VLOOKUP(IndicatorsArtificial[[#This Row],[Data ID]],ToolsTable[],2,FALSE),"No Dataset Identified"))</f>
        <v>Index of Multiple Deprivation</v>
      </c>
      <c r="H90" s="15" t="s">
        <v>857</v>
      </c>
      <c r="I90" s="15" t="str">
        <f>IFERROR(VLOOKUP(IndicatorsArtificial[[#This Row],[Data ID]],DataTable[],13,FALSE),IFERROR(VLOOKUP(IndicatorsArtificial[[#This Row],[Data ID]],ToolsTable[],8,FALSE),""))</f>
        <v>High</v>
      </c>
      <c r="J90" s="15"/>
      <c r="K90" s="15">
        <v>89</v>
      </c>
    </row>
    <row r="91" spans="1:11" ht="28.5" x14ac:dyDescent="0.2">
      <c r="A91" s="15" t="s">
        <v>782</v>
      </c>
      <c r="B91" s="15" t="s">
        <v>783</v>
      </c>
      <c r="C91" s="15" t="s">
        <v>790</v>
      </c>
      <c r="D91" s="15"/>
      <c r="E91" s="15"/>
      <c r="F91" s="15" t="s">
        <v>353</v>
      </c>
      <c r="G91" s="15" t="str">
        <f>IFERROR(VLOOKUP(IndicatorsArtificial[[#This Row],[Data ID]],DataTable[],2,FALSE),IFERROR(VLOOKUP(IndicatorsArtificial[[#This Row],[Data ID]],ToolsTable[],2,FALSE),"No Dataset Identified"))</f>
        <v>Accessible waterside by PRoW and ANG (inland)</v>
      </c>
      <c r="H91" s="15" t="s">
        <v>857</v>
      </c>
      <c r="I91" s="15" t="str">
        <f>IFERROR(VLOOKUP(IndicatorsArtificial[[#This Row],[Data ID]],DataTable[],13,FALSE),IFERROR(VLOOKUP(IndicatorsArtificial[[#This Row],[Data ID]],ToolsTable[],8,FALSE),""))</f>
        <v>High</v>
      </c>
      <c r="J91" s="15"/>
      <c r="K91" s="15">
        <v>90</v>
      </c>
    </row>
    <row r="92" spans="1:11" ht="28.5" x14ac:dyDescent="0.2">
      <c r="A92" s="15" t="s">
        <v>782</v>
      </c>
      <c r="B92" s="15" t="s">
        <v>783</v>
      </c>
      <c r="C92" s="15" t="s">
        <v>790</v>
      </c>
      <c r="D92" s="15"/>
      <c r="E92" s="15"/>
      <c r="F92" s="15" t="s">
        <v>357</v>
      </c>
      <c r="G92" s="15" t="str">
        <f>IFERROR(VLOOKUP(IndicatorsArtificial[[#This Row],[Data ID]],DataTable[],2,FALSE),IFERROR(VLOOKUP(IndicatorsArtificial[[#This Row],[Data ID]],ToolsTable[],2,FALSE),"No Dataset Identified"))</f>
        <v>Green Infrastructure portal</v>
      </c>
      <c r="H92" s="15" t="s">
        <v>857</v>
      </c>
      <c r="I92" s="15" t="str">
        <f>IFERROR(VLOOKUP(IndicatorsArtificial[[#This Row],[Data ID]],DataTable[],13,FALSE),IFERROR(VLOOKUP(IndicatorsArtificial[[#This Row],[Data ID]],ToolsTable[],8,FALSE),""))</f>
        <v>High</v>
      </c>
      <c r="J92" s="15"/>
      <c r="K92" s="15">
        <v>91</v>
      </c>
    </row>
    <row r="93" spans="1:11" x14ac:dyDescent="0.2">
      <c r="A93" s="15" t="s">
        <v>782</v>
      </c>
      <c r="B93" s="15" t="s">
        <v>783</v>
      </c>
      <c r="C93" s="15" t="s">
        <v>791</v>
      </c>
      <c r="D93" s="15"/>
      <c r="E93" s="15"/>
      <c r="F93" s="15" t="s">
        <v>326</v>
      </c>
      <c r="G93" s="15" t="str">
        <f>IFERROR(VLOOKUP(IndicatorsArtificial[[#This Row],[Data ID]],DataTable[],2,FALSE),IFERROR(VLOOKUP(IndicatorsArtificial[[#This Row],[Data ID]],ToolsTable[],2,FALSE),"No Dataset Identified"))</f>
        <v>Active Places</v>
      </c>
      <c r="H93" s="15" t="s">
        <v>857</v>
      </c>
      <c r="I93" s="15" t="str">
        <f>IFERROR(VLOOKUP(IndicatorsArtificial[[#This Row],[Data ID]],DataTable[],13,FALSE),IFERROR(VLOOKUP(IndicatorsArtificial[[#This Row],[Data ID]],ToolsTable[],8,FALSE),""))</f>
        <v>High</v>
      </c>
      <c r="J93" s="15"/>
      <c r="K93" s="15">
        <v>92</v>
      </c>
    </row>
    <row r="94" spans="1:11" x14ac:dyDescent="0.2">
      <c r="A94" s="15" t="s">
        <v>782</v>
      </c>
      <c r="B94" s="15" t="s">
        <v>792</v>
      </c>
      <c r="C94" s="15" t="s">
        <v>793</v>
      </c>
      <c r="D94" s="15"/>
      <c r="E94" s="15"/>
      <c r="F94" s="15" t="s">
        <v>267</v>
      </c>
      <c r="G94" s="15" t="str">
        <f>IFERROR(VLOOKUP(IndicatorsArtificial[[#This Row],[Data ID]],DataTable[],2,FALSE),IFERROR(VLOOKUP(IndicatorsArtificial[[#This Row],[Data ID]],ToolsTable[],2,FALSE),"No Dataset Identified"))</f>
        <v>Bathing Water</v>
      </c>
      <c r="H94" s="15" t="s">
        <v>857</v>
      </c>
      <c r="I94" s="15" t="str">
        <f>IFERROR(VLOOKUP(IndicatorsArtificial[[#This Row],[Data ID]],DataTable[],13,FALSE),IFERROR(VLOOKUP(IndicatorsArtificial[[#This Row],[Data ID]],ToolsTable[],8,FALSE),""))</f>
        <v>Low</v>
      </c>
      <c r="J94" s="15"/>
      <c r="K94" s="15">
        <v>93</v>
      </c>
    </row>
    <row r="95" spans="1:11" x14ac:dyDescent="0.2">
      <c r="A95" s="15" t="s">
        <v>782</v>
      </c>
      <c r="B95" s="15" t="s">
        <v>792</v>
      </c>
      <c r="C95" s="15" t="s">
        <v>793</v>
      </c>
      <c r="D95" s="15"/>
      <c r="E95" s="15"/>
      <c r="F95" s="15" t="s">
        <v>179</v>
      </c>
      <c r="G95" s="15" t="str">
        <f>IFERROR(VLOOKUP(IndicatorsArtificial[[#This Row],[Data ID]],DataTable[],2,FALSE),IFERROR(VLOOKUP(IndicatorsArtificial[[#This Row],[Data ID]],ToolsTable[],2,FALSE),"No Dataset Identified"))</f>
        <v xml:space="preserve">Water Quality Archive </v>
      </c>
      <c r="H95" s="15" t="s">
        <v>857</v>
      </c>
      <c r="I95" s="15" t="str">
        <f>IFERROR(VLOOKUP(IndicatorsArtificial[[#This Row],[Data ID]],DataTable[],13,FALSE),IFERROR(VLOOKUP(IndicatorsArtificial[[#This Row],[Data ID]],ToolsTable[],8,FALSE),""))</f>
        <v>High</v>
      </c>
      <c r="J95" s="15"/>
      <c r="K95" s="15">
        <v>94</v>
      </c>
    </row>
    <row r="96" spans="1:11" ht="28.5" x14ac:dyDescent="0.2">
      <c r="A96" s="15" t="s">
        <v>782</v>
      </c>
      <c r="B96" s="15" t="s">
        <v>792</v>
      </c>
      <c r="C96" s="15" t="s">
        <v>794</v>
      </c>
      <c r="D96" s="15"/>
      <c r="E96" s="15"/>
      <c r="F96" s="15" t="s">
        <v>333</v>
      </c>
      <c r="G96" s="15" t="str">
        <f>IFERROR(VLOOKUP(IndicatorsArtificial[[#This Row],[Data ID]],DataTable[],2,FALSE),IFERROR(VLOOKUP(IndicatorsArtificial[[#This Row],[Data ID]],ToolsTable[],2,FALSE),"No Dataset Identified"))</f>
        <v>Modelled background pollution data</v>
      </c>
      <c r="H96" s="15" t="s">
        <v>857</v>
      </c>
      <c r="I96" s="15" t="str">
        <f>IFERROR(VLOOKUP(IndicatorsArtificial[[#This Row],[Data ID]],DataTable[],13,FALSE),IFERROR(VLOOKUP(IndicatorsArtificial[[#This Row],[Data ID]],ToolsTable[],8,FALSE),""))</f>
        <v>High</v>
      </c>
      <c r="J96" s="15"/>
      <c r="K96" s="15">
        <v>95</v>
      </c>
    </row>
    <row r="97" spans="1:11" ht="28.5" x14ac:dyDescent="0.2">
      <c r="A97" s="15" t="s">
        <v>782</v>
      </c>
      <c r="B97" s="15" t="s">
        <v>792</v>
      </c>
      <c r="C97" s="15" t="s">
        <v>775</v>
      </c>
      <c r="D97" s="15"/>
      <c r="E97" s="15"/>
      <c r="F97" s="15" t="s">
        <v>197</v>
      </c>
      <c r="G97" s="15" t="str">
        <f>IFERROR(VLOOKUP(IndicatorsArtificial[[#This Row],[Data ID]],DataTable[],2,FALSE),IFERROR(VLOOKUP(IndicatorsArtificial[[#This Row],[Data ID]],ToolsTable[],2,FALSE),"No Dataset Identified"))</f>
        <v xml:space="preserve">Biological records centre NBN Atlas </v>
      </c>
      <c r="H97" s="15" t="s">
        <v>857</v>
      </c>
      <c r="I97" s="15" t="str">
        <f>IFERROR(VLOOKUP(IndicatorsArtificial[[#This Row],[Data ID]],DataTable[],13,FALSE),IFERROR(VLOOKUP(IndicatorsArtificial[[#This Row],[Data ID]],ToolsTable[],8,FALSE),""))</f>
        <v>Moderate</v>
      </c>
      <c r="J97" s="15"/>
      <c r="K97" s="15">
        <v>96</v>
      </c>
    </row>
    <row r="98" spans="1:11" ht="28.5" x14ac:dyDescent="0.2">
      <c r="A98" s="15" t="s">
        <v>782</v>
      </c>
      <c r="B98" s="15"/>
      <c r="C98" s="15" t="s">
        <v>795</v>
      </c>
      <c r="D98" s="15"/>
      <c r="E98" s="15"/>
      <c r="F98" s="15" t="s">
        <v>348</v>
      </c>
      <c r="G98" s="15" t="str">
        <f>IFERROR(VLOOKUP(IndicatorsArtificial[[#This Row],[Data ID]],DataTable[],2,FALSE),IFERROR(VLOOKUP(IndicatorsArtificial[[#This Row],[Data ID]],ToolsTable[],2,FALSE),"No Dataset Identified"))</f>
        <v xml:space="preserve">Health and Wellbeing Data </v>
      </c>
      <c r="H98" s="15" t="s">
        <v>857</v>
      </c>
      <c r="I98" s="15" t="str">
        <f>IFERROR(VLOOKUP(IndicatorsArtificial[[#This Row],[Data ID]],DataTable[],13,FALSE),IFERROR(VLOOKUP(IndicatorsArtificial[[#This Row],[Data ID]],ToolsTable[],8,FALSE),""))</f>
        <v>High</v>
      </c>
      <c r="J98" s="15"/>
      <c r="K98" s="15">
        <v>97</v>
      </c>
    </row>
    <row r="99" spans="1:11" x14ac:dyDescent="0.2">
      <c r="A99" s="15" t="s">
        <v>782</v>
      </c>
      <c r="B99" s="15"/>
      <c r="C99" s="15" t="s">
        <v>796</v>
      </c>
      <c r="D99" s="15"/>
      <c r="E99" s="15"/>
      <c r="F99" s="15"/>
      <c r="G99" s="15" t="str">
        <f>IFERROR(VLOOKUP(IndicatorsArtificial[[#This Row],[Data ID]],DataTable[],2,FALSE),IFERROR(VLOOKUP(IndicatorsArtificial[[#This Row],[Data ID]],ToolsTable[],2,FALSE),"No Dataset Identified"))</f>
        <v>No Dataset Identified</v>
      </c>
      <c r="H99" s="15"/>
      <c r="I99" s="15" t="str">
        <f>IFERROR(VLOOKUP(IndicatorsArtificial[[#This Row],[Data ID]],DataTable[],13,FALSE),IFERROR(VLOOKUP(IndicatorsArtificial[[#This Row],[Data ID]],ToolsTable[],8,FALSE),""))</f>
        <v/>
      </c>
      <c r="J99" s="15"/>
      <c r="K99" s="15">
        <v>98</v>
      </c>
    </row>
    <row r="100" spans="1:11" x14ac:dyDescent="0.2">
      <c r="A100" s="15" t="s">
        <v>782</v>
      </c>
      <c r="B100" s="15" t="s">
        <v>797</v>
      </c>
      <c r="C100" s="15" t="s">
        <v>798</v>
      </c>
      <c r="D100" s="15"/>
      <c r="E100" s="15"/>
      <c r="F100" s="15" t="s">
        <v>506</v>
      </c>
      <c r="G100" s="15" t="str">
        <f>IFERROR(VLOOKUP(IndicatorsArtificial[[#This Row],[Data ID]],DataTable[],2,FALSE),IFERROR(VLOOKUP(IndicatorsArtificial[[#This Row],[Data ID]],ToolsTable[],2,FALSE),"No Dataset Identified"))</f>
        <v xml:space="preserve">Tranquility mapping </v>
      </c>
      <c r="H100" s="15" t="s">
        <v>857</v>
      </c>
      <c r="I100" s="15" t="str">
        <f>IFERROR(VLOOKUP(IndicatorsArtificial[[#This Row],[Data ID]],DataTable[],13,FALSE),IFERROR(VLOOKUP(IndicatorsArtificial[[#This Row],[Data ID]],ToolsTable[],8,FALSE),""))</f>
        <v>Specialist tool</v>
      </c>
      <c r="J100" s="15"/>
      <c r="K100" s="15">
        <v>99</v>
      </c>
    </row>
    <row r="101" spans="1:11" ht="28.5" x14ac:dyDescent="0.2">
      <c r="A101" s="15" t="s">
        <v>782</v>
      </c>
      <c r="B101" s="15" t="s">
        <v>797</v>
      </c>
      <c r="C101" s="15" t="s">
        <v>799</v>
      </c>
      <c r="D101" s="15"/>
      <c r="E101" s="15"/>
      <c r="F101" s="15" t="s">
        <v>418</v>
      </c>
      <c r="G101" s="15" t="str">
        <f>IFERROR(VLOOKUP(IndicatorsArtificial[[#This Row],[Data ID]],DataTable[],2,FALSE),IFERROR(VLOOKUP(IndicatorsArtificial[[#This Row],[Data ID]],ToolsTable[],2,FALSE),"No Dataset Identified"))</f>
        <v xml:space="preserve">People and Nature Survey </v>
      </c>
      <c r="H101" s="15" t="s">
        <v>857</v>
      </c>
      <c r="I101" s="15" t="str">
        <f>IFERROR(VLOOKUP(IndicatorsArtificial[[#This Row],[Data ID]],DataTable[],13,FALSE),IFERROR(VLOOKUP(IndicatorsArtificial[[#This Row],[Data ID]],ToolsTable[],8,FALSE),""))</f>
        <v>High</v>
      </c>
      <c r="J101" s="15"/>
      <c r="K101" s="15">
        <v>100</v>
      </c>
    </row>
    <row r="102" spans="1:11" ht="28.5" x14ac:dyDescent="0.2">
      <c r="A102" s="15" t="s">
        <v>782</v>
      </c>
      <c r="B102" s="15" t="s">
        <v>797</v>
      </c>
      <c r="C102" s="15" t="s">
        <v>687</v>
      </c>
      <c r="D102" s="15" t="s">
        <v>800</v>
      </c>
      <c r="E102" s="15"/>
      <c r="F102" s="15"/>
      <c r="G102" s="15" t="str">
        <f>IFERROR(VLOOKUP(IndicatorsArtificial[[#This Row],[Data ID]],DataTable[],2,FALSE),IFERROR(VLOOKUP(IndicatorsArtificial[[#This Row],[Data ID]],ToolsTable[],2,FALSE),"No Dataset Identified"))</f>
        <v>No Dataset Identified</v>
      </c>
      <c r="H102" s="15"/>
      <c r="I102" s="15" t="str">
        <f>IFERROR(VLOOKUP(IndicatorsArtificial[[#This Row],[Data ID]],DataTable[],13,FALSE),IFERROR(VLOOKUP(IndicatorsArtificial[[#This Row],[Data ID]],ToolsTable[],8,FALSE),""))</f>
        <v/>
      </c>
      <c r="J102" s="15"/>
      <c r="K102" s="15">
        <v>101</v>
      </c>
    </row>
    <row r="103" spans="1:11" ht="28.5" x14ac:dyDescent="0.2">
      <c r="A103" s="15" t="s">
        <v>782</v>
      </c>
      <c r="B103" s="15" t="s">
        <v>797</v>
      </c>
      <c r="C103" s="15" t="s">
        <v>687</v>
      </c>
      <c r="D103" s="15" t="s">
        <v>801</v>
      </c>
      <c r="E103" s="15"/>
      <c r="F103" s="15" t="s">
        <v>298</v>
      </c>
      <c r="G103" s="15" t="str">
        <f>IFERROR(VLOOKUP(IndicatorsArtificial[[#This Row],[Data ID]],DataTable[],2,FALSE),IFERROR(VLOOKUP(IndicatorsArtificial[[#This Row],[Data ID]],ToolsTable[],2,FALSE),"No Dataset Identified"))</f>
        <v>Strategic noise mapping (2017)</v>
      </c>
      <c r="H103" s="15" t="s">
        <v>857</v>
      </c>
      <c r="I103" s="15" t="str">
        <f>IFERROR(VLOOKUP(IndicatorsArtificial[[#This Row],[Data ID]],DataTable[],13,FALSE),IFERROR(VLOOKUP(IndicatorsArtificial[[#This Row],[Data ID]],ToolsTable[],8,FALSE),""))</f>
        <v>Moderate</v>
      </c>
      <c r="J103" s="15"/>
      <c r="K103" s="15">
        <v>102</v>
      </c>
    </row>
    <row r="104" spans="1:11" ht="42.75" x14ac:dyDescent="0.2">
      <c r="A104" s="15" t="s">
        <v>802</v>
      </c>
      <c r="B104" s="15" t="s">
        <v>803</v>
      </c>
      <c r="C104" s="15" t="s">
        <v>804</v>
      </c>
      <c r="D104" s="15"/>
      <c r="E104" s="15"/>
      <c r="F104" s="15" t="s">
        <v>380</v>
      </c>
      <c r="G104" s="15" t="str">
        <f>IFERROR(VLOOKUP(IndicatorsArtificial[[#This Row],[Data ID]],DataTable[],2,FALSE),IFERROR(VLOOKUP(IndicatorsArtificial[[#This Row],[Data ID]],ToolsTable[],2,FALSE),"No Dataset Identified"))</f>
        <v>Monitor of Engagement with the Natural Environment (MENE)</v>
      </c>
      <c r="H104" s="15" t="s">
        <v>857</v>
      </c>
      <c r="I104" s="15" t="str">
        <f>IFERROR(VLOOKUP(IndicatorsArtificial[[#This Row],[Data ID]],DataTable[],13,FALSE),IFERROR(VLOOKUP(IndicatorsArtificial[[#This Row],[Data ID]],ToolsTable[],8,FALSE),""))</f>
        <v>Moderate</v>
      </c>
      <c r="J104" s="15"/>
      <c r="K104" s="15">
        <v>103</v>
      </c>
    </row>
    <row r="105" spans="1:11" ht="28.5" x14ac:dyDescent="0.2">
      <c r="A105" s="15" t="s">
        <v>802</v>
      </c>
      <c r="B105" s="15" t="s">
        <v>803</v>
      </c>
      <c r="C105" s="15" t="s">
        <v>804</v>
      </c>
      <c r="D105" s="15"/>
      <c r="E105" s="15"/>
      <c r="F105" s="15" t="s">
        <v>418</v>
      </c>
      <c r="G105" s="15" t="str">
        <f>IFERROR(VLOOKUP(IndicatorsArtificial[[#This Row],[Data ID]],DataTable[],2,FALSE),IFERROR(VLOOKUP(IndicatorsArtificial[[#This Row],[Data ID]],ToolsTable[],2,FALSE),"No Dataset Identified"))</f>
        <v xml:space="preserve">People and Nature Survey </v>
      </c>
      <c r="H105" s="15" t="s">
        <v>857</v>
      </c>
      <c r="I105" s="15" t="str">
        <f>IFERROR(VLOOKUP(IndicatorsArtificial[[#This Row],[Data ID]],DataTable[],13,FALSE),IFERROR(VLOOKUP(IndicatorsArtificial[[#This Row],[Data ID]],ToolsTable[],8,FALSE),""))</f>
        <v>High</v>
      </c>
      <c r="J105" s="15"/>
      <c r="K105" s="15">
        <v>104</v>
      </c>
    </row>
    <row r="106" spans="1:11" ht="28.5" x14ac:dyDescent="0.2">
      <c r="A106" s="15" t="s">
        <v>802</v>
      </c>
      <c r="B106" s="15" t="s">
        <v>803</v>
      </c>
      <c r="C106" s="15" t="s">
        <v>576</v>
      </c>
      <c r="D106" s="15"/>
      <c r="E106" s="15"/>
      <c r="F106" s="15" t="s">
        <v>575</v>
      </c>
      <c r="G106" s="15" t="str">
        <f>IFERROR(VLOOKUP(IndicatorsArtificial[[#This Row],[Data ID]],DataTable[],2,FALSE),IFERROR(VLOOKUP(IndicatorsArtificial[[#This Row],[Data ID]],ToolsTable[],2,FALSE),"No Dataset Identified"))</f>
        <v xml:space="preserve">Landscape Character Assessment </v>
      </c>
      <c r="H106" s="15" t="s">
        <v>857</v>
      </c>
      <c r="I106" s="15" t="str">
        <f>IFERROR(VLOOKUP(IndicatorsArtificial[[#This Row],[Data ID]],DataTable[],13,FALSE),IFERROR(VLOOKUP(IndicatorsArtificial[[#This Row],[Data ID]],ToolsTable[],8,FALSE),""))</f>
        <v>Specialist tool</v>
      </c>
      <c r="J106" s="15"/>
      <c r="K106" s="15">
        <v>105</v>
      </c>
    </row>
    <row r="107" spans="1:11" ht="28.5" x14ac:dyDescent="0.2">
      <c r="A107" s="15" t="s">
        <v>802</v>
      </c>
      <c r="B107" s="15" t="s">
        <v>803</v>
      </c>
      <c r="C107" s="15" t="s">
        <v>805</v>
      </c>
      <c r="D107" s="15"/>
      <c r="E107" s="15"/>
      <c r="F107" s="15" t="s">
        <v>492</v>
      </c>
      <c r="G107" s="15" t="str">
        <f>IFERROR(VLOOKUP(IndicatorsArtificial[[#This Row],[Data ID]],DataTable[],2,FALSE),IFERROR(VLOOKUP(IndicatorsArtificial[[#This Row],[Data ID]],ToolsTable[],2,FALSE),"No Dataset Identified"))</f>
        <v xml:space="preserve">All England Strategic Landscape Mapping hub </v>
      </c>
      <c r="H107" s="15" t="s">
        <v>857</v>
      </c>
      <c r="I107" s="15" t="str">
        <f>IFERROR(VLOOKUP(IndicatorsArtificial[[#This Row],[Data ID]],DataTable[],13,FALSE),IFERROR(VLOOKUP(IndicatorsArtificial[[#This Row],[Data ID]],ToolsTable[],8,FALSE),""))</f>
        <v xml:space="preserve">High </v>
      </c>
      <c r="J107" s="15"/>
      <c r="K107" s="15">
        <v>106</v>
      </c>
    </row>
    <row r="108" spans="1:11" ht="28.5" x14ac:dyDescent="0.2">
      <c r="A108" s="15" t="s">
        <v>802</v>
      </c>
      <c r="B108" s="15" t="s">
        <v>803</v>
      </c>
      <c r="C108" s="15" t="s">
        <v>687</v>
      </c>
      <c r="D108" s="15" t="s">
        <v>779</v>
      </c>
      <c r="E108" s="15"/>
      <c r="F108" s="15" t="s">
        <v>205</v>
      </c>
      <c r="G108" s="15" t="str">
        <f>IFERROR(VLOOKUP(IndicatorsArtificial[[#This Row],[Data ID]],DataTable[],2,FALSE),IFERROR(VLOOKUP(IndicatorsArtificial[[#This Row],[Data ID]],ToolsTable[],2,FALSE),"No Dataset Identified"))</f>
        <v xml:space="preserve">Non-native species surveys </v>
      </c>
      <c r="H108" s="15" t="s">
        <v>857</v>
      </c>
      <c r="I108" s="15" t="str">
        <f>IFERROR(VLOOKUP(IndicatorsArtificial[[#This Row],[Data ID]],DataTable[],13,FALSE),IFERROR(VLOOKUP(IndicatorsArtificial[[#This Row],[Data ID]],ToolsTable[],8,FALSE),""))</f>
        <v>High</v>
      </c>
      <c r="J108" s="15"/>
      <c r="K108" s="15">
        <v>107</v>
      </c>
    </row>
    <row r="109" spans="1:11" ht="28.5" x14ac:dyDescent="0.2">
      <c r="A109" s="15" t="s">
        <v>802</v>
      </c>
      <c r="B109" s="15" t="s">
        <v>803</v>
      </c>
      <c r="C109" s="15" t="s">
        <v>687</v>
      </c>
      <c r="D109" s="15" t="s">
        <v>779</v>
      </c>
      <c r="E109" s="15"/>
      <c r="F109" s="15" t="s">
        <v>212</v>
      </c>
      <c r="G109" s="15" t="str">
        <f>IFERROR(VLOOKUP(IndicatorsArtificial[[#This Row],[Data ID]],DataTable[],2,FALSE),IFERROR(VLOOKUP(IndicatorsArtificial[[#This Row],[Data ID]],ToolsTable[],2,FALSE),"No Dataset Identified"))</f>
        <v xml:space="preserve">Pressure from invasive species </v>
      </c>
      <c r="H109" s="15" t="s">
        <v>857</v>
      </c>
      <c r="I109" s="15" t="str">
        <f>IFERROR(VLOOKUP(IndicatorsArtificial[[#This Row],[Data ID]],DataTable[],13,FALSE),IFERROR(VLOOKUP(IndicatorsArtificial[[#This Row],[Data ID]],ToolsTable[],8,FALSE),""))</f>
        <v>High</v>
      </c>
      <c r="J109" s="15"/>
      <c r="K109" s="15">
        <v>108</v>
      </c>
    </row>
    <row r="110" spans="1:11" ht="28.5" x14ac:dyDescent="0.2">
      <c r="A110" s="15" t="s">
        <v>802</v>
      </c>
      <c r="B110" s="15" t="s">
        <v>803</v>
      </c>
      <c r="C110" s="15" t="s">
        <v>687</v>
      </c>
      <c r="D110" s="15" t="s">
        <v>800</v>
      </c>
      <c r="E110" s="15"/>
      <c r="F110" s="15"/>
      <c r="G110" s="15" t="str">
        <f>IFERROR(VLOOKUP(IndicatorsArtificial[[#This Row],[Data ID]],DataTable[],2,FALSE),IFERROR(VLOOKUP(IndicatorsArtificial[[#This Row],[Data ID]],ToolsTable[],2,FALSE),"No Dataset Identified"))</f>
        <v>No Dataset Identified</v>
      </c>
      <c r="H110" s="15"/>
      <c r="I110" s="15" t="str">
        <f>IFERROR(VLOOKUP(IndicatorsArtificial[[#This Row],[Data ID]],DataTable[],13,FALSE),IFERROR(VLOOKUP(IndicatorsArtificial[[#This Row],[Data ID]],ToolsTable[],8,FALSE),""))</f>
        <v/>
      </c>
      <c r="J110" s="15"/>
      <c r="K110" s="15">
        <v>109</v>
      </c>
    </row>
    <row r="111" spans="1:11" ht="28.5" x14ac:dyDescent="0.2">
      <c r="A111" s="15" t="s">
        <v>802</v>
      </c>
      <c r="B111" s="15" t="s">
        <v>803</v>
      </c>
      <c r="C111" s="15" t="s">
        <v>687</v>
      </c>
      <c r="D111" s="15" t="s">
        <v>806</v>
      </c>
      <c r="E111" s="15"/>
      <c r="F111" s="15"/>
      <c r="G111" s="15" t="str">
        <f>IFERROR(VLOOKUP(IndicatorsArtificial[[#This Row],[Data ID]],DataTable[],2,FALSE),IFERROR(VLOOKUP(IndicatorsArtificial[[#This Row],[Data ID]],ToolsTable[],2,FALSE),"No Dataset Identified"))</f>
        <v>No Dataset Identified</v>
      </c>
      <c r="H111" s="15"/>
      <c r="I111" s="15" t="str">
        <f>IFERROR(VLOOKUP(IndicatorsArtificial[[#This Row],[Data ID]],DataTable[],13,FALSE),IFERROR(VLOOKUP(IndicatorsArtificial[[#This Row],[Data ID]],ToolsTable[],8,FALSE),""))</f>
        <v/>
      </c>
      <c r="J111" s="15"/>
      <c r="K111" s="15">
        <v>110</v>
      </c>
    </row>
    <row r="112" spans="1:11" x14ac:dyDescent="0.2">
      <c r="A112" s="15" t="s">
        <v>802</v>
      </c>
      <c r="B112" s="15" t="s">
        <v>808</v>
      </c>
      <c r="C112" s="15" t="s">
        <v>809</v>
      </c>
      <c r="D112" s="15"/>
      <c r="E112" s="15" t="s">
        <v>810</v>
      </c>
      <c r="F112" s="15"/>
      <c r="G112" s="15" t="str">
        <f>IFERROR(VLOOKUP(IndicatorsArtificial[[#This Row],[Data ID]],DataTable[],2,FALSE),IFERROR(VLOOKUP(IndicatorsArtificial[[#This Row],[Data ID]],ToolsTable[],2,FALSE),"No Dataset Identified"))</f>
        <v>No Dataset Identified</v>
      </c>
      <c r="H112" s="15"/>
      <c r="I112" s="15" t="str">
        <f>IFERROR(VLOOKUP(IndicatorsArtificial[[#This Row],[Data ID]],DataTable[],13,FALSE),IFERROR(VLOOKUP(IndicatorsArtificial[[#This Row],[Data ID]],ToolsTable[],8,FALSE),""))</f>
        <v/>
      </c>
      <c r="J112" s="15"/>
      <c r="K112" s="15">
        <v>111</v>
      </c>
    </row>
    <row r="113" spans="1:11" x14ac:dyDescent="0.2">
      <c r="A113" s="15" t="s">
        <v>802</v>
      </c>
      <c r="B113" s="15" t="s">
        <v>808</v>
      </c>
      <c r="C113" s="15" t="s">
        <v>809</v>
      </c>
      <c r="D113" s="15"/>
      <c r="E113" s="15" t="s">
        <v>871</v>
      </c>
      <c r="F113" s="15"/>
      <c r="G113" s="15" t="str">
        <f>IFERROR(VLOOKUP(IndicatorsArtificial[[#This Row],[Data ID]],DataTable[],2,FALSE),IFERROR(VLOOKUP(IndicatorsArtificial[[#This Row],[Data ID]],ToolsTable[],2,FALSE),"No Dataset Identified"))</f>
        <v>No Dataset Identified</v>
      </c>
      <c r="H113" s="15"/>
      <c r="I113" s="15" t="str">
        <f>IFERROR(VLOOKUP(IndicatorsArtificial[[#This Row],[Data ID]],DataTable[],13,FALSE),IFERROR(VLOOKUP(IndicatorsArtificial[[#This Row],[Data ID]],ToolsTable[],8,FALSE),""))</f>
        <v/>
      </c>
      <c r="J113" s="15"/>
      <c r="K113" s="15">
        <v>112</v>
      </c>
    </row>
    <row r="114" spans="1:11" x14ac:dyDescent="0.2">
      <c r="A114" s="15" t="s">
        <v>802</v>
      </c>
      <c r="B114" s="15" t="s">
        <v>808</v>
      </c>
      <c r="C114" s="15" t="s">
        <v>809</v>
      </c>
      <c r="D114" s="15"/>
      <c r="E114" s="15" t="s">
        <v>872</v>
      </c>
      <c r="F114" s="15"/>
      <c r="G114" s="15" t="str">
        <f>IFERROR(VLOOKUP(IndicatorsArtificial[[#This Row],[Data ID]],DataTable[],2,FALSE),IFERROR(VLOOKUP(IndicatorsArtificial[[#This Row],[Data ID]],ToolsTable[],2,FALSE),"No Dataset Identified"))</f>
        <v>No Dataset Identified</v>
      </c>
      <c r="H114" s="15"/>
      <c r="I114" s="15" t="str">
        <f>IFERROR(VLOOKUP(IndicatorsArtificial[[#This Row],[Data ID]],DataTable[],13,FALSE),IFERROR(VLOOKUP(IndicatorsArtificial[[#This Row],[Data ID]],ToolsTable[],8,FALSE),""))</f>
        <v/>
      </c>
      <c r="J114" s="15"/>
      <c r="K114" s="15">
        <v>113</v>
      </c>
    </row>
    <row r="115" spans="1:11" ht="28.5" x14ac:dyDescent="0.2">
      <c r="A115" s="15" t="s">
        <v>802</v>
      </c>
      <c r="B115" s="15" t="s">
        <v>808</v>
      </c>
      <c r="C115" s="15" t="s">
        <v>809</v>
      </c>
      <c r="D115" s="15"/>
      <c r="E115" s="15" t="s">
        <v>813</v>
      </c>
      <c r="F115" s="15" t="s">
        <v>254</v>
      </c>
      <c r="G115" s="15" t="str">
        <f>IFERROR(VLOOKUP(IndicatorsArtificial[[#This Row],[Data ID]],DataTable[],2,FALSE),IFERROR(VLOOKUP(IndicatorsArtificial[[#This Row],[Data ID]],ToolsTable[],2,FALSE),"No Dataset Identified"))</f>
        <v>Designated Sites</v>
      </c>
      <c r="H115" s="15" t="s">
        <v>857</v>
      </c>
      <c r="I115" s="15" t="str">
        <f>IFERROR(VLOOKUP(IndicatorsArtificial[[#This Row],[Data ID]],DataTable[],13,FALSE),IFERROR(VLOOKUP(IndicatorsArtificial[[#This Row],[Data ID]],ToolsTable[],8,FALSE),""))</f>
        <v>High</v>
      </c>
      <c r="J115" s="15"/>
      <c r="K115" s="15">
        <v>114</v>
      </c>
    </row>
    <row r="116" spans="1:11" ht="42.75" x14ac:dyDescent="0.2">
      <c r="A116" s="15" t="s">
        <v>802</v>
      </c>
      <c r="B116" s="15" t="s">
        <v>808</v>
      </c>
      <c r="C116" s="15" t="s">
        <v>814</v>
      </c>
      <c r="D116" s="15"/>
      <c r="E116" s="15"/>
      <c r="F116" s="15" t="s">
        <v>380</v>
      </c>
      <c r="G116" s="15" t="str">
        <f>IFERROR(VLOOKUP(IndicatorsArtificial[[#This Row],[Data ID]],DataTable[],2,FALSE),IFERROR(VLOOKUP(IndicatorsArtificial[[#This Row],[Data ID]],ToolsTable[],2,FALSE),"No Dataset Identified"))</f>
        <v>Monitor of Engagement with the Natural Environment (MENE)</v>
      </c>
      <c r="H116" s="15" t="s">
        <v>857</v>
      </c>
      <c r="I116" s="15" t="str">
        <f>IFERROR(VLOOKUP(IndicatorsArtificial[[#This Row],[Data ID]],DataTable[],13,FALSE),IFERROR(VLOOKUP(IndicatorsArtificial[[#This Row],[Data ID]],ToolsTable[],8,FALSE),""))</f>
        <v>Moderate</v>
      </c>
      <c r="J116" s="15"/>
      <c r="K116" s="15">
        <v>115</v>
      </c>
    </row>
    <row r="117" spans="1:11" ht="28.5" x14ac:dyDescent="0.2">
      <c r="A117" s="15" t="s">
        <v>802</v>
      </c>
      <c r="B117" s="15" t="s">
        <v>808</v>
      </c>
      <c r="C117" s="15" t="s">
        <v>814</v>
      </c>
      <c r="D117" s="15"/>
      <c r="E117" s="15"/>
      <c r="F117" s="15" t="s">
        <v>418</v>
      </c>
      <c r="G117" s="15" t="str">
        <f>IFERROR(VLOOKUP(IndicatorsArtificial[[#This Row],[Data ID]],DataTable[],2,FALSE),IFERROR(VLOOKUP(IndicatorsArtificial[[#This Row],[Data ID]],ToolsTable[],2,FALSE),"No Dataset Identified"))</f>
        <v xml:space="preserve">People and Nature Survey </v>
      </c>
      <c r="H117" s="15" t="s">
        <v>857</v>
      </c>
      <c r="I117" s="15" t="str">
        <f>IFERROR(VLOOKUP(IndicatorsArtificial[[#This Row],[Data ID]],DataTable[],13,FALSE),IFERROR(VLOOKUP(IndicatorsArtificial[[#This Row],[Data ID]],ToolsTable[],8,FALSE),""))</f>
        <v>High</v>
      </c>
      <c r="J117" s="15"/>
      <c r="K117" s="15">
        <v>116</v>
      </c>
    </row>
    <row r="118" spans="1:11" ht="28.5" x14ac:dyDescent="0.2">
      <c r="A118" s="15" t="s">
        <v>802</v>
      </c>
      <c r="B118" s="15" t="s">
        <v>808</v>
      </c>
      <c r="C118" s="15" t="s">
        <v>687</v>
      </c>
      <c r="D118" s="15" t="s">
        <v>815</v>
      </c>
      <c r="E118" s="15"/>
      <c r="F118" s="15" t="s">
        <v>506</v>
      </c>
      <c r="G118" s="15" t="str">
        <f>IFERROR(VLOOKUP(IndicatorsArtificial[[#This Row],[Data ID]],DataTable[],2,FALSE),IFERROR(VLOOKUP(IndicatorsArtificial[[#This Row],[Data ID]],ToolsTable[],2,FALSE),"No Dataset Identified"))</f>
        <v xml:space="preserve">Tranquility mapping </v>
      </c>
      <c r="H118" s="15" t="s">
        <v>857</v>
      </c>
      <c r="I118" s="15" t="str">
        <f>IFERROR(VLOOKUP(IndicatorsArtificial[[#This Row],[Data ID]],DataTable[],13,FALSE),IFERROR(VLOOKUP(IndicatorsArtificial[[#This Row],[Data ID]],ToolsTable[],8,FALSE),""))</f>
        <v>Specialist tool</v>
      </c>
      <c r="J118" s="15"/>
      <c r="K118" s="15">
        <v>117</v>
      </c>
    </row>
    <row r="119" spans="1:11" ht="28.5" x14ac:dyDescent="0.2">
      <c r="A119" s="15" t="s">
        <v>802</v>
      </c>
      <c r="B119" s="15" t="s">
        <v>808</v>
      </c>
      <c r="C119" s="15" t="s">
        <v>687</v>
      </c>
      <c r="D119" s="15" t="s">
        <v>816</v>
      </c>
      <c r="E119" s="15"/>
      <c r="F119" s="15"/>
      <c r="G119" s="15" t="str">
        <f>IFERROR(VLOOKUP(IndicatorsArtificial[[#This Row],[Data ID]],DataTable[],2,FALSE),IFERROR(VLOOKUP(IndicatorsArtificial[[#This Row],[Data ID]],ToolsTable[],2,FALSE),"No Dataset Identified"))</f>
        <v>No Dataset Identified</v>
      </c>
      <c r="H119" s="15"/>
      <c r="I119" s="15" t="str">
        <f>IFERROR(VLOOKUP(IndicatorsArtificial[[#This Row],[Data ID]],DataTable[],13,FALSE),IFERROR(VLOOKUP(IndicatorsArtificial[[#This Row],[Data ID]],ToolsTable[],8,FALSE),""))</f>
        <v/>
      </c>
      <c r="J119" s="15"/>
      <c r="K119" s="15">
        <v>118</v>
      </c>
    </row>
    <row r="120" spans="1:11" ht="28.5" x14ac:dyDescent="0.2">
      <c r="A120" s="15" t="s">
        <v>817</v>
      </c>
      <c r="B120" s="15" t="s">
        <v>818</v>
      </c>
      <c r="C120" s="15" t="s">
        <v>819</v>
      </c>
      <c r="D120" s="15"/>
      <c r="E120" s="15"/>
      <c r="F120" s="15"/>
      <c r="G120" s="15" t="str">
        <f>IFERROR(VLOOKUP(IndicatorsArtificial[[#This Row],[Data ID]],DataTable[],2,FALSE),IFERROR(VLOOKUP(IndicatorsArtificial[[#This Row],[Data ID]],ToolsTable[],2,FALSE),"No Dataset Identified"))</f>
        <v>No Dataset Identified</v>
      </c>
      <c r="H120" s="15"/>
      <c r="I120" s="15" t="str">
        <f>IFERROR(VLOOKUP(IndicatorsArtificial[[#This Row],[Data ID]],DataTable[],13,FALSE),IFERROR(VLOOKUP(IndicatorsArtificial[[#This Row],[Data ID]],ToolsTable[],8,FALSE),""))</f>
        <v/>
      </c>
      <c r="J120" s="15"/>
      <c r="K120" s="15">
        <v>119</v>
      </c>
    </row>
    <row r="121" spans="1:11" ht="28.5" x14ac:dyDescent="0.2">
      <c r="A121" s="15" t="s">
        <v>817</v>
      </c>
      <c r="B121" s="15" t="s">
        <v>818</v>
      </c>
      <c r="C121" s="15" t="s">
        <v>820</v>
      </c>
      <c r="D121" s="15"/>
      <c r="E121" s="15"/>
      <c r="F121" s="15"/>
      <c r="G121" s="15" t="str">
        <f>IFERROR(VLOOKUP(IndicatorsArtificial[[#This Row],[Data ID]],DataTable[],2,FALSE),IFERROR(VLOOKUP(IndicatorsArtificial[[#This Row],[Data ID]],ToolsTable[],2,FALSE),"No Dataset Identified"))</f>
        <v>No Dataset Identified</v>
      </c>
      <c r="H121" s="15"/>
      <c r="I121" s="15" t="str">
        <f>IFERROR(VLOOKUP(IndicatorsArtificial[[#This Row],[Data ID]],DataTable[],13,FALSE),IFERROR(VLOOKUP(IndicatorsArtificial[[#This Row],[Data ID]],ToolsTable[],8,FALSE),""))</f>
        <v/>
      </c>
      <c r="J121" s="15"/>
      <c r="K121" s="15">
        <v>120</v>
      </c>
    </row>
    <row r="122" spans="1:11" ht="28.5" x14ac:dyDescent="0.2">
      <c r="A122" s="15" t="s">
        <v>817</v>
      </c>
      <c r="B122" s="15" t="s">
        <v>818</v>
      </c>
      <c r="C122" s="15" t="s">
        <v>821</v>
      </c>
      <c r="D122" s="15"/>
      <c r="E122" s="15"/>
      <c r="F122" s="15"/>
      <c r="G122" s="15" t="str">
        <f>IFERROR(VLOOKUP(IndicatorsArtificial[[#This Row],[Data ID]],DataTable[],2,FALSE),IFERROR(VLOOKUP(IndicatorsArtificial[[#This Row],[Data ID]],ToolsTable[],2,FALSE),"No Dataset Identified"))</f>
        <v>No Dataset Identified</v>
      </c>
      <c r="H122" s="15"/>
      <c r="I122" s="15" t="str">
        <f>IFERROR(VLOOKUP(IndicatorsArtificial[[#This Row],[Data ID]],DataTable[],13,FALSE),IFERROR(VLOOKUP(IndicatorsArtificial[[#This Row],[Data ID]],ToolsTable[],8,FALSE),""))</f>
        <v/>
      </c>
      <c r="J122" s="15"/>
      <c r="K122" s="15">
        <v>121</v>
      </c>
    </row>
    <row r="123" spans="1:11" ht="28.5" x14ac:dyDescent="0.2">
      <c r="A123" s="15" t="s">
        <v>817</v>
      </c>
      <c r="B123" s="15" t="s">
        <v>818</v>
      </c>
      <c r="C123" s="15" t="s">
        <v>822</v>
      </c>
      <c r="D123" s="15"/>
      <c r="E123" s="15"/>
      <c r="F123" s="15"/>
      <c r="G123" s="15" t="str">
        <f>IFERROR(VLOOKUP(IndicatorsArtificial[[#This Row],[Data ID]],DataTable[],2,FALSE),IFERROR(VLOOKUP(IndicatorsArtificial[[#This Row],[Data ID]],ToolsTable[],2,FALSE),"No Dataset Identified"))</f>
        <v>No Dataset Identified</v>
      </c>
      <c r="H123" s="15"/>
      <c r="I123" s="15" t="str">
        <f>IFERROR(VLOOKUP(IndicatorsArtificial[[#This Row],[Data ID]],DataTable[],13,FALSE),IFERROR(VLOOKUP(IndicatorsArtificial[[#This Row],[Data ID]],ToolsTable[],8,FALSE),""))</f>
        <v/>
      </c>
      <c r="J123" s="15"/>
      <c r="K123" s="15">
        <v>122</v>
      </c>
    </row>
    <row r="124" spans="1:11" ht="42.75" x14ac:dyDescent="0.2">
      <c r="A124" s="15" t="s">
        <v>817</v>
      </c>
      <c r="B124" s="15" t="s">
        <v>818</v>
      </c>
      <c r="C124" s="15" t="s">
        <v>823</v>
      </c>
      <c r="D124" s="15"/>
      <c r="E124" s="15" t="s">
        <v>824</v>
      </c>
      <c r="F124" s="15"/>
      <c r="G124" s="15" t="str">
        <f>IFERROR(VLOOKUP(IndicatorsArtificial[[#This Row],[Data ID]],DataTable[],2,FALSE),IFERROR(VLOOKUP(IndicatorsArtificial[[#This Row],[Data ID]],ToolsTable[],2,FALSE),"No Dataset Identified"))</f>
        <v>No Dataset Identified</v>
      </c>
      <c r="H124" s="15"/>
      <c r="I124" s="15" t="str">
        <f>IFERROR(VLOOKUP(IndicatorsArtificial[[#This Row],[Data ID]],DataTable[],13,FALSE),IFERROR(VLOOKUP(IndicatorsArtificial[[#This Row],[Data ID]],ToolsTable[],8,FALSE),""))</f>
        <v/>
      </c>
      <c r="J124" s="15"/>
      <c r="K124" s="15">
        <v>123</v>
      </c>
    </row>
    <row r="125" spans="1:11" ht="42.75" x14ac:dyDescent="0.2">
      <c r="A125" s="15" t="s">
        <v>817</v>
      </c>
      <c r="B125" s="15" t="s">
        <v>818</v>
      </c>
      <c r="C125" s="15" t="s">
        <v>823</v>
      </c>
      <c r="D125" s="15"/>
      <c r="E125" s="15" t="s">
        <v>825</v>
      </c>
      <c r="F125" s="15" t="s">
        <v>221</v>
      </c>
      <c r="G125" s="15" t="str">
        <f>IFERROR(VLOOKUP(IndicatorsArtificial[[#This Row],[Data ID]],DataTable[],2,FALSE),IFERROR(VLOOKUP(IndicatorsArtificial[[#This Row],[Data ID]],ToolsTable[],2,FALSE),"No Dataset Identified"))</f>
        <v>Site of Special Scientific Interest (SSSI) Condition data</v>
      </c>
      <c r="H125" s="15" t="s">
        <v>857</v>
      </c>
      <c r="I125" s="15" t="str">
        <f>IFERROR(VLOOKUP(IndicatorsArtificial[[#This Row],[Data ID]],DataTable[],13,FALSE),IFERROR(VLOOKUP(IndicatorsArtificial[[#This Row],[Data ID]],ToolsTable[],8,FALSE),""))</f>
        <v>High</v>
      </c>
      <c r="J125" s="15"/>
      <c r="K125" s="15">
        <v>124</v>
      </c>
    </row>
    <row r="126" spans="1:11" ht="28.5" x14ac:dyDescent="0.2">
      <c r="A126" s="15" t="s">
        <v>817</v>
      </c>
      <c r="B126" s="15" t="s">
        <v>826</v>
      </c>
      <c r="C126" s="15" t="s">
        <v>827</v>
      </c>
      <c r="D126" s="15"/>
      <c r="E126" s="15"/>
      <c r="F126" s="15" t="s">
        <v>353</v>
      </c>
      <c r="G126" s="15" t="str">
        <f>IFERROR(VLOOKUP(IndicatorsArtificial[[#This Row],[Data ID]],DataTable[],2,FALSE),IFERROR(VLOOKUP(IndicatorsArtificial[[#This Row],[Data ID]],ToolsTable[],2,FALSE),"No Dataset Identified"))</f>
        <v>Accessible waterside by PRoW and ANG (inland)</v>
      </c>
      <c r="H126" s="15" t="s">
        <v>857</v>
      </c>
      <c r="I126" s="15" t="str">
        <f>IFERROR(VLOOKUP(IndicatorsArtificial[[#This Row],[Data ID]],DataTable[],13,FALSE),IFERROR(VLOOKUP(IndicatorsArtificial[[#This Row],[Data ID]],ToolsTable[],8,FALSE),""))</f>
        <v>High</v>
      </c>
      <c r="J126" s="15"/>
      <c r="K126" s="15">
        <v>125</v>
      </c>
    </row>
    <row r="127" spans="1:11" ht="42.75" x14ac:dyDescent="0.2">
      <c r="A127" s="15" t="s">
        <v>817</v>
      </c>
      <c r="B127" s="15" t="s">
        <v>826</v>
      </c>
      <c r="C127" s="15" t="s">
        <v>828</v>
      </c>
      <c r="D127" s="15"/>
      <c r="E127" s="15"/>
      <c r="F127" s="15" t="s">
        <v>221</v>
      </c>
      <c r="G127" s="15" t="str">
        <f>IFERROR(VLOOKUP(IndicatorsArtificial[[#This Row],[Data ID]],DataTable[],2,FALSE),IFERROR(VLOOKUP(IndicatorsArtificial[[#This Row],[Data ID]],ToolsTable[],2,FALSE),"No Dataset Identified"))</f>
        <v>Site of Special Scientific Interest (SSSI) Condition data</v>
      </c>
      <c r="H127" s="15" t="s">
        <v>857</v>
      </c>
      <c r="I127" s="15" t="str">
        <f>IFERROR(VLOOKUP(IndicatorsArtificial[[#This Row],[Data ID]],DataTable[],13,FALSE),IFERROR(VLOOKUP(IndicatorsArtificial[[#This Row],[Data ID]],ToolsTable[],8,FALSE),""))</f>
        <v>High</v>
      </c>
      <c r="J127" s="15"/>
      <c r="K127" s="15">
        <v>126</v>
      </c>
    </row>
    <row r="128" spans="1:11" x14ac:dyDescent="0.2">
      <c r="A128" s="15" t="s">
        <v>830</v>
      </c>
      <c r="B128" s="15" t="s">
        <v>818</v>
      </c>
      <c r="C128" s="15" t="s">
        <v>831</v>
      </c>
      <c r="D128" s="15"/>
      <c r="E128" s="15"/>
      <c r="F128" s="15" t="s">
        <v>326</v>
      </c>
      <c r="G128" s="15" t="str">
        <f>IFERROR(VLOOKUP(IndicatorsArtificial[[#This Row],[Data ID]],DataTable[],2,FALSE),IFERROR(VLOOKUP(IndicatorsArtificial[[#This Row],[Data ID]],ToolsTable[],2,FALSE),"No Dataset Identified"))</f>
        <v>Active Places</v>
      </c>
      <c r="H128" s="15" t="s">
        <v>857</v>
      </c>
      <c r="I128" s="15" t="str">
        <f>IFERROR(VLOOKUP(IndicatorsArtificial[[#This Row],[Data ID]],DataTable[],13,FALSE),IFERROR(VLOOKUP(IndicatorsArtificial[[#This Row],[Data ID]],ToolsTable[],8,FALSE),""))</f>
        <v>High</v>
      </c>
      <c r="J128" s="15"/>
      <c r="K128" s="15">
        <v>127</v>
      </c>
    </row>
    <row r="129" spans="1:11" ht="28.5" x14ac:dyDescent="0.2">
      <c r="A129" s="15" t="s">
        <v>830</v>
      </c>
      <c r="B129" s="15" t="s">
        <v>818</v>
      </c>
      <c r="C129" s="15" t="s">
        <v>831</v>
      </c>
      <c r="D129" s="15"/>
      <c r="E129" s="15" t="s">
        <v>832</v>
      </c>
      <c r="F129" s="15" t="s">
        <v>452</v>
      </c>
      <c r="G129" s="15" t="str">
        <f>IFERROR(VLOOKUP(IndicatorsArtificial[[#This Row],[Data ID]],DataTable[],2,FALSE),IFERROR(VLOOKUP(IndicatorsArtificial[[#This Row],[Data ID]],ToolsTable[],2,FALSE),"No Dataset Identified"))</f>
        <v xml:space="preserve">Annual summary of rod license sales </v>
      </c>
      <c r="H129" s="15" t="s">
        <v>857</v>
      </c>
      <c r="I129" s="15" t="str">
        <f>IFERROR(VLOOKUP(IndicatorsArtificial[[#This Row],[Data ID]],DataTable[],13,FALSE),IFERROR(VLOOKUP(IndicatorsArtificial[[#This Row],[Data ID]],ToolsTable[],8,FALSE),""))</f>
        <v>Moderate</v>
      </c>
      <c r="J129" s="15"/>
      <c r="K129" s="15">
        <v>128</v>
      </c>
    </row>
    <row r="130" spans="1:11" ht="42.75" x14ac:dyDescent="0.2">
      <c r="A130" s="15" t="s">
        <v>830</v>
      </c>
      <c r="B130" s="15" t="s">
        <v>818</v>
      </c>
      <c r="C130" s="15" t="s">
        <v>833</v>
      </c>
      <c r="D130" s="15"/>
      <c r="E130" s="15"/>
      <c r="F130" s="15" t="s">
        <v>380</v>
      </c>
      <c r="G130" s="15" t="str">
        <f>IFERROR(VLOOKUP(IndicatorsArtificial[[#This Row],[Data ID]],DataTable[],2,FALSE),IFERROR(VLOOKUP(IndicatorsArtificial[[#This Row],[Data ID]],ToolsTable[],2,FALSE),"No Dataset Identified"))</f>
        <v>Monitor of Engagement with the Natural Environment (MENE)</v>
      </c>
      <c r="H130" s="15" t="s">
        <v>857</v>
      </c>
      <c r="I130" s="15" t="str">
        <f>IFERROR(VLOOKUP(IndicatorsArtificial[[#This Row],[Data ID]],DataTable[],13,FALSE),IFERROR(VLOOKUP(IndicatorsArtificial[[#This Row],[Data ID]],ToolsTable[],8,FALSE),""))</f>
        <v>Moderate</v>
      </c>
      <c r="J130" s="15"/>
      <c r="K130" s="15">
        <v>129</v>
      </c>
    </row>
    <row r="131" spans="1:11" ht="28.5" x14ac:dyDescent="0.2">
      <c r="A131" s="15" t="s">
        <v>830</v>
      </c>
      <c r="B131" s="15" t="s">
        <v>818</v>
      </c>
      <c r="C131" s="15" t="s">
        <v>833</v>
      </c>
      <c r="D131" s="15"/>
      <c r="E131" s="15"/>
      <c r="F131" s="15" t="s">
        <v>418</v>
      </c>
      <c r="G131" s="15" t="str">
        <f>IFERROR(VLOOKUP(IndicatorsArtificial[[#This Row],[Data ID]],DataTable[],2,FALSE),IFERROR(VLOOKUP(IndicatorsArtificial[[#This Row],[Data ID]],ToolsTable[],2,FALSE),"No Dataset Identified"))</f>
        <v xml:space="preserve">People and Nature Survey </v>
      </c>
      <c r="H131" s="15" t="s">
        <v>857</v>
      </c>
      <c r="I131" s="15" t="str">
        <f>IFERROR(VLOOKUP(IndicatorsArtificial[[#This Row],[Data ID]],DataTable[],13,FALSE),IFERROR(VLOOKUP(IndicatorsArtificial[[#This Row],[Data ID]],ToolsTable[],8,FALSE),""))</f>
        <v>High</v>
      </c>
      <c r="J131" s="15"/>
      <c r="K131" s="15">
        <v>130</v>
      </c>
    </row>
    <row r="132" spans="1:11" ht="28.5" x14ac:dyDescent="0.2">
      <c r="A132" s="15" t="s">
        <v>830</v>
      </c>
      <c r="B132" s="15" t="s">
        <v>818</v>
      </c>
      <c r="C132" s="15" t="s">
        <v>784</v>
      </c>
      <c r="D132" s="15"/>
      <c r="E132" s="31" t="s">
        <v>785</v>
      </c>
      <c r="F132" s="15"/>
      <c r="G132" s="15" t="str">
        <f>IFERROR(VLOOKUP(IndicatorsArtificial[[#This Row],[Data ID]],DataTable[],2,FALSE),IFERROR(VLOOKUP(IndicatorsArtificial[[#This Row],[Data ID]],ToolsTable[],2,FALSE),"No Dataset Identified"))</f>
        <v>No Dataset Identified</v>
      </c>
      <c r="H132" s="15"/>
      <c r="I132" s="15" t="str">
        <f>IFERROR(VLOOKUP(IndicatorsArtificial[[#This Row],[Data ID]],DataTable[],13,FALSE),IFERROR(VLOOKUP(IndicatorsArtificial[[#This Row],[Data ID]],ToolsTable[],8,FALSE),""))</f>
        <v/>
      </c>
      <c r="J132" s="15"/>
      <c r="K132" s="15">
        <v>131</v>
      </c>
    </row>
    <row r="133" spans="1:11" ht="28.5" x14ac:dyDescent="0.2">
      <c r="A133" s="15" t="s">
        <v>830</v>
      </c>
      <c r="B133" s="15" t="s">
        <v>818</v>
      </c>
      <c r="C133" s="15" t="s">
        <v>784</v>
      </c>
      <c r="D133" s="15"/>
      <c r="E133" s="31" t="s">
        <v>786</v>
      </c>
      <c r="F133" s="15" t="s">
        <v>318</v>
      </c>
      <c r="G133" s="15" t="str">
        <f>IFERROR(VLOOKUP(IndicatorsArtificial[[#This Row],[Data ID]],DataTable[],2,FALSE),IFERROR(VLOOKUP(IndicatorsArtificial[[#This Row],[Data ID]],ToolsTable[],2,FALSE),"No Dataset Identified"))</f>
        <v>TS006 - Population Density</v>
      </c>
      <c r="H133" s="15" t="s">
        <v>857</v>
      </c>
      <c r="I133" s="15" t="str">
        <f>IFERROR(VLOOKUP(IndicatorsArtificial[[#This Row],[Data ID]],DataTable[],13,FALSE),IFERROR(VLOOKUP(IndicatorsArtificial[[#This Row],[Data ID]],ToolsTable[],8,FALSE),""))</f>
        <v>High</v>
      </c>
      <c r="J133" s="15"/>
      <c r="K133" s="15">
        <v>132</v>
      </c>
    </row>
    <row r="134" spans="1:11" ht="28.5" x14ac:dyDescent="0.2">
      <c r="A134" s="15" t="s">
        <v>830</v>
      </c>
      <c r="B134" s="15" t="s">
        <v>818</v>
      </c>
      <c r="C134" s="15" t="s">
        <v>784</v>
      </c>
      <c r="D134" s="15"/>
      <c r="E134" s="31" t="s">
        <v>787</v>
      </c>
      <c r="F134" s="15"/>
      <c r="G134" s="15" t="str">
        <f>IFERROR(VLOOKUP(IndicatorsArtificial[[#This Row],[Data ID]],DataTable[],2,FALSE),IFERROR(VLOOKUP(IndicatorsArtificial[[#This Row],[Data ID]],ToolsTable[],2,FALSE),"No Dataset Identified"))</f>
        <v>No Dataset Identified</v>
      </c>
      <c r="H134" s="15"/>
      <c r="I134" s="15" t="str">
        <f>IFERROR(VLOOKUP(IndicatorsArtificial[[#This Row],[Data ID]],DataTable[],13,FALSE),IFERROR(VLOOKUP(IndicatorsArtificial[[#This Row],[Data ID]],ToolsTable[],8,FALSE),""))</f>
        <v/>
      </c>
      <c r="J134" s="15"/>
      <c r="K134" s="15">
        <v>133</v>
      </c>
    </row>
    <row r="135" spans="1:11" ht="28.5" x14ac:dyDescent="0.2">
      <c r="A135" s="15" t="s">
        <v>830</v>
      </c>
      <c r="B135" s="15" t="s">
        <v>818</v>
      </c>
      <c r="C135" s="15" t="s">
        <v>784</v>
      </c>
      <c r="D135" s="15"/>
      <c r="E135" s="31" t="s">
        <v>788</v>
      </c>
      <c r="F135" s="15" t="s">
        <v>373</v>
      </c>
      <c r="G135" s="15" t="str">
        <f>IFERROR(VLOOKUP(IndicatorsArtificial[[#This Row],[Data ID]],DataTable[],2,FALSE),IFERROR(VLOOKUP(IndicatorsArtificial[[#This Row],[Data ID]],ToolsTable[],2,FALSE),"No Dataset Identified"))</f>
        <v xml:space="preserve">Cultural identity data </v>
      </c>
      <c r="H135" s="15" t="s">
        <v>857</v>
      </c>
      <c r="I135" s="15" t="str">
        <f>IFERROR(VLOOKUP(IndicatorsArtificial[[#This Row],[Data ID]],DataTable[],13,FALSE),IFERROR(VLOOKUP(IndicatorsArtificial[[#This Row],[Data ID]],ToolsTable[],8,FALSE),""))</f>
        <v>High</v>
      </c>
      <c r="J135" s="15"/>
      <c r="K135" s="15">
        <v>134</v>
      </c>
    </row>
    <row r="136" spans="1:11" ht="28.5" x14ac:dyDescent="0.2">
      <c r="A136" s="15" t="s">
        <v>830</v>
      </c>
      <c r="B136" s="15" t="s">
        <v>818</v>
      </c>
      <c r="C136" s="15" t="s">
        <v>784</v>
      </c>
      <c r="D136" s="15"/>
      <c r="E136" s="31" t="s">
        <v>789</v>
      </c>
      <c r="F136" s="15" t="s">
        <v>438</v>
      </c>
      <c r="G136" s="15" t="str">
        <f>IFERROR(VLOOKUP(IndicatorsArtificial[[#This Row],[Data ID]],DataTable[],2,FALSE),IFERROR(VLOOKUP(IndicatorsArtificial[[#This Row],[Data ID]],ToolsTable[],2,FALSE),"No Dataset Identified"))</f>
        <v>Index of Multiple Deprivation</v>
      </c>
      <c r="H136" s="15" t="s">
        <v>857</v>
      </c>
      <c r="I136" s="15" t="str">
        <f>IFERROR(VLOOKUP(IndicatorsArtificial[[#This Row],[Data ID]],DataTable[],13,FALSE),IFERROR(VLOOKUP(IndicatorsArtificial[[#This Row],[Data ID]],ToolsTable[],8,FALSE),""))</f>
        <v>High</v>
      </c>
      <c r="J136" s="15"/>
      <c r="K136" s="15">
        <v>135</v>
      </c>
    </row>
    <row r="137" spans="1:11" ht="28.5" x14ac:dyDescent="0.2">
      <c r="A137" s="15" t="s">
        <v>830</v>
      </c>
      <c r="B137" s="15" t="s">
        <v>818</v>
      </c>
      <c r="C137" s="15" t="s">
        <v>834</v>
      </c>
      <c r="D137" s="15"/>
      <c r="E137" s="15"/>
      <c r="F137" s="15" t="s">
        <v>353</v>
      </c>
      <c r="G137" s="15" t="str">
        <f>IFERROR(VLOOKUP(IndicatorsArtificial[[#This Row],[Data ID]],DataTable[],2,FALSE),IFERROR(VLOOKUP(IndicatorsArtificial[[#This Row],[Data ID]],ToolsTable[],2,FALSE),"No Dataset Identified"))</f>
        <v>Accessible waterside by PRoW and ANG (inland)</v>
      </c>
      <c r="H137" s="15" t="s">
        <v>857</v>
      </c>
      <c r="I137" s="15" t="str">
        <f>IFERROR(VLOOKUP(IndicatorsArtificial[[#This Row],[Data ID]],DataTable[],13,FALSE),IFERROR(VLOOKUP(IndicatorsArtificial[[#This Row],[Data ID]],ToolsTable[],8,FALSE),""))</f>
        <v>High</v>
      </c>
      <c r="J137" s="15"/>
      <c r="K137" s="15">
        <v>136</v>
      </c>
    </row>
    <row r="138" spans="1:11" ht="28.5" x14ac:dyDescent="0.2">
      <c r="A138" s="15" t="s">
        <v>830</v>
      </c>
      <c r="B138" s="15" t="s">
        <v>818</v>
      </c>
      <c r="C138" s="15" t="s">
        <v>835</v>
      </c>
      <c r="D138" s="15"/>
      <c r="E138" s="15"/>
      <c r="F138" s="15" t="s">
        <v>357</v>
      </c>
      <c r="G138" s="15" t="str">
        <f>IFERROR(VLOOKUP(IndicatorsArtificial[[#This Row],[Data ID]],DataTable[],2,FALSE),IFERROR(VLOOKUP(IndicatorsArtificial[[#This Row],[Data ID]],ToolsTable[],2,FALSE),"No Dataset Identified"))</f>
        <v>Green Infrastructure portal</v>
      </c>
      <c r="H138" s="15" t="s">
        <v>857</v>
      </c>
      <c r="I138" s="15" t="str">
        <f>IFERROR(VLOOKUP(IndicatorsArtificial[[#This Row],[Data ID]],DataTable[],13,FALSE),IFERROR(VLOOKUP(IndicatorsArtificial[[#This Row],[Data ID]],ToolsTable[],8,FALSE),""))</f>
        <v>High</v>
      </c>
      <c r="J138" s="15"/>
      <c r="K138" s="15">
        <v>137</v>
      </c>
    </row>
    <row r="139" spans="1:11" ht="28.5" x14ac:dyDescent="0.2">
      <c r="A139" s="15" t="s">
        <v>830</v>
      </c>
      <c r="B139" s="15" t="s">
        <v>826</v>
      </c>
      <c r="C139" s="15" t="s">
        <v>784</v>
      </c>
      <c r="D139" s="15"/>
      <c r="E139" s="31" t="s">
        <v>785</v>
      </c>
      <c r="F139" s="15"/>
      <c r="G139" s="15" t="str">
        <f>IFERROR(VLOOKUP(IndicatorsArtificial[[#This Row],[Data ID]],DataTable[],2,FALSE),IFERROR(VLOOKUP(IndicatorsArtificial[[#This Row],[Data ID]],ToolsTable[],2,FALSE),"No Dataset Identified"))</f>
        <v>No Dataset Identified</v>
      </c>
      <c r="H139" s="15"/>
      <c r="I139" s="15" t="str">
        <f>IFERROR(VLOOKUP(IndicatorsArtificial[[#This Row],[Data ID]],DataTable[],13,FALSE),IFERROR(VLOOKUP(IndicatorsArtificial[[#This Row],[Data ID]],ToolsTable[],8,FALSE),""))</f>
        <v/>
      </c>
      <c r="J139" s="15"/>
      <c r="K139" s="15">
        <v>138</v>
      </c>
    </row>
    <row r="140" spans="1:11" ht="28.5" x14ac:dyDescent="0.2">
      <c r="A140" s="15" t="s">
        <v>830</v>
      </c>
      <c r="B140" s="15" t="s">
        <v>826</v>
      </c>
      <c r="C140" s="15" t="s">
        <v>784</v>
      </c>
      <c r="D140" s="15"/>
      <c r="E140" s="31" t="s">
        <v>786</v>
      </c>
      <c r="F140" s="15" t="s">
        <v>318</v>
      </c>
      <c r="G140" s="15" t="str">
        <f>IFERROR(VLOOKUP(IndicatorsArtificial[[#This Row],[Data ID]],DataTable[],2,FALSE),IFERROR(VLOOKUP(IndicatorsArtificial[[#This Row],[Data ID]],ToolsTable[],2,FALSE),"No Dataset Identified"))</f>
        <v>TS006 - Population Density</v>
      </c>
      <c r="H140" s="15" t="s">
        <v>857</v>
      </c>
      <c r="I140" s="15" t="str">
        <f>IFERROR(VLOOKUP(IndicatorsArtificial[[#This Row],[Data ID]],DataTable[],13,FALSE),IFERROR(VLOOKUP(IndicatorsArtificial[[#This Row],[Data ID]],ToolsTable[],8,FALSE),""))</f>
        <v>High</v>
      </c>
      <c r="J140" s="15"/>
      <c r="K140" s="15">
        <v>139</v>
      </c>
    </row>
    <row r="141" spans="1:11" ht="28.5" x14ac:dyDescent="0.2">
      <c r="A141" s="15" t="s">
        <v>830</v>
      </c>
      <c r="B141" s="15" t="s">
        <v>826</v>
      </c>
      <c r="C141" s="15" t="s">
        <v>784</v>
      </c>
      <c r="D141" s="15"/>
      <c r="E141" s="31" t="s">
        <v>787</v>
      </c>
      <c r="F141" s="15"/>
      <c r="G141" s="15" t="str">
        <f>IFERROR(VLOOKUP(IndicatorsArtificial[[#This Row],[Data ID]],DataTable[],2,FALSE),IFERROR(VLOOKUP(IndicatorsArtificial[[#This Row],[Data ID]],ToolsTable[],2,FALSE),"No Dataset Identified"))</f>
        <v>No Dataset Identified</v>
      </c>
      <c r="H141" s="15"/>
      <c r="I141" s="15" t="str">
        <f>IFERROR(VLOOKUP(IndicatorsArtificial[[#This Row],[Data ID]],DataTable[],13,FALSE),IFERROR(VLOOKUP(IndicatorsArtificial[[#This Row],[Data ID]],ToolsTable[],8,FALSE),""))</f>
        <v/>
      </c>
      <c r="J141" s="15"/>
      <c r="K141" s="15">
        <v>140</v>
      </c>
    </row>
    <row r="142" spans="1:11" ht="28.5" x14ac:dyDescent="0.2">
      <c r="A142" s="15" t="s">
        <v>830</v>
      </c>
      <c r="B142" s="15" t="s">
        <v>826</v>
      </c>
      <c r="C142" s="15" t="s">
        <v>784</v>
      </c>
      <c r="D142" s="15"/>
      <c r="E142" s="31" t="s">
        <v>788</v>
      </c>
      <c r="F142" s="15" t="s">
        <v>373</v>
      </c>
      <c r="G142" s="15" t="str">
        <f>IFERROR(VLOOKUP(IndicatorsArtificial[[#This Row],[Data ID]],DataTable[],2,FALSE),IFERROR(VLOOKUP(IndicatorsArtificial[[#This Row],[Data ID]],ToolsTable[],2,FALSE),"No Dataset Identified"))</f>
        <v xml:space="preserve">Cultural identity data </v>
      </c>
      <c r="H142" s="15" t="s">
        <v>857</v>
      </c>
      <c r="I142" s="15" t="str">
        <f>IFERROR(VLOOKUP(IndicatorsArtificial[[#This Row],[Data ID]],DataTable[],13,FALSE),IFERROR(VLOOKUP(IndicatorsArtificial[[#This Row],[Data ID]],ToolsTable[],8,FALSE),""))</f>
        <v>High</v>
      </c>
      <c r="J142" s="15"/>
      <c r="K142" s="15">
        <v>141</v>
      </c>
    </row>
    <row r="143" spans="1:11" ht="28.5" x14ac:dyDescent="0.2">
      <c r="A143" s="15" t="s">
        <v>830</v>
      </c>
      <c r="B143" s="15" t="s">
        <v>826</v>
      </c>
      <c r="C143" s="15" t="s">
        <v>784</v>
      </c>
      <c r="D143" s="15"/>
      <c r="E143" s="31" t="s">
        <v>789</v>
      </c>
      <c r="F143" s="15" t="s">
        <v>438</v>
      </c>
      <c r="G143" s="15" t="str">
        <f>IFERROR(VLOOKUP(IndicatorsArtificial[[#This Row],[Data ID]],DataTable[],2,FALSE),IFERROR(VLOOKUP(IndicatorsArtificial[[#This Row],[Data ID]],ToolsTable[],2,FALSE),"No Dataset Identified"))</f>
        <v>Index of Multiple Deprivation</v>
      </c>
      <c r="H143" s="15" t="s">
        <v>857</v>
      </c>
      <c r="I143" s="15" t="str">
        <f>IFERROR(VLOOKUP(IndicatorsArtificial[[#This Row],[Data ID]],DataTable[],13,FALSE),IFERROR(VLOOKUP(IndicatorsArtificial[[#This Row],[Data ID]],ToolsTable[],8,FALSE),""))</f>
        <v>High</v>
      </c>
      <c r="J143" s="15"/>
      <c r="K143" s="15">
        <v>142</v>
      </c>
    </row>
    <row r="144" spans="1:11" x14ac:dyDescent="0.2">
      <c r="A144" s="15" t="s">
        <v>830</v>
      </c>
      <c r="B144" s="15" t="s">
        <v>826</v>
      </c>
      <c r="C144" s="15" t="s">
        <v>837</v>
      </c>
      <c r="D144" s="15"/>
      <c r="E144" s="15"/>
      <c r="F144" s="15" t="s">
        <v>179</v>
      </c>
      <c r="G144" s="15" t="str">
        <f>IFERROR(VLOOKUP(IndicatorsArtificial[[#This Row],[Data ID]],DataTable[],2,FALSE),IFERROR(VLOOKUP(IndicatorsArtificial[[#This Row],[Data ID]],ToolsTable[],2,FALSE),"No Dataset Identified"))</f>
        <v xml:space="preserve">Water Quality Archive </v>
      </c>
      <c r="H144" s="15" t="s">
        <v>857</v>
      </c>
      <c r="I144" s="15" t="str">
        <f>IFERROR(VLOOKUP(IndicatorsArtificial[[#This Row],[Data ID]],DataTable[],13,FALSE),IFERROR(VLOOKUP(IndicatorsArtificial[[#This Row],[Data ID]],ToolsTable[],8,FALSE),""))</f>
        <v>High</v>
      </c>
      <c r="J144" s="15"/>
      <c r="K144" s="15">
        <v>143</v>
      </c>
    </row>
    <row r="145" spans="1:11" x14ac:dyDescent="0.2">
      <c r="A145" s="15" t="s">
        <v>830</v>
      </c>
      <c r="B145" s="15" t="s">
        <v>826</v>
      </c>
      <c r="C145" s="15" t="s">
        <v>838</v>
      </c>
      <c r="D145" s="15"/>
      <c r="E145" s="15"/>
      <c r="F145" s="15" t="s">
        <v>254</v>
      </c>
      <c r="G145" s="15" t="str">
        <f>IFERROR(VLOOKUP(IndicatorsArtificial[[#This Row],[Data ID]],DataTable[],2,FALSE),IFERROR(VLOOKUP(IndicatorsArtificial[[#This Row],[Data ID]],ToolsTable[],2,FALSE),"No Dataset Identified"))</f>
        <v>Designated Sites</v>
      </c>
      <c r="H145" s="15" t="s">
        <v>857</v>
      </c>
      <c r="I145" s="15" t="str">
        <f>IFERROR(VLOOKUP(IndicatorsArtificial[[#This Row],[Data ID]],DataTable[],13,FALSE),IFERROR(VLOOKUP(IndicatorsArtificial[[#This Row],[Data ID]],ToolsTable[],8,FALSE),""))</f>
        <v>High</v>
      </c>
      <c r="J145" s="15"/>
      <c r="K145" s="15">
        <v>144</v>
      </c>
    </row>
    <row r="146" spans="1:11" ht="28.5" x14ac:dyDescent="0.2">
      <c r="A146" s="15" t="s">
        <v>830</v>
      </c>
      <c r="B146" s="15" t="s">
        <v>826</v>
      </c>
      <c r="C146" s="15" t="s">
        <v>839</v>
      </c>
      <c r="D146" s="15"/>
      <c r="E146" s="15"/>
      <c r="F146" s="15" t="s">
        <v>197</v>
      </c>
      <c r="G146" s="15" t="str">
        <f>IFERROR(VLOOKUP(IndicatorsArtificial[[#This Row],[Data ID]],DataTable[],2,FALSE),IFERROR(VLOOKUP(IndicatorsArtificial[[#This Row],[Data ID]],ToolsTable[],2,FALSE),"No Dataset Identified"))</f>
        <v xml:space="preserve">Biological records centre NBN Atlas </v>
      </c>
      <c r="H146" s="15" t="s">
        <v>857</v>
      </c>
      <c r="I146" s="15" t="str">
        <f>IFERROR(VLOOKUP(IndicatorsArtificial[[#This Row],[Data ID]],DataTable[],13,FALSE),IFERROR(VLOOKUP(IndicatorsArtificial[[#This Row],[Data ID]],ToolsTable[],8,FALSE),""))</f>
        <v>Moderate</v>
      </c>
      <c r="J146" s="15"/>
      <c r="K146" s="15">
        <v>145</v>
      </c>
    </row>
    <row r="147" spans="1:11" ht="28.5" x14ac:dyDescent="0.2">
      <c r="A147" s="15" t="s">
        <v>830</v>
      </c>
      <c r="B147" s="15" t="s">
        <v>826</v>
      </c>
      <c r="C147" s="15" t="s">
        <v>873</v>
      </c>
      <c r="D147" s="15"/>
      <c r="E147" s="15"/>
      <c r="F147" s="15" t="s">
        <v>272</v>
      </c>
      <c r="G147" s="15" t="str">
        <f>IFERROR(VLOOKUP(IndicatorsArtificial[[#This Row],[Data ID]],DataTable[],2,FALSE),IFERROR(VLOOKUP(IndicatorsArtificial[[#This Row],[Data ID]],ToolsTable[],2,FALSE),"No Dataset Identified"))</f>
        <v xml:space="preserve">Canal &amp; River Trust Asset explorer </v>
      </c>
      <c r="H147" s="15" t="s">
        <v>857</v>
      </c>
      <c r="I147" s="15" t="str">
        <f>IFERROR(VLOOKUP(IndicatorsArtificial[[#This Row],[Data ID]],DataTable[],13,FALSE),IFERROR(VLOOKUP(IndicatorsArtificial[[#This Row],[Data ID]],ToolsTable[],8,FALSE),""))</f>
        <v>High</v>
      </c>
      <c r="J147" s="15"/>
      <c r="K147" s="15">
        <v>146</v>
      </c>
    </row>
    <row r="148" spans="1:11" x14ac:dyDescent="0.2">
      <c r="A148" s="15" t="s">
        <v>830</v>
      </c>
      <c r="B148" s="15" t="s">
        <v>826</v>
      </c>
      <c r="C148" s="15" t="s">
        <v>692</v>
      </c>
      <c r="D148" s="15"/>
      <c r="E148" s="15"/>
      <c r="F148" s="15"/>
      <c r="G148" s="15" t="str">
        <f>IFERROR(VLOOKUP(IndicatorsArtificial[[#This Row],[Data ID]],DataTable[],2,FALSE),IFERROR(VLOOKUP(IndicatorsArtificial[[#This Row],[Data ID]],ToolsTable[],2,FALSE),"No Dataset Identified"))</f>
        <v>No Dataset Identified</v>
      </c>
      <c r="H148" s="15"/>
      <c r="I148" s="15" t="str">
        <f>IFERROR(VLOOKUP(IndicatorsArtificial[[#This Row],[Data ID]],DataTable[],13,FALSE),IFERROR(VLOOKUP(IndicatorsArtificial[[#This Row],[Data ID]],ToolsTable[],8,FALSE),""))</f>
        <v/>
      </c>
      <c r="J148" s="15"/>
      <c r="K148" s="15">
        <v>147</v>
      </c>
    </row>
    <row r="149" spans="1:11" ht="28.5" x14ac:dyDescent="0.2">
      <c r="A149" s="15" t="s">
        <v>840</v>
      </c>
      <c r="B149" s="15" t="s">
        <v>841</v>
      </c>
      <c r="C149" s="15" t="s">
        <v>842</v>
      </c>
      <c r="D149" s="15"/>
      <c r="E149" s="15" t="s">
        <v>843</v>
      </c>
      <c r="F149" s="15"/>
      <c r="G149" s="15" t="str">
        <f>IFERROR(VLOOKUP(IndicatorsArtificial[[#This Row],[Data ID]],DataTable[],2,FALSE),IFERROR(VLOOKUP(IndicatorsArtificial[[#This Row],[Data ID]],ToolsTable[],2,FALSE),"No Dataset Identified"))</f>
        <v>No Dataset Identified</v>
      </c>
      <c r="H149" s="15"/>
      <c r="I149" s="15" t="str">
        <f>IFERROR(VLOOKUP(IndicatorsArtificial[[#This Row],[Data ID]],DataTable[],13,FALSE),IFERROR(VLOOKUP(IndicatorsArtificial[[#This Row],[Data ID]],ToolsTable[],8,FALSE),""))</f>
        <v/>
      </c>
      <c r="J149" s="15"/>
      <c r="K149" s="15">
        <v>148</v>
      </c>
    </row>
    <row r="150" spans="1:11" ht="28.5" x14ac:dyDescent="0.2">
      <c r="A150" s="15" t="s">
        <v>840</v>
      </c>
      <c r="B150" s="15" t="s">
        <v>841</v>
      </c>
      <c r="C150" s="15" t="s">
        <v>842</v>
      </c>
      <c r="D150" s="15"/>
      <c r="E150" s="15" t="s">
        <v>844</v>
      </c>
      <c r="F150" s="15"/>
      <c r="G150" s="15" t="str">
        <f>IFERROR(VLOOKUP(IndicatorsArtificial[[#This Row],[Data ID]],DataTable[],2,FALSE),IFERROR(VLOOKUP(IndicatorsArtificial[[#This Row],[Data ID]],ToolsTable[],2,FALSE),"No Dataset Identified"))</f>
        <v>No Dataset Identified</v>
      </c>
      <c r="H150" s="15"/>
      <c r="I150" s="15" t="str">
        <f>IFERROR(VLOOKUP(IndicatorsArtificial[[#This Row],[Data ID]],DataTable[],13,FALSE),IFERROR(VLOOKUP(IndicatorsArtificial[[#This Row],[Data ID]],ToolsTable[],8,FALSE),""))</f>
        <v/>
      </c>
      <c r="J150" s="15"/>
      <c r="K150" s="15">
        <v>149</v>
      </c>
    </row>
    <row r="151" spans="1:11" ht="28.5" x14ac:dyDescent="0.2">
      <c r="A151" s="15" t="s">
        <v>840</v>
      </c>
      <c r="B151" s="15" t="s">
        <v>841</v>
      </c>
      <c r="C151" s="15" t="s">
        <v>842</v>
      </c>
      <c r="D151" s="15"/>
      <c r="E151" s="15" t="s">
        <v>845</v>
      </c>
      <c r="F151" s="15"/>
      <c r="G151" s="15" t="str">
        <f>IFERROR(VLOOKUP(IndicatorsArtificial[[#This Row],[Data ID]],DataTable[],2,FALSE),IFERROR(VLOOKUP(IndicatorsArtificial[[#This Row],[Data ID]],ToolsTable[],2,FALSE),"No Dataset Identified"))</f>
        <v>No Dataset Identified</v>
      </c>
      <c r="H151" s="15"/>
      <c r="I151" s="15" t="str">
        <f>IFERROR(VLOOKUP(IndicatorsArtificial[[#This Row],[Data ID]],DataTable[],13,FALSE),IFERROR(VLOOKUP(IndicatorsArtificial[[#This Row],[Data ID]],ToolsTable[],8,FALSE),""))</f>
        <v/>
      </c>
      <c r="J151" s="15"/>
      <c r="K151" s="15">
        <v>150</v>
      </c>
    </row>
    <row r="152" spans="1:11" ht="28.5" x14ac:dyDescent="0.2">
      <c r="A152" s="15" t="s">
        <v>840</v>
      </c>
      <c r="B152" s="15" t="s">
        <v>841</v>
      </c>
      <c r="C152" s="15" t="s">
        <v>846</v>
      </c>
      <c r="D152" s="15"/>
      <c r="E152" s="15" t="s">
        <v>847</v>
      </c>
      <c r="F152" s="15" t="s">
        <v>242</v>
      </c>
      <c r="G152" s="15" t="str">
        <f>IFERROR(VLOOKUP(IndicatorsArtificial[[#This Row],[Data ID]],DataTable[],2,FALSE),IFERROR(VLOOKUP(IndicatorsArtificial[[#This Row],[Data ID]],ToolsTable[],2,FALSE),"No Dataset Identified"))</f>
        <v>National Heritage List for England</v>
      </c>
      <c r="H152" s="15" t="s">
        <v>857</v>
      </c>
      <c r="I152" s="15" t="str">
        <f>IFERROR(VLOOKUP(IndicatorsArtificial[[#This Row],[Data ID]],DataTable[],13,FALSE),IFERROR(VLOOKUP(IndicatorsArtificial[[#This Row],[Data ID]],ToolsTable[],8,FALSE),""))</f>
        <v>High</v>
      </c>
      <c r="J152" s="15"/>
      <c r="K152" s="15">
        <v>151</v>
      </c>
    </row>
    <row r="153" spans="1:11" ht="28.5" x14ac:dyDescent="0.2">
      <c r="A153" s="15" t="s">
        <v>840</v>
      </c>
      <c r="B153" s="15" t="s">
        <v>841</v>
      </c>
      <c r="C153" s="15" t="s">
        <v>846</v>
      </c>
      <c r="D153" s="15"/>
      <c r="E153" s="15" t="s">
        <v>847</v>
      </c>
      <c r="F153" s="15" t="s">
        <v>248</v>
      </c>
      <c r="G153" s="15" t="str">
        <f>IFERROR(VLOOKUP(IndicatorsArtificial[[#This Row],[Data ID]],DataTable[],2,FALSE),IFERROR(VLOOKUP(IndicatorsArtificial[[#This Row],[Data ID]],ToolsTable[],2,FALSE),"No Dataset Identified"))</f>
        <v>Conservation Areas</v>
      </c>
      <c r="H153" s="15" t="s">
        <v>857</v>
      </c>
      <c r="I153" s="15" t="str">
        <f>IFERROR(VLOOKUP(IndicatorsArtificial[[#This Row],[Data ID]],DataTable[],13,FALSE),IFERROR(VLOOKUP(IndicatorsArtificial[[#This Row],[Data ID]],ToolsTable[],8,FALSE),""))</f>
        <v>High</v>
      </c>
      <c r="J153" s="15"/>
      <c r="K153" s="15">
        <v>152</v>
      </c>
    </row>
    <row r="154" spans="1:11" ht="28.5" x14ac:dyDescent="0.2">
      <c r="A154" s="15" t="s">
        <v>840</v>
      </c>
      <c r="B154" s="15" t="s">
        <v>841</v>
      </c>
      <c r="C154" s="15" t="s">
        <v>846</v>
      </c>
      <c r="D154" s="15"/>
      <c r="E154" s="15" t="s">
        <v>848</v>
      </c>
      <c r="F154" s="15" t="s">
        <v>285</v>
      </c>
      <c r="G154" s="15" t="str">
        <f>IFERROR(VLOOKUP(IndicatorsArtificial[[#This Row],[Data ID]],DataTable[],2,FALSE),IFERROR(VLOOKUP(IndicatorsArtificial[[#This Row],[Data ID]],ToolsTable[],2,FALSE),"No Dataset Identified"))</f>
        <v xml:space="preserve">Lost waterways </v>
      </c>
      <c r="H154" s="15" t="s">
        <v>857</v>
      </c>
      <c r="I154" s="15" t="str">
        <f>IFERROR(VLOOKUP(IndicatorsArtificial[[#This Row],[Data ID]],DataTable[],13,FALSE),IFERROR(VLOOKUP(IndicatorsArtificial[[#This Row],[Data ID]],ToolsTable[],8,FALSE),""))</f>
        <v>Moderate</v>
      </c>
      <c r="J154" s="15"/>
      <c r="K154" s="15">
        <v>153</v>
      </c>
    </row>
    <row r="155" spans="1:11" ht="28.5" x14ac:dyDescent="0.2">
      <c r="A155" s="15" t="s">
        <v>840</v>
      </c>
      <c r="B155" s="15" t="s">
        <v>841</v>
      </c>
      <c r="C155" s="15" t="s">
        <v>846</v>
      </c>
      <c r="D155" s="15"/>
      <c r="E155" s="15" t="s">
        <v>849</v>
      </c>
      <c r="F155" s="15"/>
      <c r="G155" s="15" t="str">
        <f>IFERROR(VLOOKUP(IndicatorsArtificial[[#This Row],[Data ID]],DataTable[],2,FALSE),IFERROR(VLOOKUP(IndicatorsArtificial[[#This Row],[Data ID]],ToolsTable[],2,FALSE),"No Dataset Identified"))</f>
        <v>No Dataset Identified</v>
      </c>
      <c r="H155" s="15"/>
      <c r="I155" s="15" t="str">
        <f>IFERROR(VLOOKUP(IndicatorsArtificial[[#This Row],[Data ID]],DataTable[],13,FALSE),IFERROR(VLOOKUP(IndicatorsArtificial[[#This Row],[Data ID]],ToolsTable[],8,FALSE),""))</f>
        <v/>
      </c>
      <c r="J155" s="15"/>
      <c r="K155" s="15">
        <v>154</v>
      </c>
    </row>
    <row r="156" spans="1:11" ht="28.5" x14ac:dyDescent="0.2">
      <c r="A156" s="15" t="s">
        <v>840</v>
      </c>
      <c r="B156" s="15" t="s">
        <v>841</v>
      </c>
      <c r="C156" s="15" t="s">
        <v>850</v>
      </c>
      <c r="D156" s="15"/>
      <c r="E156" s="15" t="s">
        <v>851</v>
      </c>
      <c r="F156" s="15"/>
      <c r="G156" s="15" t="str">
        <f>IFERROR(VLOOKUP(IndicatorsArtificial[[#This Row],[Data ID]],DataTable[],2,FALSE),IFERROR(VLOOKUP(IndicatorsArtificial[[#This Row],[Data ID]],ToolsTable[],2,FALSE),"No Dataset Identified"))</f>
        <v>No Dataset Identified</v>
      </c>
      <c r="H156" s="15"/>
      <c r="I156" s="15" t="str">
        <f>IFERROR(VLOOKUP(IndicatorsArtificial[[#This Row],[Data ID]],DataTable[],13,FALSE),IFERROR(VLOOKUP(IndicatorsArtificial[[#This Row],[Data ID]],ToolsTable[],8,FALSE),""))</f>
        <v/>
      </c>
      <c r="J156" s="15"/>
      <c r="K156" s="15">
        <v>155</v>
      </c>
    </row>
    <row r="157" spans="1:11" ht="57" x14ac:dyDescent="0.2">
      <c r="A157" s="15" t="s">
        <v>840</v>
      </c>
      <c r="B157" s="15" t="s">
        <v>841</v>
      </c>
      <c r="C157" s="15" t="s">
        <v>687</v>
      </c>
      <c r="D157" s="15" t="s">
        <v>852</v>
      </c>
      <c r="E157" s="4"/>
      <c r="F157" s="15" t="s">
        <v>623</v>
      </c>
      <c r="G157" s="15" t="str">
        <f>IFERROR(VLOOKUP(IndicatorsArtificial[[#This Row],[Data ID]],DataTable[],2,FALSE),IFERROR(VLOOKUP(IndicatorsArtificial[[#This Row],[Data ID]],ToolsTable[],2,FALSE),"No Dataset Identified"))</f>
        <v xml:space="preserve">Environment and Historic Environment Outcomes Valuation Tool and guidance </v>
      </c>
      <c r="H157" s="15" t="s">
        <v>857</v>
      </c>
      <c r="I157" s="15" t="str">
        <f>IFERROR(VLOOKUP(IndicatorsArtificial[[#This Row],[Data ID]],DataTable[],13,FALSE),IFERROR(VLOOKUP(IndicatorsArtificial[[#This Row],[Data ID]],ToolsTable[],8,FALSE),""))</f>
        <v>Specialist tool</v>
      </c>
      <c r="J157" s="15"/>
      <c r="K157" s="15">
        <v>156</v>
      </c>
    </row>
    <row r="158" spans="1:11" ht="28.5" x14ac:dyDescent="0.2">
      <c r="A158" s="15" t="s">
        <v>840</v>
      </c>
      <c r="B158" s="15" t="s">
        <v>853</v>
      </c>
      <c r="C158" s="15" t="s">
        <v>854</v>
      </c>
      <c r="D158" s="15"/>
      <c r="E158" s="15"/>
      <c r="F158" s="15"/>
      <c r="G158" s="15" t="str">
        <f>IFERROR(VLOOKUP(IndicatorsArtificial[[#This Row],[Data ID]],DataTable[],2,FALSE),IFERROR(VLOOKUP(IndicatorsArtificial[[#This Row],[Data ID]],ToolsTable[],2,FALSE),"No Dataset Identified"))</f>
        <v>No Dataset Identified</v>
      </c>
      <c r="H158" s="15"/>
      <c r="I158" s="15" t="str">
        <f>IFERROR(VLOOKUP(IndicatorsArtificial[[#This Row],[Data ID]],DataTable[],13,FALSE),IFERROR(VLOOKUP(IndicatorsArtificial[[#This Row],[Data ID]],ToolsTable[],8,FALSE),""))</f>
        <v/>
      </c>
      <c r="J158" s="15"/>
      <c r="K158" s="15">
        <v>157</v>
      </c>
    </row>
    <row r="159" spans="1:11" ht="28.5" x14ac:dyDescent="0.2">
      <c r="A159" s="15" t="s">
        <v>840</v>
      </c>
      <c r="B159" s="15" t="s">
        <v>853</v>
      </c>
      <c r="C159" s="15" t="s">
        <v>855</v>
      </c>
      <c r="D159" s="15"/>
      <c r="E159" s="15"/>
      <c r="F159" s="15"/>
      <c r="G159" s="15" t="str">
        <f>IFERROR(VLOOKUP(IndicatorsArtificial[[#This Row],[Data ID]],DataTable[],2,FALSE),IFERROR(VLOOKUP(IndicatorsArtificial[[#This Row],[Data ID]],ToolsTable[],2,FALSE),"No Dataset Identified"))</f>
        <v>No Dataset Identified</v>
      </c>
      <c r="H159" s="15"/>
      <c r="I159" s="15" t="str">
        <f>IFERROR(VLOOKUP(IndicatorsArtificial[[#This Row],[Data ID]],DataTable[],13,FALSE),IFERROR(VLOOKUP(IndicatorsArtificial[[#This Row],[Data ID]],ToolsTable[],8,FALSE),""))</f>
        <v/>
      </c>
      <c r="J159" s="15"/>
      <c r="K159" s="15">
        <v>158</v>
      </c>
    </row>
    <row r="160" spans="1:11" ht="28.5" x14ac:dyDescent="0.2">
      <c r="A160" s="15" t="s">
        <v>840</v>
      </c>
      <c r="B160" s="15" t="s">
        <v>853</v>
      </c>
      <c r="C160" s="15" t="s">
        <v>687</v>
      </c>
      <c r="D160" s="15"/>
      <c r="E160" s="15" t="s">
        <v>815</v>
      </c>
      <c r="F160" s="15" t="s">
        <v>506</v>
      </c>
      <c r="G160" s="15" t="str">
        <f>IFERROR(VLOOKUP(IndicatorsArtificial[[#This Row],[Data ID]],DataTable[],2,FALSE),IFERROR(VLOOKUP(IndicatorsArtificial[[#This Row],[Data ID]],ToolsTable[],2,FALSE),"No Dataset Identified"))</f>
        <v xml:space="preserve">Tranquility mapping </v>
      </c>
      <c r="H160" s="15" t="s">
        <v>857</v>
      </c>
      <c r="I160" s="15" t="str">
        <f>IFERROR(VLOOKUP(IndicatorsArtificial[[#This Row],[Data ID]],DataTable[],13,FALSE),IFERROR(VLOOKUP(IndicatorsArtificial[[#This Row],[Data ID]],ToolsTable[],8,FALSE),""))</f>
        <v>Specialist tool</v>
      </c>
      <c r="J160" s="15"/>
      <c r="K160" s="15">
        <v>159</v>
      </c>
    </row>
    <row r="161" spans="1:11" x14ac:dyDescent="0.2">
      <c r="A161" s="15"/>
      <c r="B161" s="20"/>
      <c r="C161" s="20"/>
      <c r="D161" s="20"/>
      <c r="E161" s="20"/>
      <c r="F161" s="20"/>
      <c r="G161" s="20" t="str">
        <f>IFERROR(VLOOKUP(IndicatorsArtificial[[#This Row],[Data ID]],DataTable[],2,FALSE),IFERROR(VLOOKUP(IndicatorsArtificial[[#This Row],[Data ID]],ToolsTable[],3,FALSE),""))</f>
        <v/>
      </c>
      <c r="H161" s="20"/>
      <c r="I161" s="20"/>
      <c r="J161" s="20"/>
      <c r="K161" s="20"/>
    </row>
    <row r="162" spans="1:11" x14ac:dyDescent="0.2">
      <c r="A162" s="15"/>
      <c r="B162" s="20"/>
      <c r="C162" s="20"/>
      <c r="D162" s="20"/>
      <c r="E162" s="20"/>
      <c r="F162" s="20"/>
      <c r="G162" s="20" t="str">
        <f>IFERROR(VLOOKUP(IndicatorsArtificial[[#This Row],[Data ID]],DataTable[],2,FALSE),IFERROR(VLOOKUP(IndicatorsArtificial[[#This Row],[Data ID]],ToolsTable[],3,FALSE),""))</f>
        <v/>
      </c>
      <c r="H162" s="20"/>
      <c r="I162" s="20"/>
      <c r="J162" s="20"/>
      <c r="K162" s="20"/>
    </row>
  </sheetData>
  <phoneticPr fontId="4" type="noConversion"/>
  <conditionalFormatting sqref="G1:G1048576">
    <cfRule type="cellIs" dxfId="0" priority="1" operator="equal">
      <formula>"No Dataset Identified"</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7A7B47B77327CD43A1F71D8549124D40" ma:contentTypeVersion="20" ma:contentTypeDescription="Create a new document." ma:contentTypeScope="" ma:versionID="f88f46471dc09d7ea0f498c0ae357a4f">
  <xsd:schema xmlns:xsd="http://www.w3.org/2001/XMLSchema" xmlns:xs="http://www.w3.org/2001/XMLSchema" xmlns:p="http://schemas.microsoft.com/office/2006/metadata/properties" xmlns:ns2="662745e8-e224-48e8-a2e3-254862b8c2f5" xmlns:ns3="79fcc096-983c-4690-83b6-e5f0a98a7764" xmlns:ns4="2cfd8bbd-a92f-44c5-9b08-4db42fc8535c" targetNamespace="http://schemas.microsoft.com/office/2006/metadata/properties" ma:root="true" ma:fieldsID="675374d88eacaf35d65fc48103c9a310" ns2:_="" ns3:_="" ns4:_="">
    <xsd:import namespace="662745e8-e224-48e8-a2e3-254862b8c2f5"/>
    <xsd:import namespace="79fcc096-983c-4690-83b6-e5f0a98a7764"/>
    <xsd:import namespace="2cfd8bbd-a92f-44c5-9b08-4db42fc8535c"/>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SharedWithUsers" minOccurs="0"/>
                <xsd:element ref="ns3:SharedWithDetails" minOccurs="0"/>
                <xsd:element ref="ns4:MediaServiceMetadata" minOccurs="0"/>
                <xsd:element ref="ns4:MediaServiceFastMetadata" minOccurs="0"/>
                <xsd:element ref="ns4:MediaServiceAutoKeyPoints" minOccurs="0"/>
                <xsd:element ref="ns4:MediaServiceKeyPoints" minOccurs="0"/>
                <xsd:element ref="ns4:lcf76f155ced4ddcb4097134ff3c332f"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79b424e-2468-4d46-af68-498e1e8eea0b}" ma:internalName="TaxCatchAll" ma:showField="CatchAllData" ma:web="79fcc096-983c-4690-83b6-e5f0a98a776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79b424e-2468-4d46-af68-498e1e8eea0b}" ma:internalName="TaxCatchAllLabel" ma:readOnly="true" ma:showField="CatchAllDataLabel" ma:web="79fcc096-983c-4690-83b6-e5f0a98a7764">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Work Delivery|388f4f80-46e6-4bcd-8bd1-cea0059da8bd"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Natural Capital and Ecosystem Assessment Programme" ma:internalName="Team">
      <xsd:simpleType>
        <xsd:restriction base="dms:Text"/>
      </xsd:simpleType>
    </xsd:element>
    <xsd:element name="Topic" ma:index="20" nillable="true" ma:displayName="Topic" ma:default="Science and Evidence"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EA|d5f78ddb-b1b6-4328-9877-d7e3ed06fdac"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9fcc096-983c-4690-83b6-e5f0a98a7764" elementFormDefault="qualified">
    <xsd:import namespace="http://schemas.microsoft.com/office/2006/documentManagement/types"/>
    <xsd:import namespace="http://schemas.microsoft.com/office/infopath/2007/PartnerControls"/>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fd8bbd-a92f-44c5-9b08-4db42fc8535c"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dexed="true" ma:internalName="MediaServiceDateTaken" ma:readOnly="true">
      <xsd:simpleType>
        <xsd:restriction base="dms:Text"/>
      </xsd:simpleType>
    </xsd:element>
    <xsd:element name="MediaLengthInSeconds" ma:index="37" nillable="true" ma:displayName="MediaLengthInSeconds" ma:hidden="true" ma:internalName="MediaLengthInSeconds" ma:readOnly="true">
      <xsd:simpleType>
        <xsd:restriction base="dms:Unknow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d1117845-93f6-4da3-abaa-fcb4fa669c78" ContentTypeId="0x010100A5BF1C78D9F64B679A5EBDE1C6598EBC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lcf76f155ced4ddcb4097134ff3c332f xmlns="2cfd8bbd-a92f-44c5-9b08-4db42fc8535c">
      <Terms xmlns="http://schemas.microsoft.com/office/infopath/2007/PartnerControls"/>
    </lcf76f155ced4ddcb4097134ff3c332f>
    <k85d23755b3a46b5a51451cf336b2e9b xmlns="662745e8-e224-48e8-a2e3-254862b8c2f5">
      <Terms xmlns="http://schemas.microsoft.com/office/infopath/2007/PartnerControls"/>
    </k85d23755b3a46b5a51451cf336b2e9b>
    <Topic xmlns="662745e8-e224-48e8-a2e3-254862b8c2f5">Science and Evidence</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10</Value>
      <Value>9</Value>
      <Value>8</Value>
      <Value>7</Value>
      <Value>6</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EA</TermName>
          <TermId xmlns="http://schemas.microsoft.com/office/infopath/2007/PartnerControls">d5f78ddb-b1b6-4328-9877-d7e3ed06fdac</TermId>
        </TermInfo>
      </Terms>
    </fe59e9859d6a491389c5b03567f5dda5>
    <Team xmlns="662745e8-e224-48e8-a2e3-254862b8c2f5">Natural Capital and Ecosystem Assessment Programme</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Work Delivery</TermName>
          <TermId xmlns="http://schemas.microsoft.com/office/infopath/2007/PartnerControls">388f4f80-46e6-4bcd-8bd1-cea0059da8bd</TermId>
        </TermInfo>
      </Terms>
    </n7493b4506bf40e28c373b1e51a33445>
  </documentManagement>
</p:properties>
</file>

<file path=customXml/itemProps1.xml><?xml version="1.0" encoding="utf-8"?>
<ds:datastoreItem xmlns:ds="http://schemas.openxmlformats.org/officeDocument/2006/customXml" ds:itemID="{DCE51E4E-B331-4B7E-B2A7-2DC66E330C62}"/>
</file>

<file path=customXml/itemProps2.xml><?xml version="1.0" encoding="utf-8"?>
<ds:datastoreItem xmlns:ds="http://schemas.openxmlformats.org/officeDocument/2006/customXml" ds:itemID="{9F6151E4-0207-46C4-B215-AB8151561ABE}"/>
</file>

<file path=customXml/itemProps3.xml><?xml version="1.0" encoding="utf-8"?>
<ds:datastoreItem xmlns:ds="http://schemas.openxmlformats.org/officeDocument/2006/customXml" ds:itemID="{965014B0-1590-44B7-A3A3-B7C448E479D2}"/>
</file>

<file path=customXml/itemProps4.xml><?xml version="1.0" encoding="utf-8"?>
<ds:datastoreItem xmlns:ds="http://schemas.openxmlformats.org/officeDocument/2006/customXml" ds:itemID="{E015454E-FDA6-42DA-9D32-FECB84CE83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Overview</vt:lpstr>
      <vt:lpstr>Data </vt:lpstr>
      <vt:lpstr>Tools, methods and models </vt:lpstr>
      <vt:lpstr>Indicators- natural rivers </vt:lpstr>
      <vt:lpstr>Indicators- artificial rivers</vt:lpstr>
      <vt:lpstr>DataUsability</vt:lpstr>
    </vt:vector>
  </TitlesOfParts>
  <Manager/>
  <Company>Cranfield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Imogen Speck</dc:creator>
  <cp:keywords/>
  <dc:description/>
  <cp:lastModifiedBy>Crouch, Alice</cp:lastModifiedBy>
  <cp:revision/>
  <dcterms:created xsi:type="dcterms:W3CDTF">2023-04-23T11:43:45Z</dcterms:created>
  <dcterms:modified xsi:type="dcterms:W3CDTF">2023-09-19T12:53:15Z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0x010100A5BF1C78D9F64B679A5EBDE1C6598EBC01007A7B47B77327CD43A1F71D8549124D40</vt:lpwstr>
  </property>
</Properties>
</file>