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Fastpkai2\VA\KAI-VAT-Assignment-Data-r\Scotland New\Model\R Model\R Code\HTML code\2021\Version control\Version 10 25-09-23 published (revised)\"/>
    </mc:Choice>
  </mc:AlternateContent>
  <xr:revisionPtr revIDLastSave="0" documentId="13_ncr:1_{A73B73CE-C790-4B4D-AF00-D481E24FCB9C}" xr6:coauthVersionLast="47" xr6:coauthVersionMax="47" xr10:uidLastSave="{00000000-0000-0000-0000-000000000000}"/>
  <bookViews>
    <workbookView xWindow="-28920" yWindow="-375" windowWidth="29040" windowHeight="15840" activeTab="5" xr2:uid="{00000000-000D-0000-FFFF-FFFF00000000}"/>
  </bookViews>
  <sheets>
    <sheet name="Cover" sheetId="1" r:id="rId1"/>
    <sheet name="Contents" sheetId="2" r:id="rId2"/>
    <sheet name="Table 1" sheetId="3" r:id="rId3"/>
    <sheet name="Table 2" sheetId="4" r:id="rId4"/>
    <sheet name="Table 3" sheetId="5" r:id="rId5"/>
    <sheet name="Table 4" sheetId="6" r:id="rId6"/>
    <sheet name="Table 5" sheetId="7" r:id="rId7"/>
    <sheet name="Table 6" sheetId="8" r:id="rId8"/>
    <sheet name="Table 7"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2" l="1"/>
  <c r="A8" i="2"/>
  <c r="A7" i="2"/>
  <c r="A6" i="2"/>
  <c r="A5" i="2"/>
  <c r="A4" i="2"/>
  <c r="A3" i="2"/>
</calcChain>
</file>

<file path=xl/sharedStrings.xml><?xml version="1.0" encoding="utf-8"?>
<sst xmlns="http://schemas.openxmlformats.org/spreadsheetml/2006/main" count="101" uniqueCount="80">
  <si>
    <t>Experimental Scottish VAT assignment tables for calendar years 2011 to 2021</t>
  </si>
  <si>
    <t>Description</t>
  </si>
  <si>
    <t>Publication dates</t>
  </si>
  <si>
    <t>Statistical enquiries (email)</t>
  </si>
  <si>
    <t>Media enquiries</t>
  </si>
  <si>
    <t>A publication containing data on the estimated proportion of VAT raised in Scotland for years 2011 to 2021</t>
  </si>
  <si>
    <t>The data tables in this spreadsheet were originally published at 9:30am 28 September 2023</t>
  </si>
  <si>
    <t>modelscottishvatassignment@hmrc.gov.uk</t>
  </si>
  <si>
    <t>https://www.gov.uk/government/organisations/hm-revenue-customs/about/media-enquiries</t>
  </si>
  <si>
    <t>Contents</t>
  </si>
  <si>
    <t>Worksheet title</t>
  </si>
  <si>
    <t>Total UK VAT liabilities (£ million) and estimated Scottish VAT assignment (VA) share (% and £ million) of UK VAT liabilities, 2011 to 2021</t>
  </si>
  <si>
    <t>Breakdown of standard rate equivalent (SRE) household expenditure in Scotland and the rest of the UK, 2021</t>
  </si>
  <si>
    <t>Year-on-year change in Scottish VAT Assignment (VA) share by spending component, 2012 to 2021</t>
  </si>
  <si>
    <t>Scottish share (%) of UK household expenditure: Living Costs and Food (LCF) survey versus VAT assignment (VA) model, 2011 to 2021</t>
  </si>
  <si>
    <t>Breakdown of the total standard rate equivalent (SRE) expenditure in Scotland by spending component, 2011 to 2021</t>
  </si>
  <si>
    <t>End of worksheet</t>
  </si>
  <si>
    <t>Table 1: Total UK VAT liabilities (£ million) and estimated Scottish VAT assignment (VA) share (% and £ million) of UK VAT liabilities, 2011 to 2021</t>
  </si>
  <si>
    <t>This tab contains 1 table</t>
  </si>
  <si>
    <t>Table 1 shows the VA share percentage, VAT liabilities for the UK and the illustrative VA figure for Scotland (which is calculated from the VA share percentage and VAT liabilities), from 2011 to 2021</t>
  </si>
  <si>
    <t>As there is normally a lag of around three months between VAT liability and VAT payment, the VAT liabilities used in this publication presented on a calendar year basis are assumed to be the same as VAT receipts by financial year</t>
  </si>
  <si>
    <t>Percentage figures are rounded to two decimal places. Cash figures are rounded to the nearest million pounds</t>
  </si>
  <si>
    <t>Calendar year</t>
  </si>
  <si>
    <t>VA share (%)</t>
  </si>
  <si>
    <t>VAT liabilities (£ million)</t>
  </si>
  <si>
    <t>Illustrative VA share (£ million)</t>
  </si>
  <si>
    <t>Revisions to VAT assignment share (percentage point change)</t>
  </si>
  <si>
    <t>Table 3: Breakdown of standard rate equivalent (SRE) household expenditure in Scotland and the rest of the UK, 2021</t>
  </si>
  <si>
    <t>Table 3 compares the percentage of SRE expenditure in Scotland versus the rest of the UK for each household expenditure category, 2021</t>
  </si>
  <si>
    <t>Percentage and percentage point figures are rounded to two decimal places</t>
  </si>
  <si>
    <t>Sector</t>
  </si>
  <si>
    <t>% of SRE expenditure in Scotland</t>
  </si>
  <si>
    <t>% of SRE expenditure in the rest of UK</t>
  </si>
  <si>
    <t>Percentage point difference</t>
  </si>
  <si>
    <t>Food &amp; Non-Alcoholic Beverages</t>
  </si>
  <si>
    <t>Alcoholic Beverages</t>
  </si>
  <si>
    <t>Clothing and Footwear</t>
  </si>
  <si>
    <t>Housing, Water, Electricity, Gas, and other Fuel</t>
  </si>
  <si>
    <t>Household Goods and Services</t>
  </si>
  <si>
    <t>Health</t>
  </si>
  <si>
    <t>Transport</t>
  </si>
  <si>
    <t>Communication</t>
  </si>
  <si>
    <t>Recreation and Culture</t>
  </si>
  <si>
    <t>Education</t>
  </si>
  <si>
    <t>Restaurants and Hotels</t>
  </si>
  <si>
    <t>Miscellaneous Goods and Services</t>
  </si>
  <si>
    <t>Table 4: Year-on-year change in Scottish VAT Assignment (VA) share by spending component, 2012 to 2021</t>
  </si>
  <si>
    <t>Table 4 shows the year-on-year percentage point change in how spending components contribute to the Scottish VA share, 2012 to 2021</t>
  </si>
  <si>
    <t>Percentage point figures are rounded to two decimal places</t>
  </si>
  <si>
    <t>Household growth (percentage point)</t>
  </si>
  <si>
    <t>Charities growth (percentage point)</t>
  </si>
  <si>
    <t>Exempt growth (percentage point)</t>
  </si>
  <si>
    <t>Government growth (percentage point)</t>
  </si>
  <si>
    <t>Housing growth (percentage point)</t>
  </si>
  <si>
    <t>Corrections growth (percentage point)</t>
  </si>
  <si>
    <t>Domestic tourism growth (percentage point)</t>
  </si>
  <si>
    <t>Table 5 shows the year-on-year changes in the VA % share, VAT liabilities and VA cash share, 2012 to 2021</t>
  </si>
  <si>
    <t>Growth in VA % share (percentage points)</t>
  </si>
  <si>
    <t>Growth in VAT liabilities (percentage points)</t>
  </si>
  <si>
    <t>Growth in VAT cash share (percentage points)</t>
  </si>
  <si>
    <t>Table 6: Scottish share (%) of UK household expenditure: Living Costs and Food (LCF) survey versus VAT assignment (VA) model, 2011 to 2021</t>
  </si>
  <si>
    <t>Table 6 compares the Scottish share of UK household expenditure based on the LCF survey and the VA model, 2011 to 2021</t>
  </si>
  <si>
    <t>Percentage figures are rounded to two decimal places</t>
  </si>
  <si>
    <t>Scottish share of total UK expenditure based on LCF (%)</t>
  </si>
  <si>
    <t>Table 7: Breakdown of the total standard rate equivalent (SRE) expenditure in Scotland by spending component, 2011 to 2021</t>
  </si>
  <si>
    <t>Table 7 shows the percentage breakdown of SRE expenditure by sectors, 2011 to 2021</t>
  </si>
  <si>
    <t>Percentage figures are rounded to two decimal places. Due to rounding, the sum of the expenditure components may not equal 100%</t>
  </si>
  <si>
    <t>Housing (%)</t>
  </si>
  <si>
    <t>Household (%)</t>
  </si>
  <si>
    <t>Charities (%)</t>
  </si>
  <si>
    <t>Exempt (%)</t>
  </si>
  <si>
    <t>Central Government (%)</t>
  </si>
  <si>
    <t>Scottish share of household sector in VA model (%)</t>
  </si>
  <si>
    <t>Table 5: Percentage growth in the illustrative VAT assignment (VA) cash share, 2012 to 2021</t>
  </si>
  <si>
    <t>Percentage growth in the illustrative VAT assignment (VA) cash share, 2012 to 2021</t>
  </si>
  <si>
    <t>Table 2: Revisions to the Scottish VAT assignment (VA) share since the previous publication (percentage point and £ million), 2011 to 2020</t>
  </si>
  <si>
    <t>Table 2 shows the upward revision (percentage points) to the VA share published in this release compared to the previous publication, and how much cash this change corresponds to, 2011 to 2020</t>
  </si>
  <si>
    <t>Revisions to the Scottish VAT assignment (VA) share since the previous publication (percentage point and £ million), 2011 to 2020</t>
  </si>
  <si>
    <t>Tobacco</t>
  </si>
  <si>
    <t>Revisions to illustrative VAT assignment figures (£ millions)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</si>
</sst>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3" x14ac:knownFonts="1">
    <font>
      <sz val="11"/>
      <color rgb="FF000000"/>
      <name val="Calibri"/>
      <family val="2"/>
      <scheme val="minor"/>
    </font>
    <font>
      <sz val="20"/>
      <color rgb="FFFFFFFF"/>
      <name val="Arial"/>
      <family val="2"/>
    </font>
    <font>
      <b/>
      <sz val="14"/>
      <color rgb="FF000000"/>
      <name val="Arial"/>
      <family val="2"/>
    </font>
    <font>
      <sz val="12"/>
      <color rgb="FF000000"/>
      <name val="Arial"/>
      <family val="2"/>
    </font>
    <font>
      <b/>
      <sz val="12"/>
      <color rgb="FF000000"/>
      <name val="Arial"/>
      <family val="2"/>
    </font>
    <font>
      <u/>
      <sz val="12"/>
      <color rgb="FF0066CC"/>
      <name val="Arial"/>
      <family val="2"/>
    </font>
    <font>
      <sz val="11"/>
      <color rgb="FF000000"/>
      <name val="Arial"/>
      <family val="2"/>
    </font>
    <font>
      <sz val="8"/>
      <name val="Calibri"/>
      <family val="2"/>
      <scheme val="minor"/>
    </font>
    <font>
      <b/>
      <sz val="14"/>
      <color rgb="FF000000"/>
      <name val="Arial"/>
      <family val="2"/>
    </font>
    <font>
      <b/>
      <sz val="12"/>
      <color rgb="FF000000"/>
      <name val="Arial"/>
      <family val="2"/>
    </font>
    <font>
      <sz val="12"/>
      <color rgb="FF000000"/>
      <name val="Arial"/>
      <family val="2"/>
    </font>
    <font>
      <sz val="11"/>
      <color rgb="FF000000"/>
      <name val="Arial"/>
      <family val="2"/>
    </font>
    <font>
      <sz val="11"/>
      <color rgb="FF000000"/>
      <name val="Calibri"/>
      <family val="2"/>
      <scheme val="minor"/>
    </font>
  </fonts>
  <fills count="3">
    <fill>
      <patternFill patternType="none"/>
    </fill>
    <fill>
      <patternFill patternType="gray125"/>
    </fill>
    <fill>
      <patternFill patternType="solid">
        <fgColor rgb="FF008670"/>
      </patternFill>
    </fill>
  </fills>
  <borders count="7">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s>
  <cellStyleXfs count="2">
    <xf numFmtId="0" fontId="0" fillId="0" borderId="0"/>
    <xf numFmtId="43" fontId="12" fillId="0" borderId="0" applyFont="0" applyFill="0" applyBorder="0" applyAlignment="0" applyProtection="0"/>
  </cellStyleXfs>
  <cellXfs count="35">
    <xf numFmtId="0" fontId="0" fillId="0" borderId="0" xfId="0"/>
    <xf numFmtId="0" fontId="1" fillId="2" borderId="0" xfId="0" applyFont="1" applyFill="1" applyAlignment="1">
      <alignment vertical="center"/>
    </xf>
    <xf numFmtId="0" fontId="2" fillId="0" borderId="0" xfId="0" applyFont="1" applyAlignment="1">
      <alignment vertical="center"/>
    </xf>
    <xf numFmtId="0" fontId="3" fillId="0" borderId="0" xfId="0" applyFont="1"/>
    <xf numFmtId="0" fontId="4" fillId="0" borderId="0" xfId="0" applyFont="1"/>
    <xf numFmtId="0" fontId="3" fillId="0" borderId="0" xfId="0" applyFont="1" applyAlignment="1">
      <alignment vertical="center"/>
    </xf>
    <xf numFmtId="0" fontId="5" fillId="0" borderId="0" xfId="0" applyFont="1" applyAlignment="1">
      <alignment vertical="center"/>
    </xf>
    <xf numFmtId="0" fontId="2" fillId="0" borderId="0" xfId="0" applyFont="1" applyAlignment="1">
      <alignment horizontal="left" vertical="center"/>
    </xf>
    <xf numFmtId="0" fontId="4" fillId="0" borderId="1" xfId="0" applyFont="1" applyBorder="1" applyAlignment="1">
      <alignment horizontal="right" vertical="center" wrapText="1"/>
    </xf>
    <xf numFmtId="0" fontId="4" fillId="0" borderId="2" xfId="0" applyFont="1" applyBorder="1" applyAlignment="1">
      <alignment horizontal="right" vertical="center" wrapText="1"/>
    </xf>
    <xf numFmtId="0" fontId="3" fillId="0" borderId="3" xfId="0" applyFont="1" applyBorder="1" applyAlignment="1">
      <alignment horizontal="left" wrapText="1"/>
    </xf>
    <xf numFmtId="0" fontId="4" fillId="0" borderId="2" xfId="0" applyFont="1" applyBorder="1" applyAlignment="1">
      <alignment horizontal="left" vertical="center" wrapText="1"/>
    </xf>
    <xf numFmtId="3" fontId="6" fillId="0" borderId="0" xfId="0" applyNumberFormat="1" applyFont="1" applyAlignment="1">
      <alignment horizontal="right"/>
    </xf>
    <xf numFmtId="3" fontId="6" fillId="0" borderId="4" xfId="0" applyNumberFormat="1" applyFont="1" applyBorder="1" applyAlignment="1">
      <alignment horizontal="right"/>
    </xf>
    <xf numFmtId="0" fontId="3" fillId="0" borderId="5" xfId="0" applyFont="1" applyBorder="1" applyAlignment="1">
      <alignment horizontal="left" wrapText="1"/>
    </xf>
    <xf numFmtId="3" fontId="6" fillId="0" borderId="3" xfId="0" applyNumberFormat="1" applyFont="1" applyBorder="1" applyAlignment="1">
      <alignment horizontal="right"/>
    </xf>
    <xf numFmtId="3" fontId="6" fillId="0" borderId="5" xfId="0" applyNumberFormat="1" applyFont="1" applyBorder="1" applyAlignment="1">
      <alignment horizontal="right"/>
    </xf>
    <xf numFmtId="0" fontId="3" fillId="0" borderId="6" xfId="0" applyFont="1" applyBorder="1" applyAlignment="1">
      <alignment horizontal="left" wrapText="1"/>
    </xf>
    <xf numFmtId="4" fontId="6" fillId="0" borderId="0" xfId="0" applyNumberFormat="1" applyFont="1" applyAlignment="1">
      <alignment horizontal="right"/>
    </xf>
    <xf numFmtId="4" fontId="6" fillId="0" borderId="4" xfId="0" applyNumberFormat="1" applyFont="1" applyBorder="1" applyAlignment="1">
      <alignment horizontal="right"/>
    </xf>
    <xf numFmtId="4" fontId="6" fillId="0" borderId="3" xfId="0" applyNumberFormat="1" applyFont="1" applyBorder="1" applyAlignment="1">
      <alignment horizontal="right"/>
    </xf>
    <xf numFmtId="4" fontId="6" fillId="0" borderId="5" xfId="0" applyNumberFormat="1" applyFont="1" applyBorder="1" applyAlignment="1">
      <alignment horizontal="right"/>
    </xf>
    <xf numFmtId="0" fontId="8" fillId="0" borderId="0" xfId="0" applyFont="1" applyAlignment="1">
      <alignment horizontal="left" vertical="center"/>
    </xf>
    <xf numFmtId="0" fontId="9" fillId="0" borderId="2" xfId="0" applyFont="1" applyBorder="1" applyAlignment="1">
      <alignment horizontal="left" vertical="center" wrapText="1"/>
    </xf>
    <xf numFmtId="0" fontId="9" fillId="0" borderId="1" xfId="0" applyFont="1" applyBorder="1" applyAlignment="1">
      <alignment horizontal="right" vertical="center" wrapText="1"/>
    </xf>
    <xf numFmtId="0" fontId="9" fillId="0" borderId="2" xfId="0" applyFont="1" applyBorder="1" applyAlignment="1">
      <alignment horizontal="right" vertical="center" wrapText="1"/>
    </xf>
    <xf numFmtId="0" fontId="10" fillId="0" borderId="3" xfId="0" applyFont="1" applyBorder="1" applyAlignment="1">
      <alignment horizontal="left" wrapText="1"/>
    </xf>
    <xf numFmtId="4" fontId="11" fillId="0" borderId="0" xfId="0" applyNumberFormat="1" applyFont="1" applyAlignment="1">
      <alignment horizontal="right"/>
    </xf>
    <xf numFmtId="4" fontId="11" fillId="0" borderId="3" xfId="0" applyNumberFormat="1" applyFont="1" applyBorder="1" applyAlignment="1">
      <alignment horizontal="right"/>
    </xf>
    <xf numFmtId="0" fontId="10" fillId="0" borderId="5" xfId="0" applyFont="1" applyBorder="1" applyAlignment="1">
      <alignment horizontal="left" wrapText="1"/>
    </xf>
    <xf numFmtId="4" fontId="11" fillId="0" borderId="4" xfId="0" applyNumberFormat="1" applyFont="1" applyBorder="1" applyAlignment="1">
      <alignment horizontal="right"/>
    </xf>
    <xf numFmtId="4" fontId="11" fillId="0" borderId="5" xfId="0" applyNumberFormat="1" applyFont="1" applyBorder="1" applyAlignment="1">
      <alignment horizontal="right"/>
    </xf>
    <xf numFmtId="0" fontId="10" fillId="0" borderId="6" xfId="0" applyFont="1" applyBorder="1" applyAlignment="1">
      <alignment horizontal="left" wrapText="1"/>
    </xf>
    <xf numFmtId="164" fontId="6" fillId="0" borderId="3" xfId="1" applyNumberFormat="1" applyFont="1" applyBorder="1" applyAlignment="1">
      <alignment horizontal="right"/>
    </xf>
    <xf numFmtId="164" fontId="6" fillId="0" borderId="5" xfId="1" applyNumberFormat="1" applyFont="1" applyBorder="1" applyAlignment="1">
      <alignment horizontal="right"/>
    </xf>
  </cellXfs>
  <cellStyles count="2">
    <cellStyle name="Comma" xfId="1" builtinId="3"/>
    <cellStyle name="Normal" xfId="0" builtinId="0"/>
  </cellStyles>
  <dxfs count="23">
    <dxf>
      <font>
        <name val="Arial"/>
        <family val="2"/>
        <scheme val="none"/>
      </font>
      <numFmt numFmtId="4" formatCode="#,##0.00"/>
      <alignment horizontal="right" vertical="bottom" textRotation="0" wrapText="0" indent="0" justifyLastLine="0" shrinkToFit="0"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164" formatCode="_-* #,##0_-;\-* #,##0_-;_-* &quot;-&quot;??_-;_-@_-"/>
    </dxf>
    <dxf>
      <numFmt numFmtId="4" formatCode="#,##0.00"/>
    </dxf>
    <dxf>
      <numFmt numFmtId="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ntents" displayName="contents" ref="A2:B9" totalsRowShown="0">
  <tableColumns count="2">
    <tableColumn id="1" xr3:uid="{00000000-0010-0000-0000-000001000000}" name="Worksheet title"/>
    <tableColumn id="2" xr3:uid="{00000000-0010-0000-0000-000002000000}" name="Description"/>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1" displayName="table_1" ref="A6:D17" totalsRowShown="0">
  <tableColumns count="4">
    <tableColumn id="1" xr3:uid="{00000000-0010-0000-0100-000001000000}" name="Calendar year"/>
    <tableColumn id="2" xr3:uid="{00000000-0010-0000-0100-000002000000}" name="VA share (%)" dataDxfId="22"/>
    <tableColumn id="3" xr3:uid="{00000000-0010-0000-0100-000003000000}" name="VAT liabilities (£ million)"/>
    <tableColumn id="4" xr3:uid="{00000000-0010-0000-0100-000004000000}" name="Illustrative VA share (£ million)"/>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2" displayName="table_2" ref="A5:C15" totalsRowShown="0">
  <tableColumns count="3">
    <tableColumn id="1" xr3:uid="{00000000-0010-0000-0200-000001000000}" name="Calendar year"/>
    <tableColumn id="2" xr3:uid="{00000000-0010-0000-0200-000002000000}" name="Revisions to VAT assignment share (percentage point change)" dataDxfId="21"/>
    <tableColumn id="3" xr3:uid="{00000000-0010-0000-0200-000003000000}" name="Revisions to illustrative VAT assignment figures (£ millions)" dataDxfId="20" dataCellStyle="Comma"/>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304EEF7-77AD-4506-9814-ECFECF52545D}" name="table_32" displayName="table_32" ref="A5:D18" totalsRowShown="0">
  <tableColumns count="4">
    <tableColumn id="1" xr3:uid="{38B3A052-8E55-48AC-8CE7-C854DDD96800}" name="Sector"/>
    <tableColumn id="2" xr3:uid="{A3C70F74-DDDD-42BA-AF7F-A75AA2065552}" name="% of SRE expenditure in Scotland" dataDxfId="19"/>
    <tableColumn id="3" xr3:uid="{E4A284FC-D68A-4B1F-9DF2-1D04320ADCBA}" name="% of SRE expenditure in the rest of UK" dataDxfId="18"/>
    <tableColumn id="4" xr3:uid="{97E5418D-6078-408B-80AB-30B5408F81EC}" name="Percentage point difference" dataDxfId="17"/>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4" displayName="table_4" ref="A5:H15" totalsRowShown="0">
  <tableColumns count="8">
    <tableColumn id="1" xr3:uid="{00000000-0010-0000-0400-000001000000}" name="Calendar year"/>
    <tableColumn id="2" xr3:uid="{00000000-0010-0000-0400-000002000000}" name="Household growth (percentage point)" dataDxfId="16"/>
    <tableColumn id="3" xr3:uid="{00000000-0010-0000-0400-000003000000}" name="Charities growth (percentage point)" dataDxfId="15"/>
    <tableColumn id="4" xr3:uid="{00000000-0010-0000-0400-000004000000}" name="Exempt growth (percentage point)" dataDxfId="14"/>
    <tableColumn id="5" xr3:uid="{00000000-0010-0000-0400-000005000000}" name="Government growth (percentage point)" dataDxfId="13"/>
    <tableColumn id="6" xr3:uid="{00000000-0010-0000-0400-000006000000}" name="Housing growth (percentage point)" dataDxfId="12"/>
    <tableColumn id="7" xr3:uid="{00000000-0010-0000-0400-000007000000}" name="Corrections growth (percentage point)" dataDxfId="0"/>
    <tableColumn id="8" xr3:uid="{00000000-0010-0000-0400-000008000000}" name="Domestic tourism growth (percentage point)" dataDxfId="11"/>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5" displayName="table_5" ref="A5:D15" totalsRowShown="0">
  <tableColumns count="4">
    <tableColumn id="1" xr3:uid="{00000000-0010-0000-0500-000001000000}" name="Calendar year"/>
    <tableColumn id="2" xr3:uid="{00000000-0010-0000-0500-000002000000}" name="Growth in VA % share (percentage points)" dataDxfId="10"/>
    <tableColumn id="3" xr3:uid="{00000000-0010-0000-0500-000003000000}" name="Growth in VAT liabilities (percentage points)" dataDxfId="9"/>
    <tableColumn id="4" xr3:uid="{00000000-0010-0000-0500-000004000000}" name="Growth in VAT cash share (percentage points)" dataDxfId="8"/>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6" displayName="table_6" ref="A5:C16" totalsRowShown="0">
  <tableColumns count="3">
    <tableColumn id="1" xr3:uid="{00000000-0010-0000-0600-000001000000}" name="Calendar year"/>
    <tableColumn id="2" xr3:uid="{00000000-0010-0000-0600-000002000000}" name="Scottish share of total UK expenditure based on LCF (%)" dataDxfId="7"/>
    <tableColumn id="3" xr3:uid="{00000000-0010-0000-0600-000003000000}" name="Scottish share of household sector in VA model (%)" dataDxfId="6"/>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7" displayName="table_7" ref="A5:F16" totalsRowShown="0">
  <tableColumns count="6">
    <tableColumn id="1" xr3:uid="{00000000-0010-0000-0700-000001000000}" name="Calendar year"/>
    <tableColumn id="2" xr3:uid="{00000000-0010-0000-0700-000002000000}" name="Housing (%)" dataDxfId="5"/>
    <tableColumn id="3" xr3:uid="{00000000-0010-0000-0700-000003000000}" name="Household (%)" dataDxfId="4"/>
    <tableColumn id="4" xr3:uid="{00000000-0010-0000-0700-000004000000}" name="Charities (%)" dataDxfId="3"/>
    <tableColumn id="5" xr3:uid="{00000000-0010-0000-0700-000005000000}" name="Exempt (%)" dataDxfId="2"/>
    <tableColumn id="6" xr3:uid="{00000000-0010-0000-0700-000006000000}" name="Central Government (%)" dataDxfId="1"/>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workbookViewId="0"/>
  </sheetViews>
  <sheetFormatPr defaultColWidth="11.4609375" defaultRowHeight="14.6" x14ac:dyDescent="0.4"/>
  <sheetData>
    <row r="1" spans="1:20" ht="40" customHeight="1" x14ac:dyDescent="0.4">
      <c r="A1" s="1" t="s">
        <v>0</v>
      </c>
      <c r="B1" s="1"/>
      <c r="C1" s="1"/>
      <c r="D1" s="1"/>
      <c r="E1" s="1"/>
      <c r="F1" s="1"/>
      <c r="G1" s="1"/>
      <c r="H1" s="1"/>
      <c r="I1" s="1"/>
      <c r="J1" s="1"/>
      <c r="K1" s="1"/>
      <c r="L1" s="1"/>
      <c r="M1" s="1"/>
      <c r="N1" s="1"/>
      <c r="O1" s="1"/>
      <c r="P1" s="1"/>
      <c r="Q1" s="1"/>
      <c r="R1" s="1"/>
      <c r="S1" s="1"/>
      <c r="T1" s="1"/>
    </row>
    <row r="2" spans="1:20" ht="17.600000000000001" x14ac:dyDescent="0.4">
      <c r="A2" s="2" t="s">
        <v>1</v>
      </c>
    </row>
    <row r="3" spans="1:20" ht="15.45" x14ac:dyDescent="0.4">
      <c r="A3" s="3" t="s">
        <v>5</v>
      </c>
    </row>
    <row r="4" spans="1:20" ht="17.600000000000001" x14ac:dyDescent="0.4">
      <c r="A4" s="2" t="s">
        <v>2</v>
      </c>
    </row>
    <row r="5" spans="1:20" ht="15.45" x14ac:dyDescent="0.4">
      <c r="A5" s="3" t="s">
        <v>6</v>
      </c>
    </row>
    <row r="6" spans="1:20" ht="17.600000000000001" x14ac:dyDescent="0.4">
      <c r="A6" s="2" t="s">
        <v>3</v>
      </c>
    </row>
    <row r="7" spans="1:20" ht="15.45" x14ac:dyDescent="0.4">
      <c r="A7" s="3" t="s">
        <v>7</v>
      </c>
    </row>
    <row r="8" spans="1:20" ht="17.600000000000001" x14ac:dyDescent="0.4">
      <c r="A8" s="2" t="s">
        <v>4</v>
      </c>
    </row>
    <row r="9" spans="1:20" ht="15.45" x14ac:dyDescent="0.4">
      <c r="A9" s="3" t="s">
        <v>8</v>
      </c>
    </row>
  </sheetData>
  <pageMargins left="0.7" right="0.7" top="0.75" bottom="0.75" header="0.3" footer="0.3"/>
  <pageSetup paperSize="9" orientation="portrait" horizontalDpi="300" verticalDpi="300" r:id="rId1"/>
  <headerFoot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
  <sheetViews>
    <sheetView workbookViewId="0"/>
  </sheetViews>
  <sheetFormatPr defaultColWidth="11.4609375" defaultRowHeight="14.6" x14ac:dyDescent="0.4"/>
  <cols>
    <col min="1" max="1" width="19.69140625" customWidth="1"/>
    <col min="2" max="2" width="141.69140625" customWidth="1"/>
    <col min="3" max="6" width="3.69140625" customWidth="1"/>
  </cols>
  <sheetData>
    <row r="1" spans="1:15" ht="40" customHeight="1" x14ac:dyDescent="0.4">
      <c r="A1" s="4" t="s">
        <v>9</v>
      </c>
      <c r="B1" s="4"/>
      <c r="C1" s="4"/>
      <c r="D1" s="4"/>
      <c r="E1" s="4"/>
      <c r="F1" s="4"/>
      <c r="G1" s="4"/>
      <c r="H1" s="4"/>
      <c r="I1" s="4"/>
      <c r="J1" s="4"/>
      <c r="K1" s="4"/>
      <c r="L1" s="4"/>
      <c r="M1" s="4"/>
      <c r="N1" s="4"/>
      <c r="O1" s="4"/>
    </row>
    <row r="2" spans="1:15" ht="35.15" customHeight="1" x14ac:dyDescent="0.4">
      <c r="A2" s="4" t="s">
        <v>10</v>
      </c>
      <c r="B2" s="4" t="s">
        <v>1</v>
      </c>
    </row>
    <row r="3" spans="1:15" ht="35.15" customHeight="1" x14ac:dyDescent="0.4">
      <c r="A3" s="6" t="str">
        <f>HYPERLINK("#'Table 1'!A1","Table 1")</f>
        <v>Table 1</v>
      </c>
      <c r="B3" s="5" t="s">
        <v>11</v>
      </c>
    </row>
    <row r="4" spans="1:15" ht="35.15" customHeight="1" x14ac:dyDescent="0.4">
      <c r="A4" s="6" t="str">
        <f>HYPERLINK("#'Table 2'!A1","Table 2")</f>
        <v>Table 2</v>
      </c>
      <c r="B4" s="5" t="s">
        <v>77</v>
      </c>
    </row>
    <row r="5" spans="1:15" ht="35.15" customHeight="1" x14ac:dyDescent="0.4">
      <c r="A5" s="6" t="str">
        <f>HYPERLINK("#'Table 3'!A1","Table 3")</f>
        <v>Table 3</v>
      </c>
      <c r="B5" s="5" t="s">
        <v>12</v>
      </c>
    </row>
    <row r="6" spans="1:15" ht="35.15" customHeight="1" x14ac:dyDescent="0.4">
      <c r="A6" s="6" t="str">
        <f>HYPERLINK("#'Table 4'!A1","Table 4")</f>
        <v>Table 4</v>
      </c>
      <c r="B6" s="5" t="s">
        <v>13</v>
      </c>
    </row>
    <row r="7" spans="1:15" ht="35.15" customHeight="1" x14ac:dyDescent="0.4">
      <c r="A7" s="6" t="str">
        <f>HYPERLINK("#'Table 5'!A1","Table 5")</f>
        <v>Table 5</v>
      </c>
      <c r="B7" s="5" t="s">
        <v>74</v>
      </c>
    </row>
    <row r="8" spans="1:15" ht="35.15" customHeight="1" x14ac:dyDescent="0.4">
      <c r="A8" s="6" t="str">
        <f>HYPERLINK("#'Table 6'!A1","Table 6")</f>
        <v>Table 6</v>
      </c>
      <c r="B8" s="5" t="s">
        <v>14</v>
      </c>
    </row>
    <row r="9" spans="1:15" ht="35.15" customHeight="1" x14ac:dyDescent="0.4">
      <c r="A9" s="6" t="str">
        <f>HYPERLINK("#'Table 7'!A1","Table 7")</f>
        <v>Table 7</v>
      </c>
      <c r="B9" s="5" t="s">
        <v>15</v>
      </c>
    </row>
    <row r="10" spans="1:15" ht="15" x14ac:dyDescent="0.4">
      <c r="A10" s="5" t="s">
        <v>16</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
  <sheetViews>
    <sheetView workbookViewId="0"/>
  </sheetViews>
  <sheetFormatPr defaultColWidth="11.4609375" defaultRowHeight="14.6" x14ac:dyDescent="0.4"/>
  <cols>
    <col min="1" max="1" width="25.69140625" customWidth="1"/>
    <col min="2" max="100" width="35.69140625" customWidth="1"/>
  </cols>
  <sheetData>
    <row r="1" spans="1:4" ht="30" customHeight="1" x14ac:dyDescent="0.4">
      <c r="A1" s="7" t="s">
        <v>17</v>
      </c>
      <c r="B1" s="7"/>
      <c r="C1" s="7"/>
      <c r="D1" s="7"/>
    </row>
    <row r="2" spans="1:4" x14ac:dyDescent="0.4">
      <c r="A2" t="s">
        <v>18</v>
      </c>
    </row>
    <row r="3" spans="1:4" x14ac:dyDescent="0.4">
      <c r="A3" t="s">
        <v>19</v>
      </c>
    </row>
    <row r="4" spans="1:4" x14ac:dyDescent="0.4">
      <c r="A4" t="s">
        <v>20</v>
      </c>
    </row>
    <row r="5" spans="1:4" x14ac:dyDescent="0.4">
      <c r="A5" t="s">
        <v>21</v>
      </c>
    </row>
    <row r="6" spans="1:4" ht="30" customHeight="1" x14ac:dyDescent="0.4">
      <c r="A6" s="11" t="s">
        <v>22</v>
      </c>
      <c r="B6" s="8" t="s">
        <v>23</v>
      </c>
      <c r="C6" s="8" t="s">
        <v>24</v>
      </c>
      <c r="D6" s="9" t="s">
        <v>25</v>
      </c>
    </row>
    <row r="7" spans="1:4" ht="30" customHeight="1" x14ac:dyDescent="0.4">
      <c r="A7" s="10">
        <v>2011</v>
      </c>
      <c r="B7" s="18">
        <v>4.57</v>
      </c>
      <c r="C7" s="12">
        <v>98292</v>
      </c>
      <c r="D7" s="15">
        <v>4488</v>
      </c>
    </row>
    <row r="8" spans="1:4" ht="30" customHeight="1" x14ac:dyDescent="0.4">
      <c r="A8" s="10">
        <v>2012</v>
      </c>
      <c r="B8" s="18">
        <v>4.5599999999999996</v>
      </c>
      <c r="C8" s="12">
        <v>100572</v>
      </c>
      <c r="D8" s="15">
        <v>4583</v>
      </c>
    </row>
    <row r="9" spans="1:4" ht="30" customHeight="1" x14ac:dyDescent="0.4">
      <c r="A9" s="10">
        <v>2013</v>
      </c>
      <c r="B9" s="18">
        <v>4.5599999999999996</v>
      </c>
      <c r="C9" s="12">
        <v>104718</v>
      </c>
      <c r="D9" s="15">
        <v>4778</v>
      </c>
    </row>
    <row r="10" spans="1:4" ht="30" customHeight="1" x14ac:dyDescent="0.4">
      <c r="A10" s="10">
        <v>2014</v>
      </c>
      <c r="B10" s="18">
        <v>4.41</v>
      </c>
      <c r="C10" s="12">
        <v>111363</v>
      </c>
      <c r="D10" s="15">
        <v>4912</v>
      </c>
    </row>
    <row r="11" spans="1:4" ht="30" customHeight="1" x14ac:dyDescent="0.4">
      <c r="A11" s="10">
        <v>2015</v>
      </c>
      <c r="B11" s="18">
        <v>4.37</v>
      </c>
      <c r="C11" s="12">
        <v>114941</v>
      </c>
      <c r="D11" s="15">
        <v>5020</v>
      </c>
    </row>
    <row r="12" spans="1:4" ht="30" customHeight="1" x14ac:dyDescent="0.4">
      <c r="A12" s="10">
        <v>2016</v>
      </c>
      <c r="B12" s="18">
        <v>4.24</v>
      </c>
      <c r="C12" s="12">
        <v>119799</v>
      </c>
      <c r="D12" s="15">
        <v>5075</v>
      </c>
    </row>
    <row r="13" spans="1:4" ht="30" customHeight="1" x14ac:dyDescent="0.4">
      <c r="A13" s="10">
        <v>2017</v>
      </c>
      <c r="B13" s="18">
        <v>4.55</v>
      </c>
      <c r="C13" s="12">
        <v>126423</v>
      </c>
      <c r="D13" s="15">
        <v>5758</v>
      </c>
    </row>
    <row r="14" spans="1:4" ht="30" customHeight="1" x14ac:dyDescent="0.4">
      <c r="A14" s="10">
        <v>2018</v>
      </c>
      <c r="B14" s="18">
        <v>4.4400000000000004</v>
      </c>
      <c r="C14" s="12">
        <v>132540</v>
      </c>
      <c r="D14" s="15">
        <v>5889</v>
      </c>
    </row>
    <row r="15" spans="1:4" ht="30" customHeight="1" x14ac:dyDescent="0.4">
      <c r="A15" s="10">
        <v>2019</v>
      </c>
      <c r="B15" s="18">
        <v>4.34</v>
      </c>
      <c r="C15" s="12">
        <v>134862</v>
      </c>
      <c r="D15" s="15">
        <v>5857</v>
      </c>
    </row>
    <row r="16" spans="1:4" ht="30" customHeight="1" x14ac:dyDescent="0.4">
      <c r="A16" s="10">
        <v>2020</v>
      </c>
      <c r="B16" s="18">
        <v>4.03</v>
      </c>
      <c r="C16" s="12">
        <v>118968</v>
      </c>
      <c r="D16" s="15">
        <v>4800</v>
      </c>
    </row>
    <row r="17" spans="1:4" ht="30" customHeight="1" x14ac:dyDescent="0.4">
      <c r="A17" s="14">
        <v>2021</v>
      </c>
      <c r="B17" s="19">
        <v>4.3899999999999997</v>
      </c>
      <c r="C17" s="13">
        <v>135251</v>
      </c>
      <c r="D17" s="16">
        <v>5933</v>
      </c>
    </row>
    <row r="18" spans="1:4" ht="30" customHeight="1" x14ac:dyDescent="0.4">
      <c r="A18" s="17" t="s">
        <v>16</v>
      </c>
    </row>
  </sheetData>
  <phoneticPr fontId="7" type="noConversion"/>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6"/>
  <sheetViews>
    <sheetView workbookViewId="0"/>
  </sheetViews>
  <sheetFormatPr defaultColWidth="11.4609375" defaultRowHeight="14.6" x14ac:dyDescent="0.4"/>
  <cols>
    <col min="1" max="1" width="25.69140625" customWidth="1"/>
    <col min="2" max="100" width="37.69140625" customWidth="1"/>
  </cols>
  <sheetData>
    <row r="1" spans="1:3" ht="30" customHeight="1" x14ac:dyDescent="0.4">
      <c r="A1" s="7" t="s">
        <v>75</v>
      </c>
      <c r="B1" s="7"/>
      <c r="C1" s="7"/>
    </row>
    <row r="2" spans="1:3" x14ac:dyDescent="0.4">
      <c r="A2" t="s">
        <v>18</v>
      </c>
    </row>
    <row r="3" spans="1:3" x14ac:dyDescent="0.4">
      <c r="A3" t="s">
        <v>76</v>
      </c>
    </row>
    <row r="4" spans="1:3" x14ac:dyDescent="0.4">
      <c r="A4" t="s">
        <v>21</v>
      </c>
    </row>
    <row r="5" spans="1:3" ht="30" customHeight="1" x14ac:dyDescent="0.4">
      <c r="A5" s="11" t="s">
        <v>22</v>
      </c>
      <c r="B5" s="8" t="s">
        <v>26</v>
      </c>
      <c r="C5" s="9" t="s">
        <v>79</v>
      </c>
    </row>
    <row r="6" spans="1:3" ht="30" customHeight="1" x14ac:dyDescent="0.4">
      <c r="A6" s="10">
        <v>2011</v>
      </c>
      <c r="B6" s="18">
        <v>0.32</v>
      </c>
      <c r="C6" s="33">
        <v>308</v>
      </c>
    </row>
    <row r="7" spans="1:3" ht="30" customHeight="1" x14ac:dyDescent="0.4">
      <c r="A7" s="10">
        <v>2012</v>
      </c>
      <c r="B7" s="18">
        <v>0.34</v>
      </c>
      <c r="C7" s="33">
        <v>343</v>
      </c>
    </row>
    <row r="8" spans="1:3" ht="30" customHeight="1" x14ac:dyDescent="0.4">
      <c r="A8" s="10">
        <v>2013</v>
      </c>
      <c r="B8" s="18">
        <v>0.31</v>
      </c>
      <c r="C8" s="33">
        <v>328</v>
      </c>
    </row>
    <row r="9" spans="1:3" ht="30" customHeight="1" x14ac:dyDescent="0.4">
      <c r="A9" s="10">
        <v>2014</v>
      </c>
      <c r="B9" s="18">
        <v>0.31</v>
      </c>
      <c r="C9" s="33">
        <v>342</v>
      </c>
    </row>
    <row r="10" spans="1:3" ht="30" customHeight="1" x14ac:dyDescent="0.4">
      <c r="A10" s="10">
        <v>2015</v>
      </c>
      <c r="B10" s="18">
        <v>0.24</v>
      </c>
      <c r="C10" s="33">
        <v>270</v>
      </c>
    </row>
    <row r="11" spans="1:3" ht="30" customHeight="1" x14ac:dyDescent="0.4">
      <c r="A11" s="10">
        <v>2016</v>
      </c>
      <c r="B11" s="18">
        <v>0.22</v>
      </c>
      <c r="C11" s="33">
        <v>255</v>
      </c>
    </row>
    <row r="12" spans="1:3" ht="30" customHeight="1" x14ac:dyDescent="0.4">
      <c r="A12" s="10">
        <v>2017</v>
      </c>
      <c r="B12" s="18">
        <v>0.23</v>
      </c>
      <c r="C12" s="33">
        <v>298</v>
      </c>
    </row>
    <row r="13" spans="1:3" ht="30" customHeight="1" x14ac:dyDescent="0.4">
      <c r="A13" s="10">
        <v>2018</v>
      </c>
      <c r="B13" s="18">
        <v>0.22</v>
      </c>
      <c r="C13" s="33">
        <v>289</v>
      </c>
    </row>
    <row r="14" spans="1:3" ht="30" customHeight="1" x14ac:dyDescent="0.4">
      <c r="A14" s="10">
        <v>2019</v>
      </c>
      <c r="B14" s="18">
        <v>0.28999999999999998</v>
      </c>
      <c r="C14" s="33">
        <v>597</v>
      </c>
    </row>
    <row r="15" spans="1:3" ht="30" customHeight="1" x14ac:dyDescent="0.4">
      <c r="A15" s="14">
        <v>2020</v>
      </c>
      <c r="B15" s="19">
        <v>0.36</v>
      </c>
      <c r="C15" s="34">
        <v>1070</v>
      </c>
    </row>
    <row r="16" spans="1:3" ht="30" customHeight="1" x14ac:dyDescent="0.4">
      <c r="A16" s="17" t="s">
        <v>16</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9"/>
  <sheetViews>
    <sheetView workbookViewId="0">
      <selection activeCell="E9" sqref="E9"/>
    </sheetView>
  </sheetViews>
  <sheetFormatPr defaultColWidth="11.07421875" defaultRowHeight="14.6" x14ac:dyDescent="0.4"/>
  <cols>
    <col min="1" max="1" width="35.69140625" customWidth="1"/>
    <col min="2" max="100" width="26.69140625" customWidth="1"/>
  </cols>
  <sheetData>
    <row r="1" spans="1:4" ht="30" customHeight="1" x14ac:dyDescent="0.4">
      <c r="A1" s="22" t="s">
        <v>27</v>
      </c>
      <c r="B1" s="22"/>
      <c r="C1" s="22"/>
      <c r="D1" s="22"/>
    </row>
    <row r="2" spans="1:4" x14ac:dyDescent="0.4">
      <c r="A2" t="s">
        <v>18</v>
      </c>
    </row>
    <row r="3" spans="1:4" x14ac:dyDescent="0.4">
      <c r="A3" t="s">
        <v>28</v>
      </c>
    </row>
    <row r="4" spans="1:4" x14ac:dyDescent="0.4">
      <c r="A4" t="s">
        <v>29</v>
      </c>
    </row>
    <row r="5" spans="1:4" ht="30" customHeight="1" x14ac:dyDescent="0.4">
      <c r="A5" s="23" t="s">
        <v>30</v>
      </c>
      <c r="B5" s="24" t="s">
        <v>31</v>
      </c>
      <c r="C5" s="24" t="s">
        <v>32</v>
      </c>
      <c r="D5" s="25" t="s">
        <v>33</v>
      </c>
    </row>
    <row r="6" spans="1:4" ht="34" customHeight="1" x14ac:dyDescent="0.4">
      <c r="A6" s="26" t="s">
        <v>34</v>
      </c>
      <c r="B6" s="27">
        <v>4.12</v>
      </c>
      <c r="C6" s="27">
        <v>3.67</v>
      </c>
      <c r="D6" s="28">
        <v>0.46</v>
      </c>
    </row>
    <row r="7" spans="1:4" ht="34" customHeight="1" x14ac:dyDescent="0.4">
      <c r="A7" s="26" t="s">
        <v>35</v>
      </c>
      <c r="B7" s="27">
        <v>4.09</v>
      </c>
      <c r="C7" s="27">
        <v>3.81</v>
      </c>
      <c r="D7" s="28">
        <v>0.28000000000000003</v>
      </c>
    </row>
    <row r="8" spans="1:4" ht="34" customHeight="1" x14ac:dyDescent="0.4">
      <c r="A8" s="26" t="s">
        <v>78</v>
      </c>
      <c r="B8" s="27">
        <v>5.46</v>
      </c>
      <c r="C8" s="27">
        <v>3.48</v>
      </c>
      <c r="D8" s="28">
        <v>1.98</v>
      </c>
    </row>
    <row r="9" spans="1:4" ht="34" customHeight="1" x14ac:dyDescent="0.4">
      <c r="A9" s="26" t="s">
        <v>36</v>
      </c>
      <c r="B9" s="27">
        <v>8.5500000000000007</v>
      </c>
      <c r="C9" s="27">
        <v>8.25</v>
      </c>
      <c r="D9" s="28">
        <v>0.3</v>
      </c>
    </row>
    <row r="10" spans="1:4" ht="34" customHeight="1" x14ac:dyDescent="0.4">
      <c r="A10" s="26" t="s">
        <v>37</v>
      </c>
      <c r="B10" s="27">
        <v>5.17</v>
      </c>
      <c r="C10" s="27">
        <v>5.29</v>
      </c>
      <c r="D10" s="28">
        <v>-0.12</v>
      </c>
    </row>
    <row r="11" spans="1:4" ht="34" customHeight="1" x14ac:dyDescent="0.4">
      <c r="A11" s="26" t="s">
        <v>38</v>
      </c>
      <c r="B11" s="27">
        <v>10.44</v>
      </c>
      <c r="C11" s="27">
        <v>10.48</v>
      </c>
      <c r="D11" s="28">
        <v>-0.04</v>
      </c>
    </row>
    <row r="12" spans="1:4" ht="34" customHeight="1" x14ac:dyDescent="0.4">
      <c r="A12" s="26" t="s">
        <v>39</v>
      </c>
      <c r="B12" s="27">
        <v>1.35</v>
      </c>
      <c r="C12" s="27">
        <v>1.73</v>
      </c>
      <c r="D12" s="28">
        <v>-0.38</v>
      </c>
    </row>
    <row r="13" spans="1:4" ht="34" customHeight="1" x14ac:dyDescent="0.4">
      <c r="A13" s="26" t="s">
        <v>40</v>
      </c>
      <c r="B13" s="27">
        <v>17.32</v>
      </c>
      <c r="C13" s="27">
        <v>17.88</v>
      </c>
      <c r="D13" s="28">
        <v>-0.56999999999999995</v>
      </c>
    </row>
    <row r="14" spans="1:4" ht="34" customHeight="1" x14ac:dyDescent="0.4">
      <c r="A14" s="26" t="s">
        <v>41</v>
      </c>
      <c r="B14" s="27">
        <v>3.85</v>
      </c>
      <c r="C14" s="27">
        <v>4.0599999999999996</v>
      </c>
      <c r="D14" s="28">
        <v>-0.22</v>
      </c>
    </row>
    <row r="15" spans="1:4" ht="34" customHeight="1" x14ac:dyDescent="0.4">
      <c r="A15" s="26" t="s">
        <v>42</v>
      </c>
      <c r="B15" s="27">
        <v>14.84</v>
      </c>
      <c r="C15" s="27">
        <v>16.489999999999998</v>
      </c>
      <c r="D15" s="28">
        <v>-1.66</v>
      </c>
    </row>
    <row r="16" spans="1:4" ht="34" customHeight="1" x14ac:dyDescent="0.4">
      <c r="A16" s="26" t="s">
        <v>43</v>
      </c>
      <c r="B16" s="27">
        <v>0.01</v>
      </c>
      <c r="C16" s="27">
        <v>7.0000000000000007E-2</v>
      </c>
      <c r="D16" s="28">
        <v>-0.06</v>
      </c>
    </row>
    <row r="17" spans="1:4" ht="34" customHeight="1" x14ac:dyDescent="0.4">
      <c r="A17" s="26" t="s">
        <v>44</v>
      </c>
      <c r="B17" s="27">
        <v>16.39</v>
      </c>
      <c r="C17" s="27">
        <v>16.579999999999998</v>
      </c>
      <c r="D17" s="28">
        <v>-0.2</v>
      </c>
    </row>
    <row r="18" spans="1:4" ht="34" customHeight="1" x14ac:dyDescent="0.4">
      <c r="A18" s="29" t="s">
        <v>45</v>
      </c>
      <c r="B18" s="30">
        <v>8.41</v>
      </c>
      <c r="C18" s="30">
        <v>8.1999999999999993</v>
      </c>
      <c r="D18" s="31">
        <v>0.21</v>
      </c>
    </row>
    <row r="19" spans="1:4" ht="15.45" x14ac:dyDescent="0.4">
      <c r="A19" s="32" t="s">
        <v>16</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
  <sheetViews>
    <sheetView tabSelected="1" workbookViewId="0"/>
  </sheetViews>
  <sheetFormatPr defaultColWidth="11.4609375" defaultRowHeight="14.6" x14ac:dyDescent="0.4"/>
  <cols>
    <col min="1" max="1" width="25.69140625" customWidth="1"/>
    <col min="2" max="3" width="29.69140625" customWidth="1"/>
    <col min="4" max="4" width="27.3828125" customWidth="1"/>
    <col min="5" max="100" width="29.69140625" customWidth="1"/>
  </cols>
  <sheetData>
    <row r="1" spans="1:8" ht="30" customHeight="1" x14ac:dyDescent="0.4">
      <c r="A1" s="7" t="s">
        <v>46</v>
      </c>
      <c r="B1" s="7"/>
      <c r="C1" s="7"/>
      <c r="D1" s="7"/>
      <c r="E1" s="7"/>
      <c r="F1" s="7"/>
      <c r="G1" s="7"/>
      <c r="H1" s="7"/>
    </row>
    <row r="2" spans="1:8" x14ac:dyDescent="0.4">
      <c r="A2" t="s">
        <v>18</v>
      </c>
    </row>
    <row r="3" spans="1:8" x14ac:dyDescent="0.4">
      <c r="A3" t="s">
        <v>47</v>
      </c>
    </row>
    <row r="4" spans="1:8" x14ac:dyDescent="0.4">
      <c r="A4" t="s">
        <v>48</v>
      </c>
    </row>
    <row r="5" spans="1:8" ht="30" customHeight="1" x14ac:dyDescent="0.4">
      <c r="A5" s="11" t="s">
        <v>22</v>
      </c>
      <c r="B5" s="8" t="s">
        <v>49</v>
      </c>
      <c r="C5" s="8" t="s">
        <v>50</v>
      </c>
      <c r="D5" s="8" t="s">
        <v>51</v>
      </c>
      <c r="E5" s="8" t="s">
        <v>52</v>
      </c>
      <c r="F5" s="8" t="s">
        <v>53</v>
      </c>
      <c r="G5" s="8" t="s">
        <v>54</v>
      </c>
      <c r="H5" s="9" t="s">
        <v>55</v>
      </c>
    </row>
    <row r="6" spans="1:8" ht="30" customHeight="1" x14ac:dyDescent="0.4">
      <c r="A6" s="10">
        <v>2012</v>
      </c>
      <c r="B6" s="18">
        <v>0.11</v>
      </c>
      <c r="C6" s="18">
        <v>0</v>
      </c>
      <c r="D6" s="18">
        <v>-0.01</v>
      </c>
      <c r="E6" s="18">
        <v>-0.01</v>
      </c>
      <c r="F6" s="18">
        <v>0.03</v>
      </c>
      <c r="G6" s="18">
        <v>-0.01</v>
      </c>
      <c r="H6" s="20">
        <v>-0.11</v>
      </c>
    </row>
    <row r="7" spans="1:8" ht="30" customHeight="1" x14ac:dyDescent="0.4">
      <c r="A7" s="10">
        <v>2013</v>
      </c>
      <c r="B7" s="18">
        <v>7.0000000000000007E-2</v>
      </c>
      <c r="C7" s="18">
        <v>0</v>
      </c>
      <c r="D7" s="18">
        <v>0</v>
      </c>
      <c r="E7" s="18">
        <v>-0.01</v>
      </c>
      <c r="F7" s="18">
        <v>-0.04</v>
      </c>
      <c r="G7" s="18">
        <v>0.01</v>
      </c>
      <c r="H7" s="20">
        <v>-0.02</v>
      </c>
    </row>
    <row r="8" spans="1:8" ht="30" customHeight="1" x14ac:dyDescent="0.4">
      <c r="A8" s="10">
        <v>2014</v>
      </c>
      <c r="B8" s="18">
        <v>-0.13</v>
      </c>
      <c r="C8" s="18">
        <v>0</v>
      </c>
      <c r="D8" s="18">
        <v>0</v>
      </c>
      <c r="E8" s="18">
        <v>0</v>
      </c>
      <c r="F8" s="18">
        <v>-0.02</v>
      </c>
      <c r="G8" s="18">
        <v>0.01</v>
      </c>
      <c r="H8" s="20">
        <v>0</v>
      </c>
    </row>
    <row r="9" spans="1:8" ht="30" customHeight="1" x14ac:dyDescent="0.4">
      <c r="A9" s="10">
        <v>2015</v>
      </c>
      <c r="B9" s="18">
        <v>0</v>
      </c>
      <c r="C9" s="18">
        <v>0</v>
      </c>
      <c r="D9" s="18">
        <v>0</v>
      </c>
      <c r="E9" s="18">
        <v>-0.01</v>
      </c>
      <c r="F9" s="18">
        <v>0.02</v>
      </c>
      <c r="G9" s="18">
        <v>0.04</v>
      </c>
      <c r="H9" s="20">
        <v>-0.09</v>
      </c>
    </row>
    <row r="10" spans="1:8" ht="30" customHeight="1" x14ac:dyDescent="0.4">
      <c r="A10" s="10">
        <v>2016</v>
      </c>
      <c r="B10" s="18">
        <v>-0.22</v>
      </c>
      <c r="C10" s="18">
        <v>0</v>
      </c>
      <c r="D10" s="18">
        <v>0</v>
      </c>
      <c r="E10" s="18">
        <v>0</v>
      </c>
      <c r="F10" s="18">
        <v>0.01</v>
      </c>
      <c r="G10" s="18">
        <v>0.03</v>
      </c>
      <c r="H10" s="20">
        <v>0.04</v>
      </c>
    </row>
    <row r="11" spans="1:8" ht="30" customHeight="1" x14ac:dyDescent="0.4">
      <c r="A11" s="10">
        <v>2017</v>
      </c>
      <c r="B11" s="18">
        <v>0.24</v>
      </c>
      <c r="C11" s="18">
        <v>0</v>
      </c>
      <c r="D11" s="18">
        <v>-0.01</v>
      </c>
      <c r="E11" s="18">
        <v>0.03</v>
      </c>
      <c r="F11" s="18">
        <v>0</v>
      </c>
      <c r="G11" s="18">
        <v>0.01</v>
      </c>
      <c r="H11" s="20">
        <v>0.06</v>
      </c>
    </row>
    <row r="12" spans="1:8" ht="30" customHeight="1" x14ac:dyDescent="0.4">
      <c r="A12" s="10">
        <v>2018</v>
      </c>
      <c r="B12" s="18">
        <v>-0.05</v>
      </c>
      <c r="C12" s="18">
        <v>0</v>
      </c>
      <c r="D12" s="18">
        <v>0</v>
      </c>
      <c r="E12" s="18">
        <v>-0.03</v>
      </c>
      <c r="F12" s="18">
        <v>0</v>
      </c>
      <c r="G12" s="18">
        <v>0.01</v>
      </c>
      <c r="H12" s="20">
        <v>-0.04</v>
      </c>
    </row>
    <row r="13" spans="1:8" ht="30" customHeight="1" x14ac:dyDescent="0.4">
      <c r="A13" s="10">
        <v>2019</v>
      </c>
      <c r="B13" s="18">
        <v>-0.05</v>
      </c>
      <c r="C13" s="18">
        <v>0</v>
      </c>
      <c r="D13" s="18">
        <v>-0.02</v>
      </c>
      <c r="E13" s="18">
        <v>0</v>
      </c>
      <c r="F13" s="18">
        <v>0</v>
      </c>
      <c r="G13" s="18">
        <v>-0.06</v>
      </c>
      <c r="H13" s="20">
        <v>0.03</v>
      </c>
    </row>
    <row r="14" spans="1:8" ht="30" customHeight="1" x14ac:dyDescent="0.4">
      <c r="A14" s="10">
        <v>2020</v>
      </c>
      <c r="B14" s="18">
        <v>-0.02</v>
      </c>
      <c r="C14" s="18">
        <v>0</v>
      </c>
      <c r="D14" s="18">
        <v>0.01</v>
      </c>
      <c r="E14" s="18">
        <v>7.0000000000000007E-2</v>
      </c>
      <c r="F14" s="18">
        <v>-0.02</v>
      </c>
      <c r="G14" s="18">
        <v>-7.0000000000000007E-2</v>
      </c>
      <c r="H14" s="20">
        <v>-0.28999999999999998</v>
      </c>
    </row>
    <row r="15" spans="1:8" ht="30" customHeight="1" x14ac:dyDescent="0.4">
      <c r="A15" s="14">
        <v>2021</v>
      </c>
      <c r="B15" s="19">
        <v>0.17</v>
      </c>
      <c r="C15" s="19">
        <v>0</v>
      </c>
      <c r="D15" s="19">
        <v>0</v>
      </c>
      <c r="E15" s="19">
        <v>0</v>
      </c>
      <c r="F15" s="19">
        <v>0.02</v>
      </c>
      <c r="G15" s="19">
        <v>0</v>
      </c>
      <c r="H15" s="21">
        <v>0.18</v>
      </c>
    </row>
    <row r="16" spans="1:8" ht="30" customHeight="1" x14ac:dyDescent="0.4">
      <c r="A16" s="17" t="s">
        <v>16</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6"/>
  <sheetViews>
    <sheetView workbookViewId="0"/>
  </sheetViews>
  <sheetFormatPr defaultColWidth="11.4609375" defaultRowHeight="14.6" x14ac:dyDescent="0.4"/>
  <cols>
    <col min="1" max="1" width="25.69140625" customWidth="1"/>
    <col min="2" max="100" width="30.69140625" customWidth="1"/>
  </cols>
  <sheetData>
    <row r="1" spans="1:4" ht="30" customHeight="1" x14ac:dyDescent="0.4">
      <c r="A1" s="7" t="s">
        <v>73</v>
      </c>
      <c r="B1" s="7"/>
      <c r="C1" s="7"/>
      <c r="D1" s="7"/>
    </row>
    <row r="2" spans="1:4" x14ac:dyDescent="0.4">
      <c r="A2" t="s">
        <v>18</v>
      </c>
    </row>
    <row r="3" spans="1:4" x14ac:dyDescent="0.4">
      <c r="A3" t="s">
        <v>56</v>
      </c>
    </row>
    <row r="4" spans="1:4" x14ac:dyDescent="0.4">
      <c r="A4" t="s">
        <v>29</v>
      </c>
    </row>
    <row r="5" spans="1:4" ht="30" customHeight="1" x14ac:dyDescent="0.4">
      <c r="A5" s="11" t="s">
        <v>22</v>
      </c>
      <c r="B5" s="8" t="s">
        <v>57</v>
      </c>
      <c r="C5" s="8" t="s">
        <v>58</v>
      </c>
      <c r="D5" s="9" t="s">
        <v>59</v>
      </c>
    </row>
    <row r="6" spans="1:4" ht="30" customHeight="1" x14ac:dyDescent="0.4">
      <c r="A6" s="10">
        <v>2012</v>
      </c>
      <c r="B6" s="18">
        <v>-0.19</v>
      </c>
      <c r="C6" s="18">
        <v>2.3199999999999998</v>
      </c>
      <c r="D6" s="20">
        <v>2.13</v>
      </c>
    </row>
    <row r="7" spans="1:4" ht="30" customHeight="1" x14ac:dyDescent="0.4">
      <c r="A7" s="10">
        <v>2013</v>
      </c>
      <c r="B7" s="18">
        <v>0.12</v>
      </c>
      <c r="C7" s="18">
        <v>4.12</v>
      </c>
      <c r="D7" s="20">
        <v>4.24</v>
      </c>
    </row>
    <row r="8" spans="1:4" ht="30" customHeight="1" x14ac:dyDescent="0.4">
      <c r="A8" s="10">
        <v>2014</v>
      </c>
      <c r="B8" s="18">
        <v>-3.33</v>
      </c>
      <c r="C8" s="18">
        <v>6.35</v>
      </c>
      <c r="D8" s="20">
        <v>2.81</v>
      </c>
    </row>
    <row r="9" spans="1:4" ht="30" customHeight="1" x14ac:dyDescent="0.4">
      <c r="A9" s="10">
        <v>2015</v>
      </c>
      <c r="B9" s="18">
        <v>-0.98</v>
      </c>
      <c r="C9" s="18">
        <v>3.21</v>
      </c>
      <c r="D9" s="20">
        <v>2.21</v>
      </c>
    </row>
    <row r="10" spans="1:4" ht="30" customHeight="1" x14ac:dyDescent="0.4">
      <c r="A10" s="10">
        <v>2016</v>
      </c>
      <c r="B10" s="18">
        <v>-3.02</v>
      </c>
      <c r="C10" s="18">
        <v>4.2300000000000004</v>
      </c>
      <c r="D10" s="20">
        <v>1.08</v>
      </c>
    </row>
    <row r="11" spans="1:4" ht="30" customHeight="1" x14ac:dyDescent="0.4">
      <c r="A11" s="10">
        <v>2017</v>
      </c>
      <c r="B11" s="18">
        <v>7.52</v>
      </c>
      <c r="C11" s="18">
        <v>5.53</v>
      </c>
      <c r="D11" s="20">
        <v>13.47</v>
      </c>
    </row>
    <row r="12" spans="1:4" ht="30" customHeight="1" x14ac:dyDescent="0.4">
      <c r="A12" s="10">
        <v>2018</v>
      </c>
      <c r="B12" s="18">
        <v>-2.4500000000000002</v>
      </c>
      <c r="C12" s="18">
        <v>4.84</v>
      </c>
      <c r="D12" s="20">
        <v>2.27</v>
      </c>
    </row>
    <row r="13" spans="1:4" ht="30" customHeight="1" x14ac:dyDescent="0.4">
      <c r="A13" s="10">
        <v>2019</v>
      </c>
      <c r="B13" s="18">
        <v>-2.25</v>
      </c>
      <c r="C13" s="18">
        <v>1.75</v>
      </c>
      <c r="D13" s="20">
        <v>-0.54</v>
      </c>
    </row>
    <row r="14" spans="1:4" ht="30" customHeight="1" x14ac:dyDescent="0.4">
      <c r="A14" s="10">
        <v>2020</v>
      </c>
      <c r="B14" s="18">
        <v>-7.1</v>
      </c>
      <c r="C14" s="18">
        <v>-11.79</v>
      </c>
      <c r="D14" s="20">
        <v>-18.05</v>
      </c>
    </row>
    <row r="15" spans="1:4" ht="30" customHeight="1" x14ac:dyDescent="0.4">
      <c r="A15" s="14">
        <v>2021</v>
      </c>
      <c r="B15" s="19">
        <v>8.73</v>
      </c>
      <c r="C15" s="19">
        <v>13.69</v>
      </c>
      <c r="D15" s="21">
        <v>23.61</v>
      </c>
    </row>
    <row r="16" spans="1:4" ht="30" customHeight="1" x14ac:dyDescent="0.4">
      <c r="A16" s="17" t="s">
        <v>16</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7"/>
  <sheetViews>
    <sheetView workbookViewId="0"/>
  </sheetViews>
  <sheetFormatPr defaultColWidth="11.4609375" defaultRowHeight="14.6" x14ac:dyDescent="0.4"/>
  <cols>
    <col min="1" max="1" width="25.69140625" customWidth="1"/>
    <col min="2" max="100" width="35.69140625" customWidth="1"/>
  </cols>
  <sheetData>
    <row r="1" spans="1:3" ht="30" customHeight="1" x14ac:dyDescent="0.4">
      <c r="A1" s="7" t="s">
        <v>60</v>
      </c>
      <c r="B1" s="7"/>
      <c r="C1" s="7"/>
    </row>
    <row r="2" spans="1:3" x14ac:dyDescent="0.4">
      <c r="A2" t="s">
        <v>18</v>
      </c>
    </row>
    <row r="3" spans="1:3" x14ac:dyDescent="0.4">
      <c r="A3" t="s">
        <v>61</v>
      </c>
    </row>
    <row r="4" spans="1:3" x14ac:dyDescent="0.4">
      <c r="A4" t="s">
        <v>62</v>
      </c>
    </row>
    <row r="5" spans="1:3" ht="30" customHeight="1" x14ac:dyDescent="0.4">
      <c r="A5" s="11" t="s">
        <v>22</v>
      </c>
      <c r="B5" s="8" t="s">
        <v>63</v>
      </c>
      <c r="C5" s="9" t="s">
        <v>72</v>
      </c>
    </row>
    <row r="6" spans="1:3" ht="30" customHeight="1" x14ac:dyDescent="0.4">
      <c r="A6" s="10">
        <v>2011</v>
      </c>
      <c r="B6" s="18">
        <v>8.4700000000000006</v>
      </c>
      <c r="C6" s="20">
        <v>8.94</v>
      </c>
    </row>
    <row r="7" spans="1:3" ht="30" customHeight="1" x14ac:dyDescent="0.4">
      <c r="A7" s="10">
        <v>2012</v>
      </c>
      <c r="B7" s="18">
        <v>8.73</v>
      </c>
      <c r="C7" s="20">
        <v>9.19</v>
      </c>
    </row>
    <row r="8" spans="1:3" ht="30" customHeight="1" x14ac:dyDescent="0.4">
      <c r="A8" s="10">
        <v>2013</v>
      </c>
      <c r="B8" s="18">
        <v>8.7100000000000009</v>
      </c>
      <c r="C8" s="20">
        <v>9.39</v>
      </c>
    </row>
    <row r="9" spans="1:3" ht="30" customHeight="1" x14ac:dyDescent="0.4">
      <c r="A9" s="10">
        <v>2014</v>
      </c>
      <c r="B9" s="18">
        <v>8.7200000000000006</v>
      </c>
      <c r="C9" s="20">
        <v>9.0399999999999991</v>
      </c>
    </row>
    <row r="10" spans="1:3" ht="30" customHeight="1" x14ac:dyDescent="0.4">
      <c r="A10" s="10">
        <v>2015</v>
      </c>
      <c r="B10" s="18">
        <v>8.69</v>
      </c>
      <c r="C10" s="20">
        <v>9.0500000000000007</v>
      </c>
    </row>
    <row r="11" spans="1:3" ht="30" customHeight="1" x14ac:dyDescent="0.4">
      <c r="A11" s="10">
        <v>2016</v>
      </c>
      <c r="B11" s="18">
        <v>8.35</v>
      </c>
      <c r="C11" s="20">
        <v>8.5</v>
      </c>
    </row>
    <row r="12" spans="1:3" ht="30" customHeight="1" x14ac:dyDescent="0.4">
      <c r="A12" s="10">
        <v>2017</v>
      </c>
      <c r="B12" s="18">
        <v>8.9</v>
      </c>
      <c r="C12" s="20">
        <v>9.06</v>
      </c>
    </row>
    <row r="13" spans="1:3" ht="30" customHeight="1" x14ac:dyDescent="0.4">
      <c r="A13" s="10">
        <v>2018</v>
      </c>
      <c r="B13" s="18">
        <v>8.65</v>
      </c>
      <c r="C13" s="20">
        <v>8.93</v>
      </c>
    </row>
    <row r="14" spans="1:3" ht="30" customHeight="1" x14ac:dyDescent="0.4">
      <c r="A14" s="10">
        <v>2019</v>
      </c>
      <c r="B14" s="18">
        <v>8.4499999999999993</v>
      </c>
      <c r="C14" s="20">
        <v>8.68</v>
      </c>
    </row>
    <row r="15" spans="1:3" ht="30" customHeight="1" x14ac:dyDescent="0.4">
      <c r="A15" s="10">
        <v>2020</v>
      </c>
      <c r="B15" s="18">
        <v>8.1999999999999993</v>
      </c>
      <c r="C15" s="20">
        <v>8.68</v>
      </c>
    </row>
    <row r="16" spans="1:3" ht="30" customHeight="1" x14ac:dyDescent="0.4">
      <c r="A16" s="14">
        <v>2021</v>
      </c>
      <c r="B16" s="19">
        <v>7.88</v>
      </c>
      <c r="C16" s="21">
        <v>9.09</v>
      </c>
    </row>
    <row r="17" spans="1:1" ht="30" customHeight="1" x14ac:dyDescent="0.4">
      <c r="A17" s="17" t="s">
        <v>16</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
  <sheetViews>
    <sheetView workbookViewId="0"/>
  </sheetViews>
  <sheetFormatPr defaultColWidth="11.4609375" defaultRowHeight="14.6" x14ac:dyDescent="0.4"/>
  <cols>
    <col min="1" max="1" width="25.69140625" customWidth="1"/>
    <col min="2" max="100" width="27.69140625" customWidth="1"/>
  </cols>
  <sheetData>
    <row r="1" spans="1:6" ht="30" customHeight="1" x14ac:dyDescent="0.4">
      <c r="A1" s="7" t="s">
        <v>64</v>
      </c>
      <c r="B1" s="7"/>
      <c r="C1" s="7"/>
      <c r="D1" s="7"/>
      <c r="E1" s="7"/>
      <c r="F1" s="7"/>
    </row>
    <row r="2" spans="1:6" x14ac:dyDescent="0.4">
      <c r="A2" t="s">
        <v>18</v>
      </c>
    </row>
    <row r="3" spans="1:6" x14ac:dyDescent="0.4">
      <c r="A3" t="s">
        <v>65</v>
      </c>
    </row>
    <row r="4" spans="1:6" x14ac:dyDescent="0.4">
      <c r="A4" t="s">
        <v>66</v>
      </c>
    </row>
    <row r="5" spans="1:6" ht="30" customHeight="1" x14ac:dyDescent="0.4">
      <c r="A5" s="11" t="s">
        <v>22</v>
      </c>
      <c r="B5" s="8" t="s">
        <v>67</v>
      </c>
      <c r="C5" s="8" t="s">
        <v>68</v>
      </c>
      <c r="D5" s="8" t="s">
        <v>69</v>
      </c>
      <c r="E5" s="8" t="s">
        <v>70</v>
      </c>
      <c r="F5" s="9" t="s">
        <v>71</v>
      </c>
    </row>
    <row r="6" spans="1:6" ht="30" customHeight="1" x14ac:dyDescent="0.4">
      <c r="A6" s="10">
        <v>2011</v>
      </c>
      <c r="B6" s="18">
        <v>4.76</v>
      </c>
      <c r="C6" s="18">
        <v>85.27</v>
      </c>
      <c r="D6" s="18">
        <v>0.06</v>
      </c>
      <c r="E6" s="18">
        <v>4.25</v>
      </c>
      <c r="F6" s="20">
        <v>5.09</v>
      </c>
    </row>
    <row r="7" spans="1:6" ht="30" customHeight="1" x14ac:dyDescent="0.4">
      <c r="A7" s="10">
        <v>2012</v>
      </c>
      <c r="B7" s="18">
        <v>5.22</v>
      </c>
      <c r="C7" s="18">
        <v>85.4</v>
      </c>
      <c r="D7" s="18">
        <v>0.05</v>
      </c>
      <c r="E7" s="18">
        <v>3.97</v>
      </c>
      <c r="F7" s="20">
        <v>4.7699999999999996</v>
      </c>
    </row>
    <row r="8" spans="1:6" ht="30" customHeight="1" x14ac:dyDescent="0.4">
      <c r="A8" s="10">
        <v>2013</v>
      </c>
      <c r="B8" s="18">
        <v>4.28</v>
      </c>
      <c r="C8" s="18">
        <v>86.67</v>
      </c>
      <c r="D8" s="18">
        <v>0.05</v>
      </c>
      <c r="E8" s="18">
        <v>3.88</v>
      </c>
      <c r="F8" s="20">
        <v>4.5</v>
      </c>
    </row>
    <row r="9" spans="1:6" ht="30" customHeight="1" x14ac:dyDescent="0.4">
      <c r="A9" s="10">
        <v>2014</v>
      </c>
      <c r="B9" s="18">
        <v>3.95</v>
      </c>
      <c r="C9" s="18">
        <v>86.73</v>
      </c>
      <c r="D9" s="18">
        <v>0.05</v>
      </c>
      <c r="E9" s="18">
        <v>3.91</v>
      </c>
      <c r="F9" s="20">
        <v>4.7</v>
      </c>
    </row>
    <row r="10" spans="1:6" ht="30" customHeight="1" x14ac:dyDescent="0.4">
      <c r="A10" s="10">
        <v>2015</v>
      </c>
      <c r="B10" s="18">
        <v>4.38</v>
      </c>
      <c r="C10" s="18">
        <v>86.61</v>
      </c>
      <c r="D10" s="18">
        <v>0.04</v>
      </c>
      <c r="E10" s="18">
        <v>3.9</v>
      </c>
      <c r="F10" s="20">
        <v>4.46</v>
      </c>
    </row>
    <row r="11" spans="1:6" ht="30" customHeight="1" x14ac:dyDescent="0.4">
      <c r="A11" s="10">
        <v>2016</v>
      </c>
      <c r="B11" s="18">
        <v>4.7300000000000004</v>
      </c>
      <c r="C11" s="18">
        <v>85.71</v>
      </c>
      <c r="D11" s="18">
        <v>0.05</v>
      </c>
      <c r="E11" s="18">
        <v>4.0599999999999996</v>
      </c>
      <c r="F11" s="20">
        <v>4.79</v>
      </c>
    </row>
    <row r="12" spans="1:6" ht="30" customHeight="1" x14ac:dyDescent="0.4">
      <c r="A12" s="10">
        <v>2017</v>
      </c>
      <c r="B12" s="18">
        <v>4.4400000000000004</v>
      </c>
      <c r="C12" s="18">
        <v>86.18</v>
      </c>
      <c r="D12" s="18">
        <v>0.04</v>
      </c>
      <c r="E12" s="18">
        <v>3.52</v>
      </c>
      <c r="F12" s="20">
        <v>5.19</v>
      </c>
    </row>
    <row r="13" spans="1:6" ht="30" customHeight="1" x14ac:dyDescent="0.4">
      <c r="A13" s="10">
        <v>2018</v>
      </c>
      <c r="B13" s="18">
        <v>4.46</v>
      </c>
      <c r="C13" s="18">
        <v>86.56</v>
      </c>
      <c r="D13" s="18">
        <v>0.04</v>
      </c>
      <c r="E13" s="18">
        <v>3.63</v>
      </c>
      <c r="F13" s="20">
        <v>4.7</v>
      </c>
    </row>
    <row r="14" spans="1:6" ht="30" customHeight="1" x14ac:dyDescent="0.4">
      <c r="A14" s="10">
        <v>2019</v>
      </c>
      <c r="B14" s="18">
        <v>4.46</v>
      </c>
      <c r="C14" s="18">
        <v>86.7</v>
      </c>
      <c r="D14" s="18">
        <v>0.04</v>
      </c>
      <c r="E14" s="18">
        <v>3.33</v>
      </c>
      <c r="F14" s="20">
        <v>4.83</v>
      </c>
    </row>
    <row r="15" spans="1:6" ht="30" customHeight="1" x14ac:dyDescent="0.4">
      <c r="A15" s="10">
        <v>2020</v>
      </c>
      <c r="B15" s="18">
        <v>3.96</v>
      </c>
      <c r="C15" s="18">
        <v>85.29</v>
      </c>
      <c r="D15" s="18">
        <v>0.05</v>
      </c>
      <c r="E15" s="18">
        <v>3.57</v>
      </c>
      <c r="F15" s="20">
        <v>6.4</v>
      </c>
    </row>
    <row r="16" spans="1:6" ht="30" customHeight="1" x14ac:dyDescent="0.4">
      <c r="A16" s="14">
        <v>2021</v>
      </c>
      <c r="B16" s="19">
        <v>4.34</v>
      </c>
      <c r="C16" s="19">
        <v>85.7</v>
      </c>
      <c r="D16" s="19">
        <v>0.04</v>
      </c>
      <c r="E16" s="19">
        <v>3.33</v>
      </c>
      <c r="F16" s="21">
        <v>6.15</v>
      </c>
    </row>
    <row r="17" spans="1:1" ht="30" customHeight="1" x14ac:dyDescent="0.4">
      <c r="A17" s="17" t="s">
        <v>16</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Contents</vt:lpstr>
      <vt:lpstr>Table 1</vt:lpstr>
      <vt:lpstr>Table 2</vt:lpstr>
      <vt:lpstr>Table 3</vt:lpstr>
      <vt:lpstr>Table 4</vt:lpstr>
      <vt:lpstr>Table 5</vt:lpstr>
      <vt:lpstr>Table 6</vt:lpstr>
      <vt:lpstr>Table 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7250832</dc:creator>
  <cp:lastModifiedBy>Birt, Matthew (CS&amp;TD KAI Indirect Taxes, Customs &amp; Co-</cp:lastModifiedBy>
  <dcterms:created xsi:type="dcterms:W3CDTF">2023-09-04T15:31:06Z</dcterms:created>
  <dcterms:modified xsi:type="dcterms:W3CDTF">2023-09-26T16:51:06Z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2023-09-04T15:21:21Z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cba47349-29c9-4fcd-a585-5282b613a242</vt:lpwstr>
  </property>
  <property fmtid="{D5CDD505-2E9C-101B-9397-08002B2CF9AE}" pid="8" name="MSIP_Label_f9af038e-07b4-4369-a678-c835687cb272_ContentBits">
    <vt:lpwstr>2</vt:lpwstr>
  </property>
</Properties>
</file>