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odgovuk.sharepoint.com/teams/17625/ARAc_Publication/Design &amp; Printing 2223/"/>
    </mc:Choice>
  </mc:AlternateContent>
  <xr:revisionPtr revIDLastSave="3225" documentId="8_{6568E937-3257-4F9E-9887-8AAEAECD7E4D}" xr6:coauthVersionLast="47" xr6:coauthVersionMax="47" xr10:uidLastSave="{B8B2AC07-6029-44FB-BF42-1711A9C46727}"/>
  <bookViews>
    <workbookView xWindow="0" yWindow="105" windowWidth="18705" windowHeight="17145" firstSheet="74" activeTab="80" xr2:uid="{66B691ED-4C0A-4148-8955-E735CA670C64}"/>
  </bookViews>
  <sheets>
    <sheet name="BAR" sheetId="64" r:id="rId1"/>
    <sheet name="Attendance-Ministers" sheetId="1" r:id="rId2"/>
    <sheet name="Attendance-NEDs" sheetId="37" r:id="rId3"/>
    <sheet name="Attendance-SCS and Military" sheetId="38" r:id="rId4"/>
    <sheet name="Personal Data Table1 " sheetId="48" r:id="rId5"/>
    <sheet name="Personal Data Table2 " sheetId="49" r:id="rId6"/>
    <sheet name="Rem Report Mins" sheetId="55" r:id="rId7"/>
    <sheet name="Ministerial Pensions" sheetId="59" r:id="rId8"/>
    <sheet name="Rem Report DB" sheetId="60" r:id="rId9"/>
    <sheet name="DB Pensions " sheetId="62" r:id="rId10"/>
    <sheet name="Fair Pay Disclosure 1" sheetId="51" r:id="rId11"/>
    <sheet name="Fair Pay Disclosure 2" sheetId="53" r:id="rId12"/>
    <sheet name="Fair Pay Disclosure 3" sheetId="54" r:id="rId13"/>
    <sheet name="SCS staff Numbers" sheetId="11" r:id="rId14"/>
    <sheet name="Staff Composition" sheetId="13" r:id="rId15"/>
    <sheet name="AnalysisStaff Numbers" sheetId="14" r:id="rId16"/>
    <sheet name="Staff Turnover %" sheetId="36" r:id="rId17"/>
    <sheet name="Staff Costs" sheetId="15" r:id="rId18"/>
    <sheet name="Exit Packages" sheetId="63" r:id="rId19"/>
    <sheet name="Consultancy Table" sheetId="18" r:id="rId20"/>
    <sheet name="Off Payroll" sheetId="19" r:id="rId21"/>
    <sheet name="Trade Union Facility Time" sheetId="20" r:id="rId22"/>
    <sheet name="SOPS Summary" sheetId="42" r:id="rId23"/>
    <sheet name="NCR and Admin" sheetId="43" r:id="rId24"/>
    <sheet name="SoPS Note 1" sheetId="50" r:id="rId25"/>
    <sheet name="SoPS Note 2" sheetId="45" r:id="rId26"/>
    <sheet name="SoPS Note 3 " sheetId="46" r:id="rId27"/>
    <sheet name="Parliamentary" sheetId="28" r:id="rId28"/>
    <sheet name="Parli section 2" sheetId="29" r:id="rId29"/>
    <sheet name="Parli section 3" sheetId="30" r:id="rId30"/>
    <sheet name="Ombudsman" sheetId="65" r:id="rId31"/>
    <sheet name="Losses Return Closed Cases over" sheetId="40" r:id="rId32"/>
    <sheet name="Special Payments" sheetId="33" r:id="rId33"/>
    <sheet name="Special Severance Payments" sheetId="34" r:id="rId34"/>
    <sheet name="SOCNE" sheetId="66" r:id="rId35"/>
    <sheet name="SoFP" sheetId="67" r:id="rId36"/>
    <sheet name="SoCF" sheetId="68" r:id="rId37"/>
    <sheet name="SoCiTE" sheetId="69" r:id="rId38"/>
    <sheet name="Note 2" sheetId="70" r:id="rId39"/>
    <sheet name="Note 3" sheetId="71" r:id="rId40"/>
    <sheet name="Note 4.1" sheetId="72" r:id="rId41"/>
    <sheet name="Note 4.2" sheetId="73" r:id="rId42"/>
    <sheet name="Note 4.3 New" sheetId="74" r:id="rId43"/>
    <sheet name="Note 4.4" sheetId="75" r:id="rId44"/>
    <sheet name="Note 4.5" sheetId="76" r:id="rId45"/>
    <sheet name="Note 4.6" sheetId="77" r:id="rId46"/>
    <sheet name="Note 5" sheetId="78" r:id="rId47"/>
    <sheet name="Note 5.1" sheetId="79" r:id="rId48"/>
    <sheet name="Note 5_2" sheetId="80" r:id="rId49"/>
    <sheet name="Note 6" sheetId="81" r:id="rId50"/>
    <sheet name="Note 7_6" sheetId="82" r:id="rId51"/>
    <sheet name="Note 7_7_8_9" sheetId="95" r:id="rId52"/>
    <sheet name="Note 8" sheetId="96" r:id="rId53"/>
    <sheet name="Note 9" sheetId="97" r:id="rId54"/>
    <sheet name="Note 10" sheetId="98" r:id="rId55"/>
    <sheet name="Note 11" sheetId="99" r:id="rId56"/>
    <sheet name="Note 12_1" sheetId="100" r:id="rId57"/>
    <sheet name="Note 12.2" sheetId="101" r:id="rId58"/>
    <sheet name="Note 13_5" sheetId="102" r:id="rId59"/>
    <sheet name="Note 13_6" sheetId="103" r:id="rId60"/>
    <sheet name="Notes 13_7" sheetId="104" r:id="rId61"/>
    <sheet name="Note 13_9" sheetId="105" r:id="rId62"/>
    <sheet name="Note 13_10" sheetId="83" r:id="rId63"/>
    <sheet name="Note 13_11" sheetId="84" r:id="rId64"/>
    <sheet name="Note 13_12" sheetId="85" r:id="rId65"/>
    <sheet name="Note 14" sheetId="86" r:id="rId66"/>
    <sheet name="Note 15" sheetId="87" r:id="rId67"/>
    <sheet name="Note 16 -ROU Assets" sheetId="88" r:id="rId68"/>
    <sheet name="Note 16" sheetId="89" r:id="rId69"/>
    <sheet name="Note 16_9" sheetId="90" r:id="rId70"/>
    <sheet name="Note 17_1" sheetId="91" r:id="rId71"/>
    <sheet name="Note 17.2" sheetId="92" r:id="rId72"/>
    <sheet name="Note 18" sheetId="93" r:id="rId73"/>
    <sheet name="Note 20" sheetId="94" r:id="rId74"/>
    <sheet name="Annex A" sheetId="106" r:id="rId75"/>
    <sheet name="Annex B " sheetId="107" r:id="rId76"/>
    <sheet name=" Annex C " sheetId="108" r:id="rId77"/>
    <sheet name="Annex D " sheetId="109" r:id="rId78"/>
    <sheet name="Annex E " sheetId="111" r:id="rId79"/>
    <sheet name="Annex F " sheetId="112" r:id="rId80"/>
    <sheet name="Annex G " sheetId="113" r:id="rId81"/>
  </sheets>
  <externalReferences>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s>
  <definedNames>
    <definedName name="_2.3" localSheetId="15">[1]Tangible!#REF!</definedName>
    <definedName name="_2.3" localSheetId="1">[1]Tangible!#REF!</definedName>
    <definedName name="_2.3" localSheetId="2">[1]Tangible!#REF!</definedName>
    <definedName name="_2.3" localSheetId="3">[1]Tangible!#REF!</definedName>
    <definedName name="_2.3" localSheetId="0">[1]Tangible!#REF!</definedName>
    <definedName name="_2.3" localSheetId="9">[1]Tangible!#REF!</definedName>
    <definedName name="_2.3" localSheetId="18">[1]Tangible!#REF!</definedName>
    <definedName name="_2.3" localSheetId="7">[1]Tangible!#REF!</definedName>
    <definedName name="_2.3" localSheetId="20">[1]Tangible!#REF!</definedName>
    <definedName name="_2.3" localSheetId="30">[1]Tangible!#REF!</definedName>
    <definedName name="_2.3" localSheetId="28">[1]Tangible!#REF!</definedName>
    <definedName name="_2.3" localSheetId="29">[1]Tangible!#REF!</definedName>
    <definedName name="_2.3" localSheetId="27">[1]Tangible!#REF!</definedName>
    <definedName name="_2.3" localSheetId="4">[2]Tangible!#REF!</definedName>
    <definedName name="_2.3" localSheetId="5">[1]Tangible!#REF!</definedName>
    <definedName name="_2.3" localSheetId="8">[1]Tangible!#REF!</definedName>
    <definedName name="_2.3" localSheetId="6">[1]Tangible!#REF!</definedName>
    <definedName name="_2.3" localSheetId="13">[1]Tangible!#REF!</definedName>
    <definedName name="_2.3" localSheetId="32">[1]Tangible!#REF!</definedName>
    <definedName name="_2.3" localSheetId="33">[1]Tangible!#REF!</definedName>
    <definedName name="_2.3" localSheetId="14">[1]Tangible!#REF!</definedName>
    <definedName name="_2.3" localSheetId="17">[1]Tangible!#REF!</definedName>
    <definedName name="_2.3" localSheetId="16">[1]Tangible!#REF!</definedName>
    <definedName name="_2.3" localSheetId="21">[1]Tangible!#REF!</definedName>
    <definedName name="_2.3">[1]Tangible!#REF!</definedName>
    <definedName name="_2.3a" localSheetId="15">'[1]XL Tables - Tangible'!#REF!</definedName>
    <definedName name="_2.3a" localSheetId="1">'[1]XL Tables - Tangible'!#REF!</definedName>
    <definedName name="_2.3a" localSheetId="2">'[1]XL Tables - Tangible'!#REF!</definedName>
    <definedName name="_2.3a" localSheetId="3">'[1]XL Tables - Tangible'!#REF!</definedName>
    <definedName name="_2.3a" localSheetId="0">'[1]XL Tables - Tangible'!#REF!</definedName>
    <definedName name="_2.3a" localSheetId="9">'[1]XL Tables - Tangible'!#REF!</definedName>
    <definedName name="_2.3a" localSheetId="18">'[1]XL Tables - Tangible'!#REF!</definedName>
    <definedName name="_2.3a" localSheetId="7">'[1]XL Tables - Tangible'!#REF!</definedName>
    <definedName name="_2.3a" localSheetId="20">'[1]XL Tables - Tangible'!#REF!</definedName>
    <definedName name="_2.3a" localSheetId="30">'[1]XL Tables - Tangible'!#REF!</definedName>
    <definedName name="_2.3a" localSheetId="28">'[1]XL Tables - Tangible'!#REF!</definedName>
    <definedName name="_2.3a" localSheetId="29">'[1]XL Tables - Tangible'!#REF!</definedName>
    <definedName name="_2.3a" localSheetId="27">'[1]XL Tables - Tangible'!#REF!</definedName>
    <definedName name="_2.3a" localSheetId="4">'[2]XL Tables - Tangible'!#REF!</definedName>
    <definedName name="_2.3a" localSheetId="5">'[1]XL Tables - Tangible'!#REF!</definedName>
    <definedName name="_2.3a" localSheetId="8">'[1]XL Tables - Tangible'!#REF!</definedName>
    <definedName name="_2.3a" localSheetId="6">'[1]XL Tables - Tangible'!#REF!</definedName>
    <definedName name="_2.3a" localSheetId="13">'[1]XL Tables - Tangible'!#REF!</definedName>
    <definedName name="_2.3a" localSheetId="32">'[1]XL Tables - Tangible'!#REF!</definedName>
    <definedName name="_2.3a" localSheetId="33">'[1]XL Tables - Tangible'!#REF!</definedName>
    <definedName name="_2.3a" localSheetId="14">'[1]XL Tables - Tangible'!#REF!</definedName>
    <definedName name="_2.3a" localSheetId="17">'[1]XL Tables - Tangible'!#REF!</definedName>
    <definedName name="_2.3a" localSheetId="16">'[1]XL Tables - Tangible'!#REF!</definedName>
    <definedName name="_2.3a" localSheetId="21">'[1]XL Tables - Tangible'!#REF!</definedName>
    <definedName name="_2.3a">'[1]XL Tables - Tangible'!#REF!</definedName>
    <definedName name="_31_Mar_2002">#REF!</definedName>
    <definedName name="_5.4e" localSheetId="15">'[1]XL Tables - Debtors 2'!#REF!</definedName>
    <definedName name="_5.4e" localSheetId="1">'[1]XL Tables - Debtors 2'!#REF!</definedName>
    <definedName name="_5.4e" localSheetId="2">'[1]XL Tables - Debtors 2'!#REF!</definedName>
    <definedName name="_5.4e" localSheetId="3">'[1]XL Tables - Debtors 2'!#REF!</definedName>
    <definedName name="_5.4e" localSheetId="9">'[1]XL Tables - Debtors 2'!#REF!</definedName>
    <definedName name="_5.4e" localSheetId="18">'[1]XL Tables - Debtors 2'!#REF!</definedName>
    <definedName name="_5.4e" localSheetId="7">'[1]XL Tables - Debtors 2'!#REF!</definedName>
    <definedName name="_5.4e" localSheetId="20">'[1]XL Tables - Debtors 2'!#REF!</definedName>
    <definedName name="_5.4e" localSheetId="30">'[1]XL Tables - Debtors 2'!#REF!</definedName>
    <definedName name="_5.4e" localSheetId="28">'[1]XL Tables - Debtors 2'!#REF!</definedName>
    <definedName name="_5.4e" localSheetId="29">'[1]XL Tables - Debtors 2'!#REF!</definedName>
    <definedName name="_5.4e" localSheetId="27">'[1]XL Tables - Debtors 2'!#REF!</definedName>
    <definedName name="_5.4e" localSheetId="4">'[2]XL Tables - Debtors 2'!#REF!</definedName>
    <definedName name="_5.4e" localSheetId="5">'[1]XL Tables - Debtors 2'!#REF!</definedName>
    <definedName name="_5.4e" localSheetId="8">'[1]XL Tables - Debtors 2'!#REF!</definedName>
    <definedName name="_5.4e" localSheetId="6">'[1]XL Tables - Debtors 2'!#REF!</definedName>
    <definedName name="_5.4e" localSheetId="13">'[1]XL Tables - Debtors 2'!#REF!</definedName>
    <definedName name="_5.4e" localSheetId="32">'[1]XL Tables - Debtors 2'!#REF!</definedName>
    <definedName name="_5.4e" localSheetId="33">'[1]XL Tables - Debtors 2'!#REF!</definedName>
    <definedName name="_5.4e" localSheetId="14">'[1]XL Tables - Debtors 2'!#REF!</definedName>
    <definedName name="_5.4e" localSheetId="17">'[1]XL Tables - Debtors 2'!#REF!</definedName>
    <definedName name="_5.4e" localSheetId="16">'[1]XL Tables - Debtors 2'!#REF!</definedName>
    <definedName name="_5.4e" localSheetId="21">'[1]XL Tables - Debtors 2'!#REF!</definedName>
    <definedName name="_5.4e">'[1]XL Tables - Debtors 2'!#REF!</definedName>
    <definedName name="_9.3a" localSheetId="15">'[1]XL Tables - Reserves'!#REF!</definedName>
    <definedName name="_9.3a" localSheetId="1">'[1]XL Tables - Reserves'!#REF!</definedName>
    <definedName name="_9.3a" localSheetId="2">'[1]XL Tables - Reserves'!#REF!</definedName>
    <definedName name="_9.3a" localSheetId="3">'[1]XL Tables - Reserves'!#REF!</definedName>
    <definedName name="_9.3a" localSheetId="9">'[1]XL Tables - Reserves'!#REF!</definedName>
    <definedName name="_9.3a" localSheetId="18">'[1]XL Tables - Reserves'!#REF!</definedName>
    <definedName name="_9.3a" localSheetId="7">'[1]XL Tables - Reserves'!#REF!</definedName>
    <definedName name="_9.3a" localSheetId="20">'[1]XL Tables - Reserves'!#REF!</definedName>
    <definedName name="_9.3a" localSheetId="30">'[1]XL Tables - Reserves'!#REF!</definedName>
    <definedName name="_9.3a" localSheetId="28">'[1]XL Tables - Reserves'!#REF!</definedName>
    <definedName name="_9.3a" localSheetId="29">'[1]XL Tables - Reserves'!#REF!</definedName>
    <definedName name="_9.3a" localSheetId="27">'[1]XL Tables - Reserves'!#REF!</definedName>
    <definedName name="_9.3a" localSheetId="4">'[2]XL Tables - Reserves'!#REF!</definedName>
    <definedName name="_9.3a" localSheetId="5">'[1]XL Tables - Reserves'!#REF!</definedName>
    <definedName name="_9.3a" localSheetId="8">'[1]XL Tables - Reserves'!#REF!</definedName>
    <definedName name="_9.3a" localSheetId="6">'[1]XL Tables - Reserves'!#REF!</definedName>
    <definedName name="_9.3a" localSheetId="13">'[1]XL Tables - Reserves'!#REF!</definedName>
    <definedName name="_9.3a" localSheetId="32">'[1]XL Tables - Reserves'!#REF!</definedName>
    <definedName name="_9.3a" localSheetId="33">'[1]XL Tables - Reserves'!#REF!</definedName>
    <definedName name="_9.3a" localSheetId="14">'[1]XL Tables - Reserves'!#REF!</definedName>
    <definedName name="_9.3a" localSheetId="17">'[1]XL Tables - Reserves'!#REF!</definedName>
    <definedName name="_9.3a" localSheetId="16">'[1]XL Tables - Reserves'!#REF!</definedName>
    <definedName name="_9.3a" localSheetId="21">'[1]XL Tables - Reserves'!#REF!</definedName>
    <definedName name="_9.3a">'[1]XL Tables - Reserves'!#REF!</definedName>
    <definedName name="_xlnm._FilterDatabase" localSheetId="77" hidden="1">'Annex D '!#REF!</definedName>
    <definedName name="_GoBack" localSheetId="6">'Rem Report Mins'!$A$40</definedName>
    <definedName name="_Hlk119052224" localSheetId="68">'Note 16'!#REF!</definedName>
    <definedName name="_Hlk95462994" localSheetId="69">'Note 16_9'!#REF!</definedName>
    <definedName name="_Hlk95462994" localSheetId="72">'Note 18'!$B$11</definedName>
    <definedName name="_t10.1" localSheetId="15">#REF!</definedName>
    <definedName name="_t10.1" localSheetId="1">#REF!</definedName>
    <definedName name="_t10.1" localSheetId="2">#REF!</definedName>
    <definedName name="_t10.1" localSheetId="3">#REF!</definedName>
    <definedName name="_t10.1" localSheetId="0">#REF!</definedName>
    <definedName name="_t10.1" localSheetId="19">#REF!</definedName>
    <definedName name="_t10.1" localSheetId="9">#REF!</definedName>
    <definedName name="_t10.1" localSheetId="18">'Exit Packages'!#REF!</definedName>
    <definedName name="_t10.1" localSheetId="10">#REF!</definedName>
    <definedName name="_t10.1" localSheetId="7">#REF!</definedName>
    <definedName name="_t10.1" localSheetId="20">#REF!</definedName>
    <definedName name="_t10.1" localSheetId="30">#REF!</definedName>
    <definedName name="_t10.1" localSheetId="28">#REF!</definedName>
    <definedName name="_t10.1" localSheetId="29">#REF!</definedName>
    <definedName name="_t10.1" localSheetId="27">#REF!</definedName>
    <definedName name="_t10.1" localSheetId="4">#REF!</definedName>
    <definedName name="_t10.1" localSheetId="5">#REF!</definedName>
    <definedName name="_t10.1" localSheetId="8">#REF!</definedName>
    <definedName name="_t10.1" localSheetId="6">#REF!</definedName>
    <definedName name="_t10.1" localSheetId="13">#REF!</definedName>
    <definedName name="_t10.1" localSheetId="32">#REF!</definedName>
    <definedName name="_t10.1" localSheetId="33">#REF!</definedName>
    <definedName name="_t10.1" localSheetId="14">#REF!</definedName>
    <definedName name="_t10.1" localSheetId="17">#REF!</definedName>
    <definedName name="_t10.1" localSheetId="16">#REF!</definedName>
    <definedName name="_t10.1" localSheetId="21">#REF!</definedName>
    <definedName name="_t10.1">#REF!</definedName>
    <definedName name="_Toc488302429" localSheetId="77">'Annex D '!#REF!</definedName>
    <definedName name="a">'[3]Historical Data'!$F$167:$IW$201</definedName>
    <definedName name="applications_array">'[4]Applications datasheet'!$F$3:$FE$44</definedName>
    <definedName name="Army_Off_Req">[5]Process!$D$105</definedName>
    <definedName name="Army_OR_Req">[5]Process!$E$105</definedName>
    <definedName name="Army_Req">[5]Process!$C$105</definedName>
    <definedName name="ArmyRequirement">'[6]Process Sheet'!$M$56</definedName>
    <definedName name="ArmyRequirement2">'[7]Process Sheet'!$M$56</definedName>
    <definedName name="column">#REF!</definedName>
    <definedName name="date_row">'[6]Historical Data'!$F$167:$HW$167</definedName>
    <definedName name="date_row2">'[7]Historical Data'!$F$167:$HW$167</definedName>
    <definedName name="date2">[7]Dates!$A$1:$B$105</definedName>
    <definedName name="datecol">#REF!</definedName>
    <definedName name="datelookup">'[6]Process Sheet'!$E$99:$F$110</definedName>
    <definedName name="datelookup_2">'[7]Process Sheet'!$E$99:$F$110</definedName>
    <definedName name="dates">[6]Dates!$A$1:$B$105</definedName>
    <definedName name="DebtorsX_PrepaymentsPFI" localSheetId="15">'[1]XL Tables - Debtors 2'!#REF!</definedName>
    <definedName name="DebtorsX_PrepaymentsPFI" localSheetId="1">'[1]XL Tables - Debtors 2'!#REF!</definedName>
    <definedName name="DebtorsX_PrepaymentsPFI" localSheetId="2">'[1]XL Tables - Debtors 2'!#REF!</definedName>
    <definedName name="DebtorsX_PrepaymentsPFI" localSheetId="3">'[1]XL Tables - Debtors 2'!#REF!</definedName>
    <definedName name="DebtorsX_PrepaymentsPFI" localSheetId="0">'[1]XL Tables - Debtors 2'!#REF!</definedName>
    <definedName name="DebtorsX_PrepaymentsPFI" localSheetId="9">'[1]XL Tables - Debtors 2'!#REF!</definedName>
    <definedName name="DebtorsX_PrepaymentsPFI" localSheetId="18">'[1]XL Tables - Debtors 2'!#REF!</definedName>
    <definedName name="DebtorsX_PrepaymentsPFI" localSheetId="10">'[1]XL Tables - Debtors 2'!#REF!</definedName>
    <definedName name="DebtorsX_PrepaymentsPFI" localSheetId="7">'[1]XL Tables - Debtors 2'!#REF!</definedName>
    <definedName name="DebtorsX_PrepaymentsPFI" localSheetId="20">'[1]XL Tables - Debtors 2'!#REF!</definedName>
    <definedName name="DebtorsX_PrepaymentsPFI" localSheetId="30">'[1]XL Tables - Debtors 2'!#REF!</definedName>
    <definedName name="DebtorsX_PrepaymentsPFI" localSheetId="28">'[1]XL Tables - Debtors 2'!#REF!</definedName>
    <definedName name="DebtorsX_PrepaymentsPFI" localSheetId="29">'[1]XL Tables - Debtors 2'!#REF!</definedName>
    <definedName name="DebtorsX_PrepaymentsPFI" localSheetId="27">'[1]XL Tables - Debtors 2'!#REF!</definedName>
    <definedName name="DebtorsX_PrepaymentsPFI" localSheetId="4">'[2]XL Tables - Debtors 2'!#REF!</definedName>
    <definedName name="DebtorsX_PrepaymentsPFI" localSheetId="5">'[1]XL Tables - Debtors 2'!#REF!</definedName>
    <definedName name="DebtorsX_PrepaymentsPFI" localSheetId="8">'[1]XL Tables - Debtors 2'!#REF!</definedName>
    <definedName name="DebtorsX_PrepaymentsPFI" localSheetId="6">'[1]XL Tables - Debtors 2'!#REF!</definedName>
    <definedName name="DebtorsX_PrepaymentsPFI" localSheetId="13">'[1]XL Tables - Debtors 2'!#REF!</definedName>
    <definedName name="DebtorsX_PrepaymentsPFI" localSheetId="32">'[1]XL Tables - Debtors 2'!#REF!</definedName>
    <definedName name="DebtorsX_PrepaymentsPFI" localSheetId="33">'[1]XL Tables - Debtors 2'!#REF!</definedName>
    <definedName name="DebtorsX_PrepaymentsPFI" localSheetId="14">'[1]XL Tables - Debtors 2'!#REF!</definedName>
    <definedName name="DebtorsX_PrepaymentsPFI" localSheetId="17">'[1]XL Tables - Debtors 2'!#REF!</definedName>
    <definedName name="DebtorsX_PrepaymentsPFI" localSheetId="16">'[1]XL Tables - Debtors 2'!#REF!</definedName>
    <definedName name="DebtorsX_PrepaymentsPFI" localSheetId="21">'[1]XL Tables - Debtors 2'!#REF!</definedName>
    <definedName name="DebtorsX_PrepaymentsPFI">'[1]XL Tables - Debtors 2'!#REF!</definedName>
    <definedName name="fr20intake_army">[5]Process!$P$106</definedName>
    <definedName name="fr20intake_army_new">[5]Process!$Q$106</definedName>
    <definedName name="fr20intake_army_trained">[5]Process!$R$106</definedName>
    <definedName name="fr20intake_date">[5]Process!$U$104</definedName>
    <definedName name="fr20intake_maritime">[5]Process!$P$105</definedName>
    <definedName name="fr20intake_maritime_new">[5]Process!$Q$105</definedName>
    <definedName name="fr20intake_maritime_trained">[5]Process!$R$105</definedName>
    <definedName name="fr20intake_raf">[5]Process!$P$107</definedName>
    <definedName name="fr20intake_raf_new">[5]Process!$Q$107</definedName>
    <definedName name="fr20intake_raf_trained">[5]Process!$R$107</definedName>
    <definedName name="fr20strg_army">[5]Process!$N$106</definedName>
    <definedName name="fr20strg_date">[5]Process!$N$104</definedName>
    <definedName name="fr20strg_raf">[5]Process!$N$107</definedName>
    <definedName name="fr20strg_rnrm">[5]Process!$N$105</definedName>
    <definedName name="fr20strg_tri">[5]Process!$N$108</definedName>
    <definedName name="Full_Time">[4]Data!$C$1:$XFD$48</definedName>
    <definedName name="fy_start">[5]Process!$I$83</definedName>
    <definedName name="gdate">#REF!</definedName>
    <definedName name="graph_data">'[6]Graph Data Sheet'!$B$2:$EK$25</definedName>
    <definedName name="graph_data2">'[7]Graph Data Sheet'!$B$2:$EK$25</definedName>
    <definedName name="Historic_All_Services_FTTS">OFFSET('[8]MI Data'!#REF!,0,0,1,COUNTA('[8]MI Data'!$C$4:$XFD$4))</definedName>
    <definedName name="Historic_All_Services_Liability">OFFSET('[8]MI Data'!#REF!,0,0,1,COUNTA('[8]MI Data'!$C$3:$XFD$3))</definedName>
    <definedName name="Historic_All_Services_Lower_Manning_Balance">OFFSET('[8]MI Data'!#REF!,0,0,1,COUNTA('[8]MI Data'!$C$6:$XFD$6))</definedName>
    <definedName name="Historic_All_Services_Upper_Manning_Balance">OFFSET('[8]MI Data'!#REF!,0,0,1,COUNTA('[8]MI Data'!$C$5:$XFD$5))</definedName>
    <definedName name="Historic_Army_FTTS">OFFSET('[8]MI Data'!#REF!,0,0,1,COUNTA('[8]MI Data'!$C$19:$XFD$19))</definedName>
    <definedName name="Historic_Army_Liability">OFFSET('[8]MI Data'!#REF!,0,0,1,COUNTA('[8]MI Data'!$C$17:$XFD$17))</definedName>
    <definedName name="Historic_Army_Lower_Manning_Balance">OFFSET('[8]MI Data'!#REF!,0,0,1,COUNTA('[8]MI Data'!$C$21:$XFD$21))</definedName>
    <definedName name="Historic_Army_Upper_Manning_Balance">OFFSET('[8]MI Data'!#REF!,0,0,1,COUNTA('[8]MI Data'!$C$20:$XFD$20))</definedName>
    <definedName name="historic_data_full_time">'[5]Full-time_datasheet'!$F$3:$JW$668</definedName>
    <definedName name="historic_data_recruitment">[5]Recruitment_datasheet!$F$3:$CA$82</definedName>
    <definedName name="historic_data_reserves">[5]Reserves_datasheet!$F$3:$HO$736</definedName>
    <definedName name="historic_data_sep_ser">[5]Sep_Ser_datasheet!$F$3:$CI$37</definedName>
    <definedName name="Historic_Dates">OFFSET('[8]MI Data'!#REF!,0,0,1,COUNTA('[8]MI Data'!$C$3:$XFD$3))</definedName>
    <definedName name="Historic_Gridline_100000">OFFSET('[8]MI Data'!#REF!,0,0,1,COUNTA('[8]MI Data'!#REF!))</definedName>
    <definedName name="Historic_Gridline_150000">OFFSET('[8]MI Data'!#REF!,0,0,1,COUNTA('[8]MI Data'!#REF!))</definedName>
    <definedName name="Historic_Gridline_160000">OFFSET('[8]MI Data'!#REF!,0,0,1,COUNTA('[8]MI Data'!#REF!))</definedName>
    <definedName name="Historic_Gridline_170000">OFFSET('[8]MI Data'!#REF!,0,0,1,COUNTA('[8]MI Data'!#REF!))</definedName>
    <definedName name="Historic_Gridline_180000">OFFSET('[8]MI Data'!#REF!,0,0,1,COUNTA('[8]MI Data'!#REF!))</definedName>
    <definedName name="Historic_Gridline_20000">OFFSET('[8]MI Data'!#REF!,0,0,1,COUNTA('[8]MI Data'!#REF!))</definedName>
    <definedName name="Historic_Gridline_30000">OFFSET('[8]MI Data'!#REF!,0,0,1,COUNTA('[8]MI Data'!#REF!))</definedName>
    <definedName name="Historic_Gridline_40000">OFFSET('[8]MI Data'!#REF!,0,0,1,COUNTA('[8]MI Data'!#REF!))</definedName>
    <definedName name="Historic_Gridline_80000">OFFSET('[8]MI Data'!#REF!,0,0,1,COUNTA('[8]MI Data'!#REF!))</definedName>
    <definedName name="Historic_Gridline_90000">OFFSET('[8]MI Data'!#REF!,0,0,1,COUNTA('[8]MI Data'!#REF!))</definedName>
    <definedName name="Historic_RAF_FTTS">OFFSET('[8]MI Data'!#REF!,0,0,1,COUNTA('[8]MI Data'!$C$26:$XFD$26))</definedName>
    <definedName name="Historic_RAF_Liability">OFFSET('[8]MI Data'!#REF!,0,0,1,COUNTA('[8]MI Data'!$C$25:$XFD$25))</definedName>
    <definedName name="Historic_RAF_Lower_Manning_Balance">OFFSET('[8]MI Data'!#REF!,0,0,1,COUNTA('[8]MI Data'!$C$28:$XFD$28))</definedName>
    <definedName name="Historic_RAF_Upper_Manning_Balance">OFFSET('[8]MI Data'!#REF!,0,0,1,COUNTA('[8]MI Data'!$C$27:$XFD$27))</definedName>
    <definedName name="Historic_RNRM_FTTS">OFFSET('[8]MI Data'!#REF!,0,0,1,COUNTA('[8]MI Data'!$C$11:$XFD$11))</definedName>
    <definedName name="Historic_RNRM_Liability">OFFSET('[8]MI Data'!#REF!,0,0,1,COUNTA('[8]MI Data'!$C$10:$XFD$10))</definedName>
    <definedName name="Historic_RNRM_Lower_Manning_Balance">OFFSET('[8]MI Data'!#REF!,0,0,1,COUNTA('[8]MI Data'!$C$13:$XFD$13))</definedName>
    <definedName name="Historic_RNRM_Upper_Manning_Balance">OFFSET('[8]MI Data'!#REF!,0,0,1,COUNTA('[8]MI Data'!$C$12:$XFD$12))</definedName>
    <definedName name="kjlkj2">#REF!</definedName>
    <definedName name="kjllkj">#REF!</definedName>
    <definedName name="lead_first_OF">[5]Process!$M$112</definedName>
    <definedName name="lead_first_OR">[5]Process!$M$113</definedName>
    <definedName name="Liabilities_Table">'[4]Process (2)'!$K$4:$O$53</definedName>
    <definedName name="match">[9]OutflowData!$D$1</definedName>
    <definedName name="mingraphdate">#REF!</definedName>
    <definedName name="MPR">'[10]1.16'!$A$1:$E$57</definedName>
    <definedName name="Navy_From_OR">[5]Process!$G$112</definedName>
    <definedName name="Navy_Non_Reg_FTRS">[5]Process!$G$109</definedName>
    <definedName name="NavyRequirement">'[6]Process Sheet'!$M$55</definedName>
    <definedName name="NavyRequirement_2">'[7]Process Sheet'!$M$55</definedName>
    <definedName name="next_pubdate">[8]Process!$I$81</definedName>
    <definedName name="nonregularforces">#REF!</definedName>
    <definedName name="OCSX_Salaries" localSheetId="15">#REF!</definedName>
    <definedName name="OCSX_Salaries" localSheetId="1">#REF!</definedName>
    <definedName name="OCSX_Salaries" localSheetId="2">#REF!</definedName>
    <definedName name="OCSX_Salaries" localSheetId="3">#REF!</definedName>
    <definedName name="OCSX_Salaries" localSheetId="0">#REF!</definedName>
    <definedName name="OCSX_Salaries" localSheetId="19">#REF!</definedName>
    <definedName name="OCSX_Salaries" localSheetId="9">#REF!</definedName>
    <definedName name="OCSX_Salaries" localSheetId="18">'Exit Packages'!#REF!</definedName>
    <definedName name="OCSX_Salaries" localSheetId="10">#REF!</definedName>
    <definedName name="OCSX_Salaries" localSheetId="7">#REF!</definedName>
    <definedName name="OCSX_Salaries" localSheetId="20">#REF!</definedName>
    <definedName name="OCSX_Salaries" localSheetId="30">#REF!</definedName>
    <definedName name="OCSX_Salaries" localSheetId="28">#REF!</definedName>
    <definedName name="OCSX_Salaries" localSheetId="29">#REF!</definedName>
    <definedName name="OCSX_Salaries" localSheetId="27">#REF!</definedName>
    <definedName name="OCSX_Salaries" localSheetId="4">#REF!</definedName>
    <definedName name="OCSX_Salaries" localSheetId="5">#REF!</definedName>
    <definedName name="OCSX_Salaries" localSheetId="8">#REF!</definedName>
    <definedName name="OCSX_Salaries" localSheetId="6">#REF!</definedName>
    <definedName name="OCSX_Salaries" localSheetId="13">#REF!</definedName>
    <definedName name="OCSX_Salaries" localSheetId="32">#REF!</definedName>
    <definedName name="OCSX_Salaries" localSheetId="33">#REF!</definedName>
    <definedName name="OCSX_Salaries" localSheetId="14">#REF!</definedName>
    <definedName name="OCSX_Salaries" localSheetId="17">#REF!</definedName>
    <definedName name="OCSX_Salaries" localSheetId="16">#REF!</definedName>
    <definedName name="OCSX_Salaries" localSheetId="21">#REF!</definedName>
    <definedName name="OCSX_Salaries">#REF!</definedName>
    <definedName name="parents">#REF!</definedName>
    <definedName name="peacekeeping">#REF!</definedName>
    <definedName name="Pivotdatacheck2">'[7]Process Sheet'!$E$46</definedName>
    <definedName name="Pivotdatecheck">'[6]Process Sheet'!$E$46</definedName>
    <definedName name="prevyear">'[11]Process Sheet'!$C$7</definedName>
    <definedName name="prevyear2">'[11]Process Sheet'!$C$8</definedName>
    <definedName name="_xlnm.Print_Area" localSheetId="3">'Attendance-SCS and Military'!$A$1:$G$19</definedName>
    <definedName name="pubdate">[8]Process!$I$80</definedName>
    <definedName name="RAF_From_OR">[5]Process!$G$113</definedName>
    <definedName name="RAF_Non_Reg_FTRS">[5]Process!$G$110</definedName>
    <definedName name="RAF_Off_Req">[5]Process!$D$106</definedName>
    <definedName name="RAF_OR_Req">[5]Process!$E$106</definedName>
    <definedName name="RAF_req">[5]Process!$C$106</definedName>
    <definedName name="RAFRequirement">'[6]Process Sheet'!$M$57</definedName>
    <definedName name="RAFRequirement2">'[7]Process Sheet'!$M$57</definedName>
    <definedName name="res_data">'[12]Reserves Data'!$F$2:$AL$160</definedName>
    <definedName name="ReservesX_IMGPYA" localSheetId="15">'[1]XL Tables - Reserves'!#REF!</definedName>
    <definedName name="ReservesX_IMGPYA" localSheetId="1">'[1]XL Tables - Reserves'!#REF!</definedName>
    <definedName name="ReservesX_IMGPYA" localSheetId="2">'[1]XL Tables - Reserves'!#REF!</definedName>
    <definedName name="ReservesX_IMGPYA" localSheetId="3">'[1]XL Tables - Reserves'!#REF!</definedName>
    <definedName name="ReservesX_IMGPYA" localSheetId="0">'[1]XL Tables - Reserves'!#REF!</definedName>
    <definedName name="ReservesX_IMGPYA" localSheetId="9">'[1]XL Tables - Reserves'!#REF!</definedName>
    <definedName name="ReservesX_IMGPYA" localSheetId="18">'[1]XL Tables - Reserves'!#REF!</definedName>
    <definedName name="ReservesX_IMGPYA" localSheetId="10">'[1]XL Tables - Reserves'!#REF!</definedName>
    <definedName name="ReservesX_IMGPYA" localSheetId="7">'[1]XL Tables - Reserves'!#REF!</definedName>
    <definedName name="ReservesX_IMGPYA" localSheetId="20">'[1]XL Tables - Reserves'!#REF!</definedName>
    <definedName name="ReservesX_IMGPYA" localSheetId="30">'[1]XL Tables - Reserves'!#REF!</definedName>
    <definedName name="ReservesX_IMGPYA" localSheetId="28">'[1]XL Tables - Reserves'!#REF!</definedName>
    <definedName name="ReservesX_IMGPYA" localSheetId="29">'[1]XL Tables - Reserves'!#REF!</definedName>
    <definedName name="ReservesX_IMGPYA" localSheetId="27">'[1]XL Tables - Reserves'!#REF!</definedName>
    <definedName name="ReservesX_IMGPYA" localSheetId="4">'[2]XL Tables - Reserves'!#REF!</definedName>
    <definedName name="ReservesX_IMGPYA" localSheetId="5">'[1]XL Tables - Reserves'!#REF!</definedName>
    <definedName name="ReservesX_IMGPYA" localSheetId="8">'[1]XL Tables - Reserves'!#REF!</definedName>
    <definedName name="ReservesX_IMGPYA" localSheetId="6">'[1]XL Tables - Reserves'!#REF!</definedName>
    <definedName name="ReservesX_IMGPYA" localSheetId="13">'[1]XL Tables - Reserves'!#REF!</definedName>
    <definedName name="ReservesX_IMGPYA" localSheetId="32">'[1]XL Tables - Reserves'!#REF!</definedName>
    <definedName name="ReservesX_IMGPYA" localSheetId="33">'[1]XL Tables - Reserves'!#REF!</definedName>
    <definedName name="ReservesX_IMGPYA" localSheetId="14">'[1]XL Tables - Reserves'!#REF!</definedName>
    <definedName name="ReservesX_IMGPYA" localSheetId="17">'[1]XL Tables - Reserves'!#REF!</definedName>
    <definedName name="ReservesX_IMGPYA" localSheetId="16">'[1]XL Tables - Reserves'!#REF!</definedName>
    <definedName name="ReservesX_IMGPYA" localSheetId="21">'[1]XL Tables - Reserves'!#REF!</definedName>
    <definedName name="ReservesX_IMGPYA">'[1]XL Tables - Reserves'!#REF!</definedName>
    <definedName name="RN_Off_Req">[5]Process!$D$104</definedName>
    <definedName name="RN_OR_Req">[5]Process!$E$104</definedName>
    <definedName name="RN_req">[5]Process!$C$104</definedName>
    <definedName name="sdsr2020_army">[5]Process!$M$106</definedName>
    <definedName name="sdsr2020_date">[5]Process!$M$104</definedName>
    <definedName name="sdsr2020_raf">[5]Process!$M$107</definedName>
    <definedName name="sdsr2020_rnrm">[5]Process!$M$105</definedName>
    <definedName name="sdsr2020_tri">[5]Process!$M$108</definedName>
    <definedName name="sitdate">[13]Process!$B$81</definedName>
    <definedName name="sitddate2">'[7]Process Sheet'!$D$46</definedName>
    <definedName name="sitmonth">#REF!</definedName>
    <definedName name="sitmonthmat">#REF!</definedName>
    <definedName name="Spendsum">#REF!</definedName>
    <definedName name="STFdates">#REF!</definedName>
    <definedName name="summary_tab1">'[14]Table 1'!$E$11:$AV$45</definedName>
    <definedName name="summary_tab1_ur">[5]Tab1!$E$11:$AV$45</definedName>
    <definedName name="summary_Tab13">'[8]Table 13'!$10:$23</definedName>
    <definedName name="summary_tab2">'[13]Table 3a'!$E$11:$BT$60</definedName>
    <definedName name="tab11match">#REF!</definedName>
    <definedName name="tab11match_r">#REF!</definedName>
    <definedName name="tab13match">'[8]Table 13'!#REF!</definedName>
    <definedName name="tab4match">#REF!</definedName>
    <definedName name="tab5amatch">#REF!</definedName>
    <definedName name="tab5b12mmatch">#REF!</definedName>
    <definedName name="tab5bmatch">#REF!</definedName>
    <definedName name="tab5cmatch">#REF!</definedName>
    <definedName name="tab5dmatch">#REF!</definedName>
    <definedName name="tab7cmatch">#REF!</definedName>
    <definedName name="table1">'[6]Historical Data'!$F$2:$IV$148</definedName>
    <definedName name="table1_2">'[7]Historical Data'!$F$2:$IV$148</definedName>
    <definedName name="table2">#REF!</definedName>
    <definedName name="Table2data">#REF!</definedName>
    <definedName name="Table3redundancies">#REF!</definedName>
    <definedName name="table4exits">'[6]Historical Data'!$E$167:$IV$201</definedName>
    <definedName name="table4exits2">'[7]Historical Data'!$E$167:$IV$201</definedName>
    <definedName name="TangX_LBValuations" localSheetId="15">'[1]XL Tables - Tangible'!#REF!</definedName>
    <definedName name="TangX_LBValuations" localSheetId="1">'[1]XL Tables - Tangible'!#REF!</definedName>
    <definedName name="TangX_LBValuations" localSheetId="2">'[1]XL Tables - Tangible'!#REF!</definedName>
    <definedName name="TangX_LBValuations" localSheetId="3">'[1]XL Tables - Tangible'!#REF!</definedName>
    <definedName name="TangX_LBValuations" localSheetId="0">'[1]XL Tables - Tangible'!#REF!</definedName>
    <definedName name="TangX_LBValuations" localSheetId="9">'[1]XL Tables - Tangible'!#REF!</definedName>
    <definedName name="TangX_LBValuations" localSheetId="18">'[1]XL Tables - Tangible'!#REF!</definedName>
    <definedName name="TangX_LBValuations" localSheetId="10">'[1]XL Tables - Tangible'!#REF!</definedName>
    <definedName name="TangX_LBValuations" localSheetId="7">'[1]XL Tables - Tangible'!#REF!</definedName>
    <definedName name="TangX_LBValuations" localSheetId="20">'[1]XL Tables - Tangible'!#REF!</definedName>
    <definedName name="TangX_LBValuations" localSheetId="30">'[1]XL Tables - Tangible'!#REF!</definedName>
    <definedName name="TangX_LBValuations" localSheetId="28">'[1]XL Tables - Tangible'!#REF!</definedName>
    <definedName name="TangX_LBValuations" localSheetId="29">'[1]XL Tables - Tangible'!#REF!</definedName>
    <definedName name="TangX_LBValuations" localSheetId="27">'[1]XL Tables - Tangible'!#REF!</definedName>
    <definedName name="TangX_LBValuations" localSheetId="4">'[2]XL Tables - Tangible'!#REF!</definedName>
    <definedName name="TangX_LBValuations" localSheetId="5">'[1]XL Tables - Tangible'!#REF!</definedName>
    <definedName name="TangX_LBValuations" localSheetId="8">'[1]XL Tables - Tangible'!#REF!</definedName>
    <definedName name="TangX_LBValuations" localSheetId="6">'[1]XL Tables - Tangible'!#REF!</definedName>
    <definedName name="TangX_LBValuations" localSheetId="13">'[1]XL Tables - Tangible'!#REF!</definedName>
    <definedName name="TangX_LBValuations" localSheetId="32">'[1]XL Tables - Tangible'!#REF!</definedName>
    <definedName name="TangX_LBValuations" localSheetId="33">'[1]XL Tables - Tangible'!#REF!</definedName>
    <definedName name="TangX_LBValuations" localSheetId="14">'[1]XL Tables - Tangible'!#REF!</definedName>
    <definedName name="TangX_LBValuations" localSheetId="17">'[1]XL Tables - Tangible'!#REF!</definedName>
    <definedName name="TangX_LBValuations" localSheetId="16">'[1]XL Tables - Tangible'!#REF!</definedName>
    <definedName name="TangX_LBValuations" localSheetId="21">'[1]XL Tables - Tangible'!#REF!</definedName>
    <definedName name="TangX_LBValuations">'[1]XL Tables - Tangible'!#REF!</definedName>
    <definedName name="test">#REF!</definedName>
    <definedName name="totalOutflowRate">'[6]Historical Data'!$R$41:$GP$52</definedName>
    <definedName name="totalOutflowRates">#REF!</definedName>
    <definedName name="VO_graph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113" l="1"/>
  <c r="D14" i="113"/>
  <c r="D27" i="113" s="1"/>
  <c r="H20" i="112"/>
  <c r="G20" i="112"/>
  <c r="F20" i="112"/>
  <c r="E20" i="112"/>
  <c r="D20" i="112"/>
  <c r="C20" i="112"/>
  <c r="B20" i="112"/>
  <c r="E9" i="111"/>
  <c r="D9" i="111"/>
  <c r="C9" i="111"/>
  <c r="E77" i="108"/>
  <c r="J76" i="108"/>
  <c r="I76" i="108"/>
  <c r="H76" i="108"/>
  <c r="G76" i="108"/>
  <c r="J75" i="108"/>
  <c r="I75" i="108"/>
  <c r="H75" i="108"/>
  <c r="G75" i="108"/>
  <c r="J74" i="108"/>
  <c r="H74" i="108"/>
  <c r="G74" i="108"/>
  <c r="J73" i="108"/>
  <c r="I73" i="108"/>
  <c r="H73" i="108"/>
  <c r="G73" i="108"/>
  <c r="I20" i="108"/>
  <c r="I74" i="108" s="1"/>
  <c r="I15" i="108"/>
  <c r="I11" i="108"/>
  <c r="I10" i="108"/>
  <c r="I9" i="108"/>
  <c r="E24" i="99"/>
  <c r="E25" i="99" s="1"/>
  <c r="D24" i="99"/>
  <c r="D25" i="99" s="1"/>
  <c r="C24" i="99"/>
  <c r="C25" i="99" s="1"/>
  <c r="B24" i="99"/>
  <c r="B25" i="99" s="1"/>
  <c r="B44" i="89"/>
  <c r="B36" i="89"/>
  <c r="A42" i="88"/>
  <c r="A32" i="88"/>
  <c r="H12" i="88"/>
  <c r="G12" i="88"/>
  <c r="F12" i="88"/>
  <c r="E12" i="88"/>
  <c r="D12" i="88"/>
  <c r="C12" i="88"/>
  <c r="B12" i="88"/>
  <c r="I11" i="88"/>
  <c r="I10" i="88"/>
  <c r="I9" i="88"/>
  <c r="I8" i="88"/>
  <c r="I7" i="88"/>
  <c r="I6" i="88"/>
  <c r="I5" i="88"/>
  <c r="I4" i="88"/>
  <c r="I12" i="88" s="1"/>
  <c r="K61" i="81"/>
  <c r="J61" i="81"/>
  <c r="I61" i="81"/>
  <c r="H61" i="81"/>
  <c r="G61" i="81"/>
  <c r="F61" i="81"/>
  <c r="E61" i="81"/>
  <c r="D61" i="81"/>
  <c r="C61" i="81"/>
  <c r="L61" i="81" s="1"/>
  <c r="B61" i="81"/>
  <c r="L60" i="81"/>
  <c r="L59" i="81"/>
  <c r="K57" i="81"/>
  <c r="J57" i="81"/>
  <c r="I57" i="81"/>
  <c r="H57" i="81"/>
  <c r="G57" i="81"/>
  <c r="F57" i="81"/>
  <c r="E57" i="81"/>
  <c r="D57" i="81"/>
  <c r="L57" i="81" s="1"/>
  <c r="C57" i="81"/>
  <c r="B57" i="81"/>
  <c r="L56" i="81"/>
  <c r="L55" i="81"/>
  <c r="L46" i="81"/>
  <c r="L45" i="81"/>
  <c r="L44" i="81"/>
  <c r="L43" i="81"/>
  <c r="D37" i="78"/>
  <c r="C37" i="78"/>
  <c r="F30" i="78"/>
  <c r="F37" i="78" s="1"/>
  <c r="E30" i="78"/>
  <c r="E37" i="78" s="1"/>
  <c r="D30" i="78"/>
  <c r="C30" i="78"/>
  <c r="B30" i="78"/>
  <c r="B37" i="78" s="1"/>
  <c r="E27" i="71"/>
  <c r="D27" i="71"/>
  <c r="C27" i="71"/>
  <c r="B27" i="71"/>
  <c r="C68" i="70"/>
  <c r="B68" i="70"/>
  <c r="C60" i="70"/>
  <c r="B60" i="70"/>
  <c r="C46" i="70"/>
  <c r="B46" i="70"/>
  <c r="C37" i="70"/>
  <c r="B37" i="70"/>
  <c r="J11" i="42"/>
  <c r="J12" i="42"/>
  <c r="J14" i="42"/>
  <c r="J16" i="42"/>
  <c r="J17" i="42"/>
  <c r="J18" i="42"/>
  <c r="J10" i="42"/>
  <c r="D53" i="40"/>
  <c r="C53" i="40"/>
  <c r="D49" i="40"/>
  <c r="C49" i="40"/>
  <c r="D45" i="40"/>
  <c r="C45" i="40"/>
  <c r="D34" i="40"/>
  <c r="C34" i="40"/>
  <c r="D15" i="40"/>
  <c r="C15" i="40"/>
  <c r="D54" i="40" l="1"/>
  <c r="E21" i="18"/>
  <c r="D21" i="18"/>
  <c r="C22" i="33" l="1"/>
  <c r="B22" i="33"/>
  <c r="D11" i="49" l="1"/>
  <c r="C11" i="49"/>
  <c r="E13" i="14" l="1"/>
  <c r="D13" i="14"/>
  <c r="C54" i="40" l="1"/>
</calcChain>
</file>

<file path=xl/sharedStrings.xml><?xml version="1.0" encoding="utf-8"?>
<sst xmlns="http://schemas.openxmlformats.org/spreadsheetml/2006/main" count="3238" uniqueCount="1746">
  <si>
    <t>Accountability Report</t>
  </si>
  <si>
    <t>Corporate Governance Report</t>
  </si>
  <si>
    <t>Ministerial Members of the Defence Board</t>
  </si>
  <si>
    <t>Ministers</t>
  </si>
  <si>
    <t>Role</t>
  </si>
  <si>
    <t>Defence Board</t>
  </si>
  <si>
    <t xml:space="preserve">The Rt Hon Ben Wallace MP </t>
  </si>
  <si>
    <t>Secretary of State for Defence</t>
  </si>
  <si>
    <t>3 of 4</t>
  </si>
  <si>
    <t>Minister of State for Defence in the House of Lords</t>
  </si>
  <si>
    <t xml:space="preserve">Leo Docherty MP (to 6 September 2022) </t>
  </si>
  <si>
    <t>Minister for Defence People and Veterans</t>
  </si>
  <si>
    <t>1 of 1</t>
  </si>
  <si>
    <t>Sarah Atherton MP (from 20 September 2022 to 26 October 2022)</t>
  </si>
  <si>
    <t>Minister for Defence People, Veterans and Service Families</t>
  </si>
  <si>
    <t>1 of 2</t>
  </si>
  <si>
    <t>Minister of State for the Armed Forces</t>
  </si>
  <si>
    <t>1 of 4</t>
  </si>
  <si>
    <t>Minister of State for Defence Procurement</t>
  </si>
  <si>
    <t>0 of 0</t>
  </si>
  <si>
    <t>1 of 3</t>
  </si>
  <si>
    <t xml:space="preserve">Non-Executive Members                                                              </t>
  </si>
  <si>
    <t xml:space="preserve">People Committee </t>
  </si>
  <si>
    <t xml:space="preserve">  Defence Audit and Risk Assurance Committee </t>
  </si>
  <si>
    <t xml:space="preserve">Brian McBride </t>
  </si>
  <si>
    <t>Non-Executive Board Member</t>
  </si>
  <si>
    <t>4 of 4</t>
  </si>
  <si>
    <r>
      <t>Simon Henry (to 1 April 2022)</t>
    </r>
    <r>
      <rPr>
        <vertAlign val="superscript"/>
        <sz val="10"/>
        <color rgb="FF000000"/>
        <rFont val="Arial"/>
        <family val="2"/>
      </rPr>
      <t>1</t>
    </r>
  </si>
  <si>
    <t xml:space="preserve">Robin Marshall </t>
  </si>
  <si>
    <t>Kate Guthrie</t>
  </si>
  <si>
    <t>5 of 5</t>
  </si>
  <si>
    <t xml:space="preserve">Tracy Myhill </t>
  </si>
  <si>
    <t>Non-Executive Member</t>
  </si>
  <si>
    <t>4 of 5</t>
  </si>
  <si>
    <t>Tim Walton (to 1 January 2023)</t>
  </si>
  <si>
    <t>6 of 6</t>
  </si>
  <si>
    <t>Paul Smith (interim Chair since 12 April 2022)</t>
  </si>
  <si>
    <t>7 of 7</t>
  </si>
  <si>
    <t>Gurpreet Dehal (from 1 May 2022)</t>
  </si>
  <si>
    <t>5 of 6</t>
  </si>
  <si>
    <t>Alison White (from 1 November 2022)</t>
  </si>
  <si>
    <t>2 of 2</t>
  </si>
  <si>
    <t>Angela Henderson (from 1 November 2022)</t>
  </si>
  <si>
    <t>David Holt (from 1 November 2022)</t>
  </si>
  <si>
    <t>1 Simon Henry stood down as a member of the Defence Board and chair of the DARAC on 1 April 2022. Paul Smith was interim chair from 12 April 2022 and Brian Gilvary took on the role on 1 May 2023</t>
  </si>
  <si>
    <t xml:space="preserve">Executive Members of the Defence Board, Executive Committee and DARAC                                                                                                      </t>
  </si>
  <si>
    <t>Executive Committee (ExCo)</t>
  </si>
  <si>
    <r>
      <t xml:space="preserve">  Defence Audit and Risk Assurance Committee  </t>
    </r>
    <r>
      <rPr>
        <b/>
        <vertAlign val="superscript"/>
        <sz val="11"/>
        <rFont val="Arial"/>
        <family val="2"/>
      </rPr>
      <t>1</t>
    </r>
  </si>
  <si>
    <t xml:space="preserve">David Williams CB </t>
  </si>
  <si>
    <t>Permanent Secretary</t>
  </si>
  <si>
    <t>14 of 14</t>
  </si>
  <si>
    <t>4 of 7</t>
  </si>
  <si>
    <t xml:space="preserve">Laurence Lee </t>
  </si>
  <si>
    <t>Second Permanent Secretary</t>
  </si>
  <si>
    <t>9 of 14</t>
  </si>
  <si>
    <t>2 of 7</t>
  </si>
  <si>
    <t xml:space="preserve">Admiral Sir Tony Radakin KCB ADC </t>
  </si>
  <si>
    <t xml:space="preserve">Chief of the Defence Staff </t>
  </si>
  <si>
    <t>Admiral Sir Tim Fraser CB ADC (to 26 May 2022)</t>
  </si>
  <si>
    <t>Vice Chief of the Defence Staff</t>
  </si>
  <si>
    <t>0 of 1</t>
  </si>
  <si>
    <t>General Gwyn Jenkins CBE OBE ADC (from 30 August 2022)</t>
  </si>
  <si>
    <t xml:space="preserve">Vice Chief of the Defence Staff </t>
  </si>
  <si>
    <t>2 of 3</t>
  </si>
  <si>
    <t>6 of 13</t>
  </si>
  <si>
    <t xml:space="preserve">Charlie Pate </t>
  </si>
  <si>
    <t xml:space="preserve">Director General Finance </t>
  </si>
  <si>
    <t>5 of 7</t>
  </si>
  <si>
    <t>Damian Parmenter</t>
  </si>
  <si>
    <t xml:space="preserve">Director General Strategy and International </t>
  </si>
  <si>
    <t>12 of 14</t>
  </si>
  <si>
    <t xml:space="preserve">Prof Dame Angela McLean </t>
  </si>
  <si>
    <t>Chief Scientific Adviser</t>
  </si>
  <si>
    <t>5 of 14</t>
  </si>
  <si>
    <t xml:space="preserve">1 For DARAC either PUS, 2PUS or DG Fin will attend the meeting. PUS/2PUS's attendance is based on agenda items and their portfolios, they will not attend meetings together. </t>
  </si>
  <si>
    <t>Summary of Protected Personal Data Related Incidents Formally Reported to the Information Commissioners Office (ICO)</t>
  </si>
  <si>
    <t>Month of Incident</t>
  </si>
  <si>
    <t>Nature of Incident</t>
  </si>
  <si>
    <t>Nature of Data Involved</t>
  </si>
  <si>
    <t>Number of People Affected</t>
  </si>
  <si>
    <t>July</t>
  </si>
  <si>
    <t>Due to incorrect redaction technique being used by a member of staff in breach of MOD policy, an individual's name was disclosed in a Freedom of Information request.</t>
  </si>
  <si>
    <t>Name, role, previous work location</t>
  </si>
  <si>
    <t>September</t>
  </si>
  <si>
    <t>As part of recovery action on a system following a system outage, 9 files attached to medical notes relating to service personnel were found to be unrecoverable.</t>
  </si>
  <si>
    <t>Medical files</t>
  </si>
  <si>
    <t xml:space="preserve">Total number of incidents is 2 </t>
  </si>
  <si>
    <t>Summary of Other Protected Personal Data Related Incidents</t>
  </si>
  <si>
    <t>Category</t>
  </si>
  <si>
    <t>2022-23</t>
  </si>
  <si>
    <t>2021-22</t>
  </si>
  <si>
    <t>I</t>
  </si>
  <si>
    <t>Loss of inadequately protected electronic equipment, devices or paper documents from secured Government premises.</t>
  </si>
  <si>
    <t>II</t>
  </si>
  <si>
    <t>Loss of inadequately protected electronic equipment, devices or paper documents from outside secured Government premises.</t>
  </si>
  <si>
    <t>III</t>
  </si>
  <si>
    <t>Insecure disposal of inadequately protected paper documents.</t>
  </si>
  <si>
    <t>IV</t>
  </si>
  <si>
    <t>Unauthorised disclosures.</t>
  </si>
  <si>
    <t>V</t>
  </si>
  <si>
    <t>Other.</t>
  </si>
  <si>
    <t>Total</t>
  </si>
  <si>
    <t>Remuneration Report</t>
  </si>
  <si>
    <t>Ministerial Salary, Benefits-in-Kind and Pension Benefits</t>
  </si>
  <si>
    <t>Salary
£</t>
  </si>
  <si>
    <t>Benefits-in-kind
£ 
(to the nearest £100)</t>
  </si>
  <si>
    <r>
      <t>Pension Benefits 
£ 
(to the nearest £1,000)</t>
    </r>
    <r>
      <rPr>
        <b/>
        <sz val="8"/>
        <rFont val="Arial"/>
        <family val="2"/>
      </rPr>
      <t xml:space="preserve"> </t>
    </r>
    <r>
      <rPr>
        <b/>
        <vertAlign val="superscript"/>
        <sz val="8"/>
        <rFont val="Arial"/>
        <family val="2"/>
      </rPr>
      <t>1</t>
    </r>
  </si>
  <si>
    <t>Benefits-in-kind 
£ 
(to the nearest £100)</t>
  </si>
  <si>
    <t>Pension Benefits 
£ 
(to the nearest £1,000)</t>
  </si>
  <si>
    <t>Total
£ 
(to nearest £1,000)</t>
  </si>
  <si>
    <t>(from 24 July 2019)</t>
  </si>
  <si>
    <t>Nil</t>
  </si>
  <si>
    <t>Full year equivalent salary</t>
  </si>
  <si>
    <t>Minister of State for Defence in The House of Lords</t>
  </si>
  <si>
    <r>
      <t>Baroness Goldie DL</t>
    </r>
    <r>
      <rPr>
        <sz val="8"/>
        <rFont val="Arial"/>
        <family val="2"/>
      </rPr>
      <t xml:space="preserve"> </t>
    </r>
    <r>
      <rPr>
        <vertAlign val="superscript"/>
        <sz val="8"/>
        <rFont val="Arial"/>
        <family val="2"/>
      </rPr>
      <t>2</t>
    </r>
  </si>
  <si>
    <t>(from 27 July 2019)</t>
  </si>
  <si>
    <t xml:space="preserve">Minister of State for Defence Procurement </t>
  </si>
  <si>
    <t>(to 6 September 2022)</t>
  </si>
  <si>
    <t>(from 7 September 2022 to 25 October 2022)</t>
  </si>
  <si>
    <t xml:space="preserve">Nil </t>
  </si>
  <si>
    <t>(from 26 October 2022)</t>
  </si>
  <si>
    <t>(from 14 February 2020)</t>
  </si>
  <si>
    <t>Parliamentary Under Secretary of State and Minister for Defence People, Veterans and Service Families</t>
  </si>
  <si>
    <t>Sarah Atherton MP</t>
  </si>
  <si>
    <t>(from 20 September 2022 to 26 October 2022)</t>
  </si>
  <si>
    <t>(from 30 October 2022)</t>
  </si>
  <si>
    <t>1. The value of pension benefits accrued during the year is calculated as the real increase in pension multiplied by 20, plus the real increase in any lump sum, less the contributions made by the individual. The real increase exclude increases due to inflation or any increaseor decrease due to a transfer of pension rights.</t>
  </si>
  <si>
    <t>2. Baroness Goldie has waived her rights to remuneration</t>
  </si>
  <si>
    <t>Ministerial Accrued Pension and Cash Equivalent Transfer Value (CETV)</t>
  </si>
  <si>
    <t>Total Accrued Pension at Retirement as at 31 March 23</t>
  </si>
  <si>
    <t>CETV at 31 March  22 or date of Appointment if Later</t>
  </si>
  <si>
    <t>CETV at 31 March 23 or on Cessation of Appointment if Earlier</t>
  </si>
  <si>
    <t>Real Increase in CETV</t>
  </si>
  <si>
    <t>£000</t>
  </si>
  <si>
    <t>5-10</t>
  </si>
  <si>
    <t>0-2.5</t>
  </si>
  <si>
    <t xml:space="preserve">Baroness Goldie DL </t>
  </si>
  <si>
    <t>0-5</t>
  </si>
  <si>
    <t xml:space="preserve">Minister of State for the Armed Forces </t>
  </si>
  <si>
    <t>Parliamentary Under-Secretary of State and Minister for Defence People,  Veterans &amp; Service Families</t>
  </si>
  <si>
    <t xml:space="preserve">Defence Board Salaries, Awards, Benefits-in-Kind and Pension Benefits			</t>
  </si>
  <si>
    <t>2021-2022</t>
  </si>
  <si>
    <t xml:space="preserve">Salary
</t>
  </si>
  <si>
    <t>Annual Performance Award</t>
  </si>
  <si>
    <t xml:space="preserve">Benefits-in-kind 
</t>
  </si>
  <si>
    <r>
      <t>Pension Benefits</t>
    </r>
    <r>
      <rPr>
        <b/>
        <vertAlign val="superscript"/>
        <sz val="8"/>
        <rFont val="Arial"/>
        <family val="2"/>
      </rPr>
      <t xml:space="preserve"> </t>
    </r>
    <r>
      <rPr>
        <vertAlign val="superscript"/>
        <sz val="8"/>
        <rFont val="Arial"/>
        <family val="2"/>
      </rPr>
      <t>1</t>
    </r>
    <r>
      <rPr>
        <b/>
        <sz val="9"/>
        <rFont val="Arial"/>
        <family val="2"/>
      </rPr>
      <t xml:space="preserve">
</t>
    </r>
  </si>
  <si>
    <t xml:space="preserve">Total
</t>
  </si>
  <si>
    <t xml:space="preserve">Salary  
</t>
  </si>
  <si>
    <r>
      <t>Benefits-in-kind</t>
    </r>
    <r>
      <rPr>
        <sz val="8"/>
        <rFont val="Arial"/>
        <family val="2"/>
      </rPr>
      <t xml:space="preserve"> 2</t>
    </r>
    <r>
      <rPr>
        <sz val="9"/>
        <rFont val="Arial"/>
        <family val="2"/>
      </rPr>
      <t xml:space="preserve">
</t>
    </r>
  </si>
  <si>
    <t xml:space="preserve">Pension Benefits 
</t>
  </si>
  <si>
    <t>£ 
(to the nearest £100)</t>
  </si>
  <si>
    <t>£
(to the nearest £1,000)</t>
  </si>
  <si>
    <t>£ 
(to the nearest £1,000)</t>
  </si>
  <si>
    <t>See Minister's Salary Table</t>
  </si>
  <si>
    <t xml:space="preserve">Parliamentary Under Secretary of State and Minister for Defence People, Veterans &amp; Service Families </t>
  </si>
  <si>
    <t>Leo Docherty MP (to 6 September 2022)</t>
  </si>
  <si>
    <t>Permanent Under Secretary of State</t>
  </si>
  <si>
    <r>
      <t>Sir Stephen Lovegrove KCB</t>
    </r>
    <r>
      <rPr>
        <vertAlign val="subscript"/>
        <sz val="9"/>
        <rFont val="Arial"/>
        <family val="2"/>
      </rPr>
      <t xml:space="preserve"> 3</t>
    </r>
  </si>
  <si>
    <t>(from 25 April 2016)</t>
  </si>
  <si>
    <t>xx</t>
  </si>
  <si>
    <t>185-190</t>
  </si>
  <si>
    <t>265-270</t>
  </si>
  <si>
    <t>David Williams CB (from 6 April 2021)</t>
  </si>
  <si>
    <t>180-185</t>
  </si>
  <si>
    <t>195-200</t>
  </si>
  <si>
    <t>175-180</t>
  </si>
  <si>
    <t>315-320</t>
  </si>
  <si>
    <t>2nd Permanent Under Secretary of State</t>
  </si>
  <si>
    <t>Laurence Lee (from 3 June 2021)</t>
  </si>
  <si>
    <t>150-155</t>
  </si>
  <si>
    <t>135-140</t>
  </si>
  <si>
    <t>160-165</t>
  </si>
  <si>
    <t>Chief of the Defence Staff</t>
  </si>
  <si>
    <t>General Sir Nick Carter GCB CBE DSO ADC General (to 30 November 2021)</t>
  </si>
  <si>
    <t>63,400+</t>
  </si>
  <si>
    <t>280-285+</t>
  </si>
  <si>
    <t>280-285</t>
  </si>
  <si>
    <t>Admiral Sir Tony Radakin KCB ADC (from 30 November 2021)</t>
  </si>
  <si>
    <t>275-280</t>
  </si>
  <si>
    <t>85-90</t>
  </si>
  <si>
    <t>29,300+</t>
  </si>
  <si>
    <t>440-445</t>
  </si>
  <si>
    <t>30-35</t>
  </si>
  <si>
    <t>15-20</t>
  </si>
  <si>
    <t>190-195</t>
  </si>
  <si>
    <t>47,300+</t>
  </si>
  <si>
    <t>285-290</t>
  </si>
  <si>
    <t>200-205</t>
  </si>
  <si>
    <t>General Gwyn Jenkins (from 5 September 2022)</t>
  </si>
  <si>
    <t>110-115</t>
  </si>
  <si>
    <t>510-515</t>
  </si>
  <si>
    <t>Director General Finance</t>
  </si>
  <si>
    <t>Charlie Pate</t>
  </si>
  <si>
    <t>145-150</t>
  </si>
  <si>
    <t>165-170</t>
  </si>
  <si>
    <t>140-145</t>
  </si>
  <si>
    <t>210-215</t>
  </si>
  <si>
    <t>Non-Executive Board Members</t>
  </si>
  <si>
    <t>Simon Henry</t>
  </si>
  <si>
    <t>20-25</t>
  </si>
  <si>
    <t>Danuta Grey (to 31 July 2021)</t>
  </si>
  <si>
    <t>10-15</t>
  </si>
  <si>
    <t>1. The value of pension benefits accrued during the year is calculated as the real increase in pension multiplied by 20, plus the real increase in any lump sum less the contributions made by the individual. The real increase excludes increases due to inflation or any increases or decreases due to transfer of pension rights.</t>
  </si>
  <si>
    <t>2. Where the current year's benefit in kind includes an element for the private use of official cars the figures are estimated. The agreement process with HMRC concludes after publication of the accounts and any necessary restatement of the amounts is published in the following year's accounts with changes indicated by a +</t>
  </si>
  <si>
    <t>Defence Board Accrued Pension and Cash Equivalent Transfer Value (CETV)</t>
  </si>
  <si>
    <t>Total Accrued Pension at Retirement as at 31 Mar 23</t>
  </si>
  <si>
    <t>CETV at 31 Mar 22 or date of Appointment if Later</t>
  </si>
  <si>
    <t>CETV at 31 Mar 23 or on Cessation of Appointment if Earlier</t>
  </si>
  <si>
    <t>See Minister's Pensions Table</t>
  </si>
  <si>
    <t>The Rt Hon Ben Wallace MP</t>
  </si>
  <si>
    <t>Parliamentary Under Secretary of State and Minister for Defence Veterans, Reserves and Personnel</t>
  </si>
  <si>
    <t>Pension</t>
  </si>
  <si>
    <t>Admiral Sir Tony Radakin KCB ADC</t>
  </si>
  <si>
    <t>(from 30 November 2021)</t>
  </si>
  <si>
    <t>32.5-35</t>
  </si>
  <si>
    <t>430-435</t>
  </si>
  <si>
    <t>80-82.5</t>
  </si>
  <si>
    <t>15-17.5</t>
  </si>
  <si>
    <t>40-42.5</t>
  </si>
  <si>
    <t>60-65</t>
  </si>
  <si>
    <t xml:space="preserve">Leo Docherty MP  (to 6 September 2022) </t>
  </si>
  <si>
    <r>
      <t>Laurence Lee</t>
    </r>
    <r>
      <rPr>
        <vertAlign val="superscript"/>
        <sz val="9"/>
        <rFont val="Arial"/>
        <family val="2"/>
      </rPr>
      <t xml:space="preserve"> 1</t>
    </r>
    <r>
      <rPr>
        <sz val="9"/>
        <rFont val="Arial"/>
        <family val="2"/>
      </rPr>
      <t xml:space="preserve"> (from 3 June 2021)</t>
    </r>
  </si>
  <si>
    <t>95-100</t>
  </si>
  <si>
    <t>290-295</t>
  </si>
  <si>
    <t>7.5-10</t>
  </si>
  <si>
    <t xml:space="preserve">Salary Ranges </t>
  </si>
  <si>
    <t>Military</t>
  </si>
  <si>
    <t>Civilian</t>
  </si>
  <si>
    <t>Mid-point of Banded remuneration of highest paid board member</t>
  </si>
  <si>
    <t>Number of employees in receipt of remuneration above the highest paid board member</t>
  </si>
  <si>
    <t>Salary range for all employees</t>
  </si>
  <si>
    <t>£16,238-  £352,500</t>
  </si>
  <si>
    <t>£18,831-£276,014</t>
  </si>
  <si>
    <t>£17,143 - £382,190</t>
  </si>
  <si>
    <t>Percentage change from previous year in total salary &amp; allowances and performance pay &amp; bonuses for the highest paid director and the staff average</t>
  </si>
  <si>
    <t>Salary &amp; Allowances</t>
  </si>
  <si>
    <t>Staff average</t>
  </si>
  <si>
    <t xml:space="preserve">Highest paid director </t>
  </si>
  <si>
    <t>-</t>
  </si>
  <si>
    <t>Lower quartile, median and upper quartile for staff pay for salaries and total pay and benefits.</t>
  </si>
  <si>
    <t xml:space="preserve">Military </t>
  </si>
  <si>
    <t>Lower Quartile</t>
  </si>
  <si>
    <t>Median</t>
  </si>
  <si>
    <t>Upper Quartile</t>
  </si>
  <si>
    <t>13.5:1</t>
  </si>
  <si>
    <t>6.7:1</t>
  </si>
  <si>
    <t>5.3:1</t>
  </si>
  <si>
    <t>13.2:1</t>
  </si>
  <si>
    <t>10.0:1</t>
  </si>
  <si>
    <t>7.9:1</t>
  </si>
  <si>
    <t>4.0:1</t>
  </si>
  <si>
    <t>Salary</t>
  </si>
  <si>
    <t>Total Pay &amp; Benefits</t>
  </si>
  <si>
    <t>Can we combine the last 2 tables?</t>
  </si>
  <si>
    <t>Option 1</t>
  </si>
  <si>
    <t>Staff Report</t>
  </si>
  <si>
    <r>
      <t>Number of Senior Civil Service (SCS) Staff by Pay Band</t>
    </r>
    <r>
      <rPr>
        <i/>
        <sz val="10"/>
        <rFont val="Arial"/>
        <family val="2"/>
      </rPr>
      <t> </t>
    </r>
    <r>
      <rPr>
        <b/>
        <i/>
        <sz val="10"/>
        <color rgb="FF660033"/>
        <rFont val="Arial"/>
        <family val="2"/>
      </rPr>
      <t>as at 31 March 2023</t>
    </r>
  </si>
  <si>
    <t>SCS PAY BAND</t>
  </si>
  <si>
    <t>Band 1</t>
  </si>
  <si>
    <t>Band 2</t>
  </si>
  <si>
    <t>Band 3</t>
  </si>
  <si>
    <t>Band 4</t>
  </si>
  <si>
    <t>Number of DE&amp;S Senior Leadership Group (SLG) Staff as at 31 March 2023</t>
  </si>
  <si>
    <t>SLG PAY BAND</t>
  </si>
  <si>
    <t>Number of SDA Senior Leadership Group (SLG) Staff as at 31 March 2023</t>
  </si>
  <si>
    <t>Analysis of the Number of Persons of Each Gender</t>
  </si>
  <si>
    <r>
      <t>Gender</t>
    </r>
    <r>
      <rPr>
        <b/>
        <vertAlign val="superscript"/>
        <sz val="9"/>
        <rFont val="Arial"/>
        <family val="2"/>
      </rPr>
      <t xml:space="preserve"> 1</t>
    </r>
  </si>
  <si>
    <t xml:space="preserve">Defence Board Members </t>
  </si>
  <si>
    <t>SCS and equivalent</t>
  </si>
  <si>
    <t>Military/Civilian Employees</t>
  </si>
  <si>
    <t>Defence Board Members</t>
  </si>
  <si>
    <t>Male</t>
  </si>
  <si>
    <t>Female</t>
  </si>
  <si>
    <t>1. Gender information reported is obtained from individuals on joining the Department.</t>
  </si>
  <si>
    <t>Analysis of Staff Numbers</t>
  </si>
  <si>
    <t>Core Department &amp; Agencies</t>
  </si>
  <si>
    <t xml:space="preserve">Departmental Group </t>
  </si>
  <si>
    <t>Departmental Group</t>
  </si>
  <si>
    <t>Civilian Staff</t>
  </si>
  <si>
    <r>
      <t xml:space="preserve">Other Staff </t>
    </r>
    <r>
      <rPr>
        <vertAlign val="superscript"/>
        <sz val="9"/>
        <rFont val="Arial"/>
        <family val="2"/>
      </rPr>
      <t>1</t>
    </r>
  </si>
  <si>
    <t>Special Advisors</t>
  </si>
  <si>
    <t>Armed Forces</t>
  </si>
  <si>
    <t>Totals</t>
  </si>
  <si>
    <t>1 Other is defined as those who are engaged on the objectives of the Department, but are not permanent civilian staff.</t>
  </si>
  <si>
    <t>Includes short term contract staff, agency &amp; temporary staff, locally engaged staff overseas.</t>
  </si>
  <si>
    <t>Civilian Staff Turnover</t>
  </si>
  <si>
    <t>UK Regular Forces Trained Outflow rate in the 12 Months ending 31 Mar 23</t>
  </si>
  <si>
    <t>UK Regular Forces Trained Outflow rate in the 12 Months ending 31 Mar 22</t>
  </si>
  <si>
    <t>Notes:</t>
  </si>
  <si>
    <t>1. Figures show outflow from the Trained (RN/RM and RAF) and Trade Trained (Army) UK Regular Forces, including personnel leaving the Services, deaths and recalled Reservists on release. They do not include promotion from Ranks to Officers or flows between Services.</t>
  </si>
  <si>
    <t>2. Rates are the number of people who leave per 100 of the mean average trained strength.</t>
  </si>
  <si>
    <t>3. UK Regulars Full time Service personnel, including Nursing Services, but excluding Full Time Reserve Service (FTRS) personnel, Gurkhas, mobilised Reservists, Military Provost Guard Service (MPGS), Locally Engaged Personnel (LEP), Non Regular Permanent Staff (NRPS), High Readiness Reserve (HRR) and Expeditionary Forces Institute (EFI) personnel. Unless otherwise stated, includes trained and untrained personnel.</t>
  </si>
  <si>
    <t>4. Outflow figures here comprise all Regular personnel who completed their Phase 2 training, i.e. Trained (RN/RM &amp; RAF) and Trade Trained (Army).</t>
  </si>
  <si>
    <t>Analysis of Staff Costs</t>
  </si>
  <si>
    <r>
      <t xml:space="preserve">2022-23 </t>
    </r>
    <r>
      <rPr>
        <b/>
        <vertAlign val="subscript"/>
        <sz val="9"/>
        <rFont val="Arial"/>
        <family val="2"/>
      </rPr>
      <t>1</t>
    </r>
  </si>
  <si>
    <r>
      <t>Other staff</t>
    </r>
    <r>
      <rPr>
        <b/>
        <vertAlign val="superscript"/>
        <sz val="9"/>
        <rFont val="Arial"/>
        <family val="2"/>
      </rPr>
      <t>2</t>
    </r>
  </si>
  <si>
    <t>£M</t>
  </si>
  <si>
    <r>
      <t xml:space="preserve">Salaries and Wages </t>
    </r>
    <r>
      <rPr>
        <vertAlign val="superscript"/>
        <sz val="9"/>
        <rFont val="Arial"/>
        <family val="2"/>
      </rPr>
      <t>3</t>
    </r>
  </si>
  <si>
    <t>Social Security Costs</t>
  </si>
  <si>
    <t>Pension Costs</t>
  </si>
  <si>
    <t>Sub Total</t>
  </si>
  <si>
    <t>Less capitalised staff costs</t>
  </si>
  <si>
    <t>Less Recoveries in Respect of Outward Secondments</t>
  </si>
  <si>
    <t>Total net costs</t>
  </si>
  <si>
    <t>Number of Exit Packages and Resource Costs</t>
  </si>
  <si>
    <t>Exit Package Cost Band</t>
  </si>
  <si>
    <t>Number of Compulsory Redundancies</t>
  </si>
  <si>
    <t>Number of Other Departures Agreed</t>
  </si>
  <si>
    <t>Total Number of Exit Packages by Cost Band</t>
  </si>
  <si>
    <t>&lt;£10,000</t>
  </si>
  <si>
    <t>£10,000 - £25,000</t>
  </si>
  <si>
    <t>£25,000 - £50,000</t>
  </si>
  <si>
    <t>£50,000 - £100,000</t>
  </si>
  <si>
    <t>£100,000 - £150,000</t>
  </si>
  <si>
    <t>£150,000 - £200,000</t>
  </si>
  <si>
    <t>£200,000 - £250,000</t>
  </si>
  <si>
    <t>£250,000 - £300,000</t>
  </si>
  <si>
    <t>Total Number of Exit Packages</t>
  </si>
  <si>
    <t>Total Resource Cost £million</t>
  </si>
  <si>
    <t>0 (2)</t>
  </si>
  <si>
    <t>22 (32)</t>
  </si>
  <si>
    <t>22 (34)</t>
  </si>
  <si>
    <t>1 (9)</t>
  </si>
  <si>
    <t>32 (47)</t>
  </si>
  <si>
    <t>33 (56)</t>
  </si>
  <si>
    <t>22 (35)</t>
  </si>
  <si>
    <t>22 (37)</t>
  </si>
  <si>
    <t>0 (3)</t>
  </si>
  <si>
    <t>29 (44)</t>
  </si>
  <si>
    <t>29 (47)</t>
  </si>
  <si>
    <t>38 (39)</t>
  </si>
  <si>
    <t>38 (42)</t>
  </si>
  <si>
    <t>1 (3)</t>
  </si>
  <si>
    <t>40 (42)</t>
  </si>
  <si>
    <t>41 (45)</t>
  </si>
  <si>
    <t>0 (1)</t>
  </si>
  <si>
    <t>23 (17)</t>
  </si>
  <si>
    <t>23 (18)</t>
  </si>
  <si>
    <t>1 (1)</t>
  </si>
  <si>
    <t>23 (21)</t>
  </si>
  <si>
    <t>24 (22)</t>
  </si>
  <si>
    <t>1 (0)</t>
  </si>
  <si>
    <t>0 (8)</t>
  </si>
  <si>
    <t>107 (124)</t>
  </si>
  <si>
    <t>107 (132)</t>
  </si>
  <si>
    <t>3 (16)</t>
  </si>
  <si>
    <t>126 (155)</t>
  </si>
  <si>
    <t>129 (171)</t>
  </si>
  <si>
    <t>0 (£0.236)</t>
  </si>
  <si>
    <t>£3.713 (£3.438)</t>
  </si>
  <si>
    <t>£3.713 (£3.674)</t>
  </si>
  <si>
    <t>£3.953 (£4.059)</t>
  </si>
  <si>
    <t>£4.068 (£4.333)</t>
  </si>
  <si>
    <t>Analysis of Consultancy and Temporary Staff Costs</t>
  </si>
  <si>
    <t> </t>
  </si>
  <si>
    <t>Consultancy</t>
  </si>
  <si>
    <r>
      <t xml:space="preserve">Temporary Staff </t>
    </r>
    <r>
      <rPr>
        <b/>
        <vertAlign val="superscript"/>
        <sz val="9"/>
        <rFont val="Arial"/>
        <family val="2"/>
      </rPr>
      <t>2</t>
    </r>
  </si>
  <si>
    <r>
      <t xml:space="preserve">Temporary Staff </t>
    </r>
    <r>
      <rPr>
        <vertAlign val="superscript"/>
        <sz val="9"/>
        <rFont val="Arial"/>
        <family val="2"/>
      </rPr>
      <t>2</t>
    </r>
  </si>
  <si>
    <t>Body</t>
  </si>
  <si>
    <t>Ministry of Defence Main</t>
  </si>
  <si>
    <t>On Vote Agencies</t>
  </si>
  <si>
    <t>Defence Equipment &amp; Support Bespoke Trading Entity</t>
  </si>
  <si>
    <t>Defence Science &amp; Technology Laboratory</t>
  </si>
  <si>
    <t>Submarine Delivery Agency</t>
  </si>
  <si>
    <t>Executive Non-Departmental Public Bodies</t>
  </si>
  <si>
    <t>National Museum of the Royal Navy</t>
  </si>
  <si>
    <t>National Army Museum</t>
  </si>
  <si>
    <t>Royal Air Force Museum</t>
  </si>
  <si>
    <t>Single Source Regulations Office</t>
  </si>
  <si>
    <t>Atomic Weapons Establishment</t>
  </si>
  <si>
    <t>Armed Forces Covenant Fund Trust</t>
  </si>
  <si>
    <r>
      <t>Other Bodies</t>
    </r>
    <r>
      <rPr>
        <sz val="9"/>
        <color theme="1"/>
        <rFont val="Arial"/>
        <family val="2"/>
      </rPr>
      <t xml:space="preserve"> </t>
    </r>
    <r>
      <rPr>
        <b/>
        <vertAlign val="superscript"/>
        <sz val="9"/>
        <color theme="1"/>
        <rFont val="Arial"/>
        <family val="2"/>
      </rPr>
      <t>1</t>
    </r>
  </si>
  <si>
    <t>Total Expenditure</t>
  </si>
  <si>
    <r>
      <t xml:space="preserve">1 </t>
    </r>
    <r>
      <rPr>
        <sz val="8"/>
        <rFont val="Arial"/>
        <family val="2"/>
      </rPr>
      <t>Other Bodies comprises Commonwealth War Graves Commission, Royal Hospital Chelsea, Reserve Forces and Cadet Associations and International Military Services Ltd. </t>
    </r>
  </si>
  <si>
    <r>
      <t>2</t>
    </r>
    <r>
      <rPr>
        <sz val="8"/>
        <rFont val="Calibri"/>
        <family val="2"/>
      </rPr>
      <t xml:space="preserve"> </t>
    </r>
    <r>
      <rPr>
        <sz val="8"/>
        <color rgb="FF000000"/>
        <rFont val="Arial"/>
        <family val="2"/>
      </rPr>
      <t>Cabinet Office definitions show Contingent Labour as Temporary Staff. </t>
    </r>
  </si>
  <si>
    <t>Off-Payroll Engagements Earning More Than £245 Per Day as at 31 March 2023</t>
  </si>
  <si>
    <t>Core Department</t>
  </si>
  <si>
    <t>ALBs</t>
  </si>
  <si>
    <t>Department Group</t>
  </si>
  <si>
    <t>Number of existing engagements as of 31 March 2023</t>
  </si>
  <si>
    <t>Of which...</t>
  </si>
  <si>
    <t xml:space="preserve"> Number that have existed for less than one year </t>
  </si>
  <si>
    <t xml:space="preserve"> Number that have existed for between one &amp; two years </t>
  </si>
  <si>
    <t xml:space="preserve"> Number that have existed for between two and three years </t>
  </si>
  <si>
    <t xml:space="preserve"> Number that have existed for between three and four years </t>
  </si>
  <si>
    <t xml:space="preserve"> Number that have existed for four or more years at time of reporting </t>
  </si>
  <si>
    <t>All temporary Offpayroll  workers engaged at any point during the year ended 31 March 2023, paid more that £245 Per Day</t>
  </si>
  <si>
    <t>No. of temporary off-payroll workers engaged during the year ended 31 March 2022</t>
  </si>
  <si>
    <t>Not subject to off-payroll legislation</t>
  </si>
  <si>
    <t xml:space="preserve">Subject to off-payroll legislation and determined as in-scope of IR35 </t>
  </si>
  <si>
    <t>Subject to off-payroll legislation and determined as out-of-scope of IR35x</t>
  </si>
  <si>
    <t>No. of engagements reassessed for compliance or assurance purposes during the year</t>
  </si>
  <si>
    <t xml:space="preserve">Of which: No. of engagements that saw a change to IR35 status following review </t>
  </si>
  <si>
    <t>Analysis of Off- Payroll engagements lasting over 3 years</t>
  </si>
  <si>
    <t>Between 3 and 4 Years</t>
  </si>
  <si>
    <t>over 4 years</t>
  </si>
  <si>
    <t>Submarine Delievey Agency</t>
  </si>
  <si>
    <t>UK Strategic Command</t>
  </si>
  <si>
    <t>Air</t>
  </si>
  <si>
    <t>Defence Equipment and Support</t>
  </si>
  <si>
    <t>Defence People Team</t>
  </si>
  <si>
    <t>Defence Infrastructure Organisation</t>
  </si>
  <si>
    <t>Defence Nuclear Organisation</t>
  </si>
  <si>
    <t>MOD Saudi Armed Forces Projects</t>
  </si>
  <si>
    <t>On-Payroll Engagements of Board Members and/or Senior Officials with Significant Financial Responsibility between 1 April 2022 and 31 March 2023</t>
  </si>
  <si>
    <t>Number of off-payroll engagements of board members and/or senior officials, with significant financial responsibility during the financial year.</t>
  </si>
  <si>
    <t>Total number of individuals, on payroll and off-payroll, that have been deemed “board members and/or senior officials with significant financial responsibility” during the financial year.</t>
  </si>
  <si>
    <t xml:space="preserve">In determining those with ‘significant financial responsibility’ within the Department and its Arm’s Length Bodies, the Department has considered the individual’s level of authority over the organisation’s budget and wider public sector spending. </t>
  </si>
  <si>
    <t>Number of Trade Union Officials</t>
  </si>
  <si>
    <t>Relevant union officials</t>
  </si>
  <si>
    <t>Number of employees who were relevant union officials during the relevant period</t>
  </si>
  <si>
    <t>Full-time equivalent employee number</t>
  </si>
  <si>
    <t>Percentage of Time Spent on Facility Time</t>
  </si>
  <si>
    <t>Percentage of time</t>
  </si>
  <si>
    <t>Number of employees</t>
  </si>
  <si>
    <t>1-50%</t>
  </si>
  <si>
    <t>51%-99%</t>
  </si>
  <si>
    <t>Percentage of Pay Bill Spent on Facility Time</t>
  </si>
  <si>
    <t>Percentage of pay bill spent on facility time</t>
  </si>
  <si>
    <t>Total cost of facility time</t>
  </si>
  <si>
    <t>Total pay bill</t>
  </si>
  <si>
    <t>Percentage of the total pay bill spent on facility time.</t>
  </si>
  <si>
    <t>Time Spent on Trade Union Activities</t>
  </si>
  <si>
    <t>Paid trade union activities</t>
  </si>
  <si>
    <t xml:space="preserve">Time spent on paid trade union activities as a percentage of total paid facility time hours </t>
  </si>
  <si>
    <t>The Parliamentary Accountability and Audit Report</t>
  </si>
  <si>
    <t>Summary of Resource and Capital Outturn 2022-23</t>
  </si>
  <si>
    <t>SOPS</t>
  </si>
  <si>
    <t>Total
Voted
Outturn</t>
  </si>
  <si>
    <t>Total
Voted
Estimate</t>
  </si>
  <si>
    <t>Outturn
compared to Estimate:
Savings/(Excess)</t>
  </si>
  <si>
    <t>Outturn</t>
  </si>
  <si>
    <t>Note</t>
  </si>
  <si>
    <t>Departmental Expenditure Limit (DEL)</t>
  </si>
  <si>
    <t xml:space="preserve">   Resource</t>
  </si>
  <si>
    <t>1.1</t>
  </si>
  <si>
    <t xml:space="preserve">  Capital</t>
  </si>
  <si>
    <t>1.2</t>
  </si>
  <si>
    <t>Annually Managed Expenditure (AME)</t>
  </si>
  <si>
    <t xml:space="preserve">  Resource AME</t>
  </si>
  <si>
    <t>Total Budget</t>
  </si>
  <si>
    <t xml:space="preserve">  Resource</t>
  </si>
  <si>
    <t>Notes Before we send to Design team make sure all hidden rows/columns are deleted.</t>
  </si>
  <si>
    <t>Net Cash Requirement 2022-23</t>
  </si>
  <si>
    <t>Estimate</t>
  </si>
  <si>
    <t>Outturn compared to Estimate: Savings/
(Excess)</t>
  </si>
  <si>
    <t>Net Cash Requirement</t>
  </si>
  <si>
    <t>Administration Costs 2022-23</t>
  </si>
  <si>
    <t xml:space="preserve">Administration Costs </t>
  </si>
  <si>
    <t>SOPS Note 1 Net Outturn</t>
  </si>
  <si>
    <t xml:space="preserve">SOPS 1.1     Analysis of Net Resource Outturn </t>
  </si>
  <si>
    <t>Resource Outturn 
in Departmental Expenditure Limits (DEL) - Voted Expenditure</t>
  </si>
  <si>
    <t>Administration Expenditure</t>
  </si>
  <si>
    <t>Programme Expenditure</t>
  </si>
  <si>
    <t>Programme Income</t>
  </si>
  <si>
    <t>Total Net Resource Outturn</t>
  </si>
  <si>
    <t>Total Net Resource Estimate</t>
  </si>
  <si>
    <t>Virements</t>
  </si>
  <si>
    <t>Total Net Resource Estimate Including Virements</t>
  </si>
  <si>
    <t>Total Net Resource Outturn Compared to Estimate</t>
  </si>
  <si>
    <t xml:space="preserve">
Total Net Resource Outturn</t>
  </si>
  <si>
    <t>A.  Provision of Defence Capability - Service Personnel Costs</t>
  </si>
  <si>
    <t>B.  Provision of Defence Capability - Civilian Personnel Costs</t>
  </si>
  <si>
    <t>C.  Provision of Defence Capability - Infrastructure Costs</t>
  </si>
  <si>
    <t>D.  Provision of Defence Capability - Inventory Consumption</t>
  </si>
  <si>
    <t>E.  Provision of Defence Capability - Equipment Support Costs</t>
  </si>
  <si>
    <t>F.  Provision of Defence Capability - Other Costs and Services</t>
  </si>
  <si>
    <t>G.  Provision of Defence Capability - Receipts and Other Income</t>
  </si>
  <si>
    <t>H.  Provision of Defence Capability - Depreciation and Impairment Costs</t>
  </si>
  <si>
    <t>I.  Provision of Defence Capability - Cash Release of Provisions</t>
  </si>
  <si>
    <t>M.  Provision of Defence Capability - Research and Development Costs</t>
  </si>
  <si>
    <t>P.  Operations - Service Personnel Staff Costs</t>
  </si>
  <si>
    <t>Q.  Operations and Peacekeeping - Civilian Personnel Staff Costs</t>
  </si>
  <si>
    <t>R.  Operations - Infrastructure Costs</t>
  </si>
  <si>
    <t>S.  Operations - Inventory Consumption</t>
  </si>
  <si>
    <t>T.  Operations - Equipment Support Costs</t>
  </si>
  <si>
    <t>U.  Operations - Other Costs and Services</t>
  </si>
  <si>
    <t>V.  Operations - Receipts and Other Income</t>
  </si>
  <si>
    <t>Y.  Arm's Length Bodies Costs</t>
  </si>
  <si>
    <t xml:space="preserve">AA.  Defence Capability DE&amp;S </t>
  </si>
  <si>
    <t>AB.  War Pensions Benefits</t>
  </si>
  <si>
    <t>AC.  Conflict, Stability and Security Fund</t>
  </si>
  <si>
    <t>Administration Costs*</t>
  </si>
  <si>
    <t>N.  Provision of Defence Capability Administration - Civilian Personnel Costs</t>
  </si>
  <si>
    <t>O.  Provision of Defence Capability Administration - Other Costs and Services</t>
  </si>
  <si>
    <t>Z.  Provision of Defence Capability Administration - Service Personnel Costs</t>
  </si>
  <si>
    <t xml:space="preserve">AD Cash Release of Provisions </t>
  </si>
  <si>
    <t>Total Spending in Resource DEL</t>
  </si>
  <si>
    <t>Resource Outturn 
in Annually Managed Expenditure</t>
  </si>
  <si>
    <t>(AME) - Voted Expenditure</t>
  </si>
  <si>
    <t>AE.  Provision of Defence Capability - Depreciation and Impairment Costs</t>
  </si>
  <si>
    <t>AF.  Provision of Defence Capability - Provisions Costs</t>
  </si>
  <si>
    <t>AG.  Provision of Defence Capability - Cash Release of Provisions Costs</t>
  </si>
  <si>
    <t>AH.  Movement on the Fair Value of Financial Instruments</t>
  </si>
  <si>
    <t>Total Spending in Resource AME</t>
  </si>
  <si>
    <t>Total Resource Outturn</t>
  </si>
  <si>
    <t>* The Department does not record any income as Administrative.</t>
  </si>
  <si>
    <t xml:space="preserve">1.2.     Analysis of Net Capital Outturn </t>
  </si>
  <si>
    <t>Capital Outturn 
in Departmental Expenditure</t>
  </si>
  <si>
    <t>Total Net Capital
Outturn</t>
  </si>
  <si>
    <t>Total Net Capital Estimate</t>
  </si>
  <si>
    <t>Total Net Capital Estimate Including Virements</t>
  </si>
  <si>
    <t>Total Net Capital Outturn Compared to Estimate</t>
  </si>
  <si>
    <t xml:space="preserve">
Total Net Capital Outturn</t>
  </si>
  <si>
    <t>Limits (DEL) - Voted Expenditure</t>
  </si>
  <si>
    <t xml:space="preserve">J.  Provision of Defence Capability - Capital - Single Use Military Equipment </t>
  </si>
  <si>
    <t>K.  Provision of Defence Capability - Other Capital (Fiscal)</t>
  </si>
  <si>
    <t>L.  Provision of Defence Capability - Fiscal Assets / Estate Disposal</t>
  </si>
  <si>
    <t>Spare</t>
  </si>
  <si>
    <t>W. Operations Capital Single Use Military Equipment</t>
  </si>
  <si>
    <t>X. Operations Other Capital (Fiscal)</t>
  </si>
  <si>
    <t>Y.  Arm's Length Bodies</t>
  </si>
  <si>
    <t>AA.  Defence Capability DE&amp;S</t>
  </si>
  <si>
    <t>Total Capital Outturn</t>
  </si>
  <si>
    <t>SoPS Note 2 - Reconciliation of Net Resource Outturn to Net Operating Cost</t>
  </si>
  <si>
    <t>SOPS 1.1</t>
  </si>
  <si>
    <t>Adjustment for changes in discount rates not passing through net expenditure</t>
  </si>
  <si>
    <t xml:space="preserve">Adjustment for Service Concession Arrangements treated as on-SoFP for Accounts but treated as off-SoFP for Estimates and Budgets and therefore excluded from net resource outturn but included in net expenditure </t>
  </si>
  <si>
    <t xml:space="preserve">Income in respect of donated assets and asset disposals, treated as capital income  </t>
  </si>
  <si>
    <t>Loss / (gain) on foreign exchange in respect of Capital purchases and other adjustments to net resource outturn</t>
  </si>
  <si>
    <t>Movements on capitalised and other provisions included in resource or capital outturn but not passing through net expenditure</t>
  </si>
  <si>
    <t>Adjust for the net effect of capital: grants, income and grants-in-kind included in net expenditure but excluded from net resource outturn</t>
  </si>
  <si>
    <t>Movement on payables not passing through net expenditure</t>
  </si>
  <si>
    <t>Add capitalised research and development costs included in net expenditure but excluded from net resource outturn</t>
  </si>
  <si>
    <t>Net expenditure for the year in the Statements of Comprehensive Net Expenditure</t>
  </si>
  <si>
    <t>SoCNE</t>
  </si>
  <si>
    <t>SoPS Note 3 - Reconciliation of Net Outturn to Net Cash Requirement</t>
  </si>
  <si>
    <t>SOPS 1.2</t>
  </si>
  <si>
    <t>Adjustments for Arm's Length Bodies (ALBs):</t>
  </si>
  <si>
    <t>Remove voted outturn (Resource and Capital)</t>
  </si>
  <si>
    <t>Add cash Grant in Aid and other Departmental expenditure on behalf of ALBs</t>
  </si>
  <si>
    <t>Adjustments to remove non-cash items:</t>
  </si>
  <si>
    <t>Depreciation and impairment</t>
  </si>
  <si>
    <t xml:space="preserve">New provisions and adjustments to previous provisions </t>
  </si>
  <si>
    <t>Other non-cash items</t>
  </si>
  <si>
    <t>Adjustment to reflect movements in working capital:</t>
  </si>
  <si>
    <t>Increase / (Decrease) in Inventory</t>
  </si>
  <si>
    <t>Increase / (Decrease) in Receivables</t>
  </si>
  <si>
    <t>(Increase) / Decrease in Payables</t>
  </si>
  <si>
    <t>Use of provisions and unfunded pensions</t>
  </si>
  <si>
    <t>Net cash requirement</t>
  </si>
  <si>
    <t>Parliamentary session 2022-23: MOD responses to reports published in the previous Parliamentary session</t>
  </si>
  <si>
    <t>Report</t>
  </si>
  <si>
    <t>Title</t>
  </si>
  <si>
    <t>Publication Date</t>
  </si>
  <si>
    <t>HC 187</t>
  </si>
  <si>
    <t>HC 180</t>
  </si>
  <si>
    <t>The Integrated Review, Defence in a Competitive Age and the Defence and Security Industrial Strategy</t>
  </si>
  <si>
    <t>HC 552</t>
  </si>
  <si>
    <t>Third Report - Defence Space: through adversity to the stars?</t>
  </si>
  <si>
    <t>Financial Year 2022-2023: Defence Select Committee reports (Government responses, if published, are listed in brackets after the report to which they relate)</t>
  </si>
  <si>
    <t>HC 184</t>
  </si>
  <si>
    <t>US,UK NATO</t>
  </si>
  <si>
    <t>HC 725</t>
  </si>
  <si>
    <t>Withdrawal from Afghanistan</t>
  </si>
  <si>
    <t xml:space="preserve">Financial Year 2022-23: Evidence to Defence Committee Inquiries without reports </t>
  </si>
  <si>
    <t>Select Committee</t>
  </si>
  <si>
    <t>Inquiry</t>
  </si>
  <si>
    <t>Defence Select Committee</t>
  </si>
  <si>
    <t>ARAC 2021-22</t>
  </si>
  <si>
    <t xml:space="preserve">Shipbuilding </t>
  </si>
  <si>
    <t>Op Isotrope</t>
  </si>
  <si>
    <t>Women in the Armed Forces</t>
  </si>
  <si>
    <t>Land Acquisition and Army Procurement</t>
  </si>
  <si>
    <t>Visits by the Defence Committee to UK Armed Forces</t>
  </si>
  <si>
    <t>Date of Visit</t>
  </si>
  <si>
    <t>Establishment</t>
  </si>
  <si>
    <t>Related Inquiry</t>
  </si>
  <si>
    <t>RAF Marham</t>
  </si>
  <si>
    <t>1) Climate Change 
2) Air Procurement</t>
  </si>
  <si>
    <t>Other Select Committee reports (Government responses, if published, are listed in brackets after the report to which they relate)</t>
  </si>
  <si>
    <t>Subject</t>
  </si>
  <si>
    <t>Lords International Relations and Defence Committee</t>
  </si>
  <si>
    <t>UK defence policy: from aspiration to reality?</t>
  </si>
  <si>
    <t>Scottish Affairs Committee</t>
  </si>
  <si>
    <t>Defence in Scotland: military shipbuilding</t>
  </si>
  <si>
    <t>Financial Year 2022-23: Evidence to Other Select Committee Inquiries without reports</t>
  </si>
  <si>
    <t>Secretary of State for Defence, work of Department</t>
  </si>
  <si>
    <t>SONAC, CSA, Science and Defence</t>
  </si>
  <si>
    <t>Visits by Other Select Committees to UK Armed Forces</t>
  </si>
  <si>
    <t>HMNB Clyde</t>
  </si>
  <si>
    <t>N/A</t>
  </si>
  <si>
    <t xml:space="preserve">Bahrain and Qatar </t>
  </si>
  <si>
    <t>Integrated Review</t>
  </si>
  <si>
    <t>Evidence to the Committee of Public Accounts and report publications following NAO Value for Money Reports</t>
  </si>
  <si>
    <t>Hearing Date</t>
  </si>
  <si>
    <t xml:space="preserve">HC 727 </t>
  </si>
  <si>
    <t xml:space="preserve">HC 731 </t>
  </si>
  <si>
    <t>2020-21</t>
  </si>
  <si>
    <t>Cash and Overpayment Losses</t>
  </si>
  <si>
    <t>Stores Losses</t>
  </si>
  <si>
    <t>Fruitless Payments</t>
  </si>
  <si>
    <t>Constructive Losses</t>
  </si>
  <si>
    <t>Losses Details of Closed Cases over £300,00</t>
  </si>
  <si>
    <t>Core Department and Agencies</t>
  </si>
  <si>
    <t>Total Number of Losses</t>
  </si>
  <si>
    <t xml:space="preserve">Total Value of Losses (£'000) </t>
  </si>
  <si>
    <t>Bookkeeping losses</t>
  </si>
  <si>
    <t>Total Bookkeeping Losses</t>
  </si>
  <si>
    <t>Total Cash and Overpayment Losses</t>
  </si>
  <si>
    <t>Early withdrawal of CUTLASS From service</t>
  </si>
  <si>
    <t>Aspire</t>
  </si>
  <si>
    <t>Project Flagship</t>
  </si>
  <si>
    <t>Patrol Craft loss</t>
  </si>
  <si>
    <t>Project Doubtfulness</t>
  </si>
  <si>
    <t>Near Zero Energy Building project</t>
  </si>
  <si>
    <t>Total Constructive Losses</t>
  </si>
  <si>
    <t>Watchkeeper heavy landing at sea</t>
  </si>
  <si>
    <t>Watchkeeper (WK006) Unmanned Aerial System aircraft</t>
  </si>
  <si>
    <t>Loss of Active Dipping Sonar Winch</t>
  </si>
  <si>
    <t>Total Stores Losses</t>
  </si>
  <si>
    <t>Reconstruction of Multi Threat Wall for Typhoon Synthetic Trainers</t>
  </si>
  <si>
    <t>Total Fruitless Payments</t>
  </si>
  <si>
    <t>Claims Abandoned or Waived</t>
  </si>
  <si>
    <t>Repayments due to HMRC</t>
  </si>
  <si>
    <t>Total Claims Abandoned or Waived</t>
  </si>
  <si>
    <t>TOTAL CLOSED CASES OVER £300,000</t>
  </si>
  <si>
    <t>Details of Special Payments</t>
  </si>
  <si>
    <t>Core Departments and Agencies</t>
  </si>
  <si>
    <t>Total Number of Special Payments</t>
  </si>
  <si>
    <t>Total Value of Special Payments £'000</t>
  </si>
  <si>
    <t>Details of Special Payments over £300,000</t>
  </si>
  <si>
    <t>Land Remediation Payment</t>
  </si>
  <si>
    <t>Special Severance Payments</t>
  </si>
  <si>
    <t>Analysis of Special Severance Payments</t>
  </si>
  <si>
    <t>(to the nearest £1,000)</t>
  </si>
  <si>
    <t>Maximum Payment</t>
  </si>
  <si>
    <t>Median Payment</t>
  </si>
  <si>
    <t>Minimum Payment</t>
  </si>
  <si>
    <r>
      <t>Integrated Review closure of the Warrior Capability Sustainment Programme</t>
    </r>
    <r>
      <rPr>
        <vertAlign val="superscript"/>
        <sz val="10"/>
        <color theme="1"/>
        <rFont val="Arial"/>
        <family val="2"/>
      </rPr>
      <t>1</t>
    </r>
  </si>
  <si>
    <r>
      <t>Fort Austin and Rosalie withdrawal from service</t>
    </r>
    <r>
      <rPr>
        <vertAlign val="superscript"/>
        <sz val="10"/>
        <color theme="1"/>
        <rFont val="Arial"/>
        <family val="2"/>
      </rPr>
      <t>1</t>
    </r>
  </si>
  <si>
    <r>
      <t xml:space="preserve">Performance Pay &amp; Bonuses </t>
    </r>
    <r>
      <rPr>
        <vertAlign val="superscript"/>
        <sz val="9"/>
        <rFont val="Arial"/>
        <family val="2"/>
      </rPr>
      <t>1</t>
    </r>
  </si>
  <si>
    <r>
      <rPr>
        <vertAlign val="superscript"/>
        <sz val="10"/>
        <rFont val="Arial"/>
        <family val="2"/>
      </rPr>
      <t>1</t>
    </r>
    <r>
      <rPr>
        <sz val="10"/>
        <rFont val="Arial"/>
        <family val="2"/>
      </rPr>
      <t xml:space="preserve"> No performance pay or bonuses were paid to highest paid directors in 2022-23. Military salaries do not attract performance pay. </t>
    </r>
  </si>
  <si>
    <t>Please note below comments regarding Military data:</t>
  </si>
  <si>
    <r>
      <rPr>
        <vertAlign val="superscript"/>
        <sz val="8"/>
        <color rgb="FF3D3C3B"/>
        <rFont val="Arial"/>
        <family val="2"/>
      </rPr>
      <t xml:space="preserve">2 </t>
    </r>
    <r>
      <rPr>
        <sz val="8"/>
        <color rgb="FF3D3C3B"/>
        <rFont val="Arial"/>
        <family val="2"/>
      </rPr>
      <t>Other staff is defined as personnel who are engaged on the objectives of the Department but do not fall under the definition of permanent civilian staff. This includes short term contract staff, agency and temporary staff,staff overseas. locally engaged</t>
    </r>
  </si>
  <si>
    <r>
      <rPr>
        <vertAlign val="superscript"/>
        <sz val="8"/>
        <color rgb="FF3D3C3B"/>
        <rFont val="Arial"/>
        <family val="2"/>
      </rPr>
      <t>1</t>
    </r>
    <r>
      <rPr>
        <sz val="8"/>
        <color rgb="FF3D3C3B"/>
        <rFont val="Arial"/>
        <family val="2"/>
      </rPr>
      <t xml:space="preserve"> Staff costs are also disclosed in Note 4.1 to the accounts.</t>
    </r>
  </si>
  <si>
    <r>
      <rPr>
        <vertAlign val="superscript"/>
        <sz val="8"/>
        <color rgb="FF3D3C3B"/>
        <rFont val="Arial"/>
        <family val="2"/>
      </rPr>
      <t>3</t>
    </r>
    <r>
      <rPr>
        <sz val="8"/>
        <color rgb="FF3D3C3B"/>
        <rFont val="Arial"/>
        <family val="2"/>
      </rPr>
      <t xml:space="preserve"> Severance payments are now included in the cost of salaries; the 2021-22 comparator has been restated’    </t>
    </r>
  </si>
  <si>
    <t>Atomic Weapons Establishment (pending verfication)</t>
  </si>
  <si>
    <t>Treatment of MOD Ancillary Staff</t>
  </si>
  <si>
    <t>MOD Equipment Plan 2022 - 2032</t>
  </si>
  <si>
    <t>The MOD’s budget for FY 2023-24 will be reduced as a result of the Department’s cash forecasting performance during FY 2022-23.</t>
  </si>
  <si>
    <t>Climate Change and Indo-Pacific</t>
  </si>
  <si>
    <t>Work of the OVA (Office for Veterans’ Affairs)</t>
  </si>
  <si>
    <t>3. Laurence Lee’s pension costs are borne by his home department.  £37,000 (rounded to the nearest thousand) was reimbursed for 2022-23.</t>
  </si>
  <si>
    <t>1,110-1,115</t>
  </si>
  <si>
    <t>1. Laurence Lee’s pension costs are borne by his home department. £37,000 (rounded to the nearest thousand) was reimbursed for 2022-23.</t>
  </si>
  <si>
    <t xml:space="preserve">1 The table includes for the first time in 2022-23 disclosures of payments made in settlement of compensation claims made by personnel or other individuals impacted by Defence activities. The values reflect the cumulative value of payments made by category as it is not considered appropriate to disclose details of individual settlements &gt;£300K.  </t>
  </si>
  <si>
    <t>Army Basing Programme</t>
  </si>
  <si>
    <r>
      <t xml:space="preserve">Exchange Rate Loss relating to Hellfire Foreign Military Sales </t>
    </r>
    <r>
      <rPr>
        <vertAlign val="superscript"/>
        <sz val="10"/>
        <color theme="1"/>
        <rFont val="Arial"/>
        <family val="2"/>
      </rPr>
      <t>1</t>
    </r>
    <r>
      <rPr>
        <sz val="10"/>
        <color theme="1"/>
        <rFont val="Arial"/>
        <family val="2"/>
      </rPr>
      <t xml:space="preserve"> </t>
    </r>
  </si>
  <si>
    <r>
      <t xml:space="preserve">Fossil Fuels, Incorrect supplier payment unable to recover as Imperial Bank Kenya in receivership </t>
    </r>
    <r>
      <rPr>
        <vertAlign val="superscript"/>
        <sz val="10"/>
        <color theme="1"/>
        <rFont val="Arial"/>
        <family val="2"/>
      </rPr>
      <t>1</t>
    </r>
  </si>
  <si>
    <t>Tri-Service Legacy charges for Movement and Storage of Personnel Effects (MSPE)</t>
  </si>
  <si>
    <t>10.2:1</t>
  </si>
  <si>
    <t>6.6:1</t>
  </si>
  <si>
    <t>5.2:1</t>
  </si>
  <si>
    <t>4.1:1</t>
  </si>
  <si>
    <t>4.Robin Marshall has elected to waive the fee of between £15k-£20k to which he is entitled.</t>
  </si>
  <si>
    <t>£0.116 (£0.274)</t>
  </si>
  <si>
    <t>Total Cases Closed</t>
  </si>
  <si>
    <r>
      <t>3</t>
    </r>
    <r>
      <rPr>
        <sz val="8"/>
        <rFont val="Calibri"/>
        <family val="2"/>
      </rPr>
      <t xml:space="preserve"> </t>
    </r>
    <r>
      <rPr>
        <sz val="8"/>
        <rFont val="Arial"/>
        <family val="2"/>
      </rPr>
      <t>The value of AWE expenditure for 2021-22 has been restated following further review and validation.  </t>
    </r>
  </si>
  <si>
    <t>Business Appointment Rules Applications 2022-23</t>
  </si>
  <si>
    <t>Special Adviser</t>
  </si>
  <si>
    <t>Number of BARs applications assessed by the department</t>
  </si>
  <si>
    <t>Number of BARs applications where conditions were set</t>
  </si>
  <si>
    <t>Number of applications that were found to be unsuitable</t>
  </si>
  <si>
    <t>Complaints to the Parliamentary and Health Service Ombudsman</t>
  </si>
  <si>
    <r>
      <t>The number of complaints accepted for investigation by the Parliamentary Ombudsman in the year</t>
    </r>
    <r>
      <rPr>
        <sz val="11"/>
        <color rgb="FFFF0000"/>
        <rFont val="Calibri"/>
        <family val="2"/>
      </rPr>
      <t xml:space="preserve"> </t>
    </r>
  </si>
  <si>
    <t>The number of investigations reported on by the Parliamentary Ombudsman in the year</t>
  </si>
  <si>
    <t>upheld in full</t>
  </si>
  <si>
    <t>upheld in part</t>
  </si>
  <si>
    <t>not upheld</t>
  </si>
  <si>
    <t>The number of Ombudsman recommendations</t>
  </si>
  <si>
    <t>complied with</t>
  </si>
  <si>
    <t>not complied with</t>
  </si>
  <si>
    <t>Description</t>
  </si>
  <si>
    <t>Values</t>
  </si>
  <si>
    <t>Information</t>
  </si>
  <si>
    <t>Of those reports where the complaint was</t>
  </si>
  <si>
    <t>Project GRACE cancelled</t>
  </si>
  <si>
    <t>Reduction in Asset Life of Plant, Property and Equipment at HMNB Devonport</t>
  </si>
  <si>
    <r>
      <t xml:space="preserve">Settlements of Other Personal Injury </t>
    </r>
    <r>
      <rPr>
        <vertAlign val="superscript"/>
        <sz val="9"/>
        <rFont val="Arial"/>
        <family val="2"/>
      </rPr>
      <t>1</t>
    </r>
  </si>
  <si>
    <r>
      <t xml:space="preserve">Settlements of Clinical Negligence </t>
    </r>
    <r>
      <rPr>
        <vertAlign val="superscript"/>
        <sz val="9"/>
        <rFont val="Arial"/>
        <family val="2"/>
      </rPr>
      <t>1</t>
    </r>
  </si>
  <si>
    <r>
      <t xml:space="preserve">Settlements of Vehicle Accidents </t>
    </r>
    <r>
      <rPr>
        <vertAlign val="superscript"/>
        <sz val="9"/>
        <rFont val="Arial"/>
        <family val="2"/>
      </rPr>
      <t>1</t>
    </r>
  </si>
  <si>
    <r>
      <t>Settlements for Non-Freezing Cold Injuries</t>
    </r>
    <r>
      <rPr>
        <vertAlign val="superscript"/>
        <sz val="10"/>
        <color rgb="FF000000"/>
        <rFont val="Arial"/>
        <family val="2"/>
      </rPr>
      <t>1</t>
    </r>
  </si>
  <si>
    <r>
      <t>Settlements for Asbestos-related diseases</t>
    </r>
    <r>
      <rPr>
        <vertAlign val="superscript"/>
        <sz val="10"/>
        <color rgb="FF000000"/>
        <rFont val="Arial"/>
        <family val="2"/>
      </rPr>
      <t>1</t>
    </r>
  </si>
  <si>
    <r>
      <t>Settlements due to Bullying, Harassment &amp; Discrimination</t>
    </r>
    <r>
      <rPr>
        <vertAlign val="superscript"/>
        <sz val="10"/>
        <color rgb="FF000000"/>
        <rFont val="Arial"/>
        <family val="2"/>
      </rPr>
      <t>1</t>
    </r>
  </si>
  <si>
    <r>
      <t>Settlements for Noise-Induced hearing loss</t>
    </r>
    <r>
      <rPr>
        <vertAlign val="superscript"/>
        <sz val="10"/>
        <color rgb="FF000000"/>
        <rFont val="Arial"/>
        <family val="2"/>
      </rPr>
      <t>1</t>
    </r>
  </si>
  <si>
    <r>
      <t>Common Law Structured Settlements</t>
    </r>
    <r>
      <rPr>
        <vertAlign val="superscript"/>
        <sz val="10"/>
        <color rgb="FF000000"/>
        <rFont val="Arial"/>
        <family val="2"/>
      </rPr>
      <t>1</t>
    </r>
  </si>
  <si>
    <t>MS Instruments Ltd/ Training Enhancement Partition System</t>
  </si>
  <si>
    <r>
      <t>Settlements relating to Northern Ireland Legacy</t>
    </r>
    <r>
      <rPr>
        <vertAlign val="superscript"/>
        <sz val="10"/>
        <color rgb="FF000000"/>
        <rFont val="Arial"/>
        <family val="2"/>
      </rPr>
      <t>1</t>
    </r>
  </si>
  <si>
    <t>£16,847-
£417,200</t>
  </si>
  <si>
    <t>8.1:1</t>
  </si>
  <si>
    <t>The Rt Hon Dr Andrew Murrison MP (from 30 October 2022)</t>
  </si>
  <si>
    <t>The Rt Hon James Heappey MP</t>
  </si>
  <si>
    <t>The Rt Hon Jeremy Quin MP (to 6 September 2022)</t>
  </si>
  <si>
    <t>The Rt Hon Alec Shelbrooke MP (from 7 September 2022 to 25 October 2022)</t>
  </si>
  <si>
    <r>
      <t xml:space="preserve">Total
£
(to nearest £1,000) </t>
    </r>
    <r>
      <rPr>
        <b/>
        <vertAlign val="superscript"/>
        <sz val="9"/>
        <rFont val="Arial"/>
        <family val="2"/>
      </rPr>
      <t>5</t>
    </r>
  </si>
  <si>
    <t>5. Some single values in the table above are individually rounded, whereas others are the sum of unrounded values. This creates</t>
  </si>
  <si>
    <t>a minor anomaly whereby the table may appear not to sum correctly but is in fact a valid representation of the overall value.</t>
  </si>
  <si>
    <t>4. The Rt Hon Jeremy Quinn and Leo Docherty were paid by the Department until the end of the calendar month as is normal practice when ministers move to positions elsewhere in Government</t>
  </si>
  <si>
    <t>The Rt Hon Dr Andrew Murrison MP</t>
  </si>
  <si>
    <t>The Rt Hon Alex Chalk KC MP</t>
  </si>
  <si>
    <t>The Rt Hon Alec Shelbrooke MP</t>
  </si>
  <si>
    <t>The Rt Hon Alex Chalk KC MP (from 26 October 2022)</t>
  </si>
  <si>
    <r>
      <t xml:space="preserve">2022-2023 </t>
    </r>
    <r>
      <rPr>
        <b/>
        <vertAlign val="superscript"/>
        <sz val="9"/>
        <rFont val="Arial"/>
        <family val="2"/>
      </rPr>
      <t>5</t>
    </r>
  </si>
  <si>
    <t>The Rt Hon Alec Shelbrooke MP (from 7 September to 25 October 2022)</t>
  </si>
  <si>
    <t>The Rt Hon Dr Andrew Murrison MP (From 30 October 2022)</t>
  </si>
  <si>
    <t>5. Pension benefits can be a positive and negative. There are a number of factors that will impact on the value of a pension benefit in a particular year. These include change in salary, time in service in that year and the prevailing economic climate.</t>
  </si>
  <si>
    <t>(2.5-5)</t>
  </si>
  <si>
    <t>1.438,209</t>
  </si>
  <si>
    <t>Number of exits from the Civil Service and Military (SCS / 1-star and above)</t>
  </si>
  <si>
    <t>Details of BAR applications for Civil Service and Military (SCS/ 1 star and above)</t>
  </si>
  <si>
    <t>SCS 1/ 1-Star</t>
  </si>
  <si>
    <t>SCS 2/ 2-Star</t>
  </si>
  <si>
    <t>SCS 3/ 3-Star</t>
  </si>
  <si>
    <t>SCS 4/ 4-Star</t>
  </si>
  <si>
    <t>Number of breaches of the Rules in the 2021-22 was Nil</t>
  </si>
  <si>
    <t>Project Shadow Cancellation</t>
  </si>
  <si>
    <t>Baroness Goldie DL</t>
  </si>
  <si>
    <r>
      <t>The Rt Hon Jeremy Quin MP</t>
    </r>
    <r>
      <rPr>
        <vertAlign val="superscript"/>
        <sz val="9"/>
        <rFont val="Arial"/>
        <family val="2"/>
      </rPr>
      <t>4</t>
    </r>
  </si>
  <si>
    <t xml:space="preserve">The Rt Hon James Heappey MP </t>
  </si>
  <si>
    <r>
      <t>Minister of State for the Armed Forces</t>
    </r>
    <r>
      <rPr>
        <b/>
        <vertAlign val="superscript"/>
        <sz val="9"/>
        <rFont val="Arial"/>
        <family val="2"/>
      </rPr>
      <t>3</t>
    </r>
  </si>
  <si>
    <r>
      <t>Leo Docherty MP</t>
    </r>
    <r>
      <rPr>
        <vertAlign val="superscript"/>
        <sz val="9"/>
        <color rgb="FF000000"/>
        <rFont val="Arial"/>
        <family val="2"/>
      </rPr>
      <t>4</t>
    </r>
  </si>
  <si>
    <t>3.The Rt Hon James Heappey became a Minister of State on 7th July 2022</t>
  </si>
  <si>
    <r>
      <t>2022-23</t>
    </r>
    <r>
      <rPr>
        <b/>
        <vertAlign val="superscript"/>
        <sz val="9"/>
        <rFont val="Arial"/>
        <family val="2"/>
      </rPr>
      <t>5</t>
    </r>
  </si>
  <si>
    <r>
      <t xml:space="preserve">Brian McBride </t>
    </r>
    <r>
      <rPr>
        <vertAlign val="superscript"/>
        <sz val="9"/>
        <rFont val="Arial"/>
        <family val="2"/>
      </rPr>
      <t>6</t>
    </r>
    <r>
      <rPr>
        <sz val="9"/>
        <rFont val="Arial"/>
        <family val="2"/>
      </rPr>
      <t xml:space="preserve"> </t>
    </r>
  </si>
  <si>
    <r>
      <t xml:space="preserve">Kate Guthrie </t>
    </r>
    <r>
      <rPr>
        <vertAlign val="superscript"/>
        <sz val="9"/>
        <rFont val="Arial"/>
        <family val="2"/>
      </rPr>
      <t>6</t>
    </r>
    <r>
      <rPr>
        <sz val="9"/>
        <rFont val="Arial"/>
        <family val="2"/>
      </rPr>
      <t xml:space="preserve"> (from 1 Jan 2022)</t>
    </r>
  </si>
  <si>
    <t>6. Fees are paid on a daily basis for up to 28 days per year and include an estimate for boards attended but not yet claimed.</t>
  </si>
  <si>
    <r>
      <t>Lump Sum</t>
    </r>
    <r>
      <rPr>
        <b/>
        <vertAlign val="superscript"/>
        <sz val="10"/>
        <rFont val="Arial"/>
        <family val="2"/>
      </rPr>
      <t>2</t>
    </r>
  </si>
  <si>
    <t>particular year. These include change in salary, time in service in that year and the prevailing economic climate. Taking account of inflation,</t>
  </si>
  <si>
    <t>the CETV funded by the employer has decreased in real terms.</t>
  </si>
  <si>
    <t>2. Pension benefits can be a positive and negative. There are a number of factors that will impact on the value of a pension benefit in a</t>
  </si>
  <si>
    <t>Staff Turnover</t>
  </si>
  <si>
    <r>
      <t>2021-22</t>
    </r>
    <r>
      <rPr>
        <b/>
        <vertAlign val="superscript"/>
        <sz val="9"/>
        <rFont val="Arial"/>
        <family val="2"/>
      </rPr>
      <t>1</t>
    </r>
  </si>
  <si>
    <t>1. The 2021-22 values have been corrected due to transposition error</t>
  </si>
  <si>
    <t>Prior year numbers are shown in brackets</t>
  </si>
  <si>
    <t>The Defence Digital Strategy</t>
  </si>
  <si>
    <r>
      <t>HMS ATHERSTONE withdrawal from service</t>
    </r>
    <r>
      <rPr>
        <vertAlign val="superscript"/>
        <sz val="10"/>
        <color theme="1"/>
        <rFont val="Arial"/>
        <family val="2"/>
      </rPr>
      <t>2</t>
    </r>
    <r>
      <rPr>
        <sz val="10"/>
        <color theme="1"/>
        <rFont val="Arial"/>
        <family val="2"/>
      </rPr>
      <t xml:space="preserve"> </t>
    </r>
  </si>
  <si>
    <r>
      <t xml:space="preserve">BATCIS, Termination of contract for delivery of Falcon Crypto </t>
    </r>
    <r>
      <rPr>
        <vertAlign val="superscript"/>
        <sz val="10"/>
        <color theme="1"/>
        <rFont val="Arial"/>
        <family val="2"/>
      </rPr>
      <t>2</t>
    </r>
  </si>
  <si>
    <r>
      <t>Warrior SDSR 2010</t>
    </r>
    <r>
      <rPr>
        <vertAlign val="superscript"/>
        <sz val="10"/>
        <color theme="1"/>
        <rFont val="Arial"/>
        <family val="2"/>
      </rPr>
      <t>2</t>
    </r>
  </si>
  <si>
    <r>
      <t xml:space="preserve">Project Bodywork </t>
    </r>
    <r>
      <rPr>
        <vertAlign val="superscript"/>
        <sz val="10"/>
        <color theme="1"/>
        <rFont val="Arial"/>
        <family val="2"/>
      </rPr>
      <t>2</t>
    </r>
  </si>
  <si>
    <r>
      <t>F-35B aircraft (ZM152)</t>
    </r>
    <r>
      <rPr>
        <vertAlign val="superscript"/>
        <sz val="10"/>
        <color theme="1"/>
        <rFont val="Arial"/>
        <family val="2"/>
      </rPr>
      <t>2</t>
    </r>
  </si>
  <si>
    <t>Details of Losses over £300,000</t>
  </si>
  <si>
    <r>
      <t>1</t>
    </r>
    <r>
      <rPr>
        <sz val="11"/>
        <rFont val="Calibri"/>
        <family val="2"/>
      </rPr>
      <t xml:space="preserve"> </t>
    </r>
    <r>
      <rPr>
        <sz val="9"/>
        <rFont val="Arial"/>
        <family val="2"/>
      </rPr>
      <t>Items included in the 2020-21 Annual Report and Accounts as an Advance Notification loss relating to decisions taken in the Defence Command Paper in March 2021. Reported again here to confirm the final loss value</t>
    </r>
  </si>
  <si>
    <r>
      <t xml:space="preserve">2 </t>
    </r>
    <r>
      <rPr>
        <sz val="9"/>
        <rFont val="Arial"/>
        <family val="2"/>
      </rPr>
      <t>Other items previously disclosed as Advance Notification losses in earlier Annual Report and Accounts. Reported again here to confirm final loss value</t>
    </r>
  </si>
  <si>
    <r>
      <t xml:space="preserve">3 </t>
    </r>
    <r>
      <rPr>
        <sz val="9"/>
        <color rgb="FF000000"/>
        <rFont val="Arial"/>
        <family val="2"/>
      </rPr>
      <t>Based upon NAO recommendations from 2021-22, from 2022-23 closed cases refer to all cases which have either been accrued/provisioned or closed in full. This is a change to prior years where Provisions/Accruals were notified as Advanced Notifications. Prior year data is therefore not comparable.</t>
    </r>
  </si>
  <si>
    <t>Consolidated Statements of Comprehensive Net Expenditure
(SoCNE) for the year ended 31 March 2023</t>
  </si>
  <si>
    <r>
      <t>Reclassified  2021-22</t>
    </r>
    <r>
      <rPr>
        <vertAlign val="superscript"/>
        <sz val="9"/>
        <rFont val="Arial"/>
        <family val="2"/>
      </rPr>
      <t>1</t>
    </r>
  </si>
  <si>
    <r>
      <t>Departmental Group</t>
    </r>
    <r>
      <rPr>
        <b/>
        <vertAlign val="superscript"/>
        <sz val="9"/>
        <rFont val="Arial"/>
        <family val="2"/>
      </rPr>
      <t>2</t>
    </r>
  </si>
  <si>
    <t>Core Department  &amp; Agencies</t>
  </si>
  <si>
    <r>
      <t>Departmental Group</t>
    </r>
    <r>
      <rPr>
        <vertAlign val="superscript"/>
        <sz val="9"/>
        <rFont val="Arial"/>
        <family val="2"/>
      </rPr>
      <t>2</t>
    </r>
  </si>
  <si>
    <t>Income from provision of supplies and services</t>
  </si>
  <si>
    <t>Other income</t>
  </si>
  <si>
    <t>Total income</t>
  </si>
  <si>
    <t>Staff costs</t>
  </si>
  <si>
    <t>Purchase of goods and services</t>
  </si>
  <si>
    <t>Depreciation, amortisation, impairment, write-(ons) / offs and disposals</t>
  </si>
  <si>
    <t>Provision expense</t>
  </si>
  <si>
    <t>War pensions / benefits</t>
  </si>
  <si>
    <t>Other expenditure</t>
  </si>
  <si>
    <t>Total operating expenditure</t>
  </si>
  <si>
    <t>Net operating expenditure</t>
  </si>
  <si>
    <t>Finance income</t>
  </si>
  <si>
    <t>Finance expense</t>
  </si>
  <si>
    <t>Net expenditure for the year</t>
  </si>
  <si>
    <r>
      <t>Non-operating loss on the transfer of AWE plc to the Department</t>
    </r>
    <r>
      <rPr>
        <vertAlign val="superscript"/>
        <sz val="9"/>
        <rFont val="Arial"/>
        <family val="2"/>
      </rPr>
      <t>3</t>
    </r>
  </si>
  <si>
    <t>Net expenditure for the year including the non-operating loss on the transfer of AWE plc to the Department</t>
  </si>
  <si>
    <r>
      <t xml:space="preserve">Other Comprehensive Expenditure
</t>
    </r>
    <r>
      <rPr>
        <sz val="9"/>
        <color rgb="FF000000"/>
        <rFont val="Arial"/>
        <family val="2"/>
      </rPr>
      <t>Net (gain) or loss on:</t>
    </r>
  </si>
  <si>
    <t>revaluation of property, plant and equipment</t>
  </si>
  <si>
    <t>SoCiTE</t>
  </si>
  <si>
    <t>revaluation of intangible assets</t>
  </si>
  <si>
    <t>revaluation of assets held for sale</t>
  </si>
  <si>
    <r>
      <t>revaluation of right-of-use assets</t>
    </r>
    <r>
      <rPr>
        <vertAlign val="superscript"/>
        <sz val="9"/>
        <color rgb="FF000000"/>
        <rFont val="Arial"/>
        <family val="2"/>
      </rPr>
      <t>4</t>
    </r>
  </si>
  <si>
    <t>revaluation of pensions</t>
  </si>
  <si>
    <t>revaluation of capitalised decommissioning liabilities</t>
  </si>
  <si>
    <t>assets written-off or written-on or transferred in</t>
  </si>
  <si>
    <t>Comprehensive
net expenditure for the year</t>
  </si>
  <si>
    <t>1.  From 2022-23 the detail of finance expense (Note 4.6) and finance income (Note 3.2) are disclosed separately.  The prior year figures above have been reclassified  to align with the new disclosures.</t>
  </si>
  <si>
    <t xml:space="preserve">2.  The Departmental Group includes income and expenditure by Arm's Length Bodies, it is reported as: Other income, Staff costs, Purchase of goods and services - property management, Depreciation, amortisation, impairment, write-(ons) / offs and disposals, Finance income or expense or Other expenditure-other costs.  Further details of income and expenditure by Arm's Length Bodies is at Annex F. </t>
  </si>
  <si>
    <t>3.  On 1 July 2021 AWE plc was re-classified as a Non-Departmental Public Body and became part of the MOD's Group Accounts.</t>
  </si>
  <si>
    <t>4.   A reassessment of the liability for Service Families' Accommodation leased from Annington Homes led to an increase on remeasurement of the Dwellings right-of-use assets.  As the assets are already held at fair value, the 'revaluation of right-of-use assets' includes an off-setting downward revaluation to return the assets to their fair value; see also Note 1.21.</t>
  </si>
  <si>
    <t>Consolidated Statements of Financial Position (SoFP)
as at 31 March 2023</t>
  </si>
  <si>
    <t>31 March 2023</t>
  </si>
  <si>
    <t>31 March 2022</t>
  </si>
  <si>
    <t>Non-current assets</t>
  </si>
  <si>
    <t>Intangible assets</t>
  </si>
  <si>
    <t>Property, plant and equipment</t>
  </si>
  <si>
    <t>6</t>
  </si>
  <si>
    <t>Right-of-use assets</t>
  </si>
  <si>
    <t>Retirement benefit scheme assets</t>
  </si>
  <si>
    <t>Financial assets</t>
  </si>
  <si>
    <t>Receivables due after more than one year</t>
  </si>
  <si>
    <t>Total non-current assets</t>
  </si>
  <si>
    <t>Current assets</t>
  </si>
  <si>
    <t>Non-current assets held for sale</t>
  </si>
  <si>
    <t>Inventories</t>
  </si>
  <si>
    <t>Receivables due within one year</t>
  </si>
  <si>
    <t>Cash at bank and in hand</t>
  </si>
  <si>
    <t>Total current assets</t>
  </si>
  <si>
    <t>Total assets</t>
  </si>
  <si>
    <t>Current liabilities</t>
  </si>
  <si>
    <t>Payables due within one year</t>
  </si>
  <si>
    <t>Provisions due within one year</t>
  </si>
  <si>
    <t>Financial liabilities</t>
  </si>
  <si>
    <t>Total current liabilities</t>
  </si>
  <si>
    <t>Total assets less current liabilities</t>
  </si>
  <si>
    <t>Non-current liabilities</t>
  </si>
  <si>
    <t>Provisions due after one year</t>
  </si>
  <si>
    <t>Retirement benefit scheme liabilities</t>
  </si>
  <si>
    <t>Payables due after more than one year</t>
  </si>
  <si>
    <t>Total non-current liabilities</t>
  </si>
  <si>
    <t>Total assets less total liabilities</t>
  </si>
  <si>
    <t>Taxpayers’ equity and other reserves</t>
  </si>
  <si>
    <t>General fund</t>
  </si>
  <si>
    <t>Revaluation reserve</t>
  </si>
  <si>
    <t>Arm's Length Bodies' reserves</t>
  </si>
  <si>
    <t>Total equity</t>
  </si>
  <si>
    <t>Consolidated Statements of Cash Flows (SoCF)</t>
  </si>
  <si>
    <t>for the year ended 31 March 2023</t>
  </si>
  <si>
    <t xml:space="preserve"> </t>
  </si>
  <si>
    <t>Cash flows from operating activities</t>
  </si>
  <si>
    <r>
      <t>Adjustments for non-cash transactions</t>
    </r>
    <r>
      <rPr>
        <vertAlign val="superscript"/>
        <sz val="9"/>
        <color rgb="FF000000"/>
        <rFont val="Arial"/>
        <family val="2"/>
      </rPr>
      <t>1</t>
    </r>
  </si>
  <si>
    <t>Movement in trade and other receivables</t>
  </si>
  <si>
    <t>SoFP</t>
  </si>
  <si>
    <t>Adjustment for movements on receivables relating to items not passing through operating costs</t>
  </si>
  <si>
    <t>Movement in net inventories and financial assets held for sale</t>
  </si>
  <si>
    <t>Movement in trade payables</t>
  </si>
  <si>
    <t>Adjustment for movements in payables relating to items not passing through operating costs</t>
  </si>
  <si>
    <t>Dividends and equity repayments</t>
  </si>
  <si>
    <t>Realised (gain) or loss on derivatives</t>
  </si>
  <si>
    <t>Net cash outflow from operating activities</t>
  </si>
  <si>
    <t>Cash flows from investing activities</t>
  </si>
  <si>
    <t>Purchase of property, plant and equipment</t>
  </si>
  <si>
    <t>Purchase of intangible assets</t>
  </si>
  <si>
    <t>5</t>
  </si>
  <si>
    <t>Adjustment for non-cash movements relating to PPE and intangibles</t>
  </si>
  <si>
    <t>Proceeds on disposal of property, plant and equipment</t>
  </si>
  <si>
    <t>Dividends, equity repayments and other income from investments</t>
  </si>
  <si>
    <t>Recognition of cash balance on absorption of AWE in 2021-22</t>
  </si>
  <si>
    <t>Other investments</t>
  </si>
  <si>
    <t>Net cash outflow from investing activities</t>
  </si>
  <si>
    <t>Cash flows from financing activities</t>
  </si>
  <si>
    <t>Consolidated Fund (Supply) - current year</t>
  </si>
  <si>
    <t>Repayment of loans from the National Loans Fund</t>
  </si>
  <si>
    <t>Capital element of payments in respect of leases and Service Concession Arrangements</t>
  </si>
  <si>
    <t>Movement on collaborative projects</t>
  </si>
  <si>
    <t>Net financing</t>
  </si>
  <si>
    <t>Net increase or (decrease) in cash and cash equivalents in the period</t>
  </si>
  <si>
    <t>Cash and cash equivalents at the beginning of the period</t>
  </si>
  <si>
    <t>Cash and cash equivalents at the end of the period</t>
  </si>
  <si>
    <t>1.  The main reasons for the adjustment for non-cash transactions in 2022-23 are depreciation, amortisation and impairment on non-current assets of -£8.0 billion and a £10.6 billion change in provisions.  In 2021-22 the main reasons were depreciation, amortisation and impairment on non-current assets of -£7.5 billion; and a -£9.5 billion change in provisions.</t>
  </si>
  <si>
    <t>Consolidated Statements of Changes in Taxpayers’ Equity (SoCiTE)</t>
  </si>
  <si>
    <t xml:space="preserve">Core Department and Agencies </t>
  </si>
  <si>
    <r>
      <t>General Fund</t>
    </r>
    <r>
      <rPr>
        <b/>
        <vertAlign val="superscript"/>
        <sz val="9"/>
        <rFont val="Arial"/>
        <family val="2"/>
      </rPr>
      <t>1</t>
    </r>
    <r>
      <rPr>
        <b/>
        <sz val="9"/>
        <rFont val="Arial"/>
        <family val="2"/>
      </rPr>
      <t xml:space="preserve">
£M</t>
    </r>
  </si>
  <si>
    <r>
      <t>Revaluation Reserve</t>
    </r>
    <r>
      <rPr>
        <b/>
        <vertAlign val="superscript"/>
        <sz val="9"/>
        <rFont val="Arial"/>
        <family val="2"/>
      </rPr>
      <t>1</t>
    </r>
    <r>
      <rPr>
        <b/>
        <sz val="9"/>
        <rFont val="Arial"/>
        <family val="2"/>
      </rPr>
      <t xml:space="preserve">
£M</t>
    </r>
  </si>
  <si>
    <t>Taxpayers Equity
£M</t>
  </si>
  <si>
    <r>
      <t>ALBs'
Reserves</t>
    </r>
    <r>
      <rPr>
        <b/>
        <vertAlign val="superscript"/>
        <sz val="9"/>
        <rFont val="Arial"/>
        <family val="2"/>
      </rPr>
      <t>1</t>
    </r>
    <r>
      <rPr>
        <b/>
        <sz val="9"/>
        <rFont val="Arial"/>
        <family val="2"/>
      </rPr>
      <t xml:space="preserve">
£M</t>
    </r>
  </si>
  <si>
    <t>Total
Reserves
£M</t>
  </si>
  <si>
    <t>Balance at 31 March 2021</t>
  </si>
  <si>
    <t>Parliamentary Funding - drawn down in-year</t>
  </si>
  <si>
    <t>SoCF</t>
  </si>
  <si>
    <t>Parliamentary Funding - deemed funding</t>
  </si>
  <si>
    <t>Parliamentary Funding - Supply payable</t>
  </si>
  <si>
    <t>Payment of amounts due to the Consolidated Fund</t>
  </si>
  <si>
    <t>Non-cash charge - auditors remuneration</t>
  </si>
  <si>
    <t>4.5</t>
  </si>
  <si>
    <t>Other net comprehensive expenditure
Net gain or (loss) on:</t>
  </si>
  <si>
    <t>assets written-off or written-on or transferred in - including loss on transfer of AWE plc to the MOD</t>
  </si>
  <si>
    <t>Transfers between reserves</t>
  </si>
  <si>
    <t>Balance at 31 March 2022</t>
  </si>
  <si>
    <t>Adjustment for the first time adoption of IFRS 16</t>
  </si>
  <si>
    <t>Balance at 1 April 2022</t>
  </si>
  <si>
    <r>
      <t>revaluation of right-of-use assets</t>
    </r>
    <r>
      <rPr>
        <vertAlign val="superscript"/>
        <sz val="9"/>
        <color rgb="FF000000"/>
        <rFont val="Arial"/>
        <family val="2"/>
      </rPr>
      <t>2</t>
    </r>
  </si>
  <si>
    <t>Balance at 31 March 2023</t>
  </si>
  <si>
    <t>1.  The General Fund represents the total assets less liabilities of the Department, to the extent that the total is not represented by other reserves and financing items. The Revaluation Reserve reflects the change in asset values that have not been recognised as income or expenditure. The total of the Arm’s Length Bodies’ reserves includes general fund and revalued items but these are not shown separately as the detail is not considered material.</t>
  </si>
  <si>
    <t>2. A reassessment of the liability for Service Families' Accommodation leased from Annington Homes led to an increase on remeasurement of the Dwellings right-of-use assets.  As the assets are already held at fair value, the 'revaluation of right-of-use assets' includes an off-setting downward revaluation to return the assets to their fair value; see also Note 1.21.</t>
  </si>
  <si>
    <t>2.  Segmental Analysis</t>
  </si>
  <si>
    <t xml:space="preserve">
2022-23</t>
  </si>
  <si>
    <t xml:space="preserve">
2021-22</t>
  </si>
  <si>
    <t>Resource and Capital Outturn Reviewed by the Board</t>
  </si>
  <si>
    <t xml:space="preserve">   Royal Navy</t>
  </si>
  <si>
    <t xml:space="preserve">   Army</t>
  </si>
  <si>
    <t xml:space="preserve">   Royal Air Force</t>
  </si>
  <si>
    <t xml:space="preserve">   Strategic Command</t>
  </si>
  <si>
    <t xml:space="preserve">   Defence Equipment &amp; Support</t>
  </si>
  <si>
    <t xml:space="preserve">   Defence Infrastructure Organisation</t>
  </si>
  <si>
    <r>
      <t xml:space="preserve">   Head Office and Enabling Organisations</t>
    </r>
    <r>
      <rPr>
        <vertAlign val="superscript"/>
        <sz val="9"/>
        <rFont val="Arial"/>
        <family val="2"/>
      </rPr>
      <t>1</t>
    </r>
  </si>
  <si>
    <t xml:space="preserve">   Defence Nuclear Organisation</t>
  </si>
  <si>
    <t xml:space="preserve">   Strategic Programme</t>
  </si>
  <si>
    <r>
      <t xml:space="preserve">   Unallocated Equipment Plan</t>
    </r>
    <r>
      <rPr>
        <vertAlign val="superscript"/>
        <sz val="9"/>
        <rFont val="Arial"/>
        <family val="2"/>
      </rPr>
      <t>2</t>
    </r>
  </si>
  <si>
    <t xml:space="preserve">   War Pension Benefits</t>
  </si>
  <si>
    <t>Sub total of Resource and Capital reviewed by the Board during the financial year</t>
  </si>
  <si>
    <t>Outturn (Resource and Capital) for Cost of Operations (excluding depreciation, impairments, provisions)</t>
  </si>
  <si>
    <t xml:space="preserve">Balance of Resource and Capital Outturn (depreciation, impairment, provisions, Annually Managed Expenditure (AME) and Arm's Length Bodies' expenditure) </t>
  </si>
  <si>
    <t>Total Resource and Capital Outturn (See Statement of Outturn against Parliamentary Supply (SOPS))</t>
  </si>
  <si>
    <r>
      <t>Reconciliation to Net Expenditure</t>
    </r>
    <r>
      <rPr>
        <vertAlign val="superscript"/>
        <sz val="9"/>
        <rFont val="Arial"/>
        <family val="2"/>
      </rPr>
      <t>3</t>
    </r>
    <r>
      <rPr>
        <sz val="9"/>
        <rFont val="Arial"/>
        <family val="2"/>
      </rPr>
      <t>:</t>
    </r>
  </si>
  <si>
    <t>Adjustment for items included in Resource Outturn but not included in Net Expenditure</t>
  </si>
  <si>
    <t>Adjustment for capital expenditure not included in Net Expenditure</t>
  </si>
  <si>
    <t>Total Net Expenditure (See Statement of Comprehensive Net Expenditure)</t>
  </si>
  <si>
    <t xml:space="preserve">1.  Includes: Dstl, DECA and organisations delivering services such as HR, payroll, and policing.  </t>
  </si>
  <si>
    <t>2.  Includes a share of receipts from contractors, for products sold to third parties, that have been developed using MOD funding.</t>
  </si>
  <si>
    <t xml:space="preserve">3.  From 2022-23 onwards (and including the adjusted prior year figures) the reconciliation is from outturn to Group Net Expenditure. </t>
  </si>
  <si>
    <t>Equipment Plan Outturn</t>
  </si>
  <si>
    <t>Equipment Plan - Resource Outturn</t>
  </si>
  <si>
    <r>
      <t xml:space="preserve">   Defence Equipment &amp; Support</t>
    </r>
    <r>
      <rPr>
        <vertAlign val="superscript"/>
        <sz val="9"/>
        <rFont val="Arial"/>
        <family val="2"/>
      </rPr>
      <t>1</t>
    </r>
  </si>
  <si>
    <t xml:space="preserve">Equipment Plan - Total Resource Outturn </t>
  </si>
  <si>
    <t>Equipment Plan - Capital Outturn</t>
  </si>
  <si>
    <t xml:space="preserve">Equipment Plan - Total Capital Outturn </t>
  </si>
  <si>
    <t>1.  Includes a share of receipts from contractors, for products sold to third parties, that have been developed using MOD funding.</t>
  </si>
  <si>
    <t>Infrastructure Plan Outturn</t>
  </si>
  <si>
    <t>Infrastructure Plan - Resource Outturn</t>
  </si>
  <si>
    <t xml:space="preserve">   Defence Equipment &amp; Support </t>
  </si>
  <si>
    <t xml:space="preserve">Infrastructure Plan - Total Resource Outturn </t>
  </si>
  <si>
    <t>Infrastructure Plan - Capital Outturn</t>
  </si>
  <si>
    <r>
      <t xml:space="preserve">   Defence Infrastructure Organisation</t>
    </r>
    <r>
      <rPr>
        <vertAlign val="superscript"/>
        <sz val="9"/>
        <rFont val="Arial"/>
        <family val="2"/>
      </rPr>
      <t>2</t>
    </r>
  </si>
  <si>
    <t xml:space="preserve">Infrastructure Plan - Total Capital Outturn </t>
  </si>
  <si>
    <t>2.  The large variance in DIO's Capital Outturn is due to the implementation of IFRS 16 for the Annington Homes contract.  The increase in liability is purely an accounting adjustment but scores to Capital Outturn (and not initial recognition as for the other effects of the first time adoption of IFRS 16) because Annington Homes was already a Finance Lease in the accounts.</t>
  </si>
  <si>
    <t>3.1 Operating  Income</t>
  </si>
  <si>
    <r>
      <t>Receipts - revenue from contracts with customers</t>
    </r>
    <r>
      <rPr>
        <vertAlign val="superscript"/>
        <sz val="9"/>
        <color rgb="FF000000"/>
        <rFont val="Arial"/>
        <family val="2"/>
      </rPr>
      <t xml:space="preserve"> </t>
    </r>
  </si>
  <si>
    <t>Receipts – supplies and services</t>
  </si>
  <si>
    <t xml:space="preserve">Receipts – NATO/UN/US Forces/Foreign Governments                    </t>
  </si>
  <si>
    <t>Receipts from sale of fuel</t>
  </si>
  <si>
    <t xml:space="preserve">Rental income – property </t>
  </si>
  <si>
    <t>Sub total - Income from provision of supplies and services</t>
  </si>
  <si>
    <t>Income Other - receipts personnel</t>
  </si>
  <si>
    <t>Income Other - proceeds from the sale of property, plant, equipment and intangible assets</t>
  </si>
  <si>
    <t>Income Other - including: dividends, donated assets, ALBs' income, commercial exploitation levies and sundry sales</t>
  </si>
  <si>
    <t xml:space="preserve">Total Income </t>
  </si>
  <si>
    <t>1.  From 2022-23 the detail of finance income (Note 3.2 below) and finance expense (Note 4.6) are disclosed separately.  The prior year income figures above have been reclassified .</t>
  </si>
  <si>
    <t>3.2 Finance Income</t>
  </si>
  <si>
    <t>Dividends and interest received</t>
  </si>
  <si>
    <r>
      <t>Notional interest on unwinding discounted: provisions, receivables and liabilities</t>
    </r>
    <r>
      <rPr>
        <vertAlign val="superscript"/>
        <sz val="9"/>
        <color rgb="FF000000"/>
        <rFont val="Arial"/>
        <family val="2"/>
      </rPr>
      <t>1,2</t>
    </r>
  </si>
  <si>
    <t>Foreign currency gains</t>
  </si>
  <si>
    <t>Movement on derivatives (forward purchase foreign exchange rate contracts and fuel swaps)</t>
  </si>
  <si>
    <t>1.  The movement in provisions, receivables and payables that results from changes in the interest rates used for discounting is now shown separately; above at Note 3.1 - Finance Income for decreases or at Note 4.6 - Finance Expense for increases.</t>
  </si>
  <si>
    <t>2.  Long term receivables, provisions and other liabilities are discounted, using HM Treasury interest rates, to convert future cash flows to current values.  The significant increases in these rates this year has reduced the overall value of the cash flows; with the reduction in nuclear decommissioning liabilities being the most significant change and the main reason for the value of the notional interest shown.  The prior year change in interest rates created an overall increase in the value of these discounted items and that interest is shown as a prior year cost in Note 4.6.  Further information on nuclear decommissioning is at Note 12.</t>
  </si>
  <si>
    <t>4.  Expenditure</t>
  </si>
  <si>
    <t>4.1 Staff costs</t>
  </si>
  <si>
    <r>
      <t>Staff costs comprise</t>
    </r>
    <r>
      <rPr>
        <vertAlign val="superscript"/>
        <sz val="9"/>
        <color theme="1"/>
        <rFont val="Arial"/>
        <family val="2"/>
      </rPr>
      <t xml:space="preserve">1 </t>
    </r>
    <r>
      <rPr>
        <sz val="9"/>
        <color theme="1"/>
        <rFont val="Arial"/>
        <family val="2"/>
      </rPr>
      <t>:</t>
    </r>
  </si>
  <si>
    <t>Salaries and wages</t>
  </si>
  <si>
    <t>Social security costs</t>
  </si>
  <si>
    <t>Pension costs</t>
  </si>
  <si>
    <t>Paid to:</t>
  </si>
  <si>
    <t xml:space="preserve">1.  Information on staff numbers, exit packages and other relevant disclosures (including relating to Ministers) is included in the Remuneration and Staff Report in the Accountability Report. </t>
  </si>
  <si>
    <t>Note 4.2   Purchase of Goods and Services</t>
  </si>
  <si>
    <r>
      <t>Equipment management</t>
    </r>
    <r>
      <rPr>
        <vertAlign val="superscript"/>
        <sz val="9"/>
        <color rgb="FF000000"/>
        <rFont val="Arial"/>
        <family val="2"/>
      </rPr>
      <t>1</t>
    </r>
    <r>
      <rPr>
        <sz val="9"/>
        <color indexed="8"/>
        <rFont val="Arial"/>
        <family val="2"/>
      </rPr>
      <t>:</t>
    </r>
  </si>
  <si>
    <t>Equipment support</t>
  </si>
  <si>
    <t>Contractor logistic and operational equipment support contracts</t>
  </si>
  <si>
    <t>Plant and equipment under Service Concession Arrangements</t>
  </si>
  <si>
    <r>
      <t>Estate management</t>
    </r>
    <r>
      <rPr>
        <vertAlign val="superscript"/>
        <sz val="9"/>
        <rFont val="Arial"/>
        <family val="2"/>
      </rPr>
      <t>1</t>
    </r>
    <r>
      <rPr>
        <sz val="9"/>
        <rFont val="Arial"/>
        <family val="2"/>
      </rPr>
      <t>:</t>
    </r>
  </si>
  <si>
    <t>Property management</t>
  </si>
  <si>
    <t>Property management under Service Concession Arrangements</t>
  </si>
  <si>
    <t>Utilities</t>
  </si>
  <si>
    <t>Accommodation charges</t>
  </si>
  <si>
    <t>Inventory:</t>
  </si>
  <si>
    <t>Inventory consumption</t>
  </si>
  <si>
    <t>Fuel consumption</t>
  </si>
  <si>
    <r>
      <t>Information Technology and communications</t>
    </r>
    <r>
      <rPr>
        <vertAlign val="superscript"/>
        <sz val="9"/>
        <rFont val="Arial"/>
        <family val="2"/>
      </rPr>
      <t>1</t>
    </r>
    <r>
      <rPr>
        <sz val="9"/>
        <rFont val="Arial"/>
        <family val="2"/>
      </rPr>
      <t>:</t>
    </r>
  </si>
  <si>
    <t>IT and telecommunications</t>
  </si>
  <si>
    <t>IT and telecommunications under Service Concession Arrangements</t>
  </si>
  <si>
    <r>
      <t>Transport and Travel</t>
    </r>
    <r>
      <rPr>
        <vertAlign val="superscript"/>
        <sz val="9"/>
        <rFont val="Arial"/>
        <family val="2"/>
      </rPr>
      <t>1</t>
    </r>
    <r>
      <rPr>
        <sz val="9"/>
        <rFont val="Arial"/>
        <family val="2"/>
      </rPr>
      <t>:</t>
    </r>
  </si>
  <si>
    <t>Cost of travel, subsistence, relocation, and movement of stores and equipment</t>
  </si>
  <si>
    <t>Transport under Service Concession Arrangements</t>
  </si>
  <si>
    <t>Other costs:</t>
  </si>
  <si>
    <t>Research and development</t>
  </si>
  <si>
    <t>Professional fees</t>
  </si>
  <si>
    <t>Training, safety and welfare</t>
  </si>
  <si>
    <t>1.  Following the adoption of IFRS 16, expenditure and liabilities arising from leases are, from 2022-23 onwards, disclosed separately in Note 16.  Where separate figures for leases were disclosed in previous years they have been included in the main comparator figures for each type of expenditure above.  A reorganisation of expenditure under Service Concession Arrangements has also occurred.</t>
  </si>
  <si>
    <t>Note 4.3  Depreciation, impairment, write-(ons), write-offs and disposals</t>
  </si>
  <si>
    <t xml:space="preserve">Depreciation of property, plant and equipment </t>
  </si>
  <si>
    <t>Depreciation of right-of-use assets</t>
  </si>
  <si>
    <t>Amortisation of intangible assets</t>
  </si>
  <si>
    <t>Impairments - intangible assets, property, plant and equipment, right of use assets and assets held for sale</t>
  </si>
  <si>
    <t>Impairment reversals - intangible assets, property, plant and equipment, right-of-use assets and assets held for sale</t>
  </si>
  <si>
    <r>
      <t>Adjustments to inventory, capital projects, and bad debts</t>
    </r>
    <r>
      <rPr>
        <vertAlign val="superscript"/>
        <sz val="9"/>
        <color rgb="FF000000"/>
        <rFont val="Arial"/>
        <family val="2"/>
      </rPr>
      <t>1</t>
    </r>
  </si>
  <si>
    <t>Non-cash cost of disposal of property, plant and equipment and intangible assets</t>
  </si>
  <si>
    <t>Net movement in intangible, property, plant and equipment, and right-of-use assets - written-on and written-off</t>
  </si>
  <si>
    <t>1.  Further details of inventory adjustments are at Note 8.3.</t>
  </si>
  <si>
    <t>4.4  Provision expense</t>
  </si>
  <si>
    <t xml:space="preserve">
Core Department &amp; Agencies</t>
  </si>
  <si>
    <t xml:space="preserve">
Departmental Group</t>
  </si>
  <si>
    <r>
      <t>Increase or (decrease) in :
Nuclear and non-nuclear decommissioning provisions</t>
    </r>
    <r>
      <rPr>
        <vertAlign val="superscript"/>
        <sz val="9"/>
        <color rgb="FF000000"/>
        <rFont val="Arial"/>
        <family val="2"/>
      </rPr>
      <t>2</t>
    </r>
  </si>
  <si>
    <t>Other provisions</t>
  </si>
  <si>
    <r>
      <t>Total</t>
    </r>
    <r>
      <rPr>
        <b/>
        <vertAlign val="superscript"/>
        <sz val="9"/>
        <color rgb="FF000000"/>
        <rFont val="Arial"/>
        <family val="2"/>
      </rPr>
      <t>1</t>
    </r>
  </si>
  <si>
    <t>1.  From 2022-23 the detail of finance income (Note 3.2) and finance expense (Note 4.6) are disclosed separately.  The prior year provisions expense figures above have been reclassified .</t>
  </si>
  <si>
    <t xml:space="preserve">2.  The increase/(decrease) in nuclear provisions does not include all movements on capitalised provisions; some pass through Other Comprehensive Expenditure.  More information on nuclear provisions can be found at Note 12. </t>
  </si>
  <si>
    <t>Note 4.5  Other Expenditure</t>
  </si>
  <si>
    <r>
      <t>Reclassified  2021-22</t>
    </r>
    <r>
      <rPr>
        <vertAlign val="superscript"/>
        <sz val="10"/>
        <rFont val="Arial"/>
        <family val="2"/>
      </rPr>
      <t>1</t>
    </r>
  </si>
  <si>
    <t>Other costs - including recruitment, insurance, public relations, funeral expenses and cadet forces pay</t>
  </si>
  <si>
    <r>
      <t>Grants-in-Aid and Grants-in-Kind (including to bodies within the accounting boundary)</t>
    </r>
    <r>
      <rPr>
        <vertAlign val="superscript"/>
        <sz val="10"/>
        <color rgb="FF000000"/>
        <rFont val="Arial"/>
        <family val="2"/>
      </rPr>
      <t>2</t>
    </r>
  </si>
  <si>
    <t>Other grants to bodies within the accounting boundary</t>
  </si>
  <si>
    <t>Auditors' remuneration (for audit work only) - notional (non-cash) cost in respect of the Core Department and Agencies</t>
  </si>
  <si>
    <t>Auditors' remuneration (for audit work only) - in respect of Arm's Length Bodies</t>
  </si>
  <si>
    <r>
      <t>Total</t>
    </r>
    <r>
      <rPr>
        <b/>
        <vertAlign val="superscript"/>
        <sz val="10"/>
        <color rgb="FF000000"/>
        <rFont val="Arial"/>
        <family val="2"/>
      </rPr>
      <t>1</t>
    </r>
  </si>
  <si>
    <t>1.  From 2022-23 the detail of finance income (Note 3.2) and finance expense (Note 4.6) are disclosed separately.  The prior year other expenditure figures above have been reclassified .</t>
  </si>
  <si>
    <t>2.  The significant increase in Grant-in-Kind is a result of a full year's support to Ukraine.  Further information regarding this support is shown in the Performance Report.</t>
  </si>
  <si>
    <t>Note 4.6  Finance Expenses</t>
  </si>
  <si>
    <t xml:space="preserve">Interest payable including bank interest, and interest on lease contracts, PFI contracts, loans and commercial debt </t>
  </si>
  <si>
    <r>
      <t>Movement due to changes in interest rates including notional interest on unwinding of discounted provisions, receivables and payables</t>
    </r>
    <r>
      <rPr>
        <vertAlign val="superscript"/>
        <sz val="9"/>
        <color rgb="FF000000"/>
        <rFont val="Arial"/>
        <family val="2"/>
      </rPr>
      <t>1,2</t>
    </r>
  </si>
  <si>
    <t>Movement on derivatives (forward purchase foreign exchange rate contracts and fuel swaps) and foreign currency losses</t>
  </si>
  <si>
    <t>1.  The movement in provisions, receivables and payables that results from changes in the interest rates used for discounting is now shown separately; above at Note 4.6 - Finance Expense for increases, or at Note 3 - Finance Income for decreases.</t>
  </si>
  <si>
    <t>2.  Long term receivables, provisions and other liabilities are discounted, using HM Treasury interest rates, to convert future cash flows to current values.  The prior year change in interest rates created an overall increase in the value of these discounted items, mainly caused by the increase in the value of nuclear decommissioning liabilities.  That interest is shown above as a prior year cost.  The significant increases in the HM Treasury rates this year has reduced the overall value of the cash flow, most significantly the nuclear decommissioning liability, and the effect is included as notional interest in Note 4.6.  Further information on nuclear decommissioning is at Note 12.</t>
  </si>
  <si>
    <t>5.  Consolidated Departmental Group – Intangible Assets</t>
  </si>
  <si>
    <t>Single Use Military Equipment</t>
  </si>
  <si>
    <t>Transport</t>
  </si>
  <si>
    <t>AUC</t>
  </si>
  <si>
    <t>Others</t>
  </si>
  <si>
    <r>
      <t>Cost or Valuation</t>
    </r>
    <r>
      <rPr>
        <b/>
        <vertAlign val="superscript"/>
        <sz val="9"/>
        <color rgb="FF000000"/>
        <rFont val="Arial"/>
        <family val="2"/>
      </rPr>
      <t xml:space="preserve"> </t>
    </r>
  </si>
  <si>
    <t>Balance at 1 April 2021</t>
  </si>
  <si>
    <r>
      <t>Additions</t>
    </r>
    <r>
      <rPr>
        <vertAlign val="superscript"/>
        <sz val="9"/>
        <color rgb="FF000000"/>
        <rFont val="Arial"/>
        <family val="2"/>
      </rPr>
      <t>1</t>
    </r>
  </si>
  <si>
    <t>Write-ons / (offs)</t>
  </si>
  <si>
    <r>
      <t>Impairments</t>
    </r>
    <r>
      <rPr>
        <vertAlign val="superscript"/>
        <sz val="9"/>
        <color rgb="FF000000"/>
        <rFont val="Arial"/>
        <family val="2"/>
      </rPr>
      <t>2</t>
    </r>
  </si>
  <si>
    <r>
      <t>Impairment reversals</t>
    </r>
    <r>
      <rPr>
        <vertAlign val="superscript"/>
        <sz val="9"/>
        <color rgb="FF000000"/>
        <rFont val="Arial"/>
        <family val="2"/>
      </rPr>
      <t>2</t>
    </r>
  </si>
  <si>
    <r>
      <t>Revaluations</t>
    </r>
    <r>
      <rPr>
        <vertAlign val="superscript"/>
        <sz val="9"/>
        <color rgb="FF000000"/>
        <rFont val="Arial"/>
        <family val="2"/>
      </rPr>
      <t>3</t>
    </r>
  </si>
  <si>
    <r>
      <t>Reclassifications</t>
    </r>
    <r>
      <rPr>
        <vertAlign val="superscript"/>
        <sz val="9"/>
        <color rgb="FF000000"/>
        <rFont val="Arial"/>
        <family val="2"/>
      </rPr>
      <t>4</t>
    </r>
  </si>
  <si>
    <t>Amortisation</t>
  </si>
  <si>
    <t>Charged in Year</t>
  </si>
  <si>
    <t>Write-(ons) / offs</t>
  </si>
  <si>
    <t>Net Book Value</t>
  </si>
  <si>
    <t>Of the total</t>
  </si>
  <si>
    <t>Arm's Length Bodies</t>
  </si>
  <si>
    <t xml:space="preserve">1.  Additions include accruals of £1,114.5 million (2021-22: £1,012.4 million).  Information on Frascati compliant R&amp;D expenditure can be found on the website: https://www.gov.uk/government/organisations/ministry-of-defence/about/statistics  </t>
  </si>
  <si>
    <t>2.  Capitalised development costs directly linked to a class of asset are only impaired if the whole class of the associated non- current asset is impaired e.g. when a whole class of asset is withdrawn from service. Reversals of prior year impairments are shown separately.  The net impact of impairments and impairment reversals has been taken to the SoCNE.</t>
  </si>
  <si>
    <t>3.  Revaluations include changes due to Modified Historic Cost Accounting through indexation.  For AUC the price inflation embedded within contracts provides for a reasonable estimate of value and therefore the additional annual application of indexation is not required for this category of asset.  To ensure accurate values for AUC, MOD conducts reviews annually on its AUC and on their reclassification to assets in use.</t>
  </si>
  <si>
    <t>4.  Reclassifications include assets classified from property, plant and equipment of £250.5 million (2021-22:  to property, plant and equipment of £158.7 million).</t>
  </si>
  <si>
    <t>Note 5.1    Movement in the reserves relating to intangible assets</t>
  </si>
  <si>
    <t xml:space="preserve">Balance at 1 April </t>
  </si>
  <si>
    <t>Revaluation</t>
  </si>
  <si>
    <t>Realised reserve transferred to the General Fund</t>
  </si>
  <si>
    <t>Balance at 31 March</t>
  </si>
  <si>
    <t>Note 5.2    Details of Intangible Assets with a Net Book Value greater than £0.5Bn</t>
  </si>
  <si>
    <r>
      <t>Development costs and other intangible assets associated with the following platforms and equipment:</t>
    </r>
    <r>
      <rPr>
        <b/>
        <vertAlign val="superscript"/>
        <sz val="9"/>
        <rFont val="Arial"/>
        <family val="2"/>
      </rPr>
      <t>1</t>
    </r>
  </si>
  <si>
    <t>Net Book Value
31 March 2023
£M</t>
  </si>
  <si>
    <t>Remaining
Useful
Economic
Life
(to the nearest year)</t>
  </si>
  <si>
    <t>Typhoon</t>
  </si>
  <si>
    <t>17 years</t>
  </si>
  <si>
    <t>Lightning II</t>
  </si>
  <si>
    <t>46 years</t>
  </si>
  <si>
    <t xml:space="preserve">Merlin Helicopter </t>
  </si>
  <si>
    <t xml:space="preserve">Type 45 destroyer </t>
  </si>
  <si>
    <t>16 years</t>
  </si>
  <si>
    <t xml:space="preserve">AJAX armoured vehicles </t>
  </si>
  <si>
    <t>Under Construction</t>
  </si>
  <si>
    <t>Type 26 global combat ship</t>
  </si>
  <si>
    <t xml:space="preserve">Airbus A400M Atlas </t>
  </si>
  <si>
    <t>27 years</t>
  </si>
  <si>
    <t>SPEAR 3 air-to-surface missile</t>
  </si>
  <si>
    <t>Typhoon Radar Mk2</t>
  </si>
  <si>
    <t xml:space="preserve">Lynx Wildcat helicopter </t>
  </si>
  <si>
    <t>22 years</t>
  </si>
  <si>
    <t>Protector -remotely piloted aircraft</t>
  </si>
  <si>
    <r>
      <t>Development costs and other intangible assets associated with the following platforms and equipment:</t>
    </r>
    <r>
      <rPr>
        <vertAlign val="superscript"/>
        <sz val="9"/>
        <rFont val="Arial"/>
        <family val="2"/>
      </rPr>
      <t>1</t>
    </r>
  </si>
  <si>
    <t>Net Book Value
31 March 2022
£M</t>
  </si>
  <si>
    <t>18 years</t>
  </si>
  <si>
    <t>26 years</t>
  </si>
  <si>
    <t>8 years</t>
  </si>
  <si>
    <t>29 years</t>
  </si>
  <si>
    <t>23 years</t>
  </si>
  <si>
    <t xml:space="preserve">1.  In the interests of national security, details of other platforms with intangible assets valued in excess of £500 million (net book value) are not disclosed.  </t>
  </si>
  <si>
    <t>6.  Consolidated Departmental Group – Property, Plant and Equipment</t>
  </si>
  <si>
    <t>Land Dwellings</t>
  </si>
  <si>
    <t>Land Other Buildings</t>
  </si>
  <si>
    <t>Dwellings</t>
  </si>
  <si>
    <t>Other Buildings</t>
  </si>
  <si>
    <t>Single Use Military Equipment (SUME)</t>
  </si>
  <si>
    <t>Plant and Machinery</t>
  </si>
  <si>
    <t>IT and Communic-ations Equipment</t>
  </si>
  <si>
    <t>AUC (SUME)</t>
  </si>
  <si>
    <t>AUC (Other)</t>
  </si>
  <si>
    <t>Cost or Valuation</t>
  </si>
  <si>
    <r>
      <t>Reclassifications</t>
    </r>
    <r>
      <rPr>
        <vertAlign val="superscript"/>
        <sz val="9"/>
        <color rgb="FF000000"/>
        <rFont val="Arial"/>
        <family val="2"/>
      </rPr>
      <t>3</t>
    </r>
  </si>
  <si>
    <r>
      <t>Revaluations</t>
    </r>
    <r>
      <rPr>
        <vertAlign val="superscript"/>
        <sz val="9"/>
        <color rgb="FF000000"/>
        <rFont val="Arial"/>
        <family val="2"/>
      </rPr>
      <t>4</t>
    </r>
  </si>
  <si>
    <t>Transfer to right-of-use assets on first time adoption of IFRS 16</t>
  </si>
  <si>
    <t>Depreciation</t>
  </si>
  <si>
    <r>
      <t>Balance at 31 March 2023</t>
    </r>
    <r>
      <rPr>
        <b/>
        <vertAlign val="superscript"/>
        <sz val="9"/>
        <color rgb="FF000000"/>
        <rFont val="Arial"/>
        <family val="2"/>
      </rPr>
      <t>5</t>
    </r>
  </si>
  <si>
    <t xml:space="preserve">1.  Additions include accruals of £3,334 million (2021-22: £3,597 million).  </t>
  </si>
  <si>
    <t>2.  Assets are impaired for a variety of reasons e.g. loss, damage, obsolescence, abandonment of AUC, and as part of the disposal process and have been charged or credited (impairment reversals) to operating costs.</t>
  </si>
  <si>
    <t xml:space="preserve">3.  Reclassifications do not net to zero because they include assets reclassified in and out of PPE.  In 2022-23 these movements include reclassifications: to inventory of £160.5 million, to intangible assets of £250.5 million, to assets held for sale of £55.0 million, for Grant-in-Kind of £209.5 million and to receivables of £81.5 million.   In 2021-22 these movements included reclassifications: from inventory of £57.6 million, to intangible assets of £158.7 million and assets reclassified to assets held for sale of £70 million.  </t>
  </si>
  <si>
    <t>4.  Revaluations include changes due to indexation.  For AUC the price inflation embedded within contracts provides for a reasonable estimate of value therefore the additional annual application of indexation is not required for this category of asset.  MOD conducts reviews, including impairment reviews, at least annually on its AUC and on reclassification of AUC to assets in use.</t>
  </si>
  <si>
    <t>5.  Property, plant and equipment as at 31 March 2023 include capitalised provisions (net cost) of £1,754 million (31 March 2022: £3,307 million).</t>
  </si>
  <si>
    <t>Asset Financing</t>
  </si>
  <si>
    <t>Owned</t>
  </si>
  <si>
    <t>Service Concession Arrangements</t>
  </si>
  <si>
    <t>7.  Financial Instruments and Investments</t>
  </si>
  <si>
    <t>Core Department
&amp; Agencies</t>
  </si>
  <si>
    <t>Financial Assets</t>
  </si>
  <si>
    <t>Non-current</t>
  </si>
  <si>
    <t>Sheffield Forgemasters International Limited (SFIL)</t>
  </si>
  <si>
    <t>UK Hydrographic Office</t>
  </si>
  <si>
    <r>
      <t>Sealand Support Services Limited</t>
    </r>
    <r>
      <rPr>
        <vertAlign val="superscript"/>
        <sz val="9"/>
        <rFont val="Arial"/>
        <family val="2"/>
      </rPr>
      <t>1</t>
    </r>
  </si>
  <si>
    <t>NATO Innovation Fund</t>
  </si>
  <si>
    <t>Ploughshare Innovations Limited</t>
  </si>
  <si>
    <t xml:space="preserve">Other investments </t>
  </si>
  <si>
    <t>Total non-current financial assets</t>
  </si>
  <si>
    <t>Current</t>
  </si>
  <si>
    <t>Foreign currency forward purchase contracts</t>
  </si>
  <si>
    <t>Fuel fixed swap contracts</t>
  </si>
  <si>
    <t>Deposits and other investments held by Arm's Length Bodies</t>
  </si>
  <si>
    <t>Total current financial assets</t>
  </si>
  <si>
    <t>Financial Liabilities</t>
  </si>
  <si>
    <t>Total current financial liabilities</t>
  </si>
  <si>
    <t>1.  The value of the investment in Sealand Support Services Limited has been written down to nil.</t>
  </si>
  <si>
    <t>Note 13.10 - AWE Scheme Investments</t>
  </si>
  <si>
    <t>Category of Investment</t>
  </si>
  <si>
    <t>Value as at
31 March 2023
£M</t>
  </si>
  <si>
    <t>Value as at
31 March 2022
£M</t>
  </si>
  <si>
    <t>Equities</t>
  </si>
  <si>
    <t>Property</t>
  </si>
  <si>
    <t>Private Markets</t>
  </si>
  <si>
    <t>Infrastructure</t>
  </si>
  <si>
    <t>Hedge Funds</t>
  </si>
  <si>
    <t>Bonds</t>
  </si>
  <si>
    <t>Liability Driven Investments</t>
  </si>
  <si>
    <t>Cash &amp; other</t>
  </si>
  <si>
    <t>Note 13.11 - Actuarial Assumptions</t>
  </si>
  <si>
    <t>Reserve Forces and Cadets Association Pension Scheme</t>
  </si>
  <si>
    <t>Commonwealth War Graves Commission Superannuation Scheme</t>
  </si>
  <si>
    <t>AWE Pension Scheme</t>
  </si>
  <si>
    <t>Discount Rate</t>
  </si>
  <si>
    <t>3.30%</t>
  </si>
  <si>
    <t>4.85%</t>
  </si>
  <si>
    <t>4.70%</t>
  </si>
  <si>
    <t>1.70%</t>
  </si>
  <si>
    <t>1.75%</t>
  </si>
  <si>
    <t>2.70%</t>
  </si>
  <si>
    <t>Inflation - Retail Price Index (RPI)</t>
  </si>
  <si>
    <t>3.40%</t>
  </si>
  <si>
    <t>3.20%</t>
  </si>
  <si>
    <t>3.60%</t>
  </si>
  <si>
    <t>Inflation - Consumer Price Index (CPI)</t>
  </si>
  <si>
    <t>3.05%</t>
  </si>
  <si>
    <t>2.80%</t>
  </si>
  <si>
    <t>3.10%</t>
  </si>
  <si>
    <t>Pension Increases</t>
  </si>
  <si>
    <t>3.00%</t>
  </si>
  <si>
    <t>Note 13.12 - Funded Schemes - Members</t>
  </si>
  <si>
    <r>
      <t>Current Number of Members</t>
    </r>
    <r>
      <rPr>
        <b/>
        <vertAlign val="superscript"/>
        <sz val="9"/>
        <rFont val="Arial"/>
        <family val="2"/>
      </rPr>
      <t>1</t>
    </r>
  </si>
  <si>
    <r>
      <t>Previous Number of Members</t>
    </r>
    <r>
      <rPr>
        <vertAlign val="superscript"/>
        <sz val="9"/>
        <rFont val="Arial"/>
        <family val="2"/>
      </rPr>
      <t>1</t>
    </r>
  </si>
  <si>
    <t>Active</t>
  </si>
  <si>
    <t>Pensioners</t>
  </si>
  <si>
    <t>Deferred Pensioners</t>
  </si>
  <si>
    <r>
      <t>1.  The Reserve Forces and Cadets Association Pension Scheme's figures for the current number of members are as at 1 August 2021 (full scheme valuation), the previous numbers of members are from an interim report and are as at 31 July 2021.   The Commonwealth War Graves Commission Superannuation Scheme's figures for the current number of members are as at 31 March 2021 (interim valuation), the previous number of members are as at 31 March 2020 (full scheme valuation).  For the AWE Pension Scheme, the figures for the current number of members are as at 31 March 2023 (interim valuation) and the previous numbers are as at 31 March 2021 (full scheme valuation)</t>
    </r>
    <r>
      <rPr>
        <sz val="8"/>
        <rFont val="Arial"/>
        <family val="2"/>
      </rPr>
      <t>; the 31 March 2023 figures are for information only, they are not used in the assessment of the pension liabilities - a roll-forward approach is adopted..</t>
    </r>
  </si>
  <si>
    <r>
      <t>14.</t>
    </r>
    <r>
      <rPr>
        <sz val="7"/>
        <color rgb="FF660033"/>
        <rFont val="Times New Roman"/>
        <family val="1"/>
      </rPr>
      <t xml:space="preserve">    </t>
    </r>
    <r>
      <rPr>
        <sz val="12"/>
        <color rgb="FF660033"/>
        <rFont val="Arial"/>
        <family val="2"/>
      </rPr>
      <t>Capital Commitments</t>
    </r>
  </si>
  <si>
    <t>15 - Other Financial Commitments</t>
  </si>
  <si>
    <t>Not later than 1 year</t>
  </si>
  <si>
    <t>Later than 1 year but not later than 5 years</t>
  </si>
  <si>
    <t>Later than 5 years</t>
  </si>
  <si>
    <t xml:space="preserve">Total </t>
  </si>
  <si>
    <t>Note 16.3 - Right of Use Assets</t>
  </si>
  <si>
    <t>Cost or valuation</t>
  </si>
  <si>
    <t>Land 
Dwellings
£M</t>
  </si>
  <si>
    <t>Other Land
£M</t>
  </si>
  <si>
    <t>Dwellings
£M</t>
  </si>
  <si>
    <t>Other Buildings
£M</t>
  </si>
  <si>
    <t>Plant and Machinery
£M</t>
  </si>
  <si>
    <t>Transport
£M</t>
  </si>
  <si>
    <t>IT and Communic-ations Equipment
£M</t>
  </si>
  <si>
    <t>Total
£M</t>
  </si>
  <si>
    <t>Additions - New Leases</t>
  </si>
  <si>
    <t>Write on / write off</t>
  </si>
  <si>
    <t>Revaluations</t>
  </si>
  <si>
    <t>Impairment / impairment reversals</t>
  </si>
  <si>
    <t>Derecognition -Disposals</t>
  </si>
  <si>
    <t>Remeasurement -existing Leases</t>
  </si>
  <si>
    <t xml:space="preserve">Reclassifications </t>
  </si>
  <si>
    <r>
      <t>Transfers from PPE on initial adoption of IFRS 16</t>
    </r>
    <r>
      <rPr>
        <vertAlign val="superscript"/>
        <sz val="9"/>
        <color rgb="FF000000"/>
        <rFont val="Arial"/>
        <family val="2"/>
      </rPr>
      <t>1</t>
    </r>
  </si>
  <si>
    <t>Initial Recognition</t>
  </si>
  <si>
    <t>Balance as at 1 April 2022</t>
  </si>
  <si>
    <t>Write ons / (write offs)</t>
  </si>
  <si>
    <r>
      <t>Revaluations</t>
    </r>
    <r>
      <rPr>
        <vertAlign val="superscript"/>
        <sz val="9"/>
        <color rgb="FF000000"/>
        <rFont val="Arial"/>
        <family val="2"/>
      </rPr>
      <t>2</t>
    </r>
  </si>
  <si>
    <t>(Impairments) / Impairment reversals</t>
  </si>
  <si>
    <r>
      <t>Remeasurement -existing Leases</t>
    </r>
    <r>
      <rPr>
        <vertAlign val="superscript"/>
        <sz val="9"/>
        <color rgb="FF000000"/>
        <rFont val="Arial"/>
        <family val="2"/>
      </rPr>
      <t>2</t>
    </r>
  </si>
  <si>
    <t>Depreciation charged in year</t>
  </si>
  <si>
    <t>(Write Ons)/Write Offs</t>
  </si>
  <si>
    <t>Backlog Depreciation</t>
  </si>
  <si>
    <t>Impairment/(Impairment Reversal)</t>
  </si>
  <si>
    <r>
      <t>Transfers from PPE on initial adoption of IFRS 16</t>
    </r>
    <r>
      <rPr>
        <vertAlign val="superscript"/>
        <sz val="9"/>
        <rFont val="Arial"/>
        <family val="2"/>
      </rPr>
      <t>1</t>
    </r>
  </si>
  <si>
    <t>(Write Ons) / Write Offs</t>
  </si>
  <si>
    <t>Impairments / (Impairment reversals)</t>
  </si>
  <si>
    <t>1 April 2021</t>
  </si>
  <si>
    <r>
      <t>Balance at 31 March 2023</t>
    </r>
    <r>
      <rPr>
        <b/>
        <vertAlign val="superscript"/>
        <sz val="9"/>
        <color rgb="FF000000"/>
        <rFont val="Arial"/>
        <family val="2"/>
      </rPr>
      <t>1</t>
    </r>
  </si>
  <si>
    <t>1.   The value of right-of-use assets at 31 March 2023 is £11,064.3 million, this includes £9,077.3 million (£12,654.0 million at cost or valuation less £3,576.7 million of accumulated depreciation) of assets previously recognised under finance leases in addition to the £1,953.2 million of assets recognised on transition to IFRS 16.
2.   The increase in Dwellings right-of-use assets on remeasurement (£2,407.3 million) includes a reassessment of the lease liability for Annington Homes.  As the assets are already held at fair value, the Dwellings column also includes an off-setting downward revaluation movement.</t>
  </si>
  <si>
    <t>Notes 16.6, 16.7, 16.8, 16.9 - Leases</t>
  </si>
  <si>
    <t>16.6   Lease Liabilities - Maturity Analysis</t>
  </si>
  <si>
    <t>Land</t>
  </si>
  <si>
    <t>Less interest element</t>
  </si>
  <si>
    <t>Present value of liabilities</t>
  </si>
  <si>
    <t>Buildings</t>
  </si>
  <si>
    <t>Other</t>
  </si>
  <si>
    <t>Total present value of liabilities</t>
  </si>
  <si>
    <t>Current lease liabilities</t>
  </si>
  <si>
    <t>Non-current lease liabilities</t>
  </si>
  <si>
    <t>Total of discounted lease liabilities</t>
  </si>
  <si>
    <t>16.7  Leases – amounts recognised in the Statement of Comprehensive Net Expenditure</t>
  </si>
  <si>
    <t>Interest expense</t>
  </si>
  <si>
    <t>Short term leases</t>
  </si>
  <si>
    <t>16.8  Leases – amounts recognised in the Statement of Cash Flows</t>
  </si>
  <si>
    <t>Repayment of Principal on Leases</t>
  </si>
  <si>
    <t>Note 16.9 - Leases - reconciliation from the IAS 17 operating lease commitment on 31 March 2022 to the IFRS 16 opening lease liability on 1 April 2022</t>
  </si>
  <si>
    <t>Operating lease commitments disclosed at 31 March 2022</t>
  </si>
  <si>
    <t>Impact of discounting</t>
  </si>
  <si>
    <t>Assessments of lease extension periods and break clauses</t>
  </si>
  <si>
    <t>Immaterial and short term lease commitments</t>
  </si>
  <si>
    <t>Adjustment for irrecoverable VAT reported under IAS 17</t>
  </si>
  <si>
    <t>Leases not previously recognised under IAS 17</t>
  </si>
  <si>
    <t>Other reconciling items</t>
  </si>
  <si>
    <t>IFRS 16 Opening Balance Lease Liabilities</t>
  </si>
  <si>
    <t>17 - Commitments Under Service Concession Arrangements</t>
  </si>
  <si>
    <t xml:space="preserve">Project Description </t>
  </si>
  <si>
    <r>
      <t>Contract Start</t>
    </r>
    <r>
      <rPr>
        <b/>
        <vertAlign val="superscript"/>
        <sz val="9"/>
        <rFont val="Arial"/>
        <family val="2"/>
      </rPr>
      <t>1</t>
    </r>
  </si>
  <si>
    <t>Contract End</t>
  </si>
  <si>
    <t>Defence Fixed Telecommunications System: Integration of 50 fixed telecommunications networks used by the Armed Forces and MOD, including the delivery of voice, data, LAN interconnect and other WAN services.</t>
  </si>
  <si>
    <t>Medium Support Helicopter Aircrew Training Facility: Provision of 6 flight simulator training facilities, covering three different types of helicopter, at RAF Benson.</t>
  </si>
  <si>
    <t>Veolia PFI (formerly Thames Water and Tidworth Water and Sewage): Pathfinder project providing water, sewerage and surface water drainage at Tidworth.</t>
  </si>
  <si>
    <t>Joint Services Command and Staff College (JSCSC): Design and delivery of a new tri-Service Command and Staff Training College infrastructure and supporting services, including single residential accommodation and families accommodation.</t>
  </si>
  <si>
    <t>Family Accommodation Yeovilton: Provision of family accommodation for 88 Service families at RNAS Yeovilton</t>
  </si>
  <si>
    <t>Lyneham Sewage Treatment: Refurbishment of existing sewage treatment facilities at Lyneham.</t>
  </si>
  <si>
    <t>RAF Fylingdales: Provision of guaranteed power supply.</t>
  </si>
  <si>
    <t>RAF Cosford / RAF Shawbury Family Accommodation: Provision of accommodation for 145 Service families at RAF Cosford and RAF Shawbury</t>
  </si>
  <si>
    <t>Army Foundation College: Provision of teaching and training facilities for the further vocational education and military training of high-quality school leavers.</t>
  </si>
  <si>
    <t>Main Building Refurbishment:  Redevelopment and management services for MOD Main Building.</t>
  </si>
  <si>
    <t>Family accommodation at Wattisham: Provision of accommodation for 250 Service families</t>
  </si>
  <si>
    <t>Training: Provision of a training environment for crewmen and maintainers to support submarines.</t>
  </si>
  <si>
    <t>Family accommodation at Bristol/Bath/Portsmouth: Provision of accommodation for 317 Service families</t>
  </si>
  <si>
    <t>Heavy Equipment Transporters: provision of vehicles to replace existing fleet and meet future requirements</t>
  </si>
  <si>
    <t>Aquatrine Project A: Provision of water and waste water services.</t>
  </si>
  <si>
    <t>Naval Communications: Submarine fleet communications service.</t>
  </si>
  <si>
    <t xml:space="preserve">Skynet 5: Range of satellite services, including management of existing Skynet 4 satellites. </t>
  </si>
  <si>
    <t>Colchester Garrison: Redevelopment, rebuilding and refurbishment to provide accommodation and associated services (messing, education, storage, workshops).</t>
  </si>
  <si>
    <t>Devonport Armada Single Living Accommodation: Provision of Support Services and Fleet Accommodation Centre services at Devonport Naval Base.</t>
  </si>
  <si>
    <t>Aquatrine Project B: Provision of water and waste water services.</t>
  </si>
  <si>
    <t>Aquatrine Project C: Provision of water and waste water services.</t>
  </si>
  <si>
    <t>Portsmouth 2 Housing: Provision of accommodation for 148 Service families in Portsmouth.</t>
  </si>
  <si>
    <t>Project Allenby/Connaught: Rebuild, refurbishment, management and operation of facilities for Service accommodation at Aldershot, Tidworth, Bulford, Warminster, Larkhill and Perham Down.</t>
  </si>
  <si>
    <t>Northwood: Rebuild, refurbishment, management and operation of facilities for the Permanent Joint Headquarters.</t>
  </si>
  <si>
    <t>Combined Aerial Targets (CATS): Provision of aerial targets and associated ground equipment and support services.</t>
  </si>
  <si>
    <t>Provision of Marine Services: Provision of marine services at UK Dockyard Ports at Portsmouth, Devonport and Clyde and support to military exercises, training and deep water trials, worldwide.</t>
  </si>
  <si>
    <t>Future Strategic Tanker Aircraft (FSTA): FSTA is an innovative PFI programme that will provide modern air-to-air refuelling and passenger air transport capabilities.</t>
  </si>
  <si>
    <t>UK Military Flying Training System: Advanced Jet Trainer, Ground Based Training Equipment Element: Management and provision of Fast Jet Phase IV training and Fixed Wing Training.</t>
  </si>
  <si>
    <t>Corsham Development Project: Rebuild, refurbishment, management and operation of facilities at the Basil Hill site.</t>
  </si>
  <si>
    <t xml:space="preserve">1.  Date when the contract was signed. </t>
  </si>
  <si>
    <t>17.2  Total Obligations under Service Concession Arrangements</t>
  </si>
  <si>
    <t>31 March 2023
£M</t>
  </si>
  <si>
    <t>31 March 2022
£M</t>
  </si>
  <si>
    <t xml:space="preserve">Details of the imputed lease charges </t>
  </si>
  <si>
    <t>Not later than one year</t>
  </si>
  <si>
    <t>Later than one year and not later than five years</t>
  </si>
  <si>
    <t>Later than five years</t>
  </si>
  <si>
    <t xml:space="preserve">Less interest element </t>
  </si>
  <si>
    <t>Present value of obligations</t>
  </si>
  <si>
    <t>Details of the minimum service charge</t>
  </si>
  <si>
    <t>Note 18.2 - Quantified Contingent Liabilities under IAS 37</t>
  </si>
  <si>
    <t>Description and Key Uncertainties </t>
  </si>
  <si>
    <t>31 March
 2022
£M</t>
  </si>
  <si>
    <t>Increase / (Decrease)
in year
£M</t>
  </si>
  <si>
    <t>Liabilities
crystallised
in year
£M</t>
  </si>
  <si>
    <t>Obligation expired
in year
£M </t>
  </si>
  <si>
    <t>31 March
 2023
£M</t>
  </si>
  <si>
    <r>
      <rPr>
        <b/>
        <sz val="10"/>
        <color rgb="FF000000"/>
        <rFont val="Arial"/>
        <family val="2"/>
      </rPr>
      <t>Contractor claims as result of contract termination</t>
    </r>
    <r>
      <rPr>
        <sz val="10"/>
        <color rgb="FF000000"/>
        <rFont val="Arial"/>
        <family val="2"/>
      </rPr>
      <t xml:space="preserve">
Several costs are associated with closure of a production line, including reimbursement of site and workforce rationalisation costs.  The final cost is dependent on future export opportunities.</t>
    </r>
  </si>
  <si>
    <t xml:space="preserve">- </t>
  </si>
  <si>
    <r>
      <rPr>
        <b/>
        <sz val="10"/>
        <color rgb="FF000000"/>
        <rFont val="Arial"/>
        <family val="2"/>
      </rPr>
      <t>Liability for redundancy</t>
    </r>
    <r>
      <rPr>
        <sz val="10"/>
        <color rgb="FF000000"/>
        <rFont val="Arial"/>
        <family val="2"/>
      </rPr>
      <t xml:space="preserve">
Uncertainties in calculating this liability include: life expectancy, age, length of service, salary and number of dependants.</t>
    </r>
  </si>
  <si>
    <r>
      <rPr>
        <b/>
        <sz val="10"/>
        <rFont val="Arial"/>
        <family val="2"/>
      </rPr>
      <t>Legal claims (personal)</t>
    </r>
    <r>
      <rPr>
        <sz val="10"/>
        <rFont val="Arial"/>
        <family val="2"/>
      </rPr>
      <t> 
This estimate, of the liability created by legal claims that have been made against the Department, is based on data provided by the Company managing those claims.</t>
    </r>
  </si>
  <si>
    <r>
      <rPr>
        <b/>
        <sz val="10"/>
        <color rgb="FF000000"/>
        <rFont val="Arial"/>
        <family val="2"/>
      </rPr>
      <t>Environmental clean-up costs </t>
    </r>
    <r>
      <rPr>
        <sz val="10"/>
        <color rgb="FF000000"/>
        <rFont val="Arial"/>
        <family val="2"/>
      </rPr>
      <t xml:space="preserve">
Uncertainties include the effectiveness of mitigation action and the possibility of unidentified hazards and damage.</t>
    </r>
  </si>
  <si>
    <r>
      <rPr>
        <b/>
        <sz val="10"/>
        <color rgb="FF000000"/>
        <rFont val="Arial"/>
        <family val="2"/>
      </rPr>
      <t>Potential liability arising from the Colchester Garrison PFI</t>
    </r>
    <r>
      <rPr>
        <sz val="10"/>
        <color rgb="FF000000"/>
        <rFont val="Arial"/>
        <family val="2"/>
      </rPr>
      <t>  
There is uncertainty surrounding the timing, likelihood and impact of a change in the law. </t>
    </r>
  </si>
  <si>
    <r>
      <rPr>
        <b/>
        <sz val="10"/>
        <rFont val="Arial"/>
        <family val="2"/>
      </rPr>
      <t>Indemnity for utilities and services following the sale of Service housing</t>
    </r>
    <r>
      <rPr>
        <sz val="10"/>
        <rFont val="Arial"/>
        <family val="2"/>
      </rPr>
      <t xml:space="preserve">
Uncertainty in the timing of sales and changes to related utilities and services’ agreements are included in this estimated liability. </t>
    </r>
  </si>
  <si>
    <r>
      <rPr>
        <b/>
        <sz val="10"/>
        <color rgb="FF000000"/>
        <rFont val="Arial"/>
        <family val="2"/>
      </rPr>
      <t>Sensitive </t>
    </r>
    <r>
      <rPr>
        <sz val="10"/>
        <color rgb="FF000000"/>
        <rFont val="Arial"/>
        <family val="2"/>
      </rPr>
      <t xml:space="preserve">
Not disclosed due to reasons of commercial confidentiality and / or national security.</t>
    </r>
  </si>
  <si>
    <r>
      <rPr>
        <b/>
        <sz val="10"/>
        <color rgb="FF000000"/>
        <rFont val="Arial"/>
        <family val="2"/>
      </rPr>
      <t xml:space="preserve">Pension arrangements for staff transferred from Central Government
</t>
    </r>
    <r>
      <rPr>
        <sz val="10"/>
        <color rgb="FF000000"/>
        <rFont val="Arial"/>
        <family val="2"/>
      </rPr>
      <t>Uncertainties include: the number of eligible personnel, the value of accrued pension benefits and the relative value of private and public pension schemes.</t>
    </r>
  </si>
  <si>
    <r>
      <rPr>
        <b/>
        <sz val="10"/>
        <color rgb="FF000000"/>
        <rFont val="Arial"/>
        <family val="2"/>
      </rPr>
      <t>Indemnity related to potential damage to items in storage or transit and to cables</t>
    </r>
    <r>
      <rPr>
        <sz val="10"/>
        <color rgb="FF000000"/>
        <rFont val="Arial"/>
        <family val="2"/>
      </rPr>
      <t xml:space="preserve">
The likelihood and cost of any damage is uncertain.</t>
    </r>
  </si>
  <si>
    <r>
      <t xml:space="preserve">Special Risk Indemnity
</t>
    </r>
    <r>
      <rPr>
        <sz val="10"/>
        <color rgb="FF000000"/>
        <rFont val="Arial"/>
        <family val="2"/>
      </rPr>
      <t>HM Treasury have delegated, to MOD, approval for a range of special and generic risks which can be used when conducting normal business</t>
    </r>
  </si>
  <si>
    <r>
      <t>Total quantifiable contingent liabilities</t>
    </r>
    <r>
      <rPr>
        <sz val="10"/>
        <color rgb="FF000000"/>
        <rFont val="Arial"/>
        <family val="2"/>
      </rPr>
      <t> </t>
    </r>
  </si>
  <si>
    <t>20 - Entities within the Departmental Boundary</t>
  </si>
  <si>
    <t>On-Vote Defence Agencies</t>
  </si>
  <si>
    <t>Defence Electronic Components Agency</t>
  </si>
  <si>
    <t>Defence Equipment and Support - Bespoke Trading Entity</t>
  </si>
  <si>
    <t>Defence Science and Technology Laboratory</t>
  </si>
  <si>
    <t>Non-Departmental Public Bodies</t>
  </si>
  <si>
    <t>Armed Forces Covenant Fund Trustee Limited</t>
  </si>
  <si>
    <t>AWE plc</t>
  </si>
  <si>
    <t>Advisory Non-Departmental Public Bodies</t>
  </si>
  <si>
    <t>Advisory Committee on Conscientious Objectors</t>
  </si>
  <si>
    <t>Armed Forces Pay Review Body</t>
  </si>
  <si>
    <t>Defence Nuclear Safety Committee</t>
  </si>
  <si>
    <t>Independent Medical Expert Group</t>
  </si>
  <si>
    <t>Nuclear Research Advisory Council</t>
  </si>
  <si>
    <t>Science Advisory Committee on the Medical Implications of Less-Lethal Weapons</t>
  </si>
  <si>
    <t>Veterans Advisory and Pensions Committees</t>
  </si>
  <si>
    <t>Other Bodies</t>
  </si>
  <si>
    <t>Advisory Group on Military Medicine</t>
  </si>
  <si>
    <t>Central Advisory Committee on Compensation</t>
  </si>
  <si>
    <t>Commonwealth War Graves Commission</t>
  </si>
  <si>
    <t>Defence Science Expert Committee</t>
  </si>
  <si>
    <t>Independent Monitoring Board for the Military Corrective Training Centre, Colchester</t>
  </si>
  <si>
    <t>International Military Services Limited</t>
  </si>
  <si>
    <t>Royal Hospital Chelsea</t>
  </si>
  <si>
    <t>Service Complaints Ombudsman</t>
  </si>
  <si>
    <t>Service Prosecuting Authority</t>
  </si>
  <si>
    <t>Territorial, auxiliary and volunteer reserve associations established under section 110 of the Reserve Forces Act 1996 c14</t>
  </si>
  <si>
    <t>7.7 Ownership of Investments</t>
  </si>
  <si>
    <t>Investments held by the Core Department and Agencies are:</t>
  </si>
  <si>
    <t>Organisation</t>
  </si>
  <si>
    <t>Details of investments</t>
  </si>
  <si>
    <t>Wholly owned by MOD</t>
  </si>
  <si>
    <t>100% of the Public Dividend Capital owned by MOD</t>
  </si>
  <si>
    <t>Sealand Support Services Limited</t>
  </si>
  <si>
    <t>Equal shareholdings between three entities - DECA (a MOD Agency) and two private sector companies</t>
  </si>
  <si>
    <r>
      <t>International Military Services Limited</t>
    </r>
    <r>
      <rPr>
        <vertAlign val="superscript"/>
        <sz val="9"/>
        <color rgb="FF000000"/>
        <rFont val="Arial"/>
        <family val="2"/>
      </rPr>
      <t>1</t>
    </r>
  </si>
  <si>
    <t>Defence Infrastructure Holdings Limited</t>
  </si>
  <si>
    <t>1.   International Military Services Limited ceased trading on 31 July 1991.  Following settlement of any outstanding liabilities, the company will be liquidated and any remaining value distributed in accordance with the company’s constitution.</t>
  </si>
  <si>
    <t>Company</t>
  </si>
  <si>
    <t>Registration Number</t>
  </si>
  <si>
    <t>Devonport Royal Dockyard Limited</t>
  </si>
  <si>
    <t>02077752</t>
  </si>
  <si>
    <t>Rosyth Royal Dockyard Limited</t>
  </si>
  <si>
    <t>SC101959</t>
  </si>
  <si>
    <t>QinetiQ Group plc</t>
  </si>
  <si>
    <t>04586941</t>
  </si>
  <si>
    <t>QinetiQ Holdings Limited</t>
  </si>
  <si>
    <t>04154556</t>
  </si>
  <si>
    <t>QinetiQ Limited</t>
  </si>
  <si>
    <t>03796233</t>
  </si>
  <si>
    <t>BAE Systems Marine (Holdings) Limited</t>
  </si>
  <si>
    <t>01957765</t>
  </si>
  <si>
    <t>Exolum Pipeline System Ltd</t>
  </si>
  <si>
    <t>09497223</t>
  </si>
  <si>
    <t xml:space="preserve">Company </t>
  </si>
  <si>
    <t>Number of shares</t>
  </si>
  <si>
    <t>The Chamber of Shipping Limited</t>
  </si>
  <si>
    <t>02107383</t>
  </si>
  <si>
    <t>The British Shipping Federation Limited</t>
  </si>
  <si>
    <t>02107375</t>
  </si>
  <si>
    <t>8   Inventories</t>
  </si>
  <si>
    <t xml:space="preserve">
31 March 2022</t>
  </si>
  <si>
    <t>Munitions</t>
  </si>
  <si>
    <t>Clothing &amp; textiles</t>
  </si>
  <si>
    <t>Engineering &amp; technical</t>
  </si>
  <si>
    <t>General</t>
  </si>
  <si>
    <t>Medical, dental &amp; veterinary</t>
  </si>
  <si>
    <t>Oil, fuel &amp; lubricants</t>
  </si>
  <si>
    <t>Work in Progress</t>
  </si>
  <si>
    <t>Total Core Department and Agencies</t>
  </si>
  <si>
    <t>Inventory held by ALBs</t>
  </si>
  <si>
    <t xml:space="preserve">Total Departmental Group </t>
  </si>
  <si>
    <t>9   Trade Receivables and Other Assets</t>
  </si>
  <si>
    <t>Amounts falling due within one year:</t>
  </si>
  <si>
    <t>Trade receivables</t>
  </si>
  <si>
    <t>Value Added Tax</t>
  </si>
  <si>
    <t>Other receivables</t>
  </si>
  <si>
    <r>
      <t>Prepayments and accrued income</t>
    </r>
    <r>
      <rPr>
        <vertAlign val="superscript"/>
        <sz val="9"/>
        <color rgb="FF000000"/>
        <rFont val="Arial"/>
        <family val="2"/>
      </rPr>
      <t>1</t>
    </r>
  </si>
  <si>
    <t>Service Concession Arrangement prepayment</t>
  </si>
  <si>
    <t>Subtotal</t>
  </si>
  <si>
    <t>Amounts falling due after one year:</t>
  </si>
  <si>
    <t>Total Receivables</t>
  </si>
  <si>
    <t>1.  The Department deposits cash in accounts with foreign governments due to contractual requirements to trade with defence contractors through Foreign Military Sales; these amounts have been included as prepayments.</t>
  </si>
  <si>
    <t>Note 10   Cash and Cash Equivalents</t>
  </si>
  <si>
    <t>Balance at 1 April</t>
  </si>
  <si>
    <t>Net change in cash and cash equivalents</t>
  </si>
  <si>
    <t>The following balances were held at:</t>
  </si>
  <si>
    <t>Government Banking Service</t>
  </si>
  <si>
    <t>Commercial banks and cash in hand</t>
  </si>
  <si>
    <t>11  Payables</t>
  </si>
  <si>
    <t>VAT</t>
  </si>
  <si>
    <t xml:space="preserve">Other taxation and social security  </t>
  </si>
  <si>
    <t>Trade payables</t>
  </si>
  <si>
    <r>
      <t>Other payables</t>
    </r>
    <r>
      <rPr>
        <vertAlign val="superscript"/>
        <sz val="9"/>
        <rFont val="Arial"/>
        <family val="2"/>
      </rPr>
      <t>1</t>
    </r>
  </si>
  <si>
    <t>Accruals and deferred income</t>
  </si>
  <si>
    <t>Lease liabilities</t>
  </si>
  <si>
    <t>Imputed lease element of Service Concession Arrangements</t>
  </si>
  <si>
    <r>
      <t>National Loans Fund loans</t>
    </r>
    <r>
      <rPr>
        <vertAlign val="superscript"/>
        <sz val="9"/>
        <rFont val="Arial"/>
        <family val="2"/>
      </rPr>
      <t>2</t>
    </r>
  </si>
  <si>
    <t>Other amounts payable to the Consolidated Fund</t>
  </si>
  <si>
    <r>
      <t>Supply payable</t>
    </r>
    <r>
      <rPr>
        <vertAlign val="superscript"/>
        <sz val="9"/>
        <rFont val="Arial"/>
        <family val="2"/>
      </rPr>
      <t>3</t>
    </r>
  </si>
  <si>
    <t>Other payables</t>
  </si>
  <si>
    <r>
      <t>Lease liabilities</t>
    </r>
    <r>
      <rPr>
        <vertAlign val="superscript"/>
        <sz val="9"/>
        <rFont val="Arial"/>
        <family val="2"/>
      </rPr>
      <t>4</t>
    </r>
  </si>
  <si>
    <t>Total Payables</t>
  </si>
  <si>
    <t>1  Other payables for the Group includes: amounts advanced by foreign governments in respect of various collaborative projects where the United Kingdom is the host nation of £652.9 million (2021-22 : £589.6 million).</t>
  </si>
  <si>
    <t>2.  Under the Armed Forces (Housing Loans) Acts 1949, 1958 and 1965, £94 million was borrowed from the National Loans Fund for the construction of families accommodation over the period 1950-51 to 1967-68.  These loans are fully repayable between 2012 and 2028, with the last instalment due on 20 February 2028.  Interest on the loans is payable at rates ranging from 4% to 7% per annum.</t>
  </si>
  <si>
    <t>3.  Amounts received from the Consolidated Fund for Supply but not spent as at 31 March.</t>
  </si>
  <si>
    <t>4.  The increase in Lease liabilities falling due after one year is a result of the inclusion of leases not previously disclosed.  Further details are at Note 1.21.</t>
  </si>
  <si>
    <t>Note 12.1      Provisions for Liabilities and Charges</t>
  </si>
  <si>
    <t>Nuclear Decommissioning</t>
  </si>
  <si>
    <t>Other Decommissioning and Restoration Costs</t>
  </si>
  <si>
    <t>Early Retirement Commitments</t>
  </si>
  <si>
    <t>Legal</t>
  </si>
  <si>
    <r>
      <t>Other</t>
    </r>
    <r>
      <rPr>
        <b/>
        <vertAlign val="superscript"/>
        <sz val="9"/>
        <rFont val="Arial"/>
        <family val="2"/>
      </rPr>
      <t>1</t>
    </r>
  </si>
  <si>
    <r>
      <t>Total</t>
    </r>
    <r>
      <rPr>
        <b/>
        <vertAlign val="superscript"/>
        <sz val="9"/>
        <rFont val="Arial"/>
        <family val="2"/>
      </rPr>
      <t>2</t>
    </r>
  </si>
  <si>
    <t>Increase in provisions in-year</t>
  </si>
  <si>
    <t>Provisions written back and reclassifications</t>
  </si>
  <si>
    <t>Provisions utilised in-year</t>
  </si>
  <si>
    <t>Unwinding of, and changes in, discount rates</t>
  </si>
  <si>
    <t>Capitalised provisions</t>
  </si>
  <si>
    <t>1.  Other includes provision, £85.5 million (2021-22: £86.4 million) for future payments under the Enhanced Learning Credit Scheme which helps qualifying Service Personnel or Service Leavers with the cost of learning.</t>
  </si>
  <si>
    <t xml:space="preserve">2.  Movements in provisions pass through operating costs (see Note 4.4) and finance cost (see Note 4.6) or, for some changes in capitalised decommissioning liabilities, through Other Comprehensive Expenditure. </t>
  </si>
  <si>
    <t>12.2  Analysis of Expected Timing of Discounted Cash Flows</t>
  </si>
  <si>
    <t>Legal and Other Provisions</t>
  </si>
  <si>
    <t xml:space="preserve">Due within 1 year </t>
  </si>
  <si>
    <t>Due over 1 year and less than 5 years</t>
  </si>
  <si>
    <t xml:space="preserve">Due over 5 years </t>
  </si>
  <si>
    <t>Assets held solely for decommissioning</t>
  </si>
  <si>
    <t>13.5  - Retirement Benefit Schemes</t>
  </si>
  <si>
    <t>British Forces Cyprus (BFC)</t>
  </si>
  <si>
    <t>Sovereign Bases Administration Areas (SBAA)</t>
  </si>
  <si>
    <t>United Kingdom Departments Gibraltar (UKDG)</t>
  </si>
  <si>
    <t>Opening Balances</t>
  </si>
  <si>
    <t>Current Service Cost</t>
  </si>
  <si>
    <t>Interest Charges</t>
  </si>
  <si>
    <t>Changes in assumptions</t>
  </si>
  <si>
    <t>Benefits Paid</t>
  </si>
  <si>
    <t>Exchange Rate (gain)/loss</t>
  </si>
  <si>
    <t>Experience (gain)/loss</t>
  </si>
  <si>
    <t>Closing Balances</t>
  </si>
  <si>
    <t>13.6 - Sensitivity Analysis</t>
  </si>
  <si>
    <t>Future Salary Increases</t>
  </si>
  <si>
    <t>Future Pension Increases</t>
  </si>
  <si>
    <t>13.7  Number of scheme members</t>
  </si>
  <si>
    <r>
      <t>Number of Members as at the
Current Valuation Date</t>
    </r>
    <r>
      <rPr>
        <b/>
        <vertAlign val="superscript"/>
        <sz val="9"/>
        <rFont val="Arial"/>
        <family val="2"/>
      </rPr>
      <t>1</t>
    </r>
  </si>
  <si>
    <r>
      <t>Number of Members as at the
Previous Valuation Date</t>
    </r>
    <r>
      <rPr>
        <vertAlign val="superscript"/>
        <sz val="9"/>
        <rFont val="Arial"/>
        <family val="2"/>
      </rPr>
      <t>1</t>
    </r>
  </si>
  <si>
    <t xml:space="preserve">1.  In accordance with the FReM, actuarial valuations of the schemes are carried out every 4 years.  The membership data above reflects the updated information used at the time of these valuations.  The current valuations for BFC and SBAA are as at 31 March 2022, the previous valuations are as at 31 March 2018.  The current valuation for UKDG is as at 31 March 2019, the previous valuation is as at 31 March 2015. </t>
  </si>
  <si>
    <t>Note 13.9 - Retirement Benefits: defined benefits funded schemes</t>
  </si>
  <si>
    <r>
      <t>Reserve Forces and Cadets Association Pension Scheme</t>
    </r>
    <r>
      <rPr>
        <b/>
        <vertAlign val="superscript"/>
        <sz val="9"/>
        <rFont val="Arial"/>
        <family val="2"/>
      </rPr>
      <t>1</t>
    </r>
  </si>
  <si>
    <r>
      <t>Commonwealth War Graves Commission Superannuation Scheme</t>
    </r>
    <r>
      <rPr>
        <b/>
        <vertAlign val="superscript"/>
        <sz val="9"/>
        <rFont val="Arial"/>
        <family val="2"/>
      </rPr>
      <t>2</t>
    </r>
  </si>
  <si>
    <r>
      <t>AWE Pension Scheme</t>
    </r>
    <r>
      <rPr>
        <b/>
        <vertAlign val="superscript"/>
        <sz val="9"/>
        <rFont val="Arial"/>
        <family val="2"/>
      </rPr>
      <t>3</t>
    </r>
  </si>
  <si>
    <r>
      <t>Reserve Forces and Cadets Association Pension Scheme</t>
    </r>
    <r>
      <rPr>
        <vertAlign val="superscript"/>
        <sz val="9"/>
        <rFont val="Arial"/>
        <family val="2"/>
      </rPr>
      <t>1</t>
    </r>
  </si>
  <si>
    <r>
      <t>Commonwealth War Graves Commission Superannuation Scheme</t>
    </r>
    <r>
      <rPr>
        <vertAlign val="superscript"/>
        <sz val="9"/>
        <rFont val="Arial"/>
        <family val="2"/>
      </rPr>
      <t>2</t>
    </r>
  </si>
  <si>
    <r>
      <t>AWE Pension Scheme</t>
    </r>
    <r>
      <rPr>
        <vertAlign val="superscript"/>
        <sz val="9"/>
        <rFont val="Arial"/>
        <family val="2"/>
      </rPr>
      <t>3</t>
    </r>
  </si>
  <si>
    <t>Scheme Assets</t>
  </si>
  <si>
    <t>Opening Asset Balances</t>
  </si>
  <si>
    <t>Interest on Scheme Assets</t>
  </si>
  <si>
    <t>Benefits and Scheme Expenses Paid</t>
  </si>
  <si>
    <t>Contribution by Employers</t>
  </si>
  <si>
    <t>Other returns on assets and actuarial gain / (loss)</t>
  </si>
  <si>
    <t>Closing Asset Balances</t>
  </si>
  <si>
    <t>Scheme Liabilities</t>
  </si>
  <si>
    <t>Opening Liability Balances</t>
  </si>
  <si>
    <t>Interest Cost</t>
  </si>
  <si>
    <t>Actuarial gain / (loss)</t>
  </si>
  <si>
    <t>Closing Liability Balances</t>
  </si>
  <si>
    <t>Net Scheme Asset / (Liabilities)</t>
  </si>
  <si>
    <t>1.  The 2022-23 valuation of the Reserve Forces and Cadets Association Pension Scheme is as at 1 August 2021.  The previous year's values are as at 1 August 2018.</t>
  </si>
  <si>
    <t>2.  The 2021-22 values for the Commonwealth War Graves Commission Superannuation Scheme are as at 31 March 2021.  The previous year's values are as at 31 March 2016.</t>
  </si>
  <si>
    <t>3.  The AWE Pension Scheme valuations are as at 31 March 2023 and as at 31 March 2022.</t>
  </si>
  <si>
    <t>Annex A</t>
  </si>
  <si>
    <t>Statement of Approved Maximum Armed Forces Numbers</t>
  </si>
  <si>
    <t>Maximum Numbers of Personnel to be Maintained for Services with the Armed Forces</t>
  </si>
  <si>
    <t>Numbers Voted by the House of Commons</t>
  </si>
  <si>
    <r>
      <t>Maximum Numbers Maintained</t>
    </r>
    <r>
      <rPr>
        <b/>
        <vertAlign val="superscript"/>
        <sz val="10"/>
        <rFont val="Arial"/>
        <family val="2"/>
      </rPr>
      <t xml:space="preserve"> 1</t>
    </r>
  </si>
  <si>
    <t>Peak Dates</t>
  </si>
  <si>
    <t>Naval Service</t>
  </si>
  <si>
    <t>Royal Navy</t>
  </si>
  <si>
    <t>Officers</t>
  </si>
  <si>
    <t>Men and Women</t>
  </si>
  <si>
    <t>Aggregate</t>
  </si>
  <si>
    <t>Royal Marines</t>
  </si>
  <si>
    <t>Army Service</t>
  </si>
  <si>
    <t>Army (other than Services below)</t>
  </si>
  <si>
    <t>Commonwealth, Colonial,&amp;c., troops abroad and Gurkhas</t>
  </si>
  <si>
    <t>Air Force Service</t>
  </si>
  <si>
    <t>Royal Air Force</t>
  </si>
  <si>
    <t>Maximum numbers of personnel to be maintained for service with the Reserve Armed Forces: </t>
  </si>
  <si>
    <t>Reserve Naval and Marine Services</t>
  </si>
  <si>
    <t>Royal Fleet Reserve (Naval Officers and Ratings)</t>
  </si>
  <si>
    <t>Royal Fleet Reserve (Marine Officers and Marines)</t>
  </si>
  <si>
    <t>Royal Naval Reserve</t>
  </si>
  <si>
    <t>Royal Marine Reserve</t>
  </si>
  <si>
    <t>Royal Naval Reserve (List 7)</t>
  </si>
  <si>
    <t>Reserve Land Forces</t>
  </si>
  <si>
    <t>Army Regular Reserve</t>
  </si>
  <si>
    <t>Army Reserve</t>
  </si>
  <si>
    <t>Reserve Air Forces</t>
  </si>
  <si>
    <t>Royal Air Force Reserve</t>
  </si>
  <si>
    <t>Royal Auxiliary Air Force</t>
  </si>
  <si>
    <t>Maximum numbers of personnel to be maintained for service as special members of the Reserve Forces:</t>
  </si>
  <si>
    <t>Special Members of The Reserve Naval Forces</t>
  </si>
  <si>
    <t>Special Members of The Reserve Land Forces</t>
  </si>
  <si>
    <t>Special Members of The Reserve Air Forces</t>
  </si>
  <si>
    <r>
      <rPr>
        <vertAlign val="superscript"/>
        <sz val="9"/>
        <color rgb="FF504E53"/>
        <rFont val="Arial"/>
        <family val="2"/>
      </rPr>
      <t>1</t>
    </r>
    <r>
      <rPr>
        <sz val="9"/>
        <color rgb="FF504E53"/>
        <rFont val="Arial"/>
        <family val="2"/>
      </rPr>
      <t xml:space="preserve"> The figures for Maximum Numbers Maintained have been rounded to the nearest 10, with numbers ending in 5 being rounded to the nearest multiple of 20 to prevent systematic bias.</t>
    </r>
  </si>
  <si>
    <r>
      <rPr>
        <vertAlign val="superscript"/>
        <sz val="9"/>
        <color rgb="FF504E53"/>
        <rFont val="Arial"/>
        <family val="2"/>
      </rPr>
      <t>2</t>
    </r>
    <r>
      <rPr>
        <sz val="9"/>
        <color rgb="FF504E53"/>
        <rFont val="Arial"/>
        <family val="2"/>
      </rPr>
      <t xml:space="preserve"> Strength has been zero for the whole time period.</t>
    </r>
  </si>
  <si>
    <t>Note - Totals and sub-totals have been rounded separately and so may not equal the sum of their rounded parts.</t>
  </si>
  <si>
    <t>Annex B</t>
  </si>
  <si>
    <t>Sponsorship Arrangements over £5,000</t>
  </si>
  <si>
    <t xml:space="preserve">Activity </t>
  </si>
  <si>
    <t xml:space="preserve">Name of Sponsor </t>
  </si>
  <si>
    <t>Sponsor Contribution  
£ excluding VAT</t>
  </si>
  <si>
    <t>Battle of Britain Memorial Flight</t>
  </si>
  <si>
    <t>Lincolnshire Lancaster Association</t>
  </si>
  <si>
    <t>Aero Legends</t>
  </si>
  <si>
    <t>RAF Aerobatic Team - The Red Arrows</t>
  </si>
  <si>
    <t>BMB Clothing Ltd</t>
  </si>
  <si>
    <t>Breitling UK Ltd</t>
  </si>
  <si>
    <t>DLM Creative Ltd</t>
  </si>
  <si>
    <t>Jeppesen</t>
  </si>
  <si>
    <t>Lincoln Tea &amp; Coffee</t>
  </si>
  <si>
    <t>Lumesca Gp Ltd (Colour Confidence)</t>
  </si>
  <si>
    <t>Ping Europe Ltd</t>
  </si>
  <si>
    <t>Oxford Vaughan Ltd</t>
  </si>
  <si>
    <t>Leeds Commercial Ltd</t>
  </si>
  <si>
    <t>BAES</t>
  </si>
  <si>
    <t>Rolls Royce Plc</t>
  </si>
  <si>
    <t>The Falcons Parachute Display Team</t>
  </si>
  <si>
    <t>Resolution Race AB</t>
  </si>
  <si>
    <t>Sonic Communications</t>
  </si>
  <si>
    <t>Typhoon Display Team</t>
  </si>
  <si>
    <t>Toomey Leasing</t>
  </si>
  <si>
    <t>Rolls Royce</t>
  </si>
  <si>
    <t>King's Colour Squadron</t>
  </si>
  <si>
    <t>RAF Benevolent Fund</t>
  </si>
  <si>
    <t>Exercise ARRCADE LIONHEART</t>
  </si>
  <si>
    <t>Anduril</t>
  </si>
  <si>
    <t>Improbable MV Limited</t>
  </si>
  <si>
    <t>Maxar Technologies Inc</t>
  </si>
  <si>
    <t>Premise Data UK Limited</t>
  </si>
  <si>
    <t>QinetiQ</t>
  </si>
  <si>
    <t>Rebellion Defence</t>
  </si>
  <si>
    <t>UAVTek</t>
  </si>
  <si>
    <t>Pacific challenge Ocean Row 23</t>
  </si>
  <si>
    <t>Asteer Planning LLP</t>
  </si>
  <si>
    <t>Ian Edgar (Liverpool) Limited</t>
  </si>
  <si>
    <t>Team Army Sports Foundation</t>
  </si>
  <si>
    <t>Talisker Whisky Atlantic Challenge</t>
  </si>
  <si>
    <t>The Refreshing Drinks Company Ltd</t>
  </si>
  <si>
    <t>Red Devils Army Parachute Display Team</t>
  </si>
  <si>
    <t>Wescom Defence</t>
  </si>
  <si>
    <t>HMS Oardacious</t>
  </si>
  <si>
    <t>Babcock International Group plc</t>
  </si>
  <si>
    <t>NSSLGlobal Limited</t>
  </si>
  <si>
    <t>Rolls Royce Submarines Limited</t>
  </si>
  <si>
    <t>Black Cats Display Team</t>
  </si>
  <si>
    <t>Leonardo UK Limited</t>
  </si>
  <si>
    <t>Grand Total</t>
  </si>
  <si>
    <t>Annex C</t>
  </si>
  <si>
    <t>Core Tables</t>
  </si>
  <si>
    <t>Organisation (All)</t>
  </si>
  <si>
    <t>Total departmental spending  2018-19 to 2023-24</t>
  </si>
  <si>
    <t>2015-16</t>
  </si>
  <si>
    <t>2016-17</t>
  </si>
  <si>
    <t>2017-18</t>
  </si>
  <si>
    <t>2018-19</t>
  </si>
  <si>
    <t>2019-20</t>
  </si>
  <si>
    <t>2023-24</t>
  </si>
  <si>
    <t>OUTTURN</t>
  </si>
  <si>
    <t>PLANS</t>
  </si>
  <si>
    <t>Resource DEL</t>
  </si>
  <si>
    <t>Provision of Defence Capability Service Personnel Costs</t>
  </si>
  <si>
    <t>Provision of Defence Capability Civilian Personnel Costs</t>
  </si>
  <si>
    <t>Provision of Defence Capability Infrastructure costs</t>
  </si>
  <si>
    <t>Provision of Defence Capability Inventory Consumption</t>
  </si>
  <si>
    <t>Provision of Defence Capability Equipment Support Costs</t>
  </si>
  <si>
    <t>Provision of Defence Capability Other Costs and Services</t>
  </si>
  <si>
    <t>Provision of Defence Capability Receipts and other Income</t>
  </si>
  <si>
    <t>Provision of Defence Capability Depreciation and Impairments Costs</t>
  </si>
  <si>
    <t>Provision of Defence Capability Cash Release of Provisions Costs</t>
  </si>
  <si>
    <r>
      <t>Provision of Defence Capability Research and Development Costs</t>
    </r>
    <r>
      <rPr>
        <vertAlign val="superscript"/>
        <sz val="9"/>
        <color theme="1"/>
        <rFont val="Arial"/>
        <family val="2"/>
      </rPr>
      <t>1</t>
    </r>
    <r>
      <rPr>
        <vertAlign val="subscript"/>
        <sz val="9"/>
        <color theme="1"/>
        <rFont val="Arial"/>
        <family val="2"/>
      </rPr>
      <t xml:space="preserve"> </t>
    </r>
  </si>
  <si>
    <t>Provision of Defence Capability Administration Civilian Personnel Costs</t>
  </si>
  <si>
    <t>Provision of Defence Capability Administration  Other Costs and Services</t>
  </si>
  <si>
    <t>Operations Service Personnel Staff Cost</t>
  </si>
  <si>
    <t>Operations and Peacekeeping Civilian Personnel Staff Costs</t>
  </si>
  <si>
    <t>Operations Infrastructure Costs</t>
  </si>
  <si>
    <t>Operations Inventory Consumption</t>
  </si>
  <si>
    <t>Operations Equipment Support Costs</t>
  </si>
  <si>
    <t>Operations Other Costs and Services</t>
  </si>
  <si>
    <t>Operations Receipts and other Income</t>
  </si>
  <si>
    <t>Operations Depreciation and Impairment Costs</t>
  </si>
  <si>
    <t>Operations Cash Release of Provisions Costs</t>
  </si>
  <si>
    <t>Conflict Pools Resource Costs</t>
  </si>
  <si>
    <t>Non Departmental Public Bodies Costs</t>
  </si>
  <si>
    <t>Defence Capability Admin Serivce Pers Costs</t>
  </si>
  <si>
    <t>Defence Capability  DE&amp;S DEL Costs</t>
  </si>
  <si>
    <t>War Pension Benefits  Programme Costs</t>
  </si>
  <si>
    <t>Conflict, Stability and Security Fund</t>
  </si>
  <si>
    <t>Cash Release of Provisions Admin Costs</t>
  </si>
  <si>
    <t>Total Resource DEL</t>
  </si>
  <si>
    <t>Resource AME</t>
  </si>
  <si>
    <t>Provision of Defence Capability Depreciation and Impairment Costs</t>
  </si>
  <si>
    <t>Provision of Defence Capability Provisions Costs</t>
  </si>
  <si>
    <t>Provision of Defence Cash Release of Provisions Costs</t>
  </si>
  <si>
    <t>Movement On Fair Value of Financial Instruments</t>
  </si>
  <si>
    <t>Total Resource AME</t>
  </si>
  <si>
    <t>Total Resource Budget</t>
  </si>
  <si>
    <t>Capital DEL</t>
  </si>
  <si>
    <t>Provision of Defence Capability Capital Single Use Military Equipment</t>
  </si>
  <si>
    <t>Provision of Defence Capability Other Capital (Fiscal)</t>
  </si>
  <si>
    <t>Provision of Defence Capability Fiscal Assets / Estate Disposal</t>
  </si>
  <si>
    <t>Provision of Defence Capability New Loans and Loan Repayment</t>
  </si>
  <si>
    <r>
      <t>Provision of Defence Capability Research and Development Costs</t>
    </r>
    <r>
      <rPr>
        <vertAlign val="superscript"/>
        <sz val="9"/>
        <color theme="1"/>
        <rFont val="Arial"/>
        <family val="2"/>
      </rPr>
      <t>1</t>
    </r>
    <r>
      <rPr>
        <sz val="9"/>
        <color theme="1"/>
        <rFont val="Arial"/>
        <family val="2"/>
      </rPr>
      <t xml:space="preserve"> </t>
    </r>
  </si>
  <si>
    <t>Operations Capital Single Use Military Equipment</t>
  </si>
  <si>
    <t>Operations Other Capital (Fiscal)</t>
  </si>
  <si>
    <t>Total Capital DEL</t>
  </si>
  <si>
    <t>Capital AME</t>
  </si>
  <si>
    <t>Total Capital AME</t>
  </si>
  <si>
    <t>Total Capital Budget</t>
  </si>
  <si>
    <r>
      <t>Total departmental spending</t>
    </r>
    <r>
      <rPr>
        <vertAlign val="superscript"/>
        <sz val="9"/>
        <color theme="1"/>
        <rFont val="Arial"/>
        <family val="2"/>
      </rPr>
      <t xml:space="preserve"> 2</t>
    </r>
  </si>
  <si>
    <t>Table notes</t>
  </si>
  <si>
    <t>1 The R&amp;D costs have been restated to comply with European System of Accounts (ESA 10) as per HMT directive.</t>
  </si>
  <si>
    <t>2 Total departmental spending is the sum of the resource budget and the capital budget less depreciation. Similarly, total DEL is the sum of the resource budget DEL and capital budget DEL less depreciation in DEL, and total AME is the sum of resource budget AME and capital budget AME less depreciation in AME.</t>
  </si>
  <si>
    <t>Administration budget , 2018-19 to 2023-24</t>
  </si>
  <si>
    <t>Defence Capability  Admin Serivce Pers Costs</t>
  </si>
  <si>
    <t>Total administration budget</t>
  </si>
  <si>
    <t xml:space="preserve">Note: The Department receives authority from Parliament to commit resources to run the Department via the Supply Estimates. These are published twice in each financial year. HM Treasury are responsible for the design of the budgeting system against which the Department is controlled. Departmental Expenditure Limits (DELs) are set as part of the Spending Review process and departments must not exceed these limits. 
Resource Budgets control current expenditure such as pay, equipment support and infrastructure maintenance as well as asset depreciation and impairment. Administration expenditure is reported separately whilst other resource budgets are ringfenced – specifically those relating to depreciation and impairment and expenditure on operations. 
The level of resource expenditure (excluding Annually Managed Expenditure (AME) has not varied significantly over the last 3 years (within 1%).   
AME is a separate resource budget covering demand led and volatile items so cannot be absorbed within normal controls. These principally relate to movements in the value of provisions.  
The significant volatility reported on AME in recent years reflect large swings in the HM-Treasury issued discount rates used in valuation of nuclear decommissioning and other provisions.  These were accounting revaluations and not cash related transactions.  
Capital budgets exist to control new investment and allow spending on capital assets. The capital budget for expenditure on operations is ringfenced. The upward trend in the value of capital investment reflects enactment of the decisions taken as part of the Integrated Review.  The significant increase from 2021-22 to 2022-23 reflects both the continuation of this trend and a £2.3 billion increase associated with transition to lease accounting. The latter was an accounting adjustment and not cash related. 
</t>
  </si>
  <si>
    <t>Annex D</t>
  </si>
  <si>
    <t>Emission Sources</t>
  </si>
  <si>
    <t>Ref.</t>
  </si>
  <si>
    <t>Non-Financial Indicators 
tCO2e 000s</t>
  </si>
  <si>
    <t>Estate Emission and Business Travel UK only (covered by GGC 2025) and Capability Energy (b+d+f+k)</t>
  </si>
  <si>
    <t>Estate Emission and Business Travel UK only (covered by GGC 2025) (b+f+k)</t>
  </si>
  <si>
    <t>Scope 1</t>
  </si>
  <si>
    <t>a</t>
  </si>
  <si>
    <t>of which GGC (UK only)</t>
  </si>
  <si>
    <t>b</t>
  </si>
  <si>
    <t>c</t>
  </si>
  <si>
    <t>Fugitive emissions</t>
  </si>
  <si>
    <t>d</t>
  </si>
  <si>
    <t>Scope 2</t>
  </si>
  <si>
    <t>e</t>
  </si>
  <si>
    <t>f</t>
  </si>
  <si>
    <t>Scope 3</t>
  </si>
  <si>
    <t>Waste Generated</t>
  </si>
  <si>
    <t>g</t>
  </si>
  <si>
    <t>Employee commuting</t>
  </si>
  <si>
    <t>h</t>
  </si>
  <si>
    <t>Service Family Accommodation (SFA)</t>
  </si>
  <si>
    <t>i</t>
  </si>
  <si>
    <r>
      <t>Duty Travel</t>
    </r>
    <r>
      <rPr>
        <vertAlign val="superscript"/>
        <sz val="10"/>
        <rFont val="Arial"/>
        <family val="2"/>
      </rPr>
      <t xml:space="preserve">4 </t>
    </r>
    <r>
      <rPr>
        <sz val="10"/>
        <rFont val="Arial"/>
        <family val="2"/>
      </rPr>
      <t xml:space="preserve"> (UK and overseas)</t>
    </r>
  </si>
  <si>
    <t>j</t>
  </si>
  <si>
    <t>k</t>
  </si>
  <si>
    <t>Electricity: Non-renewable</t>
  </si>
  <si>
    <t>Natural Gas</t>
  </si>
  <si>
    <t>LPG</t>
  </si>
  <si>
    <t>Aviation fuel</t>
  </si>
  <si>
    <t>Ground Fuel</t>
  </si>
  <si>
    <t>Financial Indicators 
£000s</t>
  </si>
  <si>
    <t>Expenditure on energy</t>
  </si>
  <si>
    <t>Expenditure on official business travel</t>
  </si>
  <si>
    <t>Expenditure on equipment energy (fuel)</t>
  </si>
  <si>
    <t>Greenhouse Gas Emissions</t>
  </si>
  <si>
    <t>Defence Carbon Footprint (Scopes 1,2 and 3)</t>
  </si>
  <si>
    <t>Related Energy Consumption
 KWh 000s</t>
  </si>
  <si>
    <t>1. Scope 1 Direct emissions now include Wood Chip and Wood Pellet, the impact has been minimal due to low emission conversions.</t>
  </si>
  <si>
    <t xml:space="preserve">2. Capability Energy includes emission from military aviation, maritime, green fleet, white fleet and charter fuel emissions. </t>
  </si>
  <si>
    <t>3. Scope 2 Emissions Electricity and Heat now includes other Biogas which is data sourced from RAF Marham Anaerobic Digestion Energy.</t>
  </si>
  <si>
    <t xml:space="preserve">4. Duty Travel covers both overseas and domestic travel including non-operational travel, compassionate travel, resettlement travel. Whereas GGC only focus on domestic business travel and excluded compassionate travels and resettlement. </t>
  </si>
  <si>
    <t>5. Renewable Electricity now includes the addition of new data feeds from project Prometheus solar farms</t>
  </si>
  <si>
    <t>6. Related Energy consumption (KWH) reflects the Defence Carbon Footprint total.</t>
  </si>
  <si>
    <t>7. Maritime fuels were unusually high during 2021-22 as a result of the Carrier Strike Group (Op FORTIS). As a result of this anomaly last year, maritime fuels have reduced significantly in 2022-23, as well as their associated capability energy emissions.</t>
  </si>
  <si>
    <t>8. Other fuel in equipment energy consumption includes kerosene</t>
  </si>
  <si>
    <t>Annex E</t>
  </si>
  <si>
    <t>Water and Waste Data</t>
  </si>
  <si>
    <t>Water Data</t>
  </si>
  <si>
    <r>
      <t>2022-23</t>
    </r>
    <r>
      <rPr>
        <b/>
        <vertAlign val="superscript"/>
        <sz val="9"/>
        <color rgb="FF000000"/>
        <rFont val="Arial"/>
        <family val="2"/>
      </rPr>
      <t>3</t>
    </r>
  </si>
  <si>
    <t>Non-Financial Indicators 000s m3</t>
  </si>
  <si>
    <r>
      <t>Water consumption</t>
    </r>
    <r>
      <rPr>
        <vertAlign val="superscript"/>
        <sz val="9"/>
        <color rgb="FF000000"/>
        <rFont val="Arial"/>
        <family val="2"/>
      </rPr>
      <t>1</t>
    </r>
  </si>
  <si>
    <t>Financial Indicators £000s</t>
  </si>
  <si>
    <t>Water and Wastewater supply costs (GB estate within GGC scope)</t>
  </si>
  <si>
    <r>
      <t>Waste Data</t>
    </r>
    <r>
      <rPr>
        <b/>
        <vertAlign val="superscript"/>
        <sz val="9"/>
        <color rgb="FF000000"/>
        <rFont val="Arial"/>
        <family val="2"/>
      </rPr>
      <t>2</t>
    </r>
    <r>
      <rPr>
        <b/>
        <sz val="9"/>
        <color rgb="FF000000"/>
        <rFont val="Arial"/>
        <family val="2"/>
      </rPr>
      <t xml:space="preserve"> </t>
    </r>
  </si>
  <si>
    <t>Non-Financial Indicators 
tonnes 000s</t>
  </si>
  <si>
    <t>Total waste</t>
  </si>
  <si>
    <t>Landfill</t>
  </si>
  <si>
    <t>Recycled</t>
  </si>
  <si>
    <t>Reused</t>
  </si>
  <si>
    <t>Composted</t>
  </si>
  <si>
    <t>Incinerated with energy recovery</t>
  </si>
  <si>
    <t>Incinerated without energy recovery</t>
  </si>
  <si>
    <t>1. Water consumption represents the scope for GGC 2021-25 which includes ~2,400 Aquatrine PFI sites in GB. Northern Ireland is excluded. The scope also excludes distribution losses and service family accommodation.</t>
  </si>
  <si>
    <t xml:space="preserve">2. Waste data follows the GGC 2021-2025 scope which includes all MOD UK estates waste generated. The scope excludes military end of life equipment, hazardous waste, waste generated from service family accommodation, sanitary and clinical waste. </t>
  </si>
  <si>
    <t>3. From 2022-23, the AWE (Atomic Weapons Establishment) falls within MOD's organisational and reporting boundary. Following this organisational change, 2022-23 data is now inclusive of AWE Water and Waste figures.</t>
  </si>
  <si>
    <t>Annex F:</t>
  </si>
  <si>
    <t>Arm’s Length Bodies – Additional Information</t>
  </si>
  <si>
    <t>Arm's Length Body</t>
  </si>
  <si>
    <t>Total Operating income</t>
  </si>
  <si>
    <t>Total Operating expenditure</t>
  </si>
  <si>
    <t>Net expenditure for the year (including financing)</t>
  </si>
  <si>
    <t>Permanently employed staff</t>
  </si>
  <si>
    <t>Other Staff</t>
  </si>
  <si>
    <t>Staff Costs</t>
  </si>
  <si>
    <t xml:space="preserve">Territorial, auxiliary and volunteer reserve associations </t>
  </si>
  <si>
    <t>Note: All tabled information was materially correct and accurate as at the approval date of the accompanying annual report and accounts.</t>
  </si>
  <si>
    <t xml:space="preserve">Annex G: Reconciliation of contingent liabilities included in the Supply Estimate to the accounts </t>
  </si>
  <si>
    <t>Quantifiable CLs</t>
  </si>
  <si>
    <t xml:space="preserve">Estimate Reference Number and Description of CL </t>
  </si>
  <si>
    <t>Supply Estimate 
£000</t>
  </si>
  <si>
    <t>Amount Disclosed in ARAc 
£000</t>
  </si>
  <si>
    <t>Variance (Estimate-Amount disclosed in ARAc
£000</t>
  </si>
  <si>
    <t>Indemnity for utilities and services following the sale of service housing</t>
  </si>
  <si>
    <t>Legal claims (personal)</t>
  </si>
  <si>
    <t>Environmental clean up costs</t>
  </si>
  <si>
    <t>Potential redundancy liability for employees at several sites due to USVF re-basing as part of US European Infrastructure Consolidation (EIC).</t>
  </si>
  <si>
    <t>Government Pipeline and Storage System (GPSS) - compensation to landowners where GPSS is laid outside deviation limits or where the SofS' rights in respect of GPSS are lost.</t>
  </si>
  <si>
    <t xml:space="preserve">Indemnity related to work to relocate cables, in support of the dredging necessary for the QE Class Carriers </t>
  </si>
  <si>
    <t xml:space="preserve">Liabilities arising from insurance risk of exhibits on loan to the museums of the Royal Navy, Army and Royal Air Force </t>
  </si>
  <si>
    <t>Potential redundancy costs for employees at the Defence College of Technical Training</t>
  </si>
  <si>
    <t>Indemnity for possible damage caused by contractors on Government property</t>
  </si>
  <si>
    <r>
      <t>Contract termination</t>
    </r>
    <r>
      <rPr>
        <vertAlign val="superscript"/>
        <sz val="9"/>
        <rFont val="Arial"/>
        <family val="2"/>
      </rPr>
      <t>1</t>
    </r>
  </si>
  <si>
    <t>21a</t>
  </si>
  <si>
    <t xml:space="preserve">Liability for redundancy </t>
  </si>
  <si>
    <t>New Fair Deal Arrangements for staff Pensions: staff transfers from Central Government</t>
  </si>
  <si>
    <t xml:space="preserve">Liability arising from the Colchester Garrison PFI </t>
  </si>
  <si>
    <t>Liabilities arising from the use of Special Risk Indemnities in MOD contracts</t>
  </si>
  <si>
    <t>Liabilities arising from Foreign Military Sales activity</t>
  </si>
  <si>
    <t xml:space="preserve">The Guarantee would not guarantee payment to the NAAFI Pension Scheme of NAAFI's obligations, as that would require the maintenance of NAAFI as an on-going entity. Rather, the Guarantee would operate as a "pay-as-you-go" guarantee, and guarantee the Trustees' ability to pay full benefits to members. </t>
  </si>
  <si>
    <t>Indemnity for contractors liability relating to explosion or ignition of Authority owned ammunition or explosives.</t>
  </si>
  <si>
    <t xml:space="preserve">Dstl has procured a new capability for satellite ground station to task satellites for research purposes. Liabilities may arise as a result of a collision between satellites through software or system failure or by human error in the operation activities. </t>
  </si>
  <si>
    <t>Indemnity for Clinicians working in General Practice for Clinical Negligence claims. This is due to a change in the market conditions which had previously put MOD at a disadvantage</t>
  </si>
  <si>
    <t>Liabilities arising from offering guarantees, limitations of contractors’ liability, indemnities or by giving letters of comfort, the details of these are sensitive due to national security.</t>
  </si>
  <si>
    <t>Third-party claims for injury/death and/or damage to property resulting from loss of a UK RJ aircraft</t>
  </si>
  <si>
    <t>Crown Guarantee - re. AWE Pension Scheme</t>
  </si>
  <si>
    <r>
      <rPr>
        <vertAlign val="superscript"/>
        <sz val="9"/>
        <color rgb="FF000000"/>
        <rFont val="Arial"/>
        <family val="2"/>
      </rPr>
      <t>1.</t>
    </r>
    <r>
      <rPr>
        <sz val="9"/>
        <color rgb="FF000000"/>
        <rFont val="Arial"/>
        <family val="2"/>
      </rPr>
      <t xml:space="preserve"> The Supply Estimates refers to this category as Legal </t>
    </r>
  </si>
  <si>
    <t>Unquantifiable CLs</t>
  </si>
  <si>
    <t>Description of CL</t>
  </si>
  <si>
    <t>Included in the Supply Estimate 
(Yes/ No)</t>
  </si>
  <si>
    <t xml:space="preserve">Disclosed in the ARAc
 (Yes/ No) </t>
  </si>
  <si>
    <t xml:space="preserve">Explanation of difference </t>
  </si>
  <si>
    <t>Statutory liability for International Military Sales</t>
  </si>
  <si>
    <t>Yes</t>
  </si>
  <si>
    <t>No</t>
  </si>
  <si>
    <t>Expired</t>
  </si>
  <si>
    <t>Indemnities to the Babcock Group in respect of non-nuclear risks resulting from claims for damage to property or death and personal injury to a third party.</t>
  </si>
  <si>
    <t>Indemnity to Rolls-Royce Power for the non-insurance of the Rolls-Royce Core Factory and the Neptune Test Reactor facility for death and personal injury to a third party.</t>
  </si>
  <si>
    <t xml:space="preserve">Standard shipbuilding indemnity in respect of Astute class submarines. </t>
  </si>
  <si>
    <t>Indemnity for residual public liability arising from the disbanding of Defence Evaluation and Research Agency (DERA) as a MOD Trading Fund and the formation of QinetiQ on 1 July 2001.</t>
  </si>
  <si>
    <t>Indemnity for environmental losses incurred by QinetiQ arising from certain defined materials at specific properties before the formation of QinetiQ on 1 July 2001.</t>
  </si>
  <si>
    <t xml:space="preserve">The Department has a number of sites where it may be necessary to carry out decontamination work. It is not practicable or cost effective to identify all contamination at these sites, any possible liability is therefore not quantified and possible site remediation exposure is recognised as an unquantifiable contingent liability. </t>
  </si>
  <si>
    <t>Indemnity given in relation to the disposal of Gruinard Island in the event of claims arising from the outbreak of specific strains of anthrax on the Island.</t>
  </si>
  <si>
    <t>Indemnity for residual employee disease liability arising from the disbanding of Defence Evaluation and Research Agency (DERA) as a MOD Trading Fund and the formation of QinetiQ on 1 July 2001.</t>
  </si>
  <si>
    <t>Indemnity for contractors under standard contract terms for Cerberus Project.</t>
  </si>
  <si>
    <t>Indemnity to contractors for third party claims.</t>
  </si>
  <si>
    <t>Indemnities to AWE Management Ltd for nuclear risks.</t>
  </si>
  <si>
    <t>Indemnities to Rolls-Royce and BAE Systems for risks associated with the handling of fissile materials.</t>
  </si>
  <si>
    <t>Service Life Insurance is a life insurance scheme for Service personnel which aims to guarantee access to life insurance cover throughout their Service. The insurer undertakes to cover the risk for all deaths regardless of cause within a contracted mortality rate of 75 deaths per 100,000 members. Above this mortality rate MOD would be liable.</t>
  </si>
  <si>
    <t>Guarantee to NAAFI that the Department will reimburse 90% of their additional costs arising from any changes in MOD’s service requirements.</t>
  </si>
  <si>
    <t>Strategic Weapons System Activities Future Delivery Project – outsourced contract includes an indemnity for non-nuclear events and unintended detonation of explosives.</t>
  </si>
  <si>
    <t xml:space="preserve">Indemnity to SERCO under the Marine Services PFI contract for losses and costs incurred due to the unintended detonation of explosives while being handled in performance of the contract </t>
  </si>
  <si>
    <t>Financial Guarantee to Towage Companies hired to tow foreign warships in UK ports against the possibility of non payment for any claims or debts.</t>
  </si>
  <si>
    <t>Under the Defence Marine Services contract losses or claims which relate to towing are handled according to the terms of the International Ocean Towage Agreement (TOWCON). Under TOWCON the contractor is indemnified by the MOD for injury to persons on towed vessels, loss or damage caused to towed vessels, and loss or caused to 3rd parties by towed vessels.</t>
  </si>
  <si>
    <t>Overall cap on contractor liability within the future submarine design phase contract with Devonport Royal Dockyard Limited.</t>
  </si>
  <si>
    <t>Cap on contractor liability for negligent performance within the future submarine design phase contract with BAE Systems Ltd.</t>
  </si>
  <si>
    <t xml:space="preserve">Indemnities and limits of liability to contractors in respect of consequential and indirect losses. </t>
  </si>
  <si>
    <t>Catastrophic Risk indemnity encompassing claims above £50M for direct or indirect costs not covered by the standard Special Risk Indemnity for Shipbuilders to BAE Systems Ltd for Type 26 Global Combat Ship Manufacture Phase 1.</t>
  </si>
  <si>
    <t>Potential liability from the use of standard terms and conditions in Public Finance Initiative (PFI) schemes.</t>
  </si>
  <si>
    <t>In November 2019 a novel strain of coronavirus was detected and spread rapidly, leading the World Health Organisation to declare a pandemic on 11 March 2020. The pandemic caused significant economic disruption just before the financial year end. The ongoing disruption caused by the pandemic has created significant economic uncertainty, and this uncertainty is expected to continue throughout 2020.</t>
  </si>
  <si>
    <t>Financial Guarantee under the terms of the contract with Restore plc for the Government Records Management and Archive Service to pay the operator should any other government department fail to settle its outstanding invoices</t>
  </si>
  <si>
    <t xml:space="preserve">Environmental and safety responsibility for a large number of shipwrecks both in UK waters and globally. </t>
  </si>
  <si>
    <t>Footnotes:</t>
  </si>
  <si>
    <r>
      <t>Capability Energy</t>
    </r>
    <r>
      <rPr>
        <vertAlign val="superscript"/>
        <sz val="10"/>
        <rFont val="Arial"/>
        <family val="2"/>
      </rPr>
      <t>2</t>
    </r>
  </si>
  <si>
    <r>
      <t>Estate Direct Emission (UK and overseas)</t>
    </r>
    <r>
      <rPr>
        <vertAlign val="superscript"/>
        <sz val="10"/>
        <rFont val="Arial"/>
        <family val="2"/>
      </rPr>
      <t>1</t>
    </r>
  </si>
  <si>
    <r>
      <t>Estate electricity and heat (UK and overseas)</t>
    </r>
    <r>
      <rPr>
        <vertAlign val="superscript"/>
        <sz val="10"/>
        <rFont val="Arial"/>
        <family val="2"/>
      </rPr>
      <t>3</t>
    </r>
  </si>
  <si>
    <r>
      <t>Electricity: Renewable</t>
    </r>
    <r>
      <rPr>
        <vertAlign val="superscript"/>
        <sz val="10"/>
        <rFont val="Arial"/>
        <family val="2"/>
      </rPr>
      <t>5</t>
    </r>
  </si>
  <si>
    <r>
      <t>Related Equipment Energy Consumption</t>
    </r>
    <r>
      <rPr>
        <vertAlign val="superscript"/>
        <sz val="10"/>
        <rFont val="Arial"/>
        <family val="2"/>
      </rPr>
      <t>6</t>
    </r>
    <r>
      <rPr>
        <sz val="10"/>
        <color rgb="FF000000"/>
        <rFont val="Arial"/>
        <family val="2"/>
      </rPr>
      <t xml:space="preserve">
Litres 000s</t>
    </r>
  </si>
  <si>
    <r>
      <t>Maritime Fuel</t>
    </r>
    <r>
      <rPr>
        <vertAlign val="superscript"/>
        <sz val="10"/>
        <rFont val="Arial"/>
        <family val="2"/>
      </rPr>
      <t>7</t>
    </r>
  </si>
  <si>
    <r>
      <t>Other Fuel</t>
    </r>
    <r>
      <rPr>
        <vertAlign val="superscript"/>
        <sz val="10"/>
        <color rgb="FFFF0000"/>
        <rFont val="Arial"/>
        <family val="2"/>
      </rPr>
      <t xml:space="preserve"> </t>
    </r>
    <r>
      <rPr>
        <vertAlign val="superscript"/>
        <sz val="10"/>
        <rFont val="Arial"/>
        <family val="2"/>
      </rPr>
      <t>8</t>
    </r>
  </si>
  <si>
    <r>
      <t xml:space="preserve">Integrated Review Cancellation of Hawk Collision Warning System </t>
    </r>
    <r>
      <rPr>
        <vertAlign val="superscript"/>
        <sz val="10"/>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</si>
</sst>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44" formatCode="_-&quot;£&quot;* #,##0.00_-;\-&quot;£&quot;* #,##0.00_-;_-&quot;£&quot;* &quot;-&quot;??_-;_-@_-"/>
    <numFmt numFmtId="43" formatCode="_-* #,##0.00_-;\-* #,##0.00_-;_-* &quot;-&quot;??_-;_-@_-"/>
    <numFmt numFmtId="164" formatCode="_-* #,##0_-;\-* #,##0_-;_-* &quot;-&quot;??_-;_-@_-"/>
    <numFmt numFmtId="165" formatCode="#,##0;[Red]#,##0"/>
    <numFmt numFmtId="166" formatCode="0_);\(0\)"/>
    <numFmt numFmtId="167" formatCode="#,###;\(#,###\)"/>
    <numFmt numFmtId="168" formatCode="&quot;£&quot;#,##0"/>
    <numFmt numFmtId="169" formatCode="#,##0.0"/>
    <numFmt numFmtId="170" formatCode="#,###;\(#,###\);&quot;-&quot;"/>
    <numFmt numFmtId="171" formatCode="#,##0.0;\(#,##0.0\);&quot;-&quot;"/>
    <numFmt numFmtId="173" formatCode="&quot;£&quot;#,##0.000;[Red]\-&quot;£&quot;#,##0.000"/>
    <numFmt numFmtId="174" formatCode="0.000"/>
    <numFmt numFmtId="175" formatCode="[$-F800]dddd\,\ mmmm\ dd\,\ yyyy"/>
    <numFmt numFmtId="177" formatCode="0.0%"/>
    <numFmt numFmtId="179" formatCode="0.0"/>
    <numFmt numFmtId="180" formatCode="#,##0.0000000000000"/>
    <numFmt numFmtId="181" formatCode="[$-809]dd\ mmmm\ yyyy;@"/>
    <numFmt numFmtId="182" formatCode="mmmm\ yyyy"/>
    <numFmt numFmtId="183" formatCode="#,##0;&quot;-&quot;#,##0;\-"/>
    <numFmt numFmtId="184" formatCode="&quot; &quot;* #,##0&quot; &quot;;&quot;-&quot;* #,##0&quot; &quot;;&quot; &quot;* &quot;-&quot;#&quot; &quot;;&quot; &quot;@&quot; &quot;"/>
    <numFmt numFmtId="185" formatCode="0."/>
    <numFmt numFmtId="186" formatCode="#,##0;\(#,##0\);&quot;-&quot;"/>
  </numFmts>
  <fonts count="178"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rgb="FF660033"/>
      <name val="Arial"/>
      <family val="2"/>
    </font>
    <font>
      <b/>
      <i/>
      <sz val="10"/>
      <color rgb="FF660033"/>
      <name val="Arial"/>
      <family val="2"/>
    </font>
    <font>
      <sz val="10"/>
      <color rgb="FF000000"/>
      <name val="Arial"/>
      <family val="2"/>
    </font>
    <font>
      <sz val="8"/>
      <color rgb="FF000000"/>
      <name val="Arial"/>
      <family val="2"/>
    </font>
    <font>
      <sz val="8"/>
      <color theme="1"/>
      <name val="Calibri"/>
      <family val="2"/>
      <scheme val="minor"/>
    </font>
    <font>
      <sz val="8"/>
      <name val="Arial"/>
      <family val="2"/>
    </font>
    <font>
      <sz val="8"/>
      <color theme="1"/>
      <name val="Arial"/>
      <family val="2"/>
    </font>
    <font>
      <sz val="10"/>
      <color theme="1"/>
      <name val="Arial"/>
      <family val="2"/>
    </font>
    <font>
      <b/>
      <i/>
      <sz val="12"/>
      <color rgb="FF660033"/>
      <name val="Arial"/>
      <family val="2"/>
    </font>
    <font>
      <sz val="10"/>
      <name val="Arial"/>
      <family val="2"/>
    </font>
    <font>
      <b/>
      <sz val="10"/>
      <color theme="0"/>
      <name val="Arial"/>
      <family val="2"/>
    </font>
    <font>
      <b/>
      <sz val="10"/>
      <name val="Arial"/>
      <family val="2"/>
    </font>
    <font>
      <sz val="10"/>
      <color theme="0"/>
      <name val="Arial"/>
      <family val="2"/>
    </font>
    <font>
      <b/>
      <sz val="10"/>
      <color theme="1"/>
      <name val="Arial"/>
      <family val="2"/>
    </font>
    <font>
      <b/>
      <sz val="8"/>
      <color theme="0"/>
      <name val="Arial"/>
      <family val="2"/>
    </font>
    <font>
      <sz val="9"/>
      <name val="Arial"/>
      <family val="2"/>
    </font>
    <font>
      <i/>
      <sz val="9"/>
      <name val="Arial"/>
      <family val="2"/>
    </font>
    <font>
      <b/>
      <sz val="9"/>
      <name val="Arial"/>
      <family val="2"/>
    </font>
    <font>
      <sz val="9"/>
      <color rgb="FF000000"/>
      <name val="Arial"/>
      <family val="2"/>
    </font>
    <font>
      <sz val="9"/>
      <color theme="1"/>
      <name val="Calibri"/>
      <family val="2"/>
      <scheme val="minor"/>
    </font>
    <font>
      <i/>
      <sz val="10"/>
      <name val="Arial"/>
      <family val="2"/>
    </font>
    <font>
      <sz val="10"/>
      <color theme="1"/>
      <name val="Calibri"/>
      <family val="2"/>
      <scheme val="minor"/>
    </font>
    <font>
      <sz val="12"/>
      <color theme="1"/>
      <name val="Arial"/>
      <family val="2"/>
    </font>
    <font>
      <u/>
      <sz val="11"/>
      <color theme="1"/>
      <name val="Calibri"/>
      <family val="2"/>
      <scheme val="minor"/>
    </font>
    <font>
      <sz val="12"/>
      <color theme="1"/>
      <name val="Calibri"/>
      <family val="2"/>
      <scheme val="minor"/>
    </font>
    <font>
      <sz val="10"/>
      <name val="Arial CE"/>
      <family val="2"/>
      <charset val="238"/>
    </font>
    <font>
      <b/>
      <sz val="10"/>
      <color indexed="8"/>
      <name val="Arial"/>
      <family val="2"/>
    </font>
    <font>
      <b/>
      <sz val="9"/>
      <color indexed="8"/>
      <name val="Arial"/>
      <family val="2"/>
    </font>
    <font>
      <b/>
      <sz val="12"/>
      <color indexed="8"/>
      <name val="Arial"/>
      <family val="2"/>
    </font>
    <font>
      <sz val="10"/>
      <color indexed="8"/>
      <name val="Arial"/>
      <family val="2"/>
    </font>
    <font>
      <sz val="8"/>
      <color indexed="8"/>
      <name val="Arial"/>
      <family val="2"/>
    </font>
    <font>
      <b/>
      <sz val="8"/>
      <name val="Arial"/>
      <family val="2"/>
    </font>
    <font>
      <b/>
      <sz val="8"/>
      <color indexed="8"/>
      <name val="Arial"/>
      <family val="2"/>
    </font>
    <font>
      <sz val="9"/>
      <color indexed="8"/>
      <name val="Arial"/>
      <family val="2"/>
    </font>
    <font>
      <b/>
      <sz val="10"/>
      <color rgb="FF000000"/>
      <name val="Arial"/>
      <family val="2"/>
    </font>
    <font>
      <i/>
      <sz val="11"/>
      <color theme="1"/>
      <name val="Arial"/>
      <family val="2"/>
    </font>
    <font>
      <sz val="11"/>
      <color theme="1"/>
      <name val="Arial"/>
      <family val="2"/>
    </font>
    <font>
      <b/>
      <i/>
      <sz val="10"/>
      <name val="Arial"/>
      <family val="2"/>
    </font>
    <font>
      <b/>
      <sz val="10"/>
      <color rgb="FF660033"/>
      <name val="Arial"/>
      <family val="2"/>
    </font>
    <font>
      <sz val="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name val="Calibri"/>
      <family val="2"/>
    </font>
    <font>
      <u/>
      <sz val="11"/>
      <color theme="10"/>
      <name val="Calibri"/>
      <family val="2"/>
    </font>
    <font>
      <sz val="11"/>
      <color rgb="FF000000"/>
      <name val="Calibri"/>
      <family val="2"/>
    </font>
    <font>
      <sz val="12"/>
      <name val="Arial"/>
      <family val="2"/>
    </font>
    <font>
      <b/>
      <sz val="12"/>
      <name val="Arial"/>
      <family val="2"/>
    </font>
    <font>
      <sz val="12"/>
      <color rgb="FF000000"/>
      <name val="Calibri"/>
      <family val="2"/>
    </font>
    <font>
      <vertAlign val="superscript"/>
      <sz val="10"/>
      <name val="Arial"/>
      <family val="2"/>
    </font>
    <font>
      <b/>
      <vertAlign val="superscript"/>
      <sz val="8"/>
      <name val="Arial"/>
      <family val="2"/>
    </font>
    <font>
      <vertAlign val="superscript"/>
      <sz val="8"/>
      <name val="Arial"/>
      <family val="2"/>
    </font>
    <font>
      <vertAlign val="superscript"/>
      <sz val="9"/>
      <name val="Arial"/>
      <family val="2"/>
    </font>
    <font>
      <vertAlign val="superscript"/>
      <sz val="9"/>
      <color rgb="FF000000"/>
      <name val="Arial"/>
      <family val="2"/>
    </font>
    <font>
      <sz val="11"/>
      <color rgb="FF000000"/>
      <name val="Arial"/>
      <family val="2"/>
    </font>
    <font>
      <sz val="8"/>
      <name val="Calibri"/>
      <family val="2"/>
    </font>
    <font>
      <sz val="8"/>
      <name val="Calibri"/>
      <family val="2"/>
    </font>
    <font>
      <sz val="10"/>
      <name val="Arial"/>
      <family val="2"/>
    </font>
    <font>
      <i/>
      <sz val="12"/>
      <color indexed="8"/>
      <name val="Arial"/>
      <family val="2"/>
    </font>
    <font>
      <b/>
      <sz val="12"/>
      <color rgb="FF660033"/>
      <name val="Arial"/>
      <family val="2"/>
    </font>
    <font>
      <sz val="8"/>
      <color rgb="FF3D3C3B"/>
      <name val="Arial"/>
      <family val="2"/>
    </font>
    <font>
      <sz val="12"/>
      <color rgb="FF000000"/>
      <name val="Arial"/>
      <family val="2"/>
    </font>
    <font>
      <sz val="11"/>
      <color rgb="FF000000"/>
      <name val="Calibri"/>
      <family val="2"/>
    </font>
    <font>
      <b/>
      <sz val="12"/>
      <color theme="1"/>
      <name val="Calibri"/>
      <family val="2"/>
      <scheme val="minor"/>
    </font>
    <font>
      <b/>
      <sz val="12"/>
      <color rgb="FF000000"/>
      <name val="Arial"/>
      <family val="2"/>
    </font>
    <font>
      <i/>
      <sz val="12"/>
      <color theme="1"/>
      <name val="Arial"/>
      <family val="2"/>
    </font>
    <font>
      <vertAlign val="superscript"/>
      <sz val="10"/>
      <color theme="1"/>
      <name val="Arial"/>
      <family val="2"/>
    </font>
    <font>
      <sz val="8"/>
      <name val="Calibri"/>
      <family val="2"/>
    </font>
    <font>
      <vertAlign val="subscript"/>
      <sz val="9"/>
      <name val="Arial"/>
      <family val="2"/>
    </font>
    <font>
      <b/>
      <sz val="11"/>
      <name val="Calibri"/>
      <family val="2"/>
    </font>
    <font>
      <i/>
      <sz val="11"/>
      <color theme="1"/>
      <name val="Calibri"/>
      <family val="2"/>
      <scheme val="minor"/>
    </font>
    <font>
      <sz val="9"/>
      <color theme="1"/>
      <name val="Arial"/>
      <family val="2"/>
    </font>
    <font>
      <b/>
      <sz val="9"/>
      <color rgb="FF000000"/>
      <name val="Arial"/>
      <family val="2"/>
    </font>
    <font>
      <sz val="9"/>
      <color rgb="FF000000"/>
      <name val="Calibri"/>
      <family val="2"/>
    </font>
    <font>
      <b/>
      <sz val="9"/>
      <color theme="1"/>
      <name val="Arial"/>
      <family val="2"/>
    </font>
    <font>
      <b/>
      <vertAlign val="superscript"/>
      <sz val="9"/>
      <name val="Arial"/>
      <family val="2"/>
    </font>
    <font>
      <i/>
      <sz val="10"/>
      <color rgb="FF000000"/>
      <name val="Arial"/>
      <family val="2"/>
    </font>
    <font>
      <sz val="9"/>
      <name val="Calibri"/>
      <family val="2"/>
      <scheme val="minor"/>
    </font>
    <font>
      <b/>
      <vertAlign val="subscript"/>
      <sz val="9"/>
      <name val="Arial"/>
      <family val="2"/>
    </font>
    <font>
      <b/>
      <sz val="9"/>
      <color rgb="FF000000"/>
      <name val="Calibri"/>
      <family val="2"/>
    </font>
    <font>
      <b/>
      <vertAlign val="superscript"/>
      <sz val="9"/>
      <color theme="1"/>
      <name val="Arial"/>
      <family val="2"/>
    </font>
    <font>
      <vertAlign val="superscript"/>
      <sz val="8"/>
      <color rgb="FF000000"/>
      <name val="Arial"/>
      <family val="2"/>
    </font>
    <font>
      <b/>
      <sz val="9"/>
      <color rgb="FF262626"/>
      <name val="Arial"/>
      <family val="2"/>
    </font>
    <font>
      <b/>
      <sz val="11"/>
      <color theme="1"/>
      <name val="Arial"/>
      <family val="2"/>
    </font>
    <font>
      <b/>
      <sz val="11"/>
      <color rgb="FF000000"/>
      <name val="Arial"/>
      <family val="2"/>
    </font>
    <font>
      <sz val="11"/>
      <name val="Arial"/>
      <family val="2"/>
    </font>
    <font>
      <b/>
      <sz val="11"/>
      <name val="Arial"/>
      <family val="2"/>
    </font>
    <font>
      <vertAlign val="superscript"/>
      <sz val="10"/>
      <color rgb="FF000000"/>
      <name val="Arial"/>
      <family val="2"/>
    </font>
    <font>
      <b/>
      <vertAlign val="superscript"/>
      <sz val="11"/>
      <name val="Arial"/>
      <family val="2"/>
    </font>
    <font>
      <b/>
      <sz val="10"/>
      <color theme="1"/>
      <name val="Calibri"/>
      <family val="2"/>
      <scheme val="minor"/>
    </font>
    <font>
      <sz val="11"/>
      <color rgb="FFFFC000"/>
      <name val="Calibri"/>
      <family val="2"/>
    </font>
    <font>
      <sz val="11"/>
      <color rgb="FF000000"/>
      <name val="Calibri"/>
      <family val="2"/>
    </font>
    <font>
      <i/>
      <sz val="9"/>
      <color theme="1"/>
      <name val="Arial"/>
      <family val="2"/>
    </font>
    <font>
      <b/>
      <strike/>
      <sz val="10"/>
      <color rgb="FF000000"/>
      <name val="Arial"/>
      <family val="2"/>
    </font>
    <font>
      <vertAlign val="superscript"/>
      <sz val="8"/>
      <color rgb="FF3D3C3B"/>
      <name val="Arial"/>
      <family val="2"/>
    </font>
    <font>
      <u/>
      <sz val="10"/>
      <color theme="10"/>
      <name val="Calibri"/>
      <family val="2"/>
      <scheme val="minor"/>
    </font>
    <font>
      <sz val="11"/>
      <color rgb="FFFF0000"/>
      <name val="Calibri"/>
      <family val="2"/>
    </font>
    <font>
      <sz val="8"/>
      <color rgb="FFFF0000"/>
      <name val="Arial"/>
      <family val="2"/>
    </font>
    <font>
      <b/>
      <vertAlign val="superscript"/>
      <sz val="10"/>
      <name val="Arial"/>
      <family val="2"/>
    </font>
    <font>
      <vertAlign val="superscript"/>
      <sz val="11"/>
      <name val="Calibri"/>
      <family val="2"/>
    </font>
    <font>
      <sz val="10"/>
      <name val="Arial"/>
    </font>
    <font>
      <b/>
      <sz val="16"/>
      <color rgb="FF660033"/>
      <name val="Arial"/>
      <family val="2"/>
    </font>
    <font>
      <b/>
      <sz val="14"/>
      <name val="Arial"/>
      <family val="2"/>
    </font>
    <font>
      <sz val="9"/>
      <color rgb="FFFF0000"/>
      <name val="Arial"/>
      <family val="2"/>
    </font>
    <font>
      <b/>
      <sz val="9"/>
      <color theme="0"/>
      <name val="Arial"/>
      <family val="2"/>
    </font>
    <font>
      <vertAlign val="superscript"/>
      <sz val="9"/>
      <color theme="1"/>
      <name val="Arial"/>
      <family val="2"/>
    </font>
    <font>
      <sz val="10"/>
      <color rgb="FF660033"/>
      <name val="Arial"/>
      <family val="2"/>
    </font>
    <font>
      <b/>
      <sz val="14"/>
      <color indexed="8"/>
      <name val="Arial"/>
      <family val="2"/>
    </font>
    <font>
      <sz val="14"/>
      <color indexed="8"/>
      <name val="Arial"/>
      <family val="2"/>
    </font>
    <font>
      <sz val="14"/>
      <name val="Arial"/>
      <family val="2"/>
    </font>
    <font>
      <sz val="14"/>
      <color rgb="FF660033"/>
      <name val="Arial"/>
      <family val="2"/>
    </font>
    <font>
      <b/>
      <vertAlign val="superscript"/>
      <sz val="9"/>
      <color rgb="FF000000"/>
      <name val="Arial"/>
      <family val="2"/>
    </font>
    <font>
      <b/>
      <vertAlign val="superscript"/>
      <sz val="10"/>
      <color rgb="FF000000"/>
      <name val="Arial"/>
      <family val="2"/>
    </font>
    <font>
      <sz val="16"/>
      <color rgb="FF660033"/>
      <name val="Arial"/>
      <family val="2"/>
    </font>
    <font>
      <b/>
      <sz val="12"/>
      <color theme="7" tint="-0.249977111117893"/>
      <name val="Arial"/>
      <family val="2"/>
    </font>
    <font>
      <sz val="9"/>
      <color theme="7" tint="-0.249977111117893"/>
      <name val="Arial"/>
      <family val="2"/>
    </font>
    <font>
      <sz val="10"/>
      <color theme="7" tint="-0.249977111117893"/>
      <name val="Arial"/>
      <family val="2"/>
    </font>
    <font>
      <b/>
      <i/>
      <sz val="14"/>
      <name val="Arial"/>
      <family val="2"/>
    </font>
    <font>
      <sz val="10"/>
      <color rgb="FFFF0000"/>
      <name val="Arial"/>
      <family val="2"/>
    </font>
    <font>
      <sz val="12"/>
      <color rgb="FF660033"/>
      <name val="Arial"/>
      <family val="2"/>
    </font>
    <font>
      <sz val="14"/>
      <color theme="1"/>
      <name val="Arial"/>
      <family val="2"/>
    </font>
    <font>
      <sz val="7"/>
      <color rgb="FF660033"/>
      <name val="Times New Roman"/>
      <family val="1"/>
    </font>
    <font>
      <b/>
      <u/>
      <sz val="10"/>
      <color indexed="8"/>
      <name val="Arial"/>
      <family val="2"/>
    </font>
    <font>
      <b/>
      <sz val="14"/>
      <color rgb="FF9BBB59"/>
      <name val="Arial"/>
      <family val="2"/>
    </font>
    <font>
      <sz val="11"/>
      <color indexed="8"/>
      <name val="Arial"/>
      <family val="2"/>
    </font>
    <font>
      <b/>
      <u/>
      <sz val="10"/>
      <name val="Arial"/>
      <family val="2"/>
    </font>
    <font>
      <b/>
      <sz val="14"/>
      <color theme="6"/>
      <name val="Arial"/>
      <family val="2"/>
    </font>
    <font>
      <i/>
      <sz val="8"/>
      <color rgb="FF0000CC"/>
      <name val="Arial"/>
      <family val="2"/>
    </font>
    <font>
      <b/>
      <u/>
      <sz val="9"/>
      <color indexed="8"/>
      <name val="Arial"/>
      <family val="2"/>
    </font>
    <font>
      <b/>
      <sz val="18"/>
      <color rgb="FF660033"/>
      <name val="Arial"/>
      <family val="2"/>
    </font>
    <font>
      <i/>
      <sz val="10"/>
      <color theme="1"/>
      <name val="Arial"/>
      <family val="2"/>
    </font>
    <font>
      <b/>
      <i/>
      <sz val="10"/>
      <color theme="1"/>
      <name val="Arial"/>
      <family val="2"/>
    </font>
    <font>
      <vertAlign val="superscript"/>
      <sz val="11"/>
      <color rgb="FF000000"/>
      <name val="Arial"/>
      <family val="2"/>
    </font>
    <font>
      <sz val="9"/>
      <color rgb="FF504E53"/>
      <name val="Arial"/>
      <family val="2"/>
    </font>
    <font>
      <vertAlign val="superscript"/>
      <sz val="9"/>
      <color rgb="FF504E53"/>
      <name val="Arial"/>
      <family val="2"/>
    </font>
    <font>
      <sz val="14"/>
      <color rgb="FF000000"/>
      <name val="Arial"/>
      <family val="2"/>
    </font>
    <font>
      <b/>
      <sz val="10"/>
      <color rgb="FFFF0000"/>
      <name val="Arial"/>
      <family val="2"/>
    </font>
    <font>
      <vertAlign val="subscript"/>
      <sz val="9"/>
      <color theme="1"/>
      <name val="Arial"/>
      <family val="2"/>
    </font>
    <font>
      <b/>
      <sz val="10"/>
      <color theme="1"/>
      <name val="Tahoma"/>
      <family val="2"/>
    </font>
    <font>
      <b/>
      <sz val="9"/>
      <color rgb="FF660033"/>
      <name val="Arial"/>
      <family val="2"/>
    </font>
    <font>
      <vertAlign val="superscript"/>
      <sz val="11"/>
      <color theme="1"/>
      <name val="Arial"/>
      <family val="2"/>
    </font>
    <font>
      <vertAlign val="superscript"/>
      <sz val="10"/>
      <color rgb="FFFF0000"/>
      <name val="Arial"/>
      <family val="2"/>
    </font>
    <font>
      <strike/>
      <sz val="10"/>
      <color rgb="FF000000"/>
      <name val="Arial"/>
      <family val="2"/>
    </font>
    <font>
      <b/>
      <sz val="14"/>
      <color theme="1"/>
      <name val="Arial"/>
      <family val="2"/>
    </font>
  </fonts>
  <fills count="35">
    <fill>
      <patternFill patternType="none"/>
    </fill>
    <fill>
      <patternFill patternType="gray125"/>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4.9989318521683403E-2"/>
        <bgColor indexed="64"/>
      </patternFill>
    </fill>
    <fill>
      <patternFill patternType="solid">
        <fgColor rgb="FFD9D9D9"/>
        <bgColor rgb="FF000000"/>
      </patternFill>
    </fill>
    <fill>
      <patternFill patternType="solid">
        <fgColor theme="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s>
  <borders count="126">
    <border>
      <left/>
      <right/>
      <top/>
      <bottom/>
      <diagonal/>
    </border>
    <border>
      <left style="thin">
        <color auto="1"/>
      </left>
      <right style="thin">
        <color auto="1"/>
      </right>
      <top/>
      <bottom style="thin">
        <color auto="1"/>
      </bottom>
      <diagonal/>
    </border>
    <border>
      <left style="thin">
        <color auto="1"/>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bottom style="thin">
        <color auto="1"/>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auto="1"/>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auto="1"/>
      </left>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thin">
        <color indexed="64"/>
      </bottom>
      <diagonal/>
    </border>
    <border>
      <left style="medium">
        <color indexed="64"/>
      </left>
      <right/>
      <top style="thin">
        <color auto="1"/>
      </top>
      <bottom style="thin">
        <color indexed="64"/>
      </bottom>
      <diagonal/>
    </border>
    <border>
      <left/>
      <right/>
      <top style="thin">
        <color auto="1"/>
      </top>
      <bottom style="thin">
        <color indexed="64"/>
      </bottom>
      <diagonal/>
    </border>
    <border>
      <left/>
      <right style="medium">
        <color indexed="64"/>
      </right>
      <top style="thin">
        <color auto="1"/>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rgb="FF000000"/>
      </bottom>
      <diagonal/>
    </border>
    <border>
      <left/>
      <right style="medium">
        <color indexed="64"/>
      </right>
      <top/>
      <bottom style="thin">
        <color rgb="FF000000"/>
      </bottom>
      <diagonal/>
    </border>
    <border>
      <left/>
      <right style="thin">
        <color auto="1"/>
      </right>
      <top style="medium">
        <color indexed="64"/>
      </top>
      <bottom style="thin">
        <color auto="1"/>
      </bottom>
      <diagonal/>
    </border>
    <border>
      <left style="thin">
        <color indexed="64"/>
      </left>
      <right style="medium">
        <color indexed="64"/>
      </right>
      <top style="medium">
        <color indexed="64"/>
      </top>
      <bottom/>
      <diagonal/>
    </border>
    <border>
      <left/>
      <right style="medium">
        <color indexed="64"/>
      </right>
      <top style="thin">
        <color auto="1"/>
      </top>
      <bottom style="medium">
        <color indexed="64"/>
      </bottom>
      <diagonal/>
    </border>
    <border>
      <left/>
      <right/>
      <top/>
      <bottom style="medium">
        <color auto="1"/>
      </bottom>
      <diagonal/>
    </border>
    <border>
      <left/>
      <right/>
      <top style="medium">
        <color auto="1"/>
      </top>
      <bottom style="medium">
        <color auto="1"/>
      </bottom>
      <diagonal/>
    </border>
    <border>
      <left/>
      <right/>
      <top style="thin">
        <color theme="1"/>
      </top>
      <bottom style="medium">
        <color theme="1"/>
      </bottom>
      <diagonal/>
    </border>
    <border>
      <left/>
      <right/>
      <top style="medium">
        <color theme="1"/>
      </top>
      <bottom/>
      <diagonal/>
    </border>
    <border>
      <left style="thin">
        <color indexed="64"/>
      </left>
      <right style="thin">
        <color indexed="64"/>
      </right>
      <top style="medium">
        <color indexed="64"/>
      </top>
      <bottom style="medium">
        <color indexed="64"/>
      </bottom>
      <diagonal/>
    </border>
    <border>
      <left/>
      <right/>
      <top style="thin">
        <color auto="1"/>
      </top>
      <bottom style="medium">
        <color auto="1"/>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dashed">
        <color rgb="FF000000"/>
      </right>
      <top style="thin">
        <color rgb="FF000000"/>
      </top>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style="medium">
        <color indexed="64"/>
      </left>
      <right/>
      <top style="thin">
        <color theme="1"/>
      </top>
      <bottom style="medium">
        <color theme="1"/>
      </bottom>
      <diagonal/>
    </border>
    <border>
      <left/>
      <right style="medium">
        <color indexed="64"/>
      </right>
      <top style="thin">
        <color theme="1"/>
      </top>
      <bottom style="medium">
        <color theme="1"/>
      </bottom>
      <diagonal/>
    </border>
    <border>
      <left style="medium">
        <color indexed="64"/>
      </left>
      <right/>
      <top style="medium">
        <color theme="1"/>
      </top>
      <bottom/>
      <diagonal/>
    </border>
    <border>
      <left/>
      <right style="medium">
        <color indexed="64"/>
      </right>
      <top style="medium">
        <color theme="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auto="1"/>
      </bottom>
      <diagonal/>
    </border>
  </borders>
  <cellStyleXfs count="132">
    <xf numFmtId="0" fontId="0" fillId="0" borderId="0"/>
    <xf numFmtId="0" fontId="15" fillId="0" borderId="0"/>
    <xf numFmtId="0" fontId="27" fillId="0" borderId="0"/>
    <xf numFmtId="43" fontId="15" fillId="0" borderId="0" applyFont="0" applyFill="0" applyBorder="0" applyAlignment="0" applyProtection="0"/>
    <xf numFmtId="0" fontId="27" fillId="0" borderId="0"/>
    <xf numFmtId="43" fontId="27"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43" fillId="0" borderId="0"/>
    <xf numFmtId="0" fontId="43" fillId="0" borderId="0"/>
    <xf numFmtId="0" fontId="15" fillId="0" borderId="0"/>
    <xf numFmtId="0" fontId="15" fillId="0" borderId="0"/>
    <xf numFmtId="43" fontId="27" fillId="0" borderId="0" applyFont="0" applyFill="0" applyBorder="0" applyAlignment="0" applyProtection="0"/>
    <xf numFmtId="0" fontId="27" fillId="0" borderId="0"/>
    <xf numFmtId="0" fontId="27" fillId="0" borderId="0"/>
    <xf numFmtId="0" fontId="27" fillId="0" borderId="0"/>
    <xf numFmtId="0" fontId="14" fillId="0" borderId="0"/>
    <xf numFmtId="0" fontId="43" fillId="0" borderId="0"/>
    <xf numFmtId="0" fontId="27" fillId="0" borderId="0"/>
    <xf numFmtId="0" fontId="27" fillId="0" borderId="0"/>
    <xf numFmtId="43" fontId="27" fillId="0" borderId="0" applyFont="0" applyFill="0" applyBorder="0" applyAlignment="0" applyProtection="0"/>
    <xf numFmtId="0" fontId="58" fillId="0" borderId="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9" borderId="0" applyNumberFormat="0" applyBorder="0" applyAlignment="0" applyProtection="0"/>
    <xf numFmtId="0" fontId="59" fillId="12" borderId="0" applyNumberFormat="0" applyBorder="0" applyAlignment="0" applyProtection="0"/>
    <xf numFmtId="0" fontId="59" fillId="15" borderId="0" applyNumberFormat="0" applyBorder="0" applyAlignment="0" applyProtection="0"/>
    <xf numFmtId="0" fontId="60" fillId="16"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23" borderId="0" applyNumberFormat="0" applyBorder="0" applyAlignment="0" applyProtection="0"/>
    <xf numFmtId="0" fontId="61" fillId="7" borderId="0" applyNumberFormat="0" applyBorder="0" applyAlignment="0" applyProtection="0"/>
    <xf numFmtId="0" fontId="62" fillId="24" borderId="6" applyNumberFormat="0" applyAlignment="0" applyProtection="0"/>
    <xf numFmtId="0" fontId="63" fillId="25" borderId="7" applyNumberFormat="0" applyAlignment="0" applyProtection="0"/>
    <xf numFmtId="0" fontId="64" fillId="0" borderId="0" applyNumberFormat="0" applyFill="0" applyBorder="0" applyAlignment="0" applyProtection="0"/>
    <xf numFmtId="0" fontId="65" fillId="8"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69" fillId="11" borderId="6" applyNumberFormat="0" applyAlignment="0" applyProtection="0"/>
    <xf numFmtId="0" fontId="70" fillId="0" borderId="11" applyNumberFormat="0" applyFill="0" applyAlignment="0" applyProtection="0"/>
    <xf numFmtId="0" fontId="71" fillId="26" borderId="0" applyNumberFormat="0" applyBorder="0" applyAlignment="0" applyProtection="0"/>
    <xf numFmtId="0" fontId="27" fillId="27" borderId="12" applyNumberFormat="0" applyFont="0" applyAlignment="0" applyProtection="0"/>
    <xf numFmtId="0" fontId="72" fillId="24" borderId="13" applyNumberFormat="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0" borderId="0" applyNumberFormat="0" applyFill="0" applyBorder="0" applyAlignment="0" applyProtection="0"/>
    <xf numFmtId="0" fontId="13" fillId="0" borderId="0"/>
    <xf numFmtId="0" fontId="13" fillId="0" borderId="0"/>
    <xf numFmtId="0" fontId="13" fillId="0" borderId="0"/>
    <xf numFmtId="0" fontId="13" fillId="0" borderId="0"/>
    <xf numFmtId="0" fontId="27" fillId="0" borderId="0"/>
    <xf numFmtId="0" fontId="13" fillId="0" borderId="0"/>
    <xf numFmtId="43" fontId="27" fillId="0" borderId="0" applyFont="0" applyFill="0" applyBorder="0" applyAlignment="0" applyProtection="0"/>
    <xf numFmtId="0" fontId="13" fillId="0" borderId="0"/>
    <xf numFmtId="0" fontId="62" fillId="24" borderId="6" applyNumberFormat="0" applyAlignment="0" applyProtection="0"/>
    <xf numFmtId="0" fontId="69" fillId="11" borderId="6" applyNumberFormat="0" applyAlignment="0" applyProtection="0"/>
    <xf numFmtId="0" fontId="27" fillId="27" borderId="12" applyNumberFormat="0" applyFont="0" applyAlignment="0" applyProtection="0"/>
    <xf numFmtId="0" fontId="72" fillId="24" borderId="13" applyNumberFormat="0" applyAlignment="0" applyProtection="0"/>
    <xf numFmtId="0" fontId="74" fillId="0" borderId="14" applyNumberFormat="0" applyFill="0" applyAlignment="0" applyProtection="0"/>
    <xf numFmtId="0" fontId="27" fillId="27" borderId="12" applyNumberFormat="0" applyFont="0" applyAlignment="0" applyProtection="0"/>
    <xf numFmtId="0" fontId="13" fillId="0" borderId="0"/>
    <xf numFmtId="43" fontId="27"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27" fillId="0" borderId="0"/>
    <xf numFmtId="0" fontId="62" fillId="24" borderId="15" applyNumberFormat="0" applyAlignment="0" applyProtection="0"/>
    <xf numFmtId="0" fontId="69" fillId="11" borderId="15" applyNumberFormat="0" applyAlignment="0" applyProtection="0"/>
    <xf numFmtId="0" fontId="27" fillId="27" borderId="16" applyNumberFormat="0" applyFont="0" applyAlignment="0" applyProtection="0"/>
    <xf numFmtId="0" fontId="72" fillId="24" borderId="17" applyNumberFormat="0" applyAlignment="0" applyProtection="0"/>
    <xf numFmtId="0" fontId="74" fillId="0" borderId="18" applyNumberFormat="0" applyFill="0" applyAlignment="0" applyProtection="0"/>
    <xf numFmtId="0" fontId="62" fillId="24" borderId="15" applyNumberFormat="0" applyAlignment="0" applyProtection="0"/>
    <xf numFmtId="0" fontId="69" fillId="11" borderId="15" applyNumberFormat="0" applyAlignment="0" applyProtection="0"/>
    <xf numFmtId="0" fontId="27" fillId="27" borderId="16" applyNumberFormat="0" applyFont="0" applyAlignment="0" applyProtection="0"/>
    <xf numFmtId="0" fontId="72" fillId="24" borderId="17" applyNumberFormat="0" applyAlignment="0" applyProtection="0"/>
    <xf numFmtId="0" fontId="74" fillId="0" borderId="18" applyNumberFormat="0" applyFill="0" applyAlignment="0" applyProtection="0"/>
    <xf numFmtId="0" fontId="27" fillId="27" borderId="16" applyNumberFormat="0" applyFont="0" applyAlignment="0" applyProtection="0"/>
    <xf numFmtId="0" fontId="78" fillId="0" borderId="0" applyNumberFormat="0" applyFill="0" applyBorder="0" applyAlignment="0" applyProtection="0"/>
    <xf numFmtId="0" fontId="12" fillId="0" borderId="0"/>
    <xf numFmtId="0" fontId="79" fillId="0" borderId="0"/>
    <xf numFmtId="0" fontId="11" fillId="0" borderId="0"/>
    <xf numFmtId="0" fontId="91" fillId="0" borderId="0"/>
    <xf numFmtId="9" fontId="96" fillId="0" borderId="0" applyFont="0" applyFill="0" applyBorder="0" applyAlignment="0" applyProtection="0"/>
    <xf numFmtId="0" fontId="10" fillId="0" borderId="0"/>
    <xf numFmtId="43" fontId="79" fillId="0" borderId="0" applyFont="0" applyFill="0" applyBorder="0" applyAlignment="0" applyProtection="0"/>
    <xf numFmtId="9" fontId="79" fillId="0" borderId="0" applyFont="0" applyFill="0" applyBorder="0" applyAlignment="0" applyProtection="0"/>
    <xf numFmtId="0" fontId="9" fillId="0" borderId="0"/>
    <xf numFmtId="0" fontId="9" fillId="0" borderId="0"/>
    <xf numFmtId="0" fontId="8" fillId="0" borderId="0"/>
    <xf numFmtId="43" fontId="8" fillId="0" borderId="0" applyFont="0" applyFill="0" applyBorder="0" applyAlignment="0" applyProtection="0"/>
    <xf numFmtId="0" fontId="8" fillId="0" borderId="0"/>
    <xf numFmtId="0" fontId="7" fillId="0" borderId="0"/>
    <xf numFmtId="0" fontId="7" fillId="0" borderId="0"/>
    <xf numFmtId="43" fontId="125" fillId="0" borderId="0" applyFont="0" applyFill="0" applyBorder="0" applyAlignment="0" applyProtection="0"/>
    <xf numFmtId="0" fontId="129" fillId="0" borderId="0" applyNumberFormat="0" applyFill="0" applyBorder="0" applyAlignment="0" applyProtection="0"/>
    <xf numFmtId="0" fontId="39" fillId="0" borderId="0"/>
    <xf numFmtId="43" fontId="39" fillId="0" borderId="0" applyFont="0" applyFill="0" applyBorder="0" applyAlignment="0" applyProtection="0"/>
    <xf numFmtId="0" fontId="134" fillId="0" borderId="0"/>
    <xf numFmtId="0" fontId="27" fillId="0" borderId="0"/>
    <xf numFmtId="0" fontId="2" fillId="0" borderId="0"/>
    <xf numFmtId="0" fontId="2" fillId="0" borderId="0"/>
    <xf numFmtId="0" fontId="2" fillId="0" borderId="0"/>
    <xf numFmtId="0" fontId="27" fillId="0" borderId="0"/>
    <xf numFmtId="0" fontId="2" fillId="0" borderId="0"/>
    <xf numFmtId="43" fontId="2" fillId="0" borderId="0" applyFont="0" applyFill="0" applyBorder="0" applyAlignment="0" applyProtection="0"/>
    <xf numFmtId="0" fontId="27" fillId="0" borderId="0"/>
    <xf numFmtId="0" fontId="1" fillId="0" borderId="0"/>
    <xf numFmtId="0" fontId="1" fillId="0" borderId="0"/>
    <xf numFmtId="0" fontId="1" fillId="0" borderId="0"/>
    <xf numFmtId="0" fontId="79" fillId="0" borderId="0"/>
    <xf numFmtId="0" fontId="1" fillId="0" borderId="0"/>
    <xf numFmtId="43" fontId="1" fillId="0" borderId="0" applyFont="0" applyFill="0" applyBorder="0" applyAlignment="0" applyProtection="0"/>
    <xf numFmtId="0" fontId="1" fillId="0" borderId="0"/>
  </cellStyleXfs>
  <cellXfs count="2425">
    <xf numFmtId="0" fontId="0" fillId="0" borderId="0" xfId="0"/>
    <xf numFmtId="0" fontId="18" fillId="0" borderId="0" xfId="0" applyFont="1" applyAlignment="1">
      <alignment vertical="center"/>
    </xf>
    <xf numFmtId="0" fontId="15" fillId="0" borderId="0" xfId="1" applyAlignment="1">
      <alignment vertical="top"/>
    </xf>
    <xf numFmtId="0" fontId="15" fillId="0" borderId="0" xfId="1"/>
    <xf numFmtId="0" fontId="19" fillId="0" borderId="0" xfId="0" applyFont="1" applyAlignment="1">
      <alignment vertical="center"/>
    </xf>
    <xf numFmtId="0" fontId="22" fillId="0" borderId="0" xfId="1" applyFont="1"/>
    <xf numFmtId="0" fontId="23" fillId="0" borderId="0" xfId="1" applyFont="1"/>
    <xf numFmtId="0" fontId="24" fillId="0" borderId="0" xfId="1" applyFont="1"/>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right" vertical="center"/>
    </xf>
    <xf numFmtId="3" fontId="33" fillId="0" borderId="5" xfId="4" applyNumberFormat="1" applyFont="1" applyBorder="1" applyAlignment="1">
      <alignment horizontal="center" wrapText="1"/>
    </xf>
    <xf numFmtId="0" fontId="33" fillId="0" borderId="5" xfId="4" applyFont="1" applyBorder="1" applyAlignment="1">
      <alignment horizontal="center"/>
    </xf>
    <xf numFmtId="3" fontId="33" fillId="0" borderId="5" xfId="4" quotePrefix="1" applyNumberFormat="1" applyFont="1" applyBorder="1" applyAlignment="1">
      <alignment horizontal="center" wrapText="1"/>
    </xf>
    <xf numFmtId="0" fontId="15" fillId="0" borderId="0" xfId="6"/>
    <xf numFmtId="0" fontId="39" fillId="0" borderId="0" xfId="6" applyFont="1"/>
    <xf numFmtId="0" fontId="20" fillId="0" borderId="0" xfId="6" applyFont="1" applyAlignment="1">
      <alignment horizontal="right"/>
    </xf>
    <xf numFmtId="164" fontId="24" fillId="0" borderId="0" xfId="7" applyNumberFormat="1" applyFont="1"/>
    <xf numFmtId="0" fontId="22" fillId="0" borderId="0" xfId="6" applyFont="1"/>
    <xf numFmtId="0" fontId="15" fillId="0" borderId="0" xfId="6" applyAlignment="1">
      <alignment vertical="top" wrapText="1"/>
    </xf>
    <xf numFmtId="0" fontId="24" fillId="0" borderId="0" xfId="6" applyFont="1"/>
    <xf numFmtId="3" fontId="32" fillId="0" borderId="0" xfId="6" applyNumberFormat="1" applyFont="1" applyAlignment="1">
      <alignment vertical="top" wrapText="1"/>
    </xf>
    <xf numFmtId="3" fontId="28" fillId="0" borderId="0" xfId="6" applyNumberFormat="1" applyFont="1" applyAlignment="1">
      <alignment horizontal="center" vertical="top" wrapText="1"/>
    </xf>
    <xf numFmtId="3" fontId="28" fillId="0" borderId="0" xfId="6" applyNumberFormat="1" applyFont="1" applyAlignment="1">
      <alignment horizontal="center" vertical="center" wrapText="1"/>
    </xf>
    <xf numFmtId="3" fontId="30" fillId="0" borderId="0" xfId="6" applyNumberFormat="1" applyFont="1" applyAlignment="1">
      <alignment horizontal="center" vertical="center" wrapText="1"/>
    </xf>
    <xf numFmtId="164" fontId="0" fillId="0" borderId="0" xfId="7" applyNumberFormat="1" applyFont="1"/>
    <xf numFmtId="0" fontId="20" fillId="0" borderId="0" xfId="6" applyFont="1" applyAlignment="1">
      <alignment horizontal="center"/>
    </xf>
    <xf numFmtId="3" fontId="20" fillId="0" borderId="0" xfId="6" applyNumberFormat="1" applyFont="1" applyAlignment="1">
      <alignment horizontal="center"/>
    </xf>
    <xf numFmtId="0" fontId="15" fillId="0" borderId="0" xfId="6" applyAlignment="1">
      <alignment horizontal="center" vertical="center"/>
    </xf>
    <xf numFmtId="167" fontId="27" fillId="0" borderId="0" xfId="2" applyNumberFormat="1" applyAlignment="1">
      <alignment horizontal="center" vertical="center"/>
    </xf>
    <xf numFmtId="0" fontId="27" fillId="0" borderId="0" xfId="2" applyAlignment="1">
      <alignment horizontal="center" vertical="center" wrapText="1"/>
    </xf>
    <xf numFmtId="0" fontId="24" fillId="0" borderId="0" xfId="6" applyFont="1" applyAlignment="1">
      <alignment vertical="top"/>
    </xf>
    <xf numFmtId="0" fontId="22" fillId="0" borderId="0" xfId="6" applyFont="1" applyAlignment="1">
      <alignment horizontal="center" vertical="center"/>
    </xf>
    <xf numFmtId="0" fontId="15" fillId="0" borderId="0" xfId="6" applyAlignment="1">
      <alignment horizontal="right"/>
    </xf>
    <xf numFmtId="0" fontId="39" fillId="0" borderId="0" xfId="6" applyFont="1" applyAlignment="1">
      <alignment horizontal="right"/>
    </xf>
    <xf numFmtId="0" fontId="15" fillId="0" borderId="0" xfId="6" applyAlignment="1">
      <alignment horizontal="right" vertical="center" wrapText="1"/>
    </xf>
    <xf numFmtId="0" fontId="15" fillId="0" borderId="0" xfId="6" applyAlignment="1">
      <alignment vertical="center" wrapText="1"/>
    </xf>
    <xf numFmtId="0" fontId="25" fillId="0" borderId="0" xfId="6" applyFont="1"/>
    <xf numFmtId="0" fontId="25" fillId="0" borderId="0" xfId="6" applyFont="1" applyAlignment="1">
      <alignment wrapText="1"/>
    </xf>
    <xf numFmtId="0" fontId="15" fillId="0" borderId="0" xfId="6" applyAlignment="1">
      <alignment vertical="center"/>
    </xf>
    <xf numFmtId="0" fontId="15" fillId="0" borderId="0" xfId="6" applyAlignment="1">
      <alignment wrapText="1"/>
    </xf>
    <xf numFmtId="0" fontId="15" fillId="0" borderId="0" xfId="6" applyAlignment="1">
      <alignment vertical="top"/>
    </xf>
    <xf numFmtId="0" fontId="24" fillId="0" borderId="0" xfId="6" applyFont="1" applyAlignment="1">
      <alignment vertical="top" wrapText="1"/>
    </xf>
    <xf numFmtId="0" fontId="24" fillId="0" borderId="0" xfId="6" applyFont="1" applyAlignment="1">
      <alignment horizontal="right"/>
    </xf>
    <xf numFmtId="0" fontId="40" fillId="0" borderId="0" xfId="6" applyFont="1" applyAlignment="1">
      <alignment vertical="center" wrapText="1"/>
    </xf>
    <xf numFmtId="0" fontId="40" fillId="0" borderId="0" xfId="6" applyFont="1" applyAlignment="1">
      <alignment horizontal="center" vertical="center" wrapText="1"/>
    </xf>
    <xf numFmtId="0" fontId="15" fillId="0" borderId="0" xfId="6" applyAlignment="1">
      <alignment horizontal="center" vertical="center" wrapText="1"/>
    </xf>
    <xf numFmtId="0" fontId="25" fillId="0" borderId="0" xfId="6" applyFont="1" applyAlignment="1">
      <alignment horizontal="center" vertical="center" wrapText="1"/>
    </xf>
    <xf numFmtId="0" fontId="41" fillId="0" borderId="0" xfId="6" applyFont="1" applyAlignment="1">
      <alignment wrapText="1"/>
    </xf>
    <xf numFmtId="0" fontId="42" fillId="0" borderId="0" xfId="6" applyFont="1" applyAlignment="1">
      <alignment horizontal="center" vertical="center" wrapText="1"/>
    </xf>
    <xf numFmtId="3" fontId="15" fillId="0" borderId="0" xfId="6" applyNumberFormat="1"/>
    <xf numFmtId="0" fontId="18" fillId="0" borderId="0" xfId="0" applyFont="1" applyAlignment="1">
      <alignment horizontal="left" vertical="top"/>
    </xf>
    <xf numFmtId="0" fontId="19" fillId="0" borderId="0" xfId="0" applyFont="1" applyAlignment="1">
      <alignment horizontal="left" vertical="top"/>
    </xf>
    <xf numFmtId="170" fontId="47" fillId="0" borderId="0" xfId="9" applyNumberFormat="1" applyFont="1"/>
    <xf numFmtId="170" fontId="51" fillId="0" borderId="0" xfId="9" applyNumberFormat="1" applyFont="1"/>
    <xf numFmtId="0" fontId="15" fillId="0" borderId="0" xfId="6" applyAlignment="1">
      <alignment horizontal="center"/>
    </xf>
    <xf numFmtId="0" fontId="25" fillId="0" borderId="0" xfId="6" applyFont="1" applyAlignment="1">
      <alignment horizontal="center"/>
    </xf>
    <xf numFmtId="0" fontId="53" fillId="0" borderId="0" xfId="6" applyFont="1" applyAlignment="1">
      <alignment vertical="center"/>
    </xf>
    <xf numFmtId="0" fontId="15" fillId="0" borderId="0" xfId="6" applyAlignment="1">
      <alignment horizontal="left"/>
    </xf>
    <xf numFmtId="0" fontId="25" fillId="0" borderId="0" xfId="6" applyFont="1" applyAlignment="1">
      <alignment horizontal="left"/>
    </xf>
    <xf numFmtId="3" fontId="28" fillId="0" borderId="0" xfId="6" applyNumberFormat="1" applyFont="1" applyAlignment="1">
      <alignment horizontal="left" vertical="top" wrapText="1"/>
    </xf>
    <xf numFmtId="0" fontId="25" fillId="0" borderId="0" xfId="6" applyFont="1" applyAlignment="1">
      <alignment horizontal="left" vertical="center" wrapText="1"/>
    </xf>
    <xf numFmtId="175" fontId="25" fillId="0" borderId="0" xfId="6" applyNumberFormat="1" applyFont="1" applyAlignment="1">
      <alignment horizontal="left" vertical="center" wrapText="1"/>
    </xf>
    <xf numFmtId="0" fontId="54" fillId="0" borderId="0" xfId="6" applyFont="1"/>
    <xf numFmtId="0" fontId="27" fillId="0" borderId="0" xfId="4"/>
    <xf numFmtId="0" fontId="27" fillId="0" borderId="0" xfId="4" applyAlignment="1">
      <alignment vertical="top"/>
    </xf>
    <xf numFmtId="0" fontId="40" fillId="0" borderId="0" xfId="4" applyFont="1" applyAlignment="1">
      <alignment vertical="center"/>
    </xf>
    <xf numFmtId="0" fontId="27" fillId="0" borderId="0" xfId="4" applyAlignment="1">
      <alignment horizontal="center"/>
    </xf>
    <xf numFmtId="0" fontId="27" fillId="0" borderId="0" xfId="4" applyAlignment="1">
      <alignment horizontal="center" vertical="top"/>
    </xf>
    <xf numFmtId="0" fontId="55" fillId="0" borderId="0" xfId="4" applyFont="1" applyAlignment="1">
      <alignment vertical="top" wrapText="1"/>
    </xf>
    <xf numFmtId="0" fontId="56" fillId="0" borderId="0" xfId="0" applyFont="1" applyAlignment="1">
      <alignment vertical="center"/>
    </xf>
    <xf numFmtId="170" fontId="23" fillId="0" borderId="0" xfId="9" applyNumberFormat="1" applyFont="1" applyAlignment="1">
      <alignment horizontal="right" vertical="center" wrapText="1"/>
    </xf>
    <xf numFmtId="3" fontId="33" fillId="0" borderId="4" xfId="4" applyNumberFormat="1" applyFont="1" applyBorder="1" applyAlignment="1">
      <alignment horizontal="center" wrapText="1"/>
    </xf>
    <xf numFmtId="3" fontId="30" fillId="0" borderId="0" xfId="6" applyNumberFormat="1" applyFont="1" applyAlignment="1">
      <alignment horizontal="right" wrapText="1"/>
    </xf>
    <xf numFmtId="177" fontId="27" fillId="0" borderId="0" xfId="2" applyNumberFormat="1" applyAlignment="1">
      <alignment horizontal="right" wrapText="1"/>
    </xf>
    <xf numFmtId="3" fontId="29" fillId="0" borderId="0" xfId="4" applyNumberFormat="1" applyFont="1" applyAlignment="1">
      <alignment horizontal="right" wrapText="1"/>
    </xf>
    <xf numFmtId="3" fontId="29" fillId="0" borderId="0" xfId="4" applyNumberFormat="1" applyFont="1" applyAlignment="1">
      <alignment horizontal="left" wrapText="1"/>
    </xf>
    <xf numFmtId="0" fontId="12" fillId="0" borderId="0" xfId="97"/>
    <xf numFmtId="0" fontId="12" fillId="0" borderId="0" xfId="97" applyAlignment="1">
      <alignment horizontal="right"/>
    </xf>
    <xf numFmtId="0" fontId="24" fillId="0" borderId="0" xfId="97" applyFont="1"/>
    <xf numFmtId="0" fontId="24" fillId="0" borderId="0" xfId="97" applyFont="1" applyAlignment="1">
      <alignment horizontal="right"/>
    </xf>
    <xf numFmtId="0" fontId="24" fillId="0" borderId="0" xfId="97" applyFont="1" applyAlignment="1">
      <alignment horizontal="left"/>
    </xf>
    <xf numFmtId="0" fontId="25" fillId="0" borderId="0" xfId="97" applyFont="1"/>
    <xf numFmtId="0" fontId="20" fillId="0" borderId="0" xfId="0" applyFont="1" applyAlignment="1">
      <alignment vertical="center" wrapText="1"/>
    </xf>
    <xf numFmtId="3" fontId="33" fillId="0" borderId="24" xfId="4" applyNumberFormat="1" applyFont="1" applyBorder="1" applyAlignment="1">
      <alignment horizontal="center" wrapText="1"/>
    </xf>
    <xf numFmtId="0" fontId="80" fillId="0" borderId="0" xfId="84" applyFont="1"/>
    <xf numFmtId="0" fontId="81" fillId="0" borderId="0" xfId="84" applyFont="1"/>
    <xf numFmtId="43" fontId="80" fillId="0" borderId="0" xfId="84" applyNumberFormat="1" applyFont="1"/>
    <xf numFmtId="43" fontId="82" fillId="0" borderId="0" xfId="21" applyFont="1"/>
    <xf numFmtId="0" fontId="78" fillId="0" borderId="0" xfId="96"/>
    <xf numFmtId="0" fontId="27" fillId="0" borderId="0" xfId="9" applyFont="1"/>
    <xf numFmtId="170" fontId="29" fillId="0" borderId="0" xfId="9" applyNumberFormat="1" applyFont="1" applyAlignment="1">
      <alignment horizontal="left" vertical="center"/>
    </xf>
    <xf numFmtId="0" fontId="27" fillId="0" borderId="0" xfId="9" applyFont="1" applyAlignment="1">
      <alignment horizontal="left" vertical="center"/>
    </xf>
    <xf numFmtId="0" fontId="27" fillId="0" borderId="0" xfId="9" applyFont="1" applyAlignment="1">
      <alignment vertical="center"/>
    </xf>
    <xf numFmtId="170" fontId="33" fillId="0" borderId="1" xfId="9" quotePrefix="1" applyNumberFormat="1" applyFont="1" applyBorder="1" applyAlignment="1">
      <alignment horizontal="center" vertical="center" wrapText="1"/>
    </xf>
    <xf numFmtId="170" fontId="27" fillId="0" borderId="0" xfId="9" applyNumberFormat="1" applyFont="1" applyAlignment="1">
      <alignment horizontal="right" vertical="center" wrapText="1"/>
    </xf>
    <xf numFmtId="0" fontId="23" fillId="0" borderId="0" xfId="9" applyFont="1"/>
    <xf numFmtId="167" fontId="47" fillId="0" borderId="0" xfId="9" applyNumberFormat="1" applyFont="1" applyAlignment="1">
      <alignment horizontal="right" vertical="top" wrapText="1"/>
    </xf>
    <xf numFmtId="167" fontId="44" fillId="0" borderId="0" xfId="9" applyNumberFormat="1" applyFont="1" applyAlignment="1">
      <alignment horizontal="right" vertical="top" wrapText="1"/>
    </xf>
    <xf numFmtId="167" fontId="47" fillId="0" borderId="0" xfId="9" applyNumberFormat="1" applyFont="1"/>
    <xf numFmtId="170" fontId="33" fillId="0" borderId="0" xfId="9" applyNumberFormat="1" applyFont="1" applyAlignment="1">
      <alignment horizontal="right" vertical="center" wrapText="1"/>
    </xf>
    <xf numFmtId="0" fontId="27" fillId="5" borderId="0" xfId="9" applyFont="1" applyFill="1"/>
    <xf numFmtId="49" fontId="47" fillId="0" borderId="0" xfId="9" quotePrefix="1" applyNumberFormat="1" applyFont="1" applyAlignment="1">
      <alignment horizontal="right" vertical="top" wrapText="1"/>
    </xf>
    <xf numFmtId="170" fontId="27" fillId="0" borderId="0" xfId="9" applyNumberFormat="1" applyFont="1"/>
    <xf numFmtId="167" fontId="46" fillId="0" borderId="0" xfId="9" applyNumberFormat="1" applyFont="1" applyAlignment="1">
      <alignment horizontal="left" vertical="center"/>
    </xf>
    <xf numFmtId="0" fontId="27" fillId="0" borderId="0" xfId="9" applyFont="1" applyAlignment="1">
      <alignment horizontal="left"/>
    </xf>
    <xf numFmtId="167" fontId="23" fillId="0" borderId="0" xfId="9" applyNumberFormat="1" applyFont="1"/>
    <xf numFmtId="167" fontId="23" fillId="0" borderId="0" xfId="9" applyNumberFormat="1" applyFont="1" applyAlignment="1">
      <alignment wrapText="1"/>
    </xf>
    <xf numFmtId="49" fontId="48" fillId="0" borderId="0" xfId="9" applyNumberFormat="1" applyFont="1"/>
    <xf numFmtId="49" fontId="48" fillId="0" borderId="0" xfId="9" applyNumberFormat="1" applyFont="1" applyAlignment="1">
      <alignment wrapText="1"/>
    </xf>
    <xf numFmtId="167" fontId="50" fillId="0" borderId="0" xfId="9" applyNumberFormat="1" applyFont="1" applyAlignment="1">
      <alignment horizontal="left" vertical="center" wrapText="1"/>
    </xf>
    <xf numFmtId="170" fontId="49" fillId="0" borderId="0" xfId="9" applyNumberFormat="1" applyFont="1" applyAlignment="1">
      <alignment horizontal="right" vertical="center" wrapText="1"/>
    </xf>
    <xf numFmtId="170" fontId="48" fillId="0" borderId="0" xfId="9" applyNumberFormat="1" applyFont="1" applyAlignment="1">
      <alignment horizontal="right" vertical="center" wrapText="1"/>
    </xf>
    <xf numFmtId="0" fontId="23" fillId="0" borderId="0" xfId="9" applyFont="1" applyAlignment="1">
      <alignment wrapText="1"/>
    </xf>
    <xf numFmtId="171" fontId="47" fillId="0" borderId="0" xfId="9" applyNumberFormat="1" applyFont="1"/>
    <xf numFmtId="171" fontId="46" fillId="0" borderId="0" xfId="9" applyNumberFormat="1" applyFont="1" applyAlignment="1">
      <alignment horizontal="center"/>
    </xf>
    <xf numFmtId="171" fontId="51" fillId="0" borderId="0" xfId="9" applyNumberFormat="1" applyFont="1" applyAlignment="1">
      <alignment horizontal="right" vertical="top" wrapText="1"/>
    </xf>
    <xf numFmtId="171" fontId="51" fillId="0" borderId="0" xfId="9" applyNumberFormat="1" applyFont="1" applyAlignment="1">
      <alignment horizontal="center" vertical="top" wrapText="1"/>
    </xf>
    <xf numFmtId="171" fontId="35" fillId="0" borderId="0" xfId="9" applyNumberFormat="1" applyFont="1" applyAlignment="1">
      <alignment horizontal="right" vertical="top" wrapText="1"/>
    </xf>
    <xf numFmtId="171" fontId="35" fillId="0" borderId="0" xfId="9" applyNumberFormat="1" applyFont="1" applyAlignment="1">
      <alignment horizontal="right" wrapText="1"/>
    </xf>
    <xf numFmtId="171" fontId="47" fillId="0" borderId="0" xfId="9" applyNumberFormat="1" applyFont="1" applyAlignment="1">
      <alignment wrapText="1"/>
    </xf>
    <xf numFmtId="171" fontId="47" fillId="0" borderId="0" xfId="9" applyNumberFormat="1" applyFont="1" applyAlignment="1">
      <alignment horizontal="left"/>
    </xf>
    <xf numFmtId="171" fontId="33" fillId="0" borderId="0" xfId="9" applyNumberFormat="1" applyFont="1" applyAlignment="1">
      <alignment horizontal="right" vertical="center" wrapText="1"/>
    </xf>
    <xf numFmtId="171" fontId="47" fillId="0" borderId="0" xfId="9" applyNumberFormat="1" applyFont="1" applyAlignment="1">
      <alignment horizontal="center"/>
    </xf>
    <xf numFmtId="171" fontId="47" fillId="5" borderId="0" xfId="9" applyNumberFormat="1" applyFont="1" applyFill="1" applyAlignment="1">
      <alignment horizontal="center" wrapText="1"/>
    </xf>
    <xf numFmtId="171" fontId="47" fillId="5" borderId="0" xfId="9" applyNumberFormat="1" applyFont="1" applyFill="1" applyAlignment="1">
      <alignment wrapText="1"/>
    </xf>
    <xf numFmtId="171" fontId="47" fillId="0" borderId="0" xfId="9" applyNumberFormat="1" applyFont="1" applyAlignment="1">
      <alignment horizontal="center" wrapText="1"/>
    </xf>
    <xf numFmtId="170" fontId="51" fillId="0" borderId="0" xfId="9" applyNumberFormat="1" applyFont="1" applyAlignment="1">
      <alignment wrapText="1"/>
    </xf>
    <xf numFmtId="170" fontId="51" fillId="0" borderId="0" xfId="9" applyNumberFormat="1" applyFont="1" applyAlignment="1">
      <alignment horizontal="right"/>
    </xf>
    <xf numFmtId="3" fontId="27" fillId="0" borderId="0" xfId="84" applyNumberFormat="1" applyAlignment="1">
      <alignment vertical="center" wrapText="1"/>
    </xf>
    <xf numFmtId="170" fontId="47" fillId="0" borderId="0" xfId="9" applyNumberFormat="1" applyFont="1" applyAlignment="1">
      <alignment wrapText="1"/>
    </xf>
    <xf numFmtId="0" fontId="18" fillId="0" borderId="0" xfId="98" applyFont="1" applyAlignment="1">
      <alignment vertical="center"/>
    </xf>
    <xf numFmtId="0" fontId="11" fillId="0" borderId="0" xfId="99" applyAlignment="1">
      <alignment vertical="top"/>
    </xf>
    <xf numFmtId="0" fontId="26" fillId="0" borderId="0" xfId="98" applyFont="1" applyAlignment="1">
      <alignment vertical="center"/>
    </xf>
    <xf numFmtId="0" fontId="79" fillId="0" borderId="0" xfId="98"/>
    <xf numFmtId="0" fontId="11" fillId="0" borderId="0" xfId="99" applyAlignment="1">
      <alignment horizontal="center" vertical="top"/>
    </xf>
    <xf numFmtId="0" fontId="11" fillId="0" borderId="0" xfId="99"/>
    <xf numFmtId="0" fontId="17" fillId="0" borderId="0" xfId="99" applyFont="1" applyAlignment="1">
      <alignment horizontal="right"/>
    </xf>
    <xf numFmtId="0" fontId="11" fillId="0" borderId="0" xfId="99" applyAlignment="1">
      <alignment horizontal="left"/>
    </xf>
    <xf numFmtId="0" fontId="79" fillId="0" borderId="0" xfId="0" applyFont="1" applyAlignment="1">
      <alignment vertical="center"/>
    </xf>
    <xf numFmtId="0" fontId="88" fillId="0" borderId="0" xfId="0" applyFont="1" applyAlignment="1">
      <alignment vertical="center" wrapText="1"/>
    </xf>
    <xf numFmtId="15" fontId="88" fillId="0" borderId="0" xfId="0" applyNumberFormat="1" applyFont="1" applyAlignment="1">
      <alignment vertical="center" wrapText="1"/>
    </xf>
    <xf numFmtId="16" fontId="88" fillId="0" borderId="0" xfId="0" applyNumberFormat="1" applyFont="1"/>
    <xf numFmtId="3" fontId="25" fillId="0" borderId="0" xfId="6" applyNumberFormat="1" applyFont="1" applyAlignment="1">
      <alignment horizontal="center" vertical="center" wrapText="1"/>
    </xf>
    <xf numFmtId="3" fontId="15" fillId="0" borderId="0" xfId="6" applyNumberFormat="1" applyAlignment="1">
      <alignment horizontal="center" vertical="center"/>
    </xf>
    <xf numFmtId="3" fontId="15" fillId="0" borderId="0" xfId="6" applyNumberFormat="1" applyAlignment="1">
      <alignment horizontal="right"/>
    </xf>
    <xf numFmtId="0" fontId="56" fillId="0" borderId="0" xfId="0" applyFont="1" applyAlignment="1">
      <alignment horizontal="left" vertical="center"/>
    </xf>
    <xf numFmtId="0" fontId="91" fillId="0" borderId="0" xfId="100" applyAlignment="1">
      <alignment horizontal="left" wrapText="1"/>
    </xf>
    <xf numFmtId="0" fontId="56" fillId="0" borderId="0" xfId="0" applyFont="1" applyAlignment="1">
      <alignment horizontal="left" vertical="top"/>
    </xf>
    <xf numFmtId="167" fontId="92" fillId="0" borderId="0" xfId="9" applyNumberFormat="1" applyFont="1" applyAlignment="1">
      <alignment horizontal="left" vertical="center"/>
    </xf>
    <xf numFmtId="0" fontId="93" fillId="0" borderId="0" xfId="0" applyFont="1" applyAlignment="1">
      <alignment horizontal="left" vertical="top"/>
    </xf>
    <xf numFmtId="164" fontId="80" fillId="0" borderId="0" xfId="84" applyNumberFormat="1" applyFont="1"/>
    <xf numFmtId="3" fontId="33" fillId="0" borderId="24" xfId="4" quotePrefix="1" applyNumberFormat="1" applyFont="1" applyBorder="1" applyAlignment="1">
      <alignment horizontal="center" wrapText="1"/>
    </xf>
    <xf numFmtId="0" fontId="94" fillId="0" borderId="0" xfId="0" applyFont="1" applyAlignment="1">
      <alignment vertical="center"/>
    </xf>
    <xf numFmtId="0" fontId="78" fillId="0" borderId="0" xfId="96" applyFill="1"/>
    <xf numFmtId="9" fontId="15" fillId="0" borderId="0" xfId="6" applyNumberFormat="1"/>
    <xf numFmtId="4" fontId="0" fillId="0" borderId="0" xfId="8" applyNumberFormat="1" applyFont="1"/>
    <xf numFmtId="0" fontId="95" fillId="0" borderId="0" xfId="0" applyFont="1" applyAlignment="1">
      <alignment vertical="center"/>
    </xf>
    <xf numFmtId="170" fontId="23" fillId="0" borderId="0" xfId="9" applyNumberFormat="1" applyFont="1"/>
    <xf numFmtId="0" fontId="87" fillId="0" borderId="0" xfId="0" applyFont="1" applyAlignment="1">
      <alignment horizontal="left" vertical="center" wrapText="1"/>
    </xf>
    <xf numFmtId="0" fontId="99" fillId="0" borderId="0" xfId="105" applyFont="1"/>
    <xf numFmtId="0" fontId="9" fillId="0" borderId="0" xfId="105"/>
    <xf numFmtId="0" fontId="54" fillId="0" borderId="0" xfId="105" applyFont="1" applyAlignment="1">
      <alignment wrapText="1"/>
    </xf>
    <xf numFmtId="0" fontId="54" fillId="0" borderId="0" xfId="105" applyFont="1"/>
    <xf numFmtId="0" fontId="27" fillId="0" borderId="0" xfId="98" applyFont="1"/>
    <xf numFmtId="0" fontId="98" fillId="0" borderId="0" xfId="98" applyFont="1" applyAlignment="1">
      <alignment vertical="center"/>
    </xf>
    <xf numFmtId="170" fontId="27" fillId="0" borderId="0" xfId="2" applyNumberFormat="1" applyAlignment="1">
      <alignment vertical="center" wrapText="1"/>
    </xf>
    <xf numFmtId="10" fontId="97" fillId="0" borderId="0" xfId="101" applyNumberFormat="1" applyFont="1" applyBorder="1" applyAlignment="1">
      <alignment horizontal="center"/>
    </xf>
    <xf numFmtId="0" fontId="95" fillId="0" borderId="0" xfId="0" applyFont="1" applyAlignment="1">
      <alignment horizontal="center" vertical="center" wrapText="1"/>
    </xf>
    <xf numFmtId="0" fontId="8" fillId="0" borderId="0" xfId="107"/>
    <xf numFmtId="3" fontId="33" fillId="0" borderId="1" xfId="107" applyNumberFormat="1" applyFont="1" applyBorder="1" applyAlignment="1">
      <alignment horizontal="center" vertical="center" wrapText="1"/>
    </xf>
    <xf numFmtId="164" fontId="33" fillId="0" borderId="1" xfId="108" applyNumberFormat="1" applyFont="1" applyBorder="1" applyAlignment="1">
      <alignment horizontal="center" vertical="center" wrapText="1"/>
    </xf>
    <xf numFmtId="0" fontId="34" fillId="0" borderId="0" xfId="107" applyFont="1" applyAlignment="1">
      <alignment wrapText="1"/>
    </xf>
    <xf numFmtId="3" fontId="33" fillId="0" borderId="0" xfId="107" applyNumberFormat="1" applyFont="1" applyAlignment="1">
      <alignment horizontal="center"/>
    </xf>
    <xf numFmtId="0" fontId="33" fillId="0" borderId="0" xfId="107" applyFont="1" applyAlignment="1">
      <alignment horizontal="center"/>
    </xf>
    <xf numFmtId="3" fontId="33" fillId="0" borderId="0" xfId="107" applyNumberFormat="1" applyFont="1" applyAlignment="1">
      <alignment horizontal="center" vertical="center" wrapText="1"/>
    </xf>
    <xf numFmtId="0" fontId="23" fillId="0" borderId="0" xfId="107" applyFont="1"/>
    <xf numFmtId="0" fontId="22" fillId="0" borderId="0" xfId="107" applyFont="1"/>
    <xf numFmtId="3" fontId="33" fillId="0" borderId="1" xfId="4" quotePrefix="1" applyNumberFormat="1" applyFont="1" applyBorder="1" applyAlignment="1">
      <alignment horizontal="center" wrapText="1"/>
    </xf>
    <xf numFmtId="3" fontId="33" fillId="0" borderId="1" xfId="4" applyNumberFormat="1" applyFont="1" applyBorder="1" applyAlignment="1">
      <alignment horizontal="center" wrapText="1"/>
    </xf>
    <xf numFmtId="0" fontId="33" fillId="0" borderId="1" xfId="4" applyFont="1" applyBorder="1" applyAlignment="1">
      <alignment horizontal="center"/>
    </xf>
    <xf numFmtId="0" fontId="33" fillId="0" borderId="22" xfId="4" applyFont="1" applyBorder="1" applyAlignment="1">
      <alignment horizontal="center"/>
    </xf>
    <xf numFmtId="49" fontId="33" fillId="0" borderId="1" xfId="4" applyNumberFormat="1" applyFont="1" applyBorder="1" applyAlignment="1">
      <alignment horizontal="center" wrapText="1"/>
    </xf>
    <xf numFmtId="0" fontId="7" fillId="0" borderId="0" xfId="110"/>
    <xf numFmtId="0" fontId="22" fillId="0" borderId="0" xfId="110" applyFont="1"/>
    <xf numFmtId="0" fontId="17" fillId="0" borderId="0" xfId="110" applyFont="1"/>
    <xf numFmtId="0" fontId="78" fillId="0" borderId="0" xfId="110" applyFont="1"/>
    <xf numFmtId="0" fontId="7" fillId="0" borderId="5" xfId="110" applyBorder="1" applyAlignment="1">
      <alignment horizontal="center" wrapText="1"/>
    </xf>
    <xf numFmtId="3" fontId="33" fillId="5" borderId="5" xfId="4" quotePrefix="1" applyNumberFormat="1" applyFont="1" applyFill="1" applyBorder="1" applyAlignment="1">
      <alignment horizontal="center" wrapText="1"/>
    </xf>
    <xf numFmtId="3" fontId="33" fillId="5" borderId="5" xfId="4" applyNumberFormat="1" applyFont="1" applyFill="1" applyBorder="1" applyAlignment="1">
      <alignment horizontal="center" wrapText="1"/>
    </xf>
    <xf numFmtId="3" fontId="16" fillId="0" borderId="0" xfId="110" applyNumberFormat="1" applyFont="1"/>
    <xf numFmtId="0" fontId="24" fillId="0" borderId="0" xfId="110" applyFont="1"/>
    <xf numFmtId="0" fontId="21" fillId="0" borderId="0" xfId="0" applyFont="1" applyAlignment="1">
      <alignment vertical="center"/>
    </xf>
    <xf numFmtId="0" fontId="21" fillId="0" borderId="0" xfId="0" applyFont="1" applyAlignment="1">
      <alignment vertical="center" wrapText="1"/>
    </xf>
    <xf numFmtId="0" fontId="7" fillId="0" borderId="0" xfId="111"/>
    <xf numFmtId="3" fontId="29" fillId="4" borderId="3" xfId="110" applyNumberFormat="1" applyFont="1" applyFill="1" applyBorder="1" applyAlignment="1">
      <alignment horizontal="right" vertical="top" wrapText="1"/>
    </xf>
    <xf numFmtId="0" fontId="7" fillId="0" borderId="4" xfId="110" applyBorder="1" applyAlignment="1">
      <alignment horizontal="center" wrapText="1"/>
    </xf>
    <xf numFmtId="3" fontId="33" fillId="5" borderId="4" xfId="4" quotePrefix="1" applyNumberFormat="1" applyFont="1" applyFill="1" applyBorder="1" applyAlignment="1">
      <alignment horizontal="center" wrapText="1"/>
    </xf>
    <xf numFmtId="3" fontId="35" fillId="4" borderId="2" xfId="110" applyNumberFormat="1" applyFont="1" applyFill="1" applyBorder="1" applyAlignment="1">
      <alignment horizontal="right" wrapText="1"/>
    </xf>
    <xf numFmtId="3" fontId="33" fillId="0" borderId="22" xfId="4" applyNumberFormat="1" applyFont="1" applyBorder="1" applyAlignment="1">
      <alignment horizontal="center" wrapText="1"/>
    </xf>
    <xf numFmtId="3" fontId="35" fillId="4" borderId="19" xfId="110" applyNumberFormat="1" applyFont="1" applyFill="1" applyBorder="1" applyAlignment="1">
      <alignment horizontal="right" wrapText="1"/>
    </xf>
    <xf numFmtId="0" fontId="104" fillId="0" borderId="0" xfId="110" applyFont="1"/>
    <xf numFmtId="0" fontId="33" fillId="0" borderId="22" xfId="4" quotePrefix="1" applyFont="1" applyBorder="1" applyAlignment="1">
      <alignment horizontal="center"/>
    </xf>
    <xf numFmtId="3" fontId="33" fillId="0" borderId="5" xfId="4" quotePrefix="1" applyNumberFormat="1" applyFont="1" applyBorder="1" applyAlignment="1">
      <alignment horizontal="right" wrapText="1"/>
    </xf>
    <xf numFmtId="3" fontId="33" fillId="0" borderId="1" xfId="4" applyNumberFormat="1" applyFont="1" applyBorder="1" applyAlignment="1">
      <alignment horizontal="right" wrapText="1"/>
    </xf>
    <xf numFmtId="3" fontId="35" fillId="0" borderId="5" xfId="4" applyNumberFormat="1" applyFont="1" applyBorder="1" applyAlignment="1">
      <alignment horizontal="right" vertical="center" wrapText="1"/>
    </xf>
    <xf numFmtId="3" fontId="38" fillId="0" borderId="4" xfId="4" applyNumberFormat="1" applyFont="1" applyBorder="1" applyAlignment="1">
      <alignment horizontal="center" vertical="center" wrapText="1"/>
    </xf>
    <xf numFmtId="3" fontId="29" fillId="4" borderId="3" xfId="111" applyNumberFormat="1" applyFont="1" applyFill="1" applyBorder="1" applyAlignment="1">
      <alignment horizontal="right" vertical="center" wrapText="1"/>
    </xf>
    <xf numFmtId="0" fontId="18" fillId="0" borderId="0" xfId="98" applyFont="1" applyAlignment="1">
      <alignment horizontal="left" vertical="center"/>
    </xf>
    <xf numFmtId="3" fontId="29" fillId="4" borderId="3" xfId="111" applyNumberFormat="1" applyFont="1" applyFill="1" applyBorder="1" applyAlignment="1">
      <alignment horizontal="center" vertical="center" wrapText="1"/>
    </xf>
    <xf numFmtId="0" fontId="79" fillId="5" borderId="0" xfId="98" applyFill="1"/>
    <xf numFmtId="170" fontId="35" fillId="29" borderId="1" xfId="9" applyNumberFormat="1" applyFont="1" applyFill="1" applyBorder="1" applyAlignment="1">
      <alignment horizontal="right" vertical="center" wrapText="1"/>
    </xf>
    <xf numFmtId="170" fontId="33" fillId="4" borderId="3" xfId="9" applyNumberFormat="1" applyFont="1" applyFill="1" applyBorder="1" applyAlignment="1">
      <alignment horizontal="center" wrapText="1"/>
    </xf>
    <xf numFmtId="170" fontId="35" fillId="4" borderId="3" xfId="9" quotePrefix="1" applyNumberFormat="1" applyFont="1" applyFill="1" applyBorder="1" applyAlignment="1">
      <alignment horizontal="right" vertical="center" wrapText="1"/>
    </xf>
    <xf numFmtId="49" fontId="49" fillId="4" borderId="1" xfId="9" applyNumberFormat="1" applyFont="1" applyFill="1" applyBorder="1" applyAlignment="1">
      <alignment horizontal="right" vertical="top" wrapText="1"/>
    </xf>
    <xf numFmtId="49" fontId="49" fillId="4" borderId="1" xfId="9" applyNumberFormat="1" applyFont="1" applyFill="1" applyBorder="1" applyAlignment="1">
      <alignment horizontal="right" vertical="center" wrapText="1"/>
    </xf>
    <xf numFmtId="3" fontId="29" fillId="4" borderId="1" xfId="110" applyNumberFormat="1" applyFont="1" applyFill="1" applyBorder="1" applyAlignment="1">
      <alignment horizontal="right" vertical="top" wrapText="1"/>
    </xf>
    <xf numFmtId="0" fontId="29" fillId="4" borderId="1" xfId="110" applyFont="1" applyFill="1" applyBorder="1" applyAlignment="1">
      <alignment horizontal="right" vertical="top" wrapText="1"/>
    </xf>
    <xf numFmtId="170" fontId="35" fillId="4" borderId="3" xfId="9" applyNumberFormat="1" applyFont="1" applyFill="1" applyBorder="1" applyAlignment="1">
      <alignment horizontal="center" wrapText="1"/>
    </xf>
    <xf numFmtId="170" fontId="35" fillId="4" borderId="3" xfId="9" quotePrefix="1" applyNumberFormat="1" applyFont="1" applyFill="1" applyBorder="1" applyAlignment="1">
      <alignment horizontal="right"/>
    </xf>
    <xf numFmtId="3" fontId="35" fillId="4" borderId="47" xfId="110" quotePrefix="1" applyNumberFormat="1" applyFont="1" applyFill="1" applyBorder="1" applyAlignment="1">
      <alignment horizontal="right" wrapText="1"/>
    </xf>
    <xf numFmtId="3" fontId="35" fillId="4" borderId="40" xfId="110" quotePrefix="1" applyNumberFormat="1" applyFont="1" applyFill="1" applyBorder="1" applyAlignment="1">
      <alignment horizontal="right" wrapText="1"/>
    </xf>
    <xf numFmtId="3" fontId="35" fillId="4" borderId="25" xfId="110" applyNumberFormat="1" applyFont="1" applyFill="1" applyBorder="1" applyAlignment="1">
      <alignment horizontal="right" wrapText="1"/>
    </xf>
    <xf numFmtId="3" fontId="35" fillId="4" borderId="40" xfId="110" applyNumberFormat="1" applyFont="1" applyFill="1" applyBorder="1" applyAlignment="1">
      <alignment horizontal="right" wrapText="1"/>
    </xf>
    <xf numFmtId="3" fontId="35" fillId="4" borderId="43" xfId="110" quotePrefix="1" applyNumberFormat="1" applyFont="1" applyFill="1" applyBorder="1" applyAlignment="1">
      <alignment horizontal="right" wrapText="1"/>
    </xf>
    <xf numFmtId="3" fontId="33" fillId="4" borderId="40" xfId="110" quotePrefix="1" applyNumberFormat="1" applyFont="1" applyFill="1" applyBorder="1" applyAlignment="1">
      <alignment horizontal="right" wrapText="1"/>
    </xf>
    <xf numFmtId="3" fontId="33" fillId="4" borderId="25" xfId="110" applyNumberFormat="1" applyFont="1" applyFill="1" applyBorder="1" applyAlignment="1">
      <alignment horizontal="right" wrapText="1"/>
    </xf>
    <xf numFmtId="3" fontId="33" fillId="0" borderId="40" xfId="4" quotePrefix="1" applyNumberFormat="1" applyFont="1" applyBorder="1" applyAlignment="1">
      <alignment horizontal="center" wrapText="1"/>
    </xf>
    <xf numFmtId="3" fontId="33" fillId="0" borderId="39" xfId="4" quotePrefix="1" applyNumberFormat="1" applyFont="1" applyBorder="1" applyAlignment="1">
      <alignment horizontal="center" wrapText="1"/>
    </xf>
    <xf numFmtId="0" fontId="36" fillId="0" borderId="38" xfId="110" applyFont="1" applyBorder="1" applyAlignment="1">
      <alignment vertical="center"/>
    </xf>
    <xf numFmtId="0" fontId="36" fillId="0" borderId="20" xfId="0" applyFont="1" applyBorder="1" applyAlignment="1">
      <alignment vertical="center" wrapText="1"/>
    </xf>
    <xf numFmtId="0" fontId="110" fillId="0" borderId="0" xfId="98" applyFont="1" applyAlignment="1">
      <alignment vertical="center"/>
    </xf>
    <xf numFmtId="0" fontId="106" fillId="0" borderId="0" xfId="98" applyFont="1" applyAlignment="1">
      <alignment vertical="center"/>
    </xf>
    <xf numFmtId="0" fontId="107" fillId="0" borderId="0" xfId="98" applyFont="1"/>
    <xf numFmtId="0" fontId="36" fillId="0" borderId="0" xfId="98" applyFont="1"/>
    <xf numFmtId="0" fontId="107" fillId="4" borderId="44" xfId="98" applyFont="1" applyFill="1" applyBorder="1"/>
    <xf numFmtId="164" fontId="36" fillId="0" borderId="22" xfId="103" applyNumberFormat="1" applyFont="1" applyBorder="1"/>
    <xf numFmtId="0" fontId="36" fillId="0" borderId="20" xfId="98" applyFont="1" applyBorder="1"/>
    <xf numFmtId="164" fontId="36" fillId="0" borderId="21" xfId="103" applyNumberFormat="1" applyFont="1" applyBorder="1"/>
    <xf numFmtId="164" fontId="36" fillId="0" borderId="41" xfId="103" applyNumberFormat="1" applyFont="1" applyBorder="1"/>
    <xf numFmtId="0" fontId="36" fillId="0" borderId="51" xfId="98" applyFont="1" applyBorder="1"/>
    <xf numFmtId="3" fontId="35" fillId="4" borderId="31" xfId="6" applyNumberFormat="1" applyFont="1" applyFill="1" applyBorder="1" applyAlignment="1">
      <alignment horizontal="center" vertical="top" wrapText="1"/>
    </xf>
    <xf numFmtId="3" fontId="35" fillId="4" borderId="0" xfId="6" applyNumberFormat="1" applyFont="1" applyFill="1" applyAlignment="1">
      <alignment horizontal="right" wrapText="1"/>
    </xf>
    <xf numFmtId="3" fontId="33" fillId="4" borderId="0" xfId="6" applyNumberFormat="1" applyFont="1" applyFill="1" applyAlignment="1">
      <alignment horizontal="right" wrapText="1"/>
    </xf>
    <xf numFmtId="3" fontId="35" fillId="4" borderId="32" xfId="6" applyNumberFormat="1" applyFont="1" applyFill="1" applyBorder="1" applyAlignment="1">
      <alignment horizontal="center" vertical="top" wrapText="1"/>
    </xf>
    <xf numFmtId="3" fontId="33" fillId="4" borderId="19" xfId="6" applyNumberFormat="1" applyFont="1" applyFill="1" applyBorder="1" applyAlignment="1">
      <alignment horizontal="right" wrapText="1"/>
    </xf>
    <xf numFmtId="170" fontId="33" fillId="0" borderId="20" xfId="2" applyNumberFormat="1" applyFont="1" applyBorder="1" applyAlignment="1">
      <alignment vertical="center" wrapText="1"/>
    </xf>
    <xf numFmtId="177" fontId="33" fillId="0" borderId="21" xfId="2" applyNumberFormat="1" applyFont="1" applyBorder="1" applyAlignment="1">
      <alignment horizontal="right" wrapText="1"/>
    </xf>
    <xf numFmtId="3" fontId="35" fillId="4" borderId="26" xfId="6" applyNumberFormat="1" applyFont="1" applyFill="1" applyBorder="1" applyAlignment="1">
      <alignment horizontal="left" vertical="top" wrapText="1"/>
    </xf>
    <xf numFmtId="3" fontId="35" fillId="4" borderId="27" xfId="6" applyNumberFormat="1" applyFont="1" applyFill="1" applyBorder="1" applyAlignment="1">
      <alignment horizontal="left" vertical="top" wrapText="1"/>
    </xf>
    <xf numFmtId="0" fontId="35" fillId="4" borderId="31" xfId="6" applyFont="1" applyFill="1" applyBorder="1" applyAlignment="1">
      <alignment vertical="center" wrapText="1"/>
    </xf>
    <xf numFmtId="0" fontId="35" fillId="4" borderId="34" xfId="6" applyFont="1" applyFill="1" applyBorder="1" applyAlignment="1">
      <alignment horizontal="center" vertical="center" wrapText="1"/>
    </xf>
    <xf numFmtId="0" fontId="36" fillId="0" borderId="20" xfId="6" applyFont="1" applyBorder="1" applyAlignment="1">
      <alignment horizontal="center" vertical="center" wrapText="1"/>
    </xf>
    <xf numFmtId="3" fontId="36" fillId="0" borderId="21" xfId="6" applyNumberFormat="1" applyFont="1" applyBorder="1" applyAlignment="1">
      <alignment horizontal="center" vertical="center" wrapText="1"/>
    </xf>
    <xf numFmtId="15" fontId="36" fillId="0" borderId="21" xfId="0" applyNumberFormat="1" applyFont="1" applyBorder="1" applyAlignment="1">
      <alignment vertical="center" wrapText="1"/>
    </xf>
    <xf numFmtId="3" fontId="35" fillId="4" borderId="28" xfId="6" applyNumberFormat="1" applyFont="1" applyFill="1" applyBorder="1" applyAlignment="1">
      <alignment horizontal="left" vertical="top" wrapText="1"/>
    </xf>
    <xf numFmtId="0" fontId="36" fillId="0" borderId="21" xfId="0" applyFont="1" applyBorder="1" applyAlignment="1">
      <alignment vertical="center" wrapText="1"/>
    </xf>
    <xf numFmtId="3" fontId="35" fillId="4" borderId="26" xfId="6" applyNumberFormat="1" applyFont="1" applyFill="1" applyBorder="1" applyAlignment="1">
      <alignment vertical="top" wrapText="1"/>
    </xf>
    <xf numFmtId="3" fontId="35" fillId="4" borderId="28" xfId="6" applyNumberFormat="1" applyFont="1" applyFill="1" applyBorder="1" applyAlignment="1">
      <alignment vertical="top" wrapText="1"/>
    </xf>
    <xf numFmtId="0" fontId="36" fillId="0" borderId="0" xfId="0" applyFont="1" applyAlignment="1">
      <alignment vertical="center" wrapText="1"/>
    </xf>
    <xf numFmtId="15" fontId="36" fillId="0" borderId="0" xfId="0" applyNumberFormat="1" applyFont="1" applyAlignment="1">
      <alignment vertical="center" wrapText="1"/>
    </xf>
    <xf numFmtId="49" fontId="33" fillId="0" borderId="1" xfId="110" applyNumberFormat="1" applyFont="1" applyBorder="1" applyAlignment="1">
      <alignment horizontal="center"/>
    </xf>
    <xf numFmtId="0" fontId="29" fillId="0" borderId="0" xfId="110" applyFont="1"/>
    <xf numFmtId="0" fontId="20" fillId="0" borderId="0" xfId="110" applyFont="1" applyAlignment="1">
      <alignment vertical="center"/>
    </xf>
    <xf numFmtId="3" fontId="29" fillId="0" borderId="5" xfId="4" applyNumberFormat="1" applyFont="1" applyBorder="1" applyAlignment="1">
      <alignment horizontal="right" vertical="center" wrapText="1"/>
    </xf>
    <xf numFmtId="3" fontId="29" fillId="0" borderId="1" xfId="4" applyNumberFormat="1" applyFont="1" applyBorder="1" applyAlignment="1">
      <alignment horizontal="right" vertical="center" wrapText="1"/>
    </xf>
    <xf numFmtId="3" fontId="29" fillId="0" borderId="29" xfId="4" applyNumberFormat="1" applyFont="1" applyBorder="1" applyAlignment="1">
      <alignment horizontal="right" vertical="center" wrapText="1"/>
    </xf>
    <xf numFmtId="165" fontId="29" fillId="0" borderId="4" xfId="4" applyNumberFormat="1" applyFont="1" applyBorder="1" applyAlignment="1">
      <alignment horizontal="right" vertical="center" wrapText="1"/>
    </xf>
    <xf numFmtId="0" fontId="38" fillId="0" borderId="5" xfId="111" applyFont="1" applyBorder="1" applyAlignment="1">
      <alignment horizontal="center" vertical="center"/>
    </xf>
    <xf numFmtId="0" fontId="38" fillId="0" borderId="1" xfId="111" applyFont="1" applyBorder="1" applyAlignment="1">
      <alignment horizontal="center" vertical="center"/>
    </xf>
    <xf numFmtId="0" fontId="124" fillId="0" borderId="0" xfId="0" applyFont="1"/>
    <xf numFmtId="3" fontId="35" fillId="0" borderId="1" xfId="110" applyNumberFormat="1" applyFont="1" applyBorder="1" applyAlignment="1">
      <alignment horizontal="right" wrapText="1"/>
    </xf>
    <xf numFmtId="3" fontId="33" fillId="0" borderId="1" xfId="110" applyNumberFormat="1" applyFont="1" applyBorder="1" applyAlignment="1">
      <alignment horizontal="right" wrapText="1"/>
    </xf>
    <xf numFmtId="3" fontId="34" fillId="0" borderId="1" xfId="110" applyNumberFormat="1" applyFont="1" applyBorder="1" applyAlignment="1">
      <alignment horizontal="right" wrapText="1"/>
    </xf>
    <xf numFmtId="170" fontId="22" fillId="0" borderId="0" xfId="6" applyNumberFormat="1" applyFont="1" applyAlignment="1">
      <alignment horizontal="center" vertical="center"/>
    </xf>
    <xf numFmtId="3" fontId="33" fillId="4" borderId="32" xfId="110" applyNumberFormat="1" applyFont="1" applyFill="1" applyBorder="1" applyAlignment="1">
      <alignment horizontal="right" wrapText="1"/>
    </xf>
    <xf numFmtId="3" fontId="33" fillId="4" borderId="42" xfId="110" quotePrefix="1" applyNumberFormat="1" applyFont="1" applyFill="1" applyBorder="1" applyAlignment="1">
      <alignment horizontal="right" wrapText="1"/>
    </xf>
    <xf numFmtId="3" fontId="33" fillId="0" borderId="23" xfId="4" applyNumberFormat="1" applyFont="1" applyBorder="1" applyAlignment="1">
      <alignment horizontal="center" wrapText="1"/>
    </xf>
    <xf numFmtId="3" fontId="34" fillId="0" borderId="23" xfId="4" quotePrefix="1" applyNumberFormat="1" applyFont="1" applyBorder="1" applyAlignment="1">
      <alignment horizontal="center" wrapText="1"/>
    </xf>
    <xf numFmtId="3" fontId="33" fillId="0" borderId="38" xfId="4" quotePrefix="1" applyNumberFormat="1" applyFont="1" applyBorder="1" applyAlignment="1">
      <alignment horizontal="center" wrapText="1"/>
    </xf>
    <xf numFmtId="3" fontId="33" fillId="0" borderId="23" xfId="4" quotePrefix="1" applyNumberFormat="1" applyFont="1" applyBorder="1" applyAlignment="1">
      <alignment horizontal="center"/>
    </xf>
    <xf numFmtId="3" fontId="33" fillId="4" borderId="40" xfId="110" applyNumberFormat="1" applyFont="1" applyFill="1" applyBorder="1" applyAlignment="1">
      <alignment horizontal="center" vertical="top" wrapText="1"/>
    </xf>
    <xf numFmtId="0" fontId="27" fillId="0" borderId="56" xfId="2" applyBorder="1" applyAlignment="1">
      <alignment wrapText="1"/>
    </xf>
    <xf numFmtId="0" fontId="27" fillId="0" borderId="56" xfId="2" applyBorder="1" applyAlignment="1">
      <alignment vertical="center" wrapText="1"/>
    </xf>
    <xf numFmtId="3" fontId="35" fillId="4" borderId="60" xfId="110" applyNumberFormat="1" applyFont="1" applyFill="1" applyBorder="1" applyAlignment="1">
      <alignment horizontal="right" wrapText="1"/>
    </xf>
    <xf numFmtId="3" fontId="35" fillId="4" borderId="61" xfId="110" applyNumberFormat="1" applyFont="1" applyFill="1" applyBorder="1" applyAlignment="1">
      <alignment horizontal="right" wrapText="1"/>
    </xf>
    <xf numFmtId="3" fontId="35" fillId="4" borderId="62" xfId="110" applyNumberFormat="1" applyFont="1" applyFill="1" applyBorder="1" applyAlignment="1">
      <alignment horizontal="right" wrapText="1"/>
    </xf>
    <xf numFmtId="3" fontId="35" fillId="4" borderId="63" xfId="110" applyNumberFormat="1" applyFont="1" applyFill="1" applyBorder="1" applyAlignment="1">
      <alignment horizontal="right" wrapText="1"/>
    </xf>
    <xf numFmtId="3" fontId="33" fillId="4" borderId="64" xfId="110" applyNumberFormat="1" applyFont="1" applyFill="1" applyBorder="1" applyAlignment="1">
      <alignment horizontal="right" wrapText="1"/>
    </xf>
    <xf numFmtId="3" fontId="33" fillId="4" borderId="61" xfId="110" applyNumberFormat="1" applyFont="1" applyFill="1" applyBorder="1" applyAlignment="1">
      <alignment horizontal="right" wrapText="1"/>
    </xf>
    <xf numFmtId="3" fontId="33" fillId="4" borderId="62" xfId="110" applyNumberFormat="1" applyFont="1" applyFill="1" applyBorder="1" applyAlignment="1">
      <alignment horizontal="right" wrapText="1"/>
    </xf>
    <xf numFmtId="3" fontId="33" fillId="29" borderId="58" xfId="4" quotePrefix="1" applyNumberFormat="1" applyFont="1" applyFill="1" applyBorder="1" applyAlignment="1">
      <alignment horizontal="center" wrapText="1"/>
    </xf>
    <xf numFmtId="3" fontId="33" fillId="29" borderId="58" xfId="4" applyNumberFormat="1" applyFont="1" applyFill="1" applyBorder="1" applyAlignment="1">
      <alignment horizontal="center" wrapText="1"/>
    </xf>
    <xf numFmtId="3" fontId="33" fillId="29" borderId="59" xfId="4" applyNumberFormat="1" applyFont="1" applyFill="1" applyBorder="1" applyAlignment="1">
      <alignment horizontal="center" wrapText="1"/>
    </xf>
    <xf numFmtId="3" fontId="33" fillId="29" borderId="57" xfId="4" quotePrefix="1" applyNumberFormat="1" applyFont="1" applyFill="1" applyBorder="1" applyAlignment="1">
      <alignment horizontal="center" wrapText="1"/>
    </xf>
    <xf numFmtId="3" fontId="33" fillId="0" borderId="54" xfId="4" applyNumberFormat="1" applyFont="1" applyBorder="1" applyAlignment="1">
      <alignment horizontal="center" vertical="center" wrapText="1"/>
    </xf>
    <xf numFmtId="3" fontId="33" fillId="0" borderId="52" xfId="4" applyNumberFormat="1" applyFont="1" applyBorder="1" applyAlignment="1">
      <alignment horizontal="center" vertical="center" wrapText="1"/>
    </xf>
    <xf numFmtId="0" fontId="33" fillId="0" borderId="54" xfId="4" applyFont="1" applyBorder="1" applyAlignment="1">
      <alignment horizontal="center"/>
    </xf>
    <xf numFmtId="3" fontId="34" fillId="0" borderId="52" xfId="4" applyNumberFormat="1" applyFont="1" applyBorder="1" applyAlignment="1">
      <alignment horizontal="center" wrapText="1"/>
    </xf>
    <xf numFmtId="0" fontId="33" fillId="29" borderId="58" xfId="4" applyFont="1" applyFill="1" applyBorder="1" applyAlignment="1">
      <alignment horizontal="center"/>
    </xf>
    <xf numFmtId="0" fontId="33" fillId="29" borderId="59" xfId="4" applyFont="1" applyFill="1" applyBorder="1" applyAlignment="1">
      <alignment horizontal="center"/>
    </xf>
    <xf numFmtId="3" fontId="33" fillId="29" borderId="57" xfId="4" applyNumberFormat="1" applyFont="1" applyFill="1" applyBorder="1" applyAlignment="1">
      <alignment horizontal="center" wrapText="1"/>
    </xf>
    <xf numFmtId="3" fontId="33" fillId="29" borderId="58" xfId="4" applyNumberFormat="1" applyFont="1" applyFill="1" applyBorder="1" applyAlignment="1">
      <alignment horizontal="right" wrapText="1"/>
    </xf>
    <xf numFmtId="3" fontId="34" fillId="0" borderId="54" xfId="4" applyNumberFormat="1" applyFont="1" applyBorder="1" applyAlignment="1">
      <alignment horizontal="center" wrapText="1"/>
    </xf>
    <xf numFmtId="0" fontId="104" fillId="0" borderId="52" xfId="110" applyFont="1" applyBorder="1"/>
    <xf numFmtId="3" fontId="34" fillId="0" borderId="65" xfId="4" quotePrefix="1" applyNumberFormat="1" applyFont="1" applyBorder="1" applyAlignment="1">
      <alignment horizontal="center" wrapText="1"/>
    </xf>
    <xf numFmtId="3" fontId="34" fillId="0" borderId="61" xfId="4" quotePrefix="1" applyNumberFormat="1" applyFont="1" applyBorder="1" applyAlignment="1">
      <alignment horizontal="center" wrapText="1"/>
    </xf>
    <xf numFmtId="3" fontId="34" fillId="0" borderId="61" xfId="4" applyNumberFormat="1" applyFont="1" applyBorder="1" applyAlignment="1">
      <alignment horizontal="center" wrapText="1"/>
    </xf>
    <xf numFmtId="3" fontId="34" fillId="0" borderId="66" xfId="4" applyNumberFormat="1" applyFont="1" applyBorder="1" applyAlignment="1">
      <alignment horizontal="center" wrapText="1"/>
    </xf>
    <xf numFmtId="3" fontId="33" fillId="29" borderId="56" xfId="4" quotePrefix="1" applyNumberFormat="1" applyFont="1" applyFill="1" applyBorder="1" applyAlignment="1">
      <alignment horizontal="center" wrapText="1"/>
    </xf>
    <xf numFmtId="49" fontId="33" fillId="29" borderId="58" xfId="4" applyNumberFormat="1" applyFont="1" applyFill="1" applyBorder="1" applyAlignment="1">
      <alignment horizontal="center" wrapText="1"/>
    </xf>
    <xf numFmtId="164" fontId="33" fillId="29" borderId="58" xfId="5" applyNumberFormat="1" applyFont="1" applyFill="1" applyBorder="1" applyAlignment="1">
      <alignment horizontal="center"/>
    </xf>
    <xf numFmtId="0" fontId="33" fillId="29" borderId="59" xfId="4" quotePrefix="1" applyFont="1" applyFill="1" applyBorder="1" applyAlignment="1">
      <alignment horizontal="center"/>
    </xf>
    <xf numFmtId="3" fontId="33" fillId="0" borderId="52" xfId="4" quotePrefix="1" applyNumberFormat="1" applyFont="1" applyBorder="1" applyAlignment="1">
      <alignment horizontal="center" wrapText="1"/>
    </xf>
    <xf numFmtId="3" fontId="33" fillId="29" borderId="61" xfId="4" applyNumberFormat="1" applyFont="1" applyFill="1" applyBorder="1" applyAlignment="1">
      <alignment horizontal="center" wrapText="1"/>
    </xf>
    <xf numFmtId="0" fontId="33" fillId="29" borderId="67" xfId="4" applyFont="1" applyFill="1" applyBorder="1" applyAlignment="1">
      <alignment horizontal="center"/>
    </xf>
    <xf numFmtId="0" fontId="33" fillId="29" borderId="66" xfId="4" applyFont="1" applyFill="1" applyBorder="1" applyAlignment="1">
      <alignment horizontal="center"/>
    </xf>
    <xf numFmtId="3" fontId="33" fillId="29" borderId="65" xfId="4" applyNumberFormat="1" applyFont="1" applyFill="1" applyBorder="1" applyAlignment="1">
      <alignment horizontal="center" wrapText="1"/>
    </xf>
    <xf numFmtId="0" fontId="33" fillId="29" borderId="61" xfId="4" applyFont="1" applyFill="1" applyBorder="1" applyAlignment="1">
      <alignment horizontal="center"/>
    </xf>
    <xf numFmtId="0" fontId="31" fillId="29" borderId="58" xfId="111" applyFont="1" applyFill="1" applyBorder="1" applyAlignment="1">
      <alignment horizontal="center" vertical="center" wrapText="1"/>
    </xf>
    <xf numFmtId="0" fontId="36" fillId="0" borderId="52" xfId="0" applyFont="1" applyBorder="1" applyAlignment="1">
      <alignment vertical="center" wrapText="1"/>
    </xf>
    <xf numFmtId="0" fontId="108" fillId="4" borderId="54" xfId="106" applyFont="1" applyFill="1" applyBorder="1" applyAlignment="1">
      <alignment horizontal="center" vertical="center"/>
    </xf>
    <xf numFmtId="10" fontId="105" fillId="29" borderId="54" xfId="104" applyNumberFormat="1" applyFont="1" applyFill="1" applyBorder="1"/>
    <xf numFmtId="10" fontId="105" fillId="4" borderId="54" xfId="104" applyNumberFormat="1" applyFont="1" applyFill="1" applyBorder="1"/>
    <xf numFmtId="10" fontId="105" fillId="29" borderId="54" xfId="104" quotePrefix="1" applyNumberFormat="1" applyFont="1" applyFill="1" applyBorder="1" applyAlignment="1">
      <alignment horizontal="center"/>
    </xf>
    <xf numFmtId="0" fontId="106" fillId="4" borderId="56" xfId="98" applyFont="1" applyFill="1" applyBorder="1" applyAlignment="1">
      <alignment horizontal="center"/>
    </xf>
    <xf numFmtId="0" fontId="36" fillId="4" borderId="59" xfId="98" applyFont="1" applyFill="1" applyBorder="1" applyAlignment="1">
      <alignment horizontal="center"/>
    </xf>
    <xf numFmtId="0" fontId="106" fillId="4" borderId="64" xfId="98" applyFont="1" applyFill="1" applyBorder="1" applyAlignment="1">
      <alignment horizontal="center"/>
    </xf>
    <xf numFmtId="0" fontId="36" fillId="4" borderId="63" xfId="98" applyFont="1" applyFill="1" applyBorder="1" applyAlignment="1">
      <alignment horizontal="center"/>
    </xf>
    <xf numFmtId="0" fontId="106" fillId="4" borderId="62" xfId="98" applyFont="1" applyFill="1" applyBorder="1" applyAlignment="1">
      <alignment horizontal="center"/>
    </xf>
    <xf numFmtId="0" fontId="36" fillId="4" borderId="54" xfId="98" applyFont="1" applyFill="1" applyBorder="1" applyAlignment="1">
      <alignment horizontal="center"/>
    </xf>
    <xf numFmtId="0" fontId="36" fillId="0" borderId="52" xfId="98" applyFont="1" applyBorder="1"/>
    <xf numFmtId="164" fontId="36" fillId="0" borderId="53" xfId="103" applyNumberFormat="1" applyFont="1" applyBorder="1"/>
    <xf numFmtId="164" fontId="36" fillId="0" borderId="54" xfId="103" applyNumberFormat="1" applyFont="1" applyBorder="1"/>
    <xf numFmtId="164" fontId="36" fillId="0" borderId="68" xfId="103" applyNumberFormat="1" applyFont="1" applyBorder="1"/>
    <xf numFmtId="164" fontId="36" fillId="0" borderId="55" xfId="103" applyNumberFormat="1" applyFont="1" applyBorder="1"/>
    <xf numFmtId="164" fontId="36" fillId="0" borderId="69" xfId="103" applyNumberFormat="1" applyFont="1" applyBorder="1"/>
    <xf numFmtId="0" fontId="36" fillId="0" borderId="57" xfId="98" applyFont="1" applyBorder="1"/>
    <xf numFmtId="164" fontId="36" fillId="29" borderId="68" xfId="103" applyNumberFormat="1" applyFont="1" applyFill="1" applyBorder="1"/>
    <xf numFmtId="177" fontId="33" fillId="0" borderId="55" xfId="2" applyNumberFormat="1" applyFont="1" applyBorder="1" applyAlignment="1">
      <alignment horizontal="right" wrapText="1"/>
    </xf>
    <xf numFmtId="0" fontId="35" fillId="4" borderId="53" xfId="6" applyFont="1" applyFill="1" applyBorder="1" applyAlignment="1">
      <alignment horizontal="right" wrapText="1"/>
    </xf>
    <xf numFmtId="0" fontId="33" fillId="4" borderId="54" xfId="6" applyFont="1" applyFill="1" applyBorder="1" applyAlignment="1">
      <alignment horizontal="right" wrapText="1"/>
    </xf>
    <xf numFmtId="0" fontId="36" fillId="0" borderId="52" xfId="6" applyFont="1" applyBorder="1" applyAlignment="1">
      <alignment vertical="center" wrapText="1"/>
    </xf>
    <xf numFmtId="0" fontId="36" fillId="0" borderId="53" xfId="6" applyFont="1" applyBorder="1" applyAlignment="1">
      <alignment horizontal="right" vertical="center"/>
    </xf>
    <xf numFmtId="0" fontId="36" fillId="0" borderId="54" xfId="6" applyFont="1" applyBorder="1" applyAlignment="1">
      <alignment horizontal="right" vertical="center"/>
    </xf>
    <xf numFmtId="1" fontId="36" fillId="0" borderId="53" xfId="6" applyNumberFormat="1" applyFont="1" applyBorder="1" applyAlignment="1">
      <alignment horizontal="right" vertical="center"/>
    </xf>
    <xf numFmtId="0" fontId="108" fillId="3" borderId="53" xfId="6" applyFont="1" applyFill="1" applyBorder="1" applyAlignment="1">
      <alignment horizontal="right" vertical="center"/>
    </xf>
    <xf numFmtId="0" fontId="36" fillId="0" borderId="52" xfId="6" applyFont="1" applyBorder="1" applyAlignment="1">
      <alignment vertical="top" wrapText="1"/>
    </xf>
    <xf numFmtId="0" fontId="36" fillId="0" borderId="54" xfId="6" applyFont="1" applyBorder="1" applyAlignment="1">
      <alignment horizontal="center" vertical="top" wrapText="1"/>
    </xf>
    <xf numFmtId="167" fontId="49" fillId="4" borderId="61" xfId="9" applyNumberFormat="1" applyFont="1" applyFill="1" applyBorder="1" applyAlignment="1">
      <alignment horizontal="right" wrapText="1"/>
    </xf>
    <xf numFmtId="15" fontId="36" fillId="0" borderId="54" xfId="0" applyNumberFormat="1" applyFont="1" applyBorder="1" applyAlignment="1">
      <alignment vertical="center" wrapText="1"/>
    </xf>
    <xf numFmtId="0" fontId="36" fillId="0" borderId="53" xfId="0" applyFont="1" applyBorder="1" applyAlignment="1">
      <alignment vertical="center" wrapText="1"/>
    </xf>
    <xf numFmtId="0" fontId="36" fillId="0" borderId="55" xfId="0" applyFont="1" applyBorder="1" applyAlignment="1">
      <alignment vertical="center" wrapText="1"/>
    </xf>
    <xf numFmtId="0" fontId="36" fillId="0" borderId="54" xfId="0" applyFont="1" applyBorder="1" applyAlignment="1">
      <alignment vertical="center" wrapText="1"/>
    </xf>
    <xf numFmtId="3" fontId="35" fillId="0" borderId="61" xfId="0" applyNumberFormat="1" applyFont="1" applyBorder="1" applyAlignment="1">
      <alignment horizontal="right" vertical="center"/>
    </xf>
    <xf numFmtId="3" fontId="105" fillId="0" borderId="61" xfId="4" applyNumberFormat="1" applyFont="1" applyBorder="1" applyAlignment="1">
      <alignment horizontal="right"/>
    </xf>
    <xf numFmtId="3" fontId="35" fillId="0" borderId="62" xfId="0" applyNumberFormat="1" applyFont="1" applyBorder="1" applyAlignment="1">
      <alignment horizontal="right" vertical="center"/>
    </xf>
    <xf numFmtId="3" fontId="105" fillId="0" borderId="62" xfId="4" applyNumberFormat="1" applyFont="1" applyBorder="1" applyAlignment="1">
      <alignment horizontal="right"/>
    </xf>
    <xf numFmtId="167" fontId="23" fillId="0" borderId="0" xfId="9" applyNumberFormat="1" applyFont="1" applyAlignment="1">
      <alignment horizontal="left" wrapText="1"/>
    </xf>
    <xf numFmtId="164" fontId="33" fillId="0" borderId="54" xfId="103" applyNumberFormat="1" applyFont="1" applyBorder="1"/>
    <xf numFmtId="164" fontId="33" fillId="29" borderId="68" xfId="103" applyNumberFormat="1" applyFont="1" applyFill="1" applyBorder="1"/>
    <xf numFmtId="0" fontId="36" fillId="0" borderId="0" xfId="6" applyFont="1" applyAlignment="1">
      <alignment vertical="center" wrapText="1"/>
    </xf>
    <xf numFmtId="49" fontId="36" fillId="0" borderId="0" xfId="6" applyNumberFormat="1" applyFont="1" applyAlignment="1">
      <alignment horizontal="center" vertical="center" wrapText="1"/>
    </xf>
    <xf numFmtId="0" fontId="37" fillId="0" borderId="0" xfId="107" applyFont="1"/>
    <xf numFmtId="164" fontId="33" fillId="0" borderId="1" xfId="5" applyNumberFormat="1" applyFont="1" applyBorder="1" applyAlignment="1">
      <alignment horizontal="right"/>
    </xf>
    <xf numFmtId="3" fontId="34" fillId="0" borderId="23" xfId="4" quotePrefix="1" applyNumberFormat="1" applyFont="1" applyBorder="1" applyAlignment="1">
      <alignment horizontal="center"/>
    </xf>
    <xf numFmtId="3" fontId="34" fillId="0" borderId="5" xfId="4" applyNumberFormat="1" applyFont="1" applyBorder="1" applyAlignment="1">
      <alignment horizontal="center" wrapText="1"/>
    </xf>
    <xf numFmtId="164" fontId="27" fillId="0" borderId="61" xfId="21" applyNumberFormat="1" applyFont="1" applyBorder="1" applyAlignment="1">
      <alignment horizontal="right" vertical="top"/>
    </xf>
    <xf numFmtId="164" fontId="27" fillId="0" borderId="58" xfId="21" applyNumberFormat="1" applyFont="1" applyBorder="1" applyAlignment="1">
      <alignment horizontal="right" vertical="top"/>
    </xf>
    <xf numFmtId="164" fontId="20" fillId="4" borderId="1" xfId="21" applyNumberFormat="1" applyFont="1" applyFill="1" applyBorder="1" applyAlignment="1">
      <alignment horizontal="right" vertical="top"/>
    </xf>
    <xf numFmtId="164" fontId="20" fillId="0" borderId="1" xfId="21" applyNumberFormat="1" applyFont="1" applyFill="1" applyBorder="1" applyAlignment="1">
      <alignment horizontal="right" vertical="top"/>
    </xf>
    <xf numFmtId="164" fontId="20" fillId="29" borderId="1" xfId="21" applyNumberFormat="1" applyFont="1" applyFill="1" applyBorder="1" applyAlignment="1">
      <alignment vertical="top"/>
    </xf>
    <xf numFmtId="0" fontId="52" fillId="0" borderId="61" xfId="84" applyFont="1" applyBorder="1" applyAlignment="1">
      <alignment horizontal="right" vertical="top"/>
    </xf>
    <xf numFmtId="164" fontId="20" fillId="29" borderId="61" xfId="21" applyNumberFormat="1" applyFont="1" applyFill="1" applyBorder="1" applyAlignment="1">
      <alignment horizontal="right" vertical="top"/>
    </xf>
    <xf numFmtId="49" fontId="52" fillId="4" borderId="1" xfId="0" applyNumberFormat="1" applyFont="1" applyFill="1" applyBorder="1" applyAlignment="1">
      <alignment horizontal="right" vertical="top"/>
    </xf>
    <xf numFmtId="170" fontId="35" fillId="4" borderId="53" xfId="9" applyNumberFormat="1" applyFont="1" applyFill="1" applyBorder="1" applyAlignment="1">
      <alignment horizontal="right" vertical="center" wrapText="1"/>
    </xf>
    <xf numFmtId="170" fontId="35" fillId="29" borderId="53" xfId="9" applyNumberFormat="1" applyFont="1" applyFill="1" applyBorder="1" applyAlignment="1">
      <alignment horizontal="right" vertical="center" wrapText="1"/>
    </xf>
    <xf numFmtId="169" fontId="15" fillId="0" borderId="0" xfId="6" applyNumberFormat="1" applyAlignment="1">
      <alignment horizontal="right"/>
    </xf>
    <xf numFmtId="164" fontId="29" fillId="0" borderId="61" xfId="21" applyNumberFormat="1" applyFont="1" applyFill="1" applyBorder="1" applyAlignment="1">
      <alignment horizontal="center" vertical="top"/>
    </xf>
    <xf numFmtId="164" fontId="29" fillId="0" borderId="58" xfId="21" applyNumberFormat="1" applyFont="1" applyFill="1" applyBorder="1" applyAlignment="1">
      <alignment horizontal="center" vertical="top"/>
    </xf>
    <xf numFmtId="49" fontId="52" fillId="4" borderId="1" xfId="0" applyNumberFormat="1" applyFont="1" applyFill="1" applyBorder="1" applyAlignment="1">
      <alignment horizontal="center" vertical="top"/>
    </xf>
    <xf numFmtId="164" fontId="52" fillId="4" borderId="1" xfId="21" applyNumberFormat="1" applyFont="1" applyFill="1" applyBorder="1" applyAlignment="1">
      <alignment horizontal="center" vertical="top"/>
    </xf>
    <xf numFmtId="164" fontId="52" fillId="29" borderId="1" xfId="21" applyNumberFormat="1" applyFont="1" applyFill="1" applyBorder="1" applyAlignment="1">
      <alignment horizontal="center" vertical="top"/>
    </xf>
    <xf numFmtId="164" fontId="52" fillId="29" borderId="61" xfId="21" applyNumberFormat="1" applyFont="1" applyFill="1" applyBorder="1" applyAlignment="1">
      <alignment horizontal="center" vertical="top"/>
    </xf>
    <xf numFmtId="3" fontId="29" fillId="0" borderId="71" xfId="4" quotePrefix="1" applyNumberFormat="1" applyFont="1" applyBorder="1" applyAlignment="1">
      <alignment horizontal="center" vertical="center" wrapText="1"/>
    </xf>
    <xf numFmtId="3" fontId="35" fillId="0" borderId="71" xfId="4" applyNumberFormat="1" applyFont="1" applyBorder="1" applyAlignment="1">
      <alignment horizontal="right" vertical="center" wrapText="1"/>
    </xf>
    <xf numFmtId="165" fontId="29" fillId="0" borderId="72" xfId="4" applyNumberFormat="1" applyFont="1" applyBorder="1" applyAlignment="1">
      <alignment horizontal="right" vertical="center" wrapText="1"/>
    </xf>
    <xf numFmtId="3" fontId="29" fillId="0" borderId="71" xfId="4" applyNumberFormat="1" applyFont="1" applyBorder="1" applyAlignment="1">
      <alignment horizontal="right" vertical="center" wrapText="1"/>
    </xf>
    <xf numFmtId="3" fontId="27" fillId="0" borderId="71" xfId="4" quotePrefix="1" applyNumberFormat="1" applyBorder="1" applyAlignment="1">
      <alignment horizontal="center" vertical="center" wrapText="1"/>
    </xf>
    <xf numFmtId="3" fontId="27" fillId="0" borderId="72" xfId="4" applyNumberFormat="1" applyBorder="1" applyAlignment="1">
      <alignment horizontal="center" vertical="center" wrapText="1"/>
    </xf>
    <xf numFmtId="3" fontId="16" fillId="0" borderId="0" xfId="6" applyNumberFormat="1" applyFont="1" applyAlignment="1">
      <alignment horizontal="left" vertical="center"/>
    </xf>
    <xf numFmtId="0" fontId="16" fillId="0" borderId="0" xfId="6" applyFont="1"/>
    <xf numFmtId="177" fontId="33" fillId="29" borderId="55" xfId="2" applyNumberFormat="1" applyFont="1" applyFill="1" applyBorder="1" applyAlignment="1">
      <alignment horizontal="right" wrapText="1"/>
    </xf>
    <xf numFmtId="170" fontId="35" fillId="4" borderId="1" xfId="9" applyNumberFormat="1" applyFont="1" applyFill="1" applyBorder="1" applyAlignment="1">
      <alignment horizontal="center" vertical="center" wrapText="1"/>
    </xf>
    <xf numFmtId="170" fontId="35" fillId="4" borderId="1" xfId="9" applyNumberFormat="1" applyFont="1" applyFill="1" applyBorder="1" applyAlignment="1">
      <alignment horizontal="right" vertical="center" wrapText="1"/>
    </xf>
    <xf numFmtId="3" fontId="33" fillId="0" borderId="56" xfId="4" quotePrefix="1" applyNumberFormat="1" applyFont="1" applyBorder="1" applyAlignment="1">
      <alignment horizontal="center" wrapText="1"/>
    </xf>
    <xf numFmtId="3" fontId="33" fillId="0" borderId="59" xfId="4" applyNumberFormat="1" applyFont="1" applyBorder="1" applyAlignment="1">
      <alignment horizontal="center" wrapText="1"/>
    </xf>
    <xf numFmtId="3" fontId="33" fillId="0" borderId="52" xfId="4" applyNumberFormat="1" applyFont="1" applyBorder="1" applyAlignment="1">
      <alignment horizontal="center" wrapText="1"/>
    </xf>
    <xf numFmtId="3" fontId="33" fillId="0" borderId="68" xfId="4" applyNumberFormat="1" applyFont="1" applyBorder="1" applyAlignment="1">
      <alignment horizontal="right" wrapText="1"/>
    </xf>
    <xf numFmtId="0" fontId="29" fillId="4" borderId="33" xfId="111" applyFont="1" applyFill="1" applyBorder="1" applyAlignment="1">
      <alignment horizontal="right" vertical="center" wrapText="1"/>
    </xf>
    <xf numFmtId="0" fontId="31" fillId="29" borderId="61" xfId="111" applyFont="1" applyFill="1" applyBorder="1" applyAlignment="1">
      <alignment horizontal="center" vertical="center" wrapText="1"/>
    </xf>
    <xf numFmtId="3" fontId="29" fillId="29" borderId="61" xfId="4" quotePrefix="1" applyNumberFormat="1" applyFont="1" applyFill="1" applyBorder="1" applyAlignment="1">
      <alignment horizontal="center" vertical="center" wrapText="1"/>
    </xf>
    <xf numFmtId="0" fontId="31" fillId="29" borderId="1" xfId="111" applyFont="1" applyFill="1" applyBorder="1" applyAlignment="1">
      <alignment horizontal="center" vertical="center" wrapText="1"/>
    </xf>
    <xf numFmtId="3" fontId="29" fillId="29" borderId="1" xfId="4" quotePrefix="1" applyNumberFormat="1" applyFont="1" applyFill="1" applyBorder="1" applyAlignment="1">
      <alignment horizontal="center" vertical="center" wrapText="1"/>
    </xf>
    <xf numFmtId="3" fontId="29" fillId="0" borderId="60" xfId="4" quotePrefix="1" applyNumberFormat="1" applyFont="1" applyBorder="1" applyAlignment="1">
      <alignment horizontal="center" vertical="center" wrapText="1"/>
    </xf>
    <xf numFmtId="3" fontId="29" fillId="0" borderId="62" xfId="4" applyNumberFormat="1" applyFont="1" applyBorder="1" applyAlignment="1">
      <alignment horizontal="right" vertical="center" wrapText="1"/>
    </xf>
    <xf numFmtId="0" fontId="38" fillId="0" borderId="30" xfId="111" applyFont="1" applyBorder="1" applyAlignment="1">
      <alignment horizontal="center" vertical="center"/>
    </xf>
    <xf numFmtId="3" fontId="29" fillId="0" borderId="3" xfId="4" applyNumberFormat="1" applyFont="1" applyBorder="1" applyAlignment="1">
      <alignment horizontal="right" vertical="center" wrapText="1"/>
    </xf>
    <xf numFmtId="3" fontId="29" fillId="0" borderId="61" xfId="4" quotePrefix="1" applyNumberFormat="1" applyFont="1" applyBorder="1" applyAlignment="1">
      <alignment horizontal="center" vertical="center" wrapText="1"/>
    </xf>
    <xf numFmtId="3" fontId="29" fillId="0" borderId="61" xfId="4" applyNumberFormat="1" applyFont="1" applyBorder="1" applyAlignment="1">
      <alignment horizontal="right" vertical="center" wrapText="1"/>
    </xf>
    <xf numFmtId="3" fontId="33" fillId="28" borderId="5" xfId="4" quotePrefix="1" applyNumberFormat="1" applyFont="1" applyFill="1" applyBorder="1" applyAlignment="1">
      <alignment horizontal="center" wrapText="1"/>
    </xf>
    <xf numFmtId="0" fontId="6" fillId="0" borderId="0" xfId="6" applyFont="1"/>
    <xf numFmtId="0" fontId="27" fillId="0" borderId="0" xfId="0" applyFont="1"/>
    <xf numFmtId="0" fontId="27" fillId="0" borderId="0" xfId="0" applyFont="1" applyAlignment="1">
      <alignment horizontal="right"/>
    </xf>
    <xf numFmtId="0" fontId="27" fillId="0" borderId="0" xfId="0" applyFont="1" applyAlignment="1">
      <alignment horizontal="right" vertical="center" wrapText="1"/>
    </xf>
    <xf numFmtId="170" fontId="33" fillId="29" borderId="53" xfId="9" applyNumberFormat="1" applyFont="1" applyFill="1" applyBorder="1" applyAlignment="1">
      <alignment horizontal="right" vertical="center" wrapText="1"/>
    </xf>
    <xf numFmtId="15" fontId="36" fillId="0" borderId="52" xfId="0" applyNumberFormat="1" applyFont="1" applyBorder="1" applyAlignment="1">
      <alignment horizontal="left" vertical="center" wrapText="1"/>
    </xf>
    <xf numFmtId="0" fontId="6" fillId="0" borderId="0" xfId="1" applyFont="1"/>
    <xf numFmtId="0" fontId="6" fillId="0" borderId="0" xfId="97" applyFont="1"/>
    <xf numFmtId="0" fontId="6" fillId="0" borderId="0" xfId="111" applyFont="1"/>
    <xf numFmtId="0" fontId="6" fillId="0" borderId="0" xfId="6" applyFont="1" applyAlignment="1">
      <alignment horizontal="right"/>
    </xf>
    <xf numFmtId="0" fontId="6" fillId="0" borderId="0" xfId="6" applyFont="1" applyAlignment="1">
      <alignment wrapText="1"/>
    </xf>
    <xf numFmtId="0" fontId="15" fillId="0" borderId="0" xfId="6" applyBorder="1"/>
    <xf numFmtId="3" fontId="35" fillId="0" borderId="0" xfId="6" applyNumberFormat="1" applyFont="1" applyFill="1" applyBorder="1" applyAlignment="1">
      <alignment horizontal="center" vertical="top" wrapText="1"/>
    </xf>
    <xf numFmtId="3" fontId="35" fillId="0" borderId="0" xfId="6" applyNumberFormat="1" applyFont="1" applyFill="1" applyBorder="1" applyAlignment="1">
      <alignment horizontal="right" wrapText="1"/>
    </xf>
    <xf numFmtId="170" fontId="33" fillId="0" borderId="0" xfId="2" applyNumberFormat="1" applyFont="1" applyFill="1" applyBorder="1" applyAlignment="1">
      <alignment vertical="center" wrapText="1"/>
    </xf>
    <xf numFmtId="177" fontId="33" fillId="0" borderId="0" xfId="2" applyNumberFormat="1" applyFont="1" applyFill="1" applyBorder="1" applyAlignment="1">
      <alignment horizontal="right" wrapText="1"/>
    </xf>
    <xf numFmtId="0" fontId="7" fillId="0" borderId="0" xfId="110" applyBorder="1"/>
    <xf numFmtId="3" fontId="35" fillId="4" borderId="0" xfId="110" applyNumberFormat="1" applyFont="1" applyFill="1" applyBorder="1" applyAlignment="1">
      <alignment horizontal="right" wrapText="1"/>
    </xf>
    <xf numFmtId="3" fontId="33" fillId="4" borderId="0" xfId="110" applyNumberFormat="1" applyFont="1" applyFill="1" applyBorder="1" applyAlignment="1">
      <alignment horizontal="right" wrapText="1"/>
    </xf>
    <xf numFmtId="0" fontId="18" fillId="0" borderId="0" xfId="98" applyFont="1" applyBorder="1" applyAlignment="1">
      <alignment vertical="center"/>
    </xf>
    <xf numFmtId="0" fontId="7" fillId="0" borderId="0" xfId="111" applyBorder="1"/>
    <xf numFmtId="3" fontId="35" fillId="4" borderId="0" xfId="6" applyNumberFormat="1" applyFont="1" applyFill="1" applyBorder="1" applyAlignment="1">
      <alignment horizontal="right" vertical="top" wrapText="1"/>
    </xf>
    <xf numFmtId="3" fontId="33" fillId="4" borderId="0" xfId="6" applyNumberFormat="1" applyFont="1" applyFill="1" applyBorder="1" applyAlignment="1">
      <alignment horizontal="right" vertical="top" wrapText="1"/>
    </xf>
    <xf numFmtId="3" fontId="35" fillId="4" borderId="0" xfId="6" applyNumberFormat="1" applyFont="1" applyFill="1" applyBorder="1" applyAlignment="1">
      <alignment horizontal="right" wrapText="1"/>
    </xf>
    <xf numFmtId="3" fontId="33" fillId="4" borderId="0" xfId="6" applyNumberFormat="1" applyFont="1" applyFill="1" applyBorder="1" applyAlignment="1">
      <alignment horizontal="right" wrapText="1"/>
    </xf>
    <xf numFmtId="0" fontId="35" fillId="4" borderId="60" xfId="6" applyFont="1" applyFill="1" applyBorder="1" applyAlignment="1">
      <alignment horizontal="center" vertical="center"/>
    </xf>
    <xf numFmtId="0" fontId="35" fillId="4" borderId="2" xfId="6" applyFont="1" applyFill="1" applyBorder="1" applyAlignment="1">
      <alignment vertical="center" wrapText="1"/>
    </xf>
    <xf numFmtId="0" fontId="35" fillId="4" borderId="2" xfId="6" applyFont="1" applyFill="1" applyBorder="1" applyAlignment="1">
      <alignment horizontal="left" wrapText="1"/>
    </xf>
    <xf numFmtId="0" fontId="36" fillId="0" borderId="53" xfId="6" applyFont="1" applyBorder="1" applyAlignment="1">
      <alignment vertical="center" wrapText="1"/>
    </xf>
    <xf numFmtId="0" fontId="108" fillId="3" borderId="53" xfId="6" applyFont="1" applyFill="1" applyBorder="1" applyAlignment="1">
      <alignment vertical="center" wrapText="1"/>
    </xf>
    <xf numFmtId="173" fontId="108" fillId="3" borderId="53" xfId="6" applyNumberFormat="1" applyFont="1" applyFill="1" applyBorder="1" applyAlignment="1">
      <alignment horizontal="right" vertical="center"/>
    </xf>
    <xf numFmtId="170" fontId="33" fillId="4" borderId="0" xfId="9" applyNumberFormat="1" applyFont="1" applyFill="1" applyBorder="1" applyAlignment="1">
      <alignment horizontal="center" wrapText="1"/>
    </xf>
    <xf numFmtId="170" fontId="35" fillId="4" borderId="0" xfId="9" applyNumberFormat="1" applyFont="1" applyFill="1" applyBorder="1" applyAlignment="1">
      <alignment horizontal="right" wrapText="1"/>
    </xf>
    <xf numFmtId="170" fontId="35" fillId="4" borderId="0" xfId="9" quotePrefix="1" applyNumberFormat="1" applyFont="1" applyFill="1" applyBorder="1" applyAlignment="1">
      <alignment horizontal="right" vertical="center" wrapText="1"/>
    </xf>
    <xf numFmtId="167" fontId="49" fillId="4" borderId="61" xfId="9" applyNumberFormat="1" applyFont="1" applyFill="1" applyBorder="1" applyAlignment="1">
      <alignment horizontal="center" vertical="center"/>
    </xf>
    <xf numFmtId="167" fontId="23" fillId="4" borderId="53" xfId="9" applyNumberFormat="1" applyFont="1" applyFill="1" applyBorder="1" applyAlignment="1">
      <alignment horizontal="right" vertical="center" wrapText="1"/>
    </xf>
    <xf numFmtId="167" fontId="23" fillId="4" borderId="61" xfId="9" applyNumberFormat="1" applyFont="1" applyFill="1" applyBorder="1" applyAlignment="1">
      <alignment horizontal="right" wrapText="1"/>
    </xf>
    <xf numFmtId="167" fontId="48" fillId="0" borderId="53" xfId="9" applyNumberFormat="1" applyFont="1" applyBorder="1" applyAlignment="1">
      <alignment horizontal="left" vertical="center" wrapText="1"/>
    </xf>
    <xf numFmtId="170" fontId="33" fillId="0" borderId="53" xfId="9" applyNumberFormat="1" applyFont="1" applyBorder="1" applyAlignment="1">
      <alignment horizontal="right" vertical="center" wrapText="1"/>
    </xf>
    <xf numFmtId="167" fontId="50" fillId="4" borderId="53" xfId="9" applyNumberFormat="1" applyFont="1" applyFill="1" applyBorder="1" applyAlignment="1">
      <alignment horizontal="left" vertical="center" wrapText="1"/>
    </xf>
    <xf numFmtId="170" fontId="33" fillId="4" borderId="53" xfId="9" applyNumberFormat="1" applyFont="1" applyFill="1" applyBorder="1" applyAlignment="1">
      <alignment horizontal="right" vertical="center" wrapText="1"/>
    </xf>
    <xf numFmtId="167" fontId="48" fillId="0" borderId="61" xfId="9" applyNumberFormat="1" applyFont="1" applyBorder="1" applyAlignment="1">
      <alignment horizontal="left" vertical="center" wrapText="1"/>
    </xf>
    <xf numFmtId="170" fontId="33" fillId="29" borderId="61" xfId="9" applyNumberFormat="1" applyFont="1" applyFill="1" applyBorder="1" applyAlignment="1">
      <alignment horizontal="right" vertical="center" wrapText="1"/>
    </xf>
    <xf numFmtId="170" fontId="35" fillId="29" borderId="61" xfId="9" applyNumberFormat="1" applyFont="1" applyFill="1" applyBorder="1" applyAlignment="1">
      <alignment horizontal="right" vertical="center" wrapText="1"/>
    </xf>
    <xf numFmtId="170" fontId="33" fillId="0" borderId="61" xfId="9" applyNumberFormat="1" applyFont="1" applyBorder="1" applyAlignment="1">
      <alignment horizontal="right" vertical="center" wrapText="1"/>
    </xf>
    <xf numFmtId="167" fontId="50" fillId="4" borderId="56" xfId="9" applyNumberFormat="1" applyFont="1" applyFill="1" applyBorder="1" applyAlignment="1">
      <alignment horizontal="left" vertical="center" wrapText="1"/>
    </xf>
    <xf numFmtId="170" fontId="23" fillId="4" borderId="58" xfId="9" applyNumberFormat="1" applyFont="1" applyFill="1" applyBorder="1" applyAlignment="1">
      <alignment horizontal="right" vertical="center" wrapText="1"/>
    </xf>
    <xf numFmtId="170" fontId="49" fillId="4" borderId="58" xfId="9" applyNumberFormat="1" applyFont="1" applyFill="1" applyBorder="1" applyAlignment="1">
      <alignment horizontal="right" vertical="center" wrapText="1"/>
    </xf>
    <xf numFmtId="170" fontId="23" fillId="4" borderId="68" xfId="9" applyNumberFormat="1" applyFont="1" applyFill="1" applyBorder="1" applyAlignment="1">
      <alignment horizontal="right" vertical="center" wrapText="1"/>
    </xf>
    <xf numFmtId="167" fontId="49" fillId="4" borderId="56" xfId="9" applyNumberFormat="1" applyFont="1" applyFill="1" applyBorder="1" applyAlignment="1">
      <alignment horizontal="center" vertical="center"/>
    </xf>
    <xf numFmtId="167" fontId="49" fillId="4" borderId="61" xfId="9" applyNumberFormat="1" applyFont="1" applyFill="1" applyBorder="1" applyAlignment="1">
      <alignment horizontal="left" wrapText="1"/>
    </xf>
    <xf numFmtId="167" fontId="49" fillId="4" borderId="1" xfId="9" applyNumberFormat="1" applyFont="1" applyFill="1" applyBorder="1" applyAlignment="1">
      <alignment horizontal="left" wrapText="1"/>
    </xf>
    <xf numFmtId="167" fontId="50" fillId="0" borderId="2" xfId="9" applyNumberFormat="1" applyFont="1" applyBorder="1" applyAlignment="1">
      <alignment horizontal="left" vertical="center" wrapText="1"/>
    </xf>
    <xf numFmtId="170" fontId="35" fillId="0" borderId="0" xfId="9" applyNumberFormat="1" applyFont="1" applyBorder="1" applyAlignment="1">
      <alignment horizontal="right" vertical="center" wrapText="1"/>
    </xf>
    <xf numFmtId="170" fontId="51" fillId="0" borderId="0" xfId="9" applyNumberFormat="1" applyFont="1" applyBorder="1" applyAlignment="1">
      <alignment horizontal="right" vertical="center" wrapText="1"/>
    </xf>
    <xf numFmtId="170" fontId="33" fillId="0" borderId="0" xfId="9" applyNumberFormat="1" applyFont="1" applyBorder="1" applyAlignment="1">
      <alignment horizontal="right" vertical="center" wrapText="1"/>
    </xf>
    <xf numFmtId="170" fontId="51" fillId="0" borderId="4" xfId="9" applyNumberFormat="1" applyFont="1" applyBorder="1" applyAlignment="1">
      <alignment horizontal="right" vertical="center" wrapText="1"/>
    </xf>
    <xf numFmtId="171" fontId="35" fillId="4" borderId="0" xfId="9" applyNumberFormat="1" applyFont="1" applyFill="1" applyBorder="1" applyAlignment="1">
      <alignment horizontal="center" vertical="top" wrapText="1"/>
    </xf>
    <xf numFmtId="171" fontId="35" fillId="4" borderId="0" xfId="9" quotePrefix="1" applyNumberFormat="1" applyFont="1" applyFill="1" applyBorder="1" applyAlignment="1">
      <alignment horizontal="right" vertical="top" wrapText="1"/>
    </xf>
    <xf numFmtId="170" fontId="35" fillId="4" borderId="0" xfId="9" applyNumberFormat="1" applyFont="1" applyFill="1" applyBorder="1" applyAlignment="1">
      <alignment wrapText="1"/>
    </xf>
    <xf numFmtId="170" fontId="35" fillId="4" borderId="0" xfId="9" applyNumberFormat="1" applyFont="1" applyFill="1" applyBorder="1" applyAlignment="1">
      <alignment horizontal="right"/>
    </xf>
    <xf numFmtId="49" fontId="20" fillId="4" borderId="1" xfId="0" applyNumberFormat="1" applyFont="1" applyFill="1" applyBorder="1" applyAlignment="1">
      <alignment horizontal="right" vertical="top"/>
    </xf>
    <xf numFmtId="0" fontId="36" fillId="0" borderId="0" xfId="0" applyFont="1"/>
    <xf numFmtId="0" fontId="29" fillId="4" borderId="42" xfId="2" applyFont="1" applyFill="1" applyBorder="1" applyAlignment="1">
      <alignment horizontal="left"/>
    </xf>
    <xf numFmtId="0" fontId="27" fillId="0" borderId="60" xfId="2" applyBorder="1" applyAlignment="1">
      <alignment wrapText="1"/>
    </xf>
    <xf numFmtId="0" fontId="25" fillId="0" borderId="61" xfId="109" applyFont="1" applyBorder="1" applyAlignment="1">
      <alignment horizontal="right" vertical="center"/>
    </xf>
    <xf numFmtId="0" fontId="38" fillId="28" borderId="0" xfId="111" applyFont="1" applyFill="1" applyBorder="1" applyAlignment="1">
      <alignment horizontal="center" vertical="center"/>
    </xf>
    <xf numFmtId="0" fontId="38" fillId="28" borderId="1" xfId="111" applyFont="1" applyFill="1" applyBorder="1" applyAlignment="1">
      <alignment horizontal="center" vertical="center"/>
    </xf>
    <xf numFmtId="0" fontId="5" fillId="0" borderId="0" xfId="6" applyFont="1"/>
    <xf numFmtId="3" fontId="33" fillId="0" borderId="0" xfId="6" applyNumberFormat="1" applyFont="1" applyFill="1" applyBorder="1" applyAlignment="1">
      <alignment horizontal="right" wrapText="1"/>
    </xf>
    <xf numFmtId="3" fontId="27" fillId="0" borderId="0" xfId="4" applyNumberFormat="1" applyAlignment="1">
      <alignment horizontal="center"/>
    </xf>
    <xf numFmtId="3" fontId="35" fillId="0" borderId="0" xfId="4" applyNumberFormat="1" applyFont="1" applyFill="1" applyBorder="1" applyAlignment="1">
      <alignment horizontal="left" wrapText="1"/>
    </xf>
    <xf numFmtId="3" fontId="35" fillId="0" borderId="0" xfId="4" applyNumberFormat="1" applyFont="1" applyFill="1" applyBorder="1" applyAlignment="1">
      <alignment horizontal="right" wrapText="1"/>
    </xf>
    <xf numFmtId="3" fontId="33" fillId="0" borderId="0" xfId="4" applyNumberFormat="1" applyFont="1" applyFill="1" applyBorder="1" applyAlignment="1">
      <alignment horizontal="right" wrapText="1"/>
    </xf>
    <xf numFmtId="0" fontId="27" fillId="0" borderId="0" xfId="4" applyFill="1"/>
    <xf numFmtId="0" fontId="27" fillId="0" borderId="0" xfId="4" applyFill="1" applyAlignment="1">
      <alignment horizontal="center"/>
    </xf>
    <xf numFmtId="0" fontId="21" fillId="0" borderId="0" xfId="0" applyFont="1" applyFill="1" applyAlignment="1">
      <alignment vertical="center"/>
    </xf>
    <xf numFmtId="0" fontId="85" fillId="0" borderId="0" xfId="0" applyFont="1" applyAlignment="1">
      <alignment vertical="center"/>
    </xf>
    <xf numFmtId="0" fontId="129" fillId="0" borderId="0" xfId="113"/>
    <xf numFmtId="0" fontId="39" fillId="0" borderId="0" xfId="114"/>
    <xf numFmtId="0" fontId="40" fillId="0" borderId="58" xfId="114" applyFont="1" applyBorder="1"/>
    <xf numFmtId="0" fontId="79" fillId="0" borderId="0" xfId="114" applyFont="1"/>
    <xf numFmtId="0" fontId="79" fillId="0" borderId="73" xfId="0" applyFont="1" applyBorder="1" applyAlignment="1">
      <alignment wrapText="1"/>
    </xf>
    <xf numFmtId="0" fontId="79" fillId="0" borderId="73" xfId="0" applyFont="1" applyBorder="1" applyAlignment="1">
      <alignment horizontal="left" vertical="center"/>
    </xf>
    <xf numFmtId="0" fontId="79" fillId="0" borderId="73" xfId="0" applyFont="1" applyBorder="1" applyAlignment="1">
      <alignment horizontal="left" vertical="center" wrapText="1"/>
    </xf>
    <xf numFmtId="0" fontId="79" fillId="0" borderId="73" xfId="0" applyFont="1" applyBorder="1" applyAlignment="1">
      <alignment vertical="center"/>
    </xf>
    <xf numFmtId="0" fontId="25" fillId="0" borderId="73" xfId="0" applyFont="1" applyBorder="1" applyAlignment="1" applyProtection="1">
      <alignment vertical="center" wrapText="1"/>
      <protection locked="0"/>
    </xf>
    <xf numFmtId="164" fontId="29" fillId="0" borderId="73" xfId="21" applyNumberFormat="1" applyFont="1" applyBorder="1" applyAlignment="1">
      <alignment horizontal="center" vertical="top"/>
    </xf>
    <xf numFmtId="0" fontId="127" fillId="0" borderId="73" xfId="84" applyFont="1" applyBorder="1" applyAlignment="1">
      <alignment horizontal="right" vertical="top"/>
    </xf>
    <xf numFmtId="0" fontId="106" fillId="0" borderId="73" xfId="0" applyFont="1" applyBorder="1" applyAlignment="1">
      <alignment vertical="center"/>
    </xf>
    <xf numFmtId="164" fontId="29" fillId="0" borderId="68" xfId="21" applyNumberFormat="1" applyFont="1" applyBorder="1" applyAlignment="1">
      <alignment horizontal="center" vertical="top"/>
    </xf>
    <xf numFmtId="0" fontId="52" fillId="0" borderId="73" xfId="84" applyFont="1" applyBorder="1" applyAlignment="1">
      <alignment horizontal="right" vertical="top"/>
    </xf>
    <xf numFmtId="164" fontId="29" fillId="0" borderId="73" xfId="21" applyNumberFormat="1" applyFont="1" applyFill="1" applyBorder="1" applyAlignment="1">
      <alignment horizontal="center" vertical="top"/>
    </xf>
    <xf numFmtId="164" fontId="52" fillId="29" borderId="73" xfId="21" applyNumberFormat="1" applyFont="1" applyFill="1" applyBorder="1" applyAlignment="1">
      <alignment horizontal="center" vertical="top"/>
    </xf>
    <xf numFmtId="164" fontId="20" fillId="29" borderId="73" xfId="21" applyNumberFormat="1" applyFont="1" applyFill="1" applyBorder="1" applyAlignment="1">
      <alignment horizontal="right" vertical="top"/>
    </xf>
    <xf numFmtId="3" fontId="35" fillId="0" borderId="73" xfId="0" applyNumberFormat="1" applyFont="1" applyBorder="1" applyAlignment="1">
      <alignment horizontal="right" vertical="center"/>
    </xf>
    <xf numFmtId="49" fontId="106" fillId="0" borderId="73" xfId="0" applyNumberFormat="1" applyFont="1" applyBorder="1" applyAlignment="1">
      <alignment horizontal="right" vertical="center"/>
    </xf>
    <xf numFmtId="0" fontId="39" fillId="0" borderId="0" xfId="114" applyBorder="1"/>
    <xf numFmtId="0" fontId="40" fillId="31" borderId="73" xfId="114" applyFont="1" applyFill="1" applyBorder="1" applyAlignment="1">
      <alignment horizontal="center" vertical="center" wrapText="1"/>
    </xf>
    <xf numFmtId="164" fontId="40" fillId="0" borderId="73" xfId="115" applyNumberFormat="1" applyFont="1" applyBorder="1" applyAlignment="1">
      <alignment horizontal="right" vertical="center"/>
    </xf>
    <xf numFmtId="0" fontId="40" fillId="0" borderId="58" xfId="114" applyFont="1" applyBorder="1" applyAlignment="1">
      <alignment horizontal="right" vertical="center"/>
    </xf>
    <xf numFmtId="0" fontId="39" fillId="0" borderId="58" xfId="114" applyBorder="1"/>
    <xf numFmtId="0" fontId="36" fillId="0" borderId="0" xfId="0" applyFont="1" applyAlignment="1">
      <alignment vertical="center"/>
    </xf>
    <xf numFmtId="3" fontId="35" fillId="4" borderId="19" xfId="110" quotePrefix="1" applyNumberFormat="1" applyFont="1" applyFill="1" applyBorder="1" applyAlignment="1">
      <alignment horizontal="right" wrapText="1"/>
    </xf>
    <xf numFmtId="3" fontId="33" fillId="4" borderId="32" xfId="110" quotePrefix="1" applyNumberFormat="1" applyFont="1" applyFill="1" applyBorder="1" applyAlignment="1">
      <alignment horizontal="right" wrapText="1"/>
    </xf>
    <xf numFmtId="3" fontId="35" fillId="4" borderId="2" xfId="110" quotePrefix="1" applyNumberFormat="1" applyFont="1" applyFill="1" applyBorder="1" applyAlignment="1">
      <alignment horizontal="right" wrapText="1"/>
    </xf>
    <xf numFmtId="3" fontId="35" fillId="4" borderId="5" xfId="110" quotePrefix="1" applyNumberFormat="1" applyFont="1" applyFill="1" applyBorder="1" applyAlignment="1">
      <alignment horizontal="right" wrapText="1"/>
    </xf>
    <xf numFmtId="3" fontId="35" fillId="4" borderId="5" xfId="110" applyNumberFormat="1" applyFont="1" applyFill="1" applyBorder="1" applyAlignment="1">
      <alignment horizontal="right" wrapText="1"/>
    </xf>
    <xf numFmtId="3" fontId="33" fillId="4" borderId="5" xfId="110" quotePrefix="1" applyNumberFormat="1" applyFont="1" applyFill="1" applyBorder="1" applyAlignment="1">
      <alignment horizontal="right" wrapText="1"/>
    </xf>
    <xf numFmtId="3" fontId="33" fillId="4" borderId="5" xfId="110" applyNumberFormat="1" applyFont="1" applyFill="1" applyBorder="1" applyAlignment="1">
      <alignment horizontal="right" wrapText="1"/>
    </xf>
    <xf numFmtId="3" fontId="33" fillId="29" borderId="3" xfId="4" quotePrefix="1" applyNumberFormat="1" applyFont="1" applyFill="1" applyBorder="1" applyAlignment="1">
      <alignment horizontal="center" wrapText="1"/>
    </xf>
    <xf numFmtId="3" fontId="33" fillId="29" borderId="3" xfId="4" applyNumberFormat="1" applyFont="1" applyFill="1" applyBorder="1" applyAlignment="1">
      <alignment horizontal="center" wrapText="1"/>
    </xf>
    <xf numFmtId="3" fontId="33" fillId="29" borderId="46" xfId="4" applyNumberFormat="1" applyFont="1" applyFill="1" applyBorder="1" applyAlignment="1">
      <alignment horizontal="center" wrapText="1"/>
    </xf>
    <xf numFmtId="3" fontId="33" fillId="29" borderId="48" xfId="4" quotePrefix="1" applyNumberFormat="1" applyFont="1" applyFill="1" applyBorder="1" applyAlignment="1">
      <alignment horizontal="center" wrapText="1"/>
    </xf>
    <xf numFmtId="3" fontId="35" fillId="4" borderId="35" xfId="110" applyNumberFormat="1" applyFont="1" applyFill="1" applyBorder="1" applyAlignment="1">
      <alignment horizontal="center" vertical="center" wrapText="1"/>
    </xf>
    <xf numFmtId="3" fontId="35" fillId="4" borderId="23" xfId="110" applyNumberFormat="1" applyFont="1" applyFill="1" applyBorder="1" applyAlignment="1">
      <alignment horizontal="center" vertical="center" wrapText="1"/>
    </xf>
    <xf numFmtId="3" fontId="33" fillId="4" borderId="19" xfId="110" applyNumberFormat="1" applyFont="1" applyFill="1" applyBorder="1" applyAlignment="1">
      <alignment horizontal="right" wrapText="1"/>
    </xf>
    <xf numFmtId="3" fontId="33" fillId="0" borderId="19" xfId="4" applyNumberFormat="1" applyFont="1" applyBorder="1" applyAlignment="1">
      <alignment horizontal="center" wrapText="1"/>
    </xf>
    <xf numFmtId="3" fontId="33" fillId="0" borderId="73" xfId="4" quotePrefix="1" applyNumberFormat="1" applyFont="1" applyBorder="1" applyAlignment="1">
      <alignment horizontal="center" wrapText="1"/>
    </xf>
    <xf numFmtId="3" fontId="33" fillId="0" borderId="54" xfId="4" applyNumberFormat="1" applyFont="1" applyBorder="1" applyAlignment="1">
      <alignment horizontal="center" wrapText="1"/>
    </xf>
    <xf numFmtId="0" fontId="33" fillId="0" borderId="73" xfId="4" applyFont="1" applyBorder="1" applyAlignment="1">
      <alignment horizontal="center" vertical="center"/>
    </xf>
    <xf numFmtId="3" fontId="33" fillId="0" borderId="73" xfId="4" applyNumberFormat="1" applyFont="1" applyBorder="1" applyAlignment="1">
      <alignment horizontal="right" vertical="center" wrapText="1"/>
    </xf>
    <xf numFmtId="0" fontId="33" fillId="0" borderId="54" xfId="4" applyFont="1" applyBorder="1" applyAlignment="1">
      <alignment horizontal="center" vertical="center"/>
    </xf>
    <xf numFmtId="0" fontId="33" fillId="0" borderId="73" xfId="4" applyFont="1" applyBorder="1" applyAlignment="1">
      <alignment horizontal="center"/>
    </xf>
    <xf numFmtId="3" fontId="33" fillId="0" borderId="73" xfId="4" applyNumberFormat="1" applyFont="1" applyBorder="1" applyAlignment="1">
      <alignment horizontal="center" wrapText="1"/>
    </xf>
    <xf numFmtId="3" fontId="33" fillId="0" borderId="73" xfId="4" applyNumberFormat="1" applyFont="1" applyBorder="1" applyAlignment="1">
      <alignment horizontal="right" wrapText="1"/>
    </xf>
    <xf numFmtId="3" fontId="33" fillId="0" borderId="19" xfId="4" quotePrefix="1" applyNumberFormat="1" applyFont="1" applyBorder="1" applyAlignment="1">
      <alignment horizontal="center" wrapText="1"/>
    </xf>
    <xf numFmtId="3" fontId="33" fillId="0" borderId="46" xfId="4" applyNumberFormat="1" applyFont="1" applyBorder="1" applyAlignment="1">
      <alignment horizontal="center" wrapText="1"/>
    </xf>
    <xf numFmtId="0" fontId="104" fillId="0" borderId="73" xfId="110" applyFont="1" applyBorder="1"/>
    <xf numFmtId="0" fontId="104" fillId="0" borderId="54" xfId="110" applyFont="1" applyBorder="1"/>
    <xf numFmtId="3" fontId="34" fillId="0" borderId="63" xfId="4" quotePrefix="1" applyNumberFormat="1" applyFont="1" applyBorder="1" applyAlignment="1">
      <alignment horizontal="center" wrapText="1"/>
    </xf>
    <xf numFmtId="49" fontId="33" fillId="0" borderId="73" xfId="4" applyNumberFormat="1" applyFont="1" applyBorder="1" applyAlignment="1">
      <alignment horizontal="center" wrapText="1"/>
    </xf>
    <xf numFmtId="17" fontId="33" fillId="0" borderId="59" xfId="4" quotePrefix="1" applyNumberFormat="1" applyFont="1" applyBorder="1" applyAlignment="1">
      <alignment horizontal="center"/>
    </xf>
    <xf numFmtId="0" fontId="33" fillId="29" borderId="63" xfId="4" applyFont="1" applyFill="1" applyBorder="1" applyAlignment="1">
      <alignment horizontal="center"/>
    </xf>
    <xf numFmtId="3" fontId="34" fillId="0" borderId="19" xfId="4" quotePrefix="1" applyNumberFormat="1" applyFont="1" applyBorder="1" applyAlignment="1">
      <alignment horizontal="center" wrapText="1"/>
    </xf>
    <xf numFmtId="3" fontId="36" fillId="0" borderId="40" xfId="4" applyNumberFormat="1" applyFont="1" applyBorder="1" applyAlignment="1">
      <alignment horizontal="center" wrapText="1"/>
    </xf>
    <xf numFmtId="3" fontId="36" fillId="0" borderId="43" xfId="4" applyNumberFormat="1" applyFont="1" applyBorder="1" applyAlignment="1">
      <alignment horizontal="center" wrapText="1"/>
    </xf>
    <xf numFmtId="49" fontId="35" fillId="29" borderId="48" xfId="4" applyNumberFormat="1" applyFont="1" applyFill="1" applyBorder="1" applyAlignment="1">
      <alignment vertical="center" wrapText="1"/>
    </xf>
    <xf numFmtId="49" fontId="33" fillId="0" borderId="23" xfId="4" applyNumberFormat="1" applyFont="1" applyBorder="1" applyAlignment="1">
      <alignment vertical="center" wrapText="1"/>
    </xf>
    <xf numFmtId="3" fontId="33" fillId="0" borderId="73" xfId="4" applyNumberFormat="1" applyFont="1" applyBorder="1" applyAlignment="1">
      <alignment horizontal="center" vertical="center" wrapText="1"/>
    </xf>
    <xf numFmtId="49" fontId="34" fillId="0" borderId="38" xfId="4" applyNumberFormat="1" applyFont="1" applyBorder="1" applyAlignment="1">
      <alignment vertical="center" wrapText="1"/>
    </xf>
    <xf numFmtId="49" fontId="35" fillId="29" borderId="57" xfId="4" applyNumberFormat="1" applyFont="1" applyFill="1" applyBorder="1" applyAlignment="1">
      <alignment vertical="center" wrapText="1"/>
    </xf>
    <xf numFmtId="49" fontId="33" fillId="0" borderId="52" xfId="4" applyNumberFormat="1" applyFont="1" applyBorder="1" applyAlignment="1">
      <alignment vertical="center" wrapText="1"/>
    </xf>
    <xf numFmtId="3" fontId="34" fillId="0" borderId="73" xfId="4" quotePrefix="1" applyNumberFormat="1" applyFont="1" applyBorder="1" applyAlignment="1">
      <alignment horizontal="center" wrapText="1"/>
    </xf>
    <xf numFmtId="3" fontId="34" fillId="0" borderId="73" xfId="4" applyNumberFormat="1" applyFont="1" applyBorder="1" applyAlignment="1">
      <alignment horizontal="center" wrapText="1"/>
    </xf>
    <xf numFmtId="0" fontId="36" fillId="0" borderId="52" xfId="111" applyFont="1" applyBorder="1" applyAlignment="1">
      <alignment vertical="center" wrapText="1"/>
    </xf>
    <xf numFmtId="49" fontId="33" fillId="0" borderId="73" xfId="110" applyNumberFormat="1" applyFont="1" applyBorder="1" applyAlignment="1">
      <alignment horizontal="center"/>
    </xf>
    <xf numFmtId="49" fontId="35" fillId="29" borderId="52" xfId="4" applyNumberFormat="1" applyFont="1" applyFill="1" applyBorder="1" applyAlignment="1">
      <alignment vertical="center" wrapText="1"/>
    </xf>
    <xf numFmtId="49" fontId="35" fillId="29" borderId="65" xfId="4" applyNumberFormat="1" applyFont="1" applyFill="1" applyBorder="1" applyAlignment="1">
      <alignment vertical="center" wrapText="1"/>
    </xf>
    <xf numFmtId="49" fontId="34" fillId="0" borderId="23" xfId="4" applyNumberFormat="1" applyFont="1" applyBorder="1" applyAlignment="1">
      <alignment vertical="center" wrapText="1"/>
    </xf>
    <xf numFmtId="49" fontId="33" fillId="0" borderId="39" xfId="4" applyNumberFormat="1" applyFont="1" applyBorder="1" applyAlignment="1">
      <alignment vertical="center" wrapText="1"/>
    </xf>
    <xf numFmtId="3" fontId="36" fillId="0" borderId="49" xfId="4" applyNumberFormat="1" applyFont="1" applyBorder="1" applyAlignment="1">
      <alignment horizontal="center" wrapText="1"/>
    </xf>
    <xf numFmtId="3" fontId="36" fillId="0" borderId="41" xfId="4" quotePrefix="1" applyNumberFormat="1" applyFont="1" applyBorder="1" applyAlignment="1">
      <alignment horizontal="center" wrapText="1"/>
    </xf>
    <xf numFmtId="3" fontId="33" fillId="0" borderId="1" xfId="4" applyNumberFormat="1" applyFont="1" applyBorder="1" applyAlignment="1">
      <alignment horizontal="center" vertical="center" wrapText="1"/>
    </xf>
    <xf numFmtId="3" fontId="33" fillId="4" borderId="19" xfId="110" quotePrefix="1" applyNumberFormat="1" applyFont="1" applyFill="1" applyBorder="1" applyAlignment="1">
      <alignment horizontal="right" wrapText="1"/>
    </xf>
    <xf numFmtId="49" fontId="34" fillId="0" borderId="52" xfId="4" applyNumberFormat="1" applyFont="1" applyBorder="1" applyAlignment="1">
      <alignment vertical="center" wrapText="1"/>
    </xf>
    <xf numFmtId="3" fontId="33" fillId="0" borderId="5" xfId="4" applyNumberFormat="1" applyFont="1" applyBorder="1" applyAlignment="1">
      <alignment horizontal="right" wrapText="1"/>
    </xf>
    <xf numFmtId="3" fontId="33" fillId="0" borderId="23" xfId="4" quotePrefix="1" applyNumberFormat="1" applyFont="1" applyBorder="1" applyAlignment="1">
      <alignment horizontal="center" wrapText="1"/>
    </xf>
    <xf numFmtId="3" fontId="34" fillId="0" borderId="52" xfId="4" quotePrefix="1" applyNumberFormat="1" applyFont="1" applyBorder="1" applyAlignment="1">
      <alignment horizontal="center" wrapText="1"/>
    </xf>
    <xf numFmtId="0" fontId="24" fillId="0" borderId="0" xfId="110" applyFont="1" applyFill="1"/>
    <xf numFmtId="0" fontId="21" fillId="0" borderId="0" xfId="0" applyFont="1"/>
    <xf numFmtId="0" fontId="21" fillId="0" borderId="0" xfId="98" applyFont="1" applyFill="1" applyAlignment="1">
      <alignment vertical="center"/>
    </xf>
    <xf numFmtId="49" fontId="27" fillId="28" borderId="0" xfId="4" applyNumberFormat="1" applyFill="1" applyBorder="1" applyAlignment="1">
      <alignment vertical="center" wrapText="1"/>
    </xf>
    <xf numFmtId="0" fontId="38" fillId="0" borderId="0" xfId="111" applyFont="1" applyBorder="1" applyAlignment="1">
      <alignment horizontal="center" vertical="center"/>
    </xf>
    <xf numFmtId="3" fontId="29" fillId="0" borderId="0" xfId="4" applyNumberFormat="1" applyFont="1" applyBorder="1" applyAlignment="1">
      <alignment horizontal="right" vertical="center" wrapText="1"/>
    </xf>
    <xf numFmtId="166" fontId="29" fillId="0" borderId="0" xfId="4" applyNumberFormat="1" applyFont="1" applyBorder="1" applyAlignment="1">
      <alignment horizontal="right" vertical="center" wrapText="1"/>
    </xf>
    <xf numFmtId="164" fontId="20" fillId="0" borderId="73" xfId="21" applyNumberFormat="1" applyFont="1" applyFill="1" applyBorder="1" applyAlignment="1">
      <alignment horizontal="right" vertical="top"/>
    </xf>
    <xf numFmtId="0" fontId="80" fillId="0" borderId="0" xfId="114" applyFont="1" applyBorder="1" applyAlignment="1">
      <alignment vertical="center"/>
    </xf>
    <xf numFmtId="164" fontId="40" fillId="0" borderId="0" xfId="115" applyNumberFormat="1" applyFont="1" applyBorder="1" applyAlignment="1"/>
    <xf numFmtId="0" fontId="40" fillId="31" borderId="44" xfId="114" applyFont="1" applyFill="1" applyBorder="1"/>
    <xf numFmtId="0" fontId="40" fillId="31" borderId="45" xfId="114" applyFont="1" applyFill="1" applyBorder="1" applyAlignment="1">
      <alignment horizontal="center"/>
    </xf>
    <xf numFmtId="0" fontId="40" fillId="31" borderId="37" xfId="114" applyFont="1" applyFill="1" applyBorder="1" applyAlignment="1">
      <alignment horizontal="center"/>
    </xf>
    <xf numFmtId="0" fontId="39" fillId="0" borderId="32" xfId="114" applyBorder="1"/>
    <xf numFmtId="0" fontId="39" fillId="0" borderId="19" xfId="114" applyBorder="1"/>
    <xf numFmtId="0" fontId="39" fillId="0" borderId="59" xfId="114" applyBorder="1"/>
    <xf numFmtId="0" fontId="40" fillId="31" borderId="54" xfId="114" applyFont="1" applyFill="1" applyBorder="1" applyAlignment="1">
      <alignment horizontal="center" vertical="center" wrapText="1"/>
    </xf>
    <xf numFmtId="164" fontId="40" fillId="0" borderId="54" xfId="115" applyNumberFormat="1" applyFont="1" applyBorder="1" applyAlignment="1">
      <alignment horizontal="right" vertical="center"/>
    </xf>
    <xf numFmtId="0" fontId="80" fillId="0" borderId="65" xfId="114" applyFont="1" applyBorder="1" applyAlignment="1">
      <alignment vertical="center" wrapText="1"/>
    </xf>
    <xf numFmtId="164" fontId="40" fillId="0" borderId="73" xfId="115" applyNumberFormat="1" applyFont="1" applyFill="1" applyBorder="1" applyAlignment="1">
      <alignment horizontal="right" vertical="center"/>
    </xf>
    <xf numFmtId="0" fontId="80" fillId="31" borderId="52" xfId="114" applyFont="1" applyFill="1" applyBorder="1" applyAlignment="1">
      <alignment vertical="center" wrapText="1"/>
    </xf>
    <xf numFmtId="0" fontId="80" fillId="0" borderId="57" xfId="114" applyFont="1" applyBorder="1" applyAlignment="1">
      <alignment vertical="center" wrapText="1"/>
    </xf>
    <xf numFmtId="0" fontId="80" fillId="0" borderId="51" xfId="114" applyFont="1" applyBorder="1" applyAlignment="1">
      <alignment vertical="center" wrapText="1"/>
    </xf>
    <xf numFmtId="164" fontId="40" fillId="0" borderId="74" xfId="115" applyNumberFormat="1" applyFont="1" applyBorder="1" applyAlignment="1">
      <alignment horizontal="right" vertical="center"/>
    </xf>
    <xf numFmtId="164" fontId="40" fillId="0" borderId="21" xfId="115" applyNumberFormat="1" applyFont="1" applyBorder="1" applyAlignment="1">
      <alignment horizontal="right" vertical="center"/>
    </xf>
    <xf numFmtId="3" fontId="29" fillId="29" borderId="68" xfId="4" quotePrefix="1" applyNumberFormat="1" applyFont="1" applyFill="1" applyBorder="1" applyAlignment="1">
      <alignment horizontal="center" vertical="center" wrapText="1"/>
    </xf>
    <xf numFmtId="3" fontId="29" fillId="4" borderId="33" xfId="111" applyNumberFormat="1" applyFont="1" applyFill="1" applyBorder="1" applyAlignment="1">
      <alignment horizontal="right" vertical="center" wrapText="1"/>
    </xf>
    <xf numFmtId="0" fontId="106" fillId="4" borderId="62" xfId="98" applyFont="1" applyFill="1" applyBorder="1" applyAlignment="1">
      <alignment horizontal="center"/>
    </xf>
    <xf numFmtId="0" fontId="36" fillId="4" borderId="63" xfId="98" applyFont="1" applyFill="1" applyBorder="1" applyAlignment="1">
      <alignment horizontal="center"/>
    </xf>
    <xf numFmtId="0" fontId="106" fillId="4" borderId="56" xfId="98" applyFont="1" applyFill="1" applyBorder="1" applyAlignment="1">
      <alignment horizontal="center"/>
    </xf>
    <xf numFmtId="3" fontId="35" fillId="4" borderId="33" xfId="6" applyNumberFormat="1" applyFont="1" applyFill="1" applyBorder="1" applyAlignment="1">
      <alignment horizontal="center" vertical="center" wrapText="1"/>
    </xf>
    <xf numFmtId="0" fontId="0" fillId="0" borderId="0" xfId="0" applyAlignment="1">
      <alignment wrapText="1"/>
    </xf>
    <xf numFmtId="0" fontId="27" fillId="0" borderId="0" xfId="9" applyFont="1" applyAlignment="1">
      <alignment horizontal="center"/>
    </xf>
    <xf numFmtId="170" fontId="131" fillId="0" borderId="0" xfId="9" applyNumberFormat="1" applyFont="1"/>
    <xf numFmtId="0" fontId="25" fillId="0" borderId="52" xfId="0" applyFont="1" applyBorder="1" applyAlignment="1" applyProtection="1">
      <alignment vertical="center" wrapText="1"/>
      <protection locked="0"/>
    </xf>
    <xf numFmtId="0" fontId="37" fillId="4" borderId="28" xfId="1" applyFont="1" applyFill="1" applyBorder="1"/>
    <xf numFmtId="0" fontId="119" fillId="29" borderId="52" xfId="1" applyFont="1" applyFill="1" applyBorder="1" applyAlignment="1">
      <alignment horizontal="left" wrapText="1"/>
    </xf>
    <xf numFmtId="0" fontId="119" fillId="29" borderId="73" xfId="1" applyFont="1" applyFill="1" applyBorder="1" applyAlignment="1">
      <alignment horizontal="left" wrapText="1"/>
    </xf>
    <xf numFmtId="0" fontId="119" fillId="29" borderId="54" xfId="1" applyFont="1" applyFill="1" applyBorder="1" applyAlignment="1">
      <alignment horizontal="left" wrapText="1"/>
    </xf>
    <xf numFmtId="0" fontId="20" fillId="0" borderId="52" xfId="1" applyFont="1" applyBorder="1" applyAlignment="1">
      <alignment vertical="center" wrapText="1"/>
    </xf>
    <xf numFmtId="0" fontId="20" fillId="0" borderId="73" xfId="1" applyFont="1" applyBorder="1" applyAlignment="1">
      <alignment vertical="center" wrapText="1"/>
    </xf>
    <xf numFmtId="0" fontId="20" fillId="0" borderId="54" xfId="1" applyFont="1" applyBorder="1" applyAlignment="1">
      <alignment horizontal="right" wrapText="1"/>
    </xf>
    <xf numFmtId="0" fontId="20" fillId="0" borderId="20" xfId="1" applyFont="1" applyBorder="1" applyAlignment="1">
      <alignment vertical="center" wrapText="1"/>
    </xf>
    <xf numFmtId="0" fontId="20" fillId="0" borderId="74" xfId="1" applyFont="1" applyBorder="1" applyAlignment="1">
      <alignment vertical="center" wrapText="1"/>
    </xf>
    <xf numFmtId="0" fontId="20" fillId="0" borderId="21" xfId="1" applyFont="1" applyBorder="1" applyAlignment="1">
      <alignment horizontal="right" wrapText="1"/>
    </xf>
    <xf numFmtId="0" fontId="120" fillId="4" borderId="26" xfId="97" applyFont="1" applyFill="1" applyBorder="1" applyAlignment="1">
      <alignment horizontal="left" wrapText="1"/>
    </xf>
    <xf numFmtId="0" fontId="120" fillId="4" borderId="27" xfId="97" applyFont="1" applyFill="1" applyBorder="1" applyAlignment="1">
      <alignment horizontal="left" wrapText="1"/>
    </xf>
    <xf numFmtId="0" fontId="120" fillId="4" borderId="27" xfId="97" applyFont="1" applyFill="1" applyBorder="1" applyAlignment="1">
      <alignment horizontal="right" wrapText="1"/>
    </xf>
    <xf numFmtId="0" fontId="120" fillId="4" borderId="28" xfId="97" applyFont="1" applyFill="1" applyBorder="1" applyAlignment="1">
      <alignment horizontal="right" wrapText="1"/>
    </xf>
    <xf numFmtId="0" fontId="20" fillId="0" borderId="52" xfId="97" applyFont="1" applyBorder="1" applyAlignment="1">
      <alignment vertical="center" wrapText="1"/>
    </xf>
    <xf numFmtId="0" fontId="20" fillId="0" borderId="73" xfId="97" applyFont="1" applyBorder="1" applyAlignment="1">
      <alignment vertical="center" wrapText="1"/>
    </xf>
    <xf numFmtId="0" fontId="20" fillId="0" borderId="73" xfId="97" applyFont="1" applyBorder="1" applyAlignment="1">
      <alignment horizontal="right" vertical="center" wrapText="1"/>
    </xf>
    <xf numFmtId="0" fontId="20" fillId="0" borderId="54" xfId="97" applyFont="1" applyBorder="1" applyAlignment="1">
      <alignment horizontal="right" vertical="center" wrapText="1"/>
    </xf>
    <xf numFmtId="0" fontId="20" fillId="0" borderId="20" xfId="97" applyFont="1" applyBorder="1" applyAlignment="1">
      <alignment vertical="center" wrapText="1"/>
    </xf>
    <xf numFmtId="0" fontId="20" fillId="0" borderId="74" xfId="97" applyFont="1" applyBorder="1" applyAlignment="1">
      <alignment vertical="center" wrapText="1"/>
    </xf>
    <xf numFmtId="0" fontId="20" fillId="0" borderId="74" xfId="97" applyFont="1" applyBorder="1" applyAlignment="1">
      <alignment horizontal="right" vertical="center" wrapText="1"/>
    </xf>
    <xf numFmtId="0" fontId="20" fillId="0" borderId="21" xfId="97" applyFont="1" applyBorder="1" applyAlignment="1">
      <alignment horizontal="right" vertical="center" wrapText="1"/>
    </xf>
    <xf numFmtId="0" fontId="120" fillId="4" borderId="26" xfId="97" applyFont="1" applyFill="1" applyBorder="1" applyAlignment="1">
      <alignment horizontal="left"/>
    </xf>
    <xf numFmtId="0" fontId="120" fillId="4" borderId="27" xfId="97" applyFont="1" applyFill="1" applyBorder="1" applyAlignment="1">
      <alignment horizontal="left"/>
    </xf>
    <xf numFmtId="0" fontId="120" fillId="4" borderId="31" xfId="2" applyFont="1" applyFill="1" applyBorder="1" applyAlignment="1">
      <alignment horizontal="left" wrapText="1"/>
    </xf>
    <xf numFmtId="0" fontId="120" fillId="4" borderId="33" xfId="2" applyFont="1" applyFill="1" applyBorder="1" applyAlignment="1">
      <alignment horizontal="left"/>
    </xf>
    <xf numFmtId="0" fontId="120" fillId="4" borderId="34" xfId="2" applyFont="1" applyFill="1" applyBorder="1" applyAlignment="1">
      <alignment horizontal="right" wrapText="1"/>
    </xf>
    <xf numFmtId="0" fontId="27" fillId="0" borderId="52" xfId="0" applyFont="1" applyBorder="1" applyAlignment="1">
      <alignment vertical="center"/>
    </xf>
    <xf numFmtId="0" fontId="27" fillId="0" borderId="73" xfId="0" applyFont="1" applyBorder="1" applyAlignment="1">
      <alignment wrapText="1"/>
    </xf>
    <xf numFmtId="0" fontId="27" fillId="0" borderId="73" xfId="0" applyFont="1" applyBorder="1" applyAlignment="1">
      <alignment vertical="center" wrapText="1"/>
    </xf>
    <xf numFmtId="0" fontId="27" fillId="0" borderId="54" xfId="0" applyFont="1" applyBorder="1" applyAlignment="1">
      <alignment vertical="center" wrapText="1"/>
    </xf>
    <xf numFmtId="0" fontId="27" fillId="4" borderId="42" xfId="99" applyFont="1" applyFill="1" applyBorder="1" applyAlignment="1">
      <alignment horizontal="center" vertical="top" wrapText="1"/>
    </xf>
    <xf numFmtId="0" fontId="29" fillId="4" borderId="25" xfId="99" applyFont="1" applyFill="1" applyBorder="1" applyAlignment="1">
      <alignment horizontal="left" vertical="top" wrapText="1"/>
    </xf>
    <xf numFmtId="0" fontId="39" fillId="4" borderId="25" xfId="99" applyFont="1" applyFill="1" applyBorder="1" applyAlignment="1">
      <alignment vertical="top"/>
    </xf>
    <xf numFmtId="0" fontId="39" fillId="4" borderId="43" xfId="99" applyFont="1" applyFill="1" applyBorder="1" applyAlignment="1">
      <alignment vertical="top"/>
    </xf>
    <xf numFmtId="0" fontId="120" fillId="4" borderId="44" xfId="2" applyFont="1" applyFill="1" applyBorder="1" applyAlignment="1">
      <alignment horizontal="left" vertical="top" wrapText="1"/>
    </xf>
    <xf numFmtId="0" fontId="120" fillId="4" borderId="45" xfId="2" applyFont="1" applyFill="1" applyBorder="1" applyAlignment="1">
      <alignment vertical="top" wrapText="1"/>
    </xf>
    <xf numFmtId="0" fontId="120" fillId="4" borderId="45" xfId="2" applyFont="1" applyFill="1" applyBorder="1" applyAlignment="1">
      <alignment horizontal="right" vertical="center" wrapText="1"/>
    </xf>
    <xf numFmtId="0" fontId="120" fillId="4" borderId="37" xfId="2" applyFont="1" applyFill="1" applyBorder="1" applyAlignment="1">
      <alignment horizontal="right" vertical="center" wrapText="1"/>
    </xf>
    <xf numFmtId="49" fontId="27" fillId="0" borderId="52" xfId="2" applyNumberFormat="1" applyBorder="1" applyAlignment="1">
      <alignment horizontal="left" vertical="center"/>
    </xf>
    <xf numFmtId="0" fontId="25" fillId="0" borderId="73" xfId="109" applyFont="1" applyBorder="1" applyAlignment="1">
      <alignment horizontal="right" vertical="center"/>
    </xf>
    <xf numFmtId="0" fontId="25" fillId="0" borderId="54" xfId="99" applyFont="1" applyBorder="1" applyAlignment="1">
      <alignment horizontal="right" vertical="center"/>
    </xf>
    <xf numFmtId="0" fontId="27" fillId="0" borderId="52" xfId="2" applyBorder="1" applyAlignment="1">
      <alignment horizontal="left" vertical="center"/>
    </xf>
    <xf numFmtId="0" fontId="25" fillId="0" borderId="66" xfId="99" applyFont="1" applyBorder="1" applyAlignment="1">
      <alignment horizontal="right" vertical="center"/>
    </xf>
    <xf numFmtId="0" fontId="123" fillId="4" borderId="74" xfId="99" applyFont="1" applyFill="1" applyBorder="1" applyAlignment="1">
      <alignment wrapText="1"/>
    </xf>
    <xf numFmtId="0" fontId="31" fillId="4" borderId="74" xfId="99" applyFont="1" applyFill="1" applyBorder="1" applyAlignment="1">
      <alignment horizontal="right" vertical="center"/>
    </xf>
    <xf numFmtId="0" fontId="31" fillId="4" borderId="21" xfId="99" applyFont="1" applyFill="1" applyBorder="1" applyAlignment="1">
      <alignment horizontal="right" vertical="center"/>
    </xf>
    <xf numFmtId="0" fontId="35" fillId="4" borderId="31" xfId="107" applyFont="1" applyFill="1" applyBorder="1" applyAlignment="1">
      <alignment horizontal="center" wrapText="1"/>
    </xf>
    <xf numFmtId="0" fontId="33" fillId="4" borderId="48" xfId="107" applyFont="1" applyFill="1" applyBorder="1" applyAlignment="1">
      <alignment vertical="top" wrapText="1"/>
    </xf>
    <xf numFmtId="3" fontId="35" fillId="4" borderId="73" xfId="107" applyNumberFormat="1" applyFont="1" applyFill="1" applyBorder="1" applyAlignment="1">
      <alignment horizontal="right" wrapText="1"/>
    </xf>
    <xf numFmtId="0" fontId="35" fillId="4" borderId="73" xfId="107" applyFont="1" applyFill="1" applyBorder="1" applyAlignment="1">
      <alignment horizontal="right" wrapText="1"/>
    </xf>
    <xf numFmtId="3" fontId="33" fillId="4" borderId="73" xfId="107" applyNumberFormat="1" applyFont="1" applyFill="1" applyBorder="1" applyAlignment="1">
      <alignment horizontal="right" wrapText="1"/>
    </xf>
    <xf numFmtId="0" fontId="33" fillId="4" borderId="73" xfId="107" applyFont="1" applyFill="1" applyBorder="1" applyAlignment="1">
      <alignment horizontal="right" wrapText="1"/>
    </xf>
    <xf numFmtId="0" fontId="33" fillId="4" borderId="54" xfId="107" applyFont="1" applyFill="1" applyBorder="1" applyAlignment="1">
      <alignment horizontal="right" wrapText="1"/>
    </xf>
    <xf numFmtId="0" fontId="33" fillId="0" borderId="52" xfId="107" applyFont="1" applyBorder="1" applyAlignment="1">
      <alignment wrapText="1"/>
    </xf>
    <xf numFmtId="3" fontId="33" fillId="0" borderId="73" xfId="107" applyNumberFormat="1" applyFont="1" applyBorder="1" applyAlignment="1">
      <alignment horizontal="center" vertical="center" wrapText="1"/>
    </xf>
    <xf numFmtId="0" fontId="33" fillId="0" borderId="73" xfId="107" applyFont="1" applyBorder="1" applyAlignment="1">
      <alignment horizontal="center"/>
    </xf>
    <xf numFmtId="0" fontId="33" fillId="0" borderId="54" xfId="107" applyFont="1" applyBorder="1" applyAlignment="1">
      <alignment horizontal="center"/>
    </xf>
    <xf numFmtId="3" fontId="105" fillId="0" borderId="73" xfId="107" applyNumberFormat="1" applyFont="1" applyBorder="1" applyAlignment="1">
      <alignment horizontal="right"/>
    </xf>
    <xf numFmtId="0" fontId="105" fillId="0" borderId="73" xfId="107" applyFont="1" applyBorder="1" applyAlignment="1">
      <alignment horizontal="center" vertical="center"/>
    </xf>
    <xf numFmtId="3" fontId="105" fillId="0" borderId="73" xfId="107" applyNumberFormat="1" applyFont="1" applyBorder="1"/>
    <xf numFmtId="3" fontId="33" fillId="0" borderId="73" xfId="107" applyNumberFormat="1" applyFont="1" applyBorder="1"/>
    <xf numFmtId="3" fontId="33" fillId="0" borderId="73" xfId="107" applyNumberFormat="1" applyFont="1" applyBorder="1" applyAlignment="1">
      <alignment wrapText="1"/>
    </xf>
    <xf numFmtId="3" fontId="33" fillId="0" borderId="54" xfId="107" applyNumberFormat="1" applyFont="1" applyBorder="1" applyAlignment="1">
      <alignment horizontal="right" wrapText="1"/>
    </xf>
    <xf numFmtId="0" fontId="34" fillId="0" borderId="52" xfId="107" applyFont="1" applyBorder="1" applyAlignment="1">
      <alignment wrapText="1"/>
    </xf>
    <xf numFmtId="3" fontId="33" fillId="0" borderId="54" xfId="107" applyNumberFormat="1" applyFont="1" applyBorder="1" applyAlignment="1">
      <alignment horizontal="center" vertical="center" wrapText="1"/>
    </xf>
    <xf numFmtId="164" fontId="33" fillId="0" borderId="73" xfId="108" applyNumberFormat="1" applyFont="1" applyBorder="1" applyAlignment="1">
      <alignment horizontal="center" vertical="center" wrapText="1"/>
    </xf>
    <xf numFmtId="164" fontId="33" fillId="0" borderId="54" xfId="108" applyNumberFormat="1" applyFont="1" applyBorder="1" applyAlignment="1">
      <alignment horizontal="center" vertical="center" wrapText="1"/>
    </xf>
    <xf numFmtId="3" fontId="33" fillId="0" borderId="73" xfId="107" applyNumberFormat="1" applyFont="1" applyBorder="1" applyAlignment="1">
      <alignment horizontal="right" wrapText="1"/>
    </xf>
    <xf numFmtId="3" fontId="34" fillId="0" borderId="73" xfId="107" applyNumberFormat="1" applyFont="1" applyBorder="1" applyAlignment="1">
      <alignment horizontal="right"/>
    </xf>
    <xf numFmtId="3" fontId="36" fillId="0" borderId="73" xfId="107" applyNumberFormat="1" applyFont="1" applyBorder="1" applyAlignment="1">
      <alignment horizontal="center"/>
    </xf>
    <xf numFmtId="3" fontId="33" fillId="0" borderId="73" xfId="107" applyNumberFormat="1" applyFont="1" applyBorder="1" applyAlignment="1">
      <alignment horizontal="center"/>
    </xf>
    <xf numFmtId="3" fontId="36" fillId="0" borderId="54" xfId="107" applyNumberFormat="1" applyFont="1" applyBorder="1" applyAlignment="1">
      <alignment horizontal="center"/>
    </xf>
    <xf numFmtId="0" fontId="105" fillId="0" borderId="73" xfId="107" applyFont="1" applyBorder="1"/>
    <xf numFmtId="0" fontId="8" fillId="0" borderId="73" xfId="107" applyBorder="1"/>
    <xf numFmtId="0" fontId="8" fillId="0" borderId="54" xfId="107" applyBorder="1"/>
    <xf numFmtId="0" fontId="105" fillId="0" borderId="73" xfId="107" applyFont="1" applyBorder="1" applyAlignment="1">
      <alignment horizontal="center"/>
    </xf>
    <xf numFmtId="3" fontId="126" fillId="0" borderId="73" xfId="107" applyNumberFormat="1" applyFont="1" applyBorder="1" applyAlignment="1">
      <alignment horizontal="center"/>
    </xf>
    <xf numFmtId="0" fontId="33" fillId="0" borderId="38" xfId="107" applyFont="1" applyBorder="1" applyAlignment="1">
      <alignment wrapText="1"/>
    </xf>
    <xf numFmtId="164" fontId="33" fillId="0" borderId="22" xfId="108" applyNumberFormat="1" applyFont="1" applyBorder="1" applyAlignment="1">
      <alignment horizontal="center" vertical="center" wrapText="1"/>
    </xf>
    <xf numFmtId="3" fontId="34" fillId="0" borderId="73" xfId="107" applyNumberFormat="1" applyFont="1" applyBorder="1"/>
    <xf numFmtId="3" fontId="33" fillId="0" borderId="73" xfId="107" applyNumberFormat="1" applyFont="1" applyBorder="1" applyAlignment="1">
      <alignment horizontal="center" wrapText="1"/>
    </xf>
    <xf numFmtId="3" fontId="33" fillId="0" borderId="73" xfId="107" applyNumberFormat="1" applyFont="1" applyBorder="1" applyAlignment="1">
      <alignment horizontal="right" vertical="center" wrapText="1"/>
    </xf>
    <xf numFmtId="3" fontId="36" fillId="0" borderId="54" xfId="107" applyNumberFormat="1" applyFont="1" applyBorder="1" applyAlignment="1">
      <alignment horizontal="right" vertical="center"/>
    </xf>
    <xf numFmtId="0" fontId="36" fillId="0" borderId="52" xfId="107" applyFont="1" applyBorder="1" applyAlignment="1">
      <alignment vertical="center" wrapText="1"/>
    </xf>
    <xf numFmtId="3" fontId="126" fillId="0" borderId="73" xfId="107" applyNumberFormat="1" applyFont="1" applyBorder="1" applyAlignment="1">
      <alignment horizontal="right"/>
    </xf>
    <xf numFmtId="0" fontId="54" fillId="0" borderId="73" xfId="107" applyFont="1" applyBorder="1"/>
    <xf numFmtId="3" fontId="34" fillId="0" borderId="73" xfId="107" applyNumberFormat="1" applyFont="1" applyBorder="1" applyAlignment="1">
      <alignment horizontal="right" wrapText="1"/>
    </xf>
    <xf numFmtId="0" fontId="34" fillId="0" borderId="20" xfId="107" applyFont="1" applyBorder="1" applyAlignment="1">
      <alignment wrapText="1"/>
    </xf>
    <xf numFmtId="3" fontId="126" fillId="0" borderId="74" xfId="107" applyNumberFormat="1" applyFont="1" applyBorder="1"/>
    <xf numFmtId="0" fontId="54" fillId="0" borderId="74" xfId="107" applyFont="1" applyBorder="1"/>
    <xf numFmtId="3" fontId="33" fillId="0" borderId="74" xfId="107" applyNumberFormat="1" applyFont="1" applyBorder="1" applyAlignment="1">
      <alignment horizontal="center"/>
    </xf>
    <xf numFmtId="0" fontId="33" fillId="0" borderId="74" xfId="107" applyFont="1" applyBorder="1" applyAlignment="1">
      <alignment horizontal="center"/>
    </xf>
    <xf numFmtId="3" fontId="33" fillId="0" borderId="74" xfId="107" applyNumberFormat="1" applyFont="1" applyBorder="1" applyAlignment="1">
      <alignment horizontal="center" vertical="center" wrapText="1"/>
    </xf>
    <xf numFmtId="3" fontId="33" fillId="0" borderId="21" xfId="107" applyNumberFormat="1" applyFont="1" applyBorder="1" applyAlignment="1">
      <alignment horizontal="center" vertical="center" wrapText="1"/>
    </xf>
    <xf numFmtId="0" fontId="27" fillId="4" borderId="35" xfId="110" applyFont="1" applyFill="1" applyBorder="1" applyAlignment="1">
      <alignment vertical="top" wrapText="1"/>
    </xf>
    <xf numFmtId="3" fontId="29" fillId="4" borderId="75" xfId="110" applyNumberFormat="1" applyFont="1" applyFill="1" applyBorder="1" applyAlignment="1">
      <alignment horizontal="right" vertical="top" wrapText="1"/>
    </xf>
    <xf numFmtId="3" fontId="29" fillId="4" borderId="33" xfId="110" applyNumberFormat="1" applyFont="1" applyFill="1" applyBorder="1" applyAlignment="1">
      <alignment horizontal="right" wrapText="1"/>
    </xf>
    <xf numFmtId="0" fontId="29" fillId="4" borderId="75" xfId="110" applyFont="1" applyFill="1" applyBorder="1" applyAlignment="1">
      <alignment horizontal="right" wrapText="1"/>
    </xf>
    <xf numFmtId="0" fontId="29" fillId="4" borderId="34" xfId="110" applyFont="1" applyFill="1" applyBorder="1" applyAlignment="1">
      <alignment horizontal="right" wrapText="1"/>
    </xf>
    <xf numFmtId="0" fontId="27" fillId="4" borderId="38" xfId="110" applyFont="1" applyFill="1" applyBorder="1" applyAlignment="1">
      <alignment vertical="top" wrapText="1"/>
    </xf>
    <xf numFmtId="0" fontId="29" fillId="4" borderId="46" xfId="110" applyFont="1" applyFill="1" applyBorder="1" applyAlignment="1">
      <alignment horizontal="right" vertical="top" wrapText="1"/>
    </xf>
    <xf numFmtId="0" fontId="33" fillId="0" borderId="52" xfId="110" applyFont="1" applyBorder="1" applyAlignment="1">
      <alignment wrapText="1"/>
    </xf>
    <xf numFmtId="3" fontId="35" fillId="0" borderId="73" xfId="110" quotePrefix="1" applyNumberFormat="1" applyFont="1" applyBorder="1" applyAlignment="1">
      <alignment horizontal="right" wrapText="1"/>
    </xf>
    <xf numFmtId="3" fontId="33" fillId="0" borderId="73" xfId="110" applyNumberFormat="1" applyFont="1" applyBorder="1" applyAlignment="1">
      <alignment horizontal="right" wrapText="1"/>
    </xf>
    <xf numFmtId="3" fontId="35" fillId="0" borderId="73" xfId="110" applyNumberFormat="1" applyFont="1" applyBorder="1" applyAlignment="1">
      <alignment horizontal="right" wrapText="1"/>
    </xf>
    <xf numFmtId="3" fontId="35" fillId="0" borderId="54" xfId="110" applyNumberFormat="1" applyFont="1" applyBorder="1" applyAlignment="1">
      <alignment horizontal="right" wrapText="1"/>
    </xf>
    <xf numFmtId="0" fontId="29" fillId="0" borderId="52" xfId="110" applyFont="1" applyBorder="1" applyAlignment="1">
      <alignment wrapText="1"/>
    </xf>
    <xf numFmtId="3" fontId="34" fillId="0" borderId="73" xfId="110" applyNumberFormat="1" applyFont="1" applyBorder="1" applyAlignment="1">
      <alignment horizontal="right" wrapText="1"/>
    </xf>
    <xf numFmtId="49" fontId="33" fillId="0" borderId="73" xfId="110" applyNumberFormat="1" applyFont="1" applyBorder="1" applyAlignment="1">
      <alignment horizontal="center" wrapText="1"/>
    </xf>
    <xf numFmtId="49" fontId="33" fillId="0" borderId="54" xfId="110" applyNumberFormat="1" applyFont="1" applyBorder="1" applyAlignment="1">
      <alignment horizontal="center" wrapText="1"/>
    </xf>
    <xf numFmtId="3" fontId="27" fillId="0" borderId="73" xfId="110" applyNumberFormat="1" applyFont="1" applyBorder="1" applyAlignment="1">
      <alignment horizontal="right" wrapText="1"/>
    </xf>
    <xf numFmtId="3" fontId="29" fillId="0" borderId="73" xfId="110" applyNumberFormat="1" applyFont="1" applyBorder="1" applyAlignment="1">
      <alignment horizontal="right" wrapText="1"/>
    </xf>
    <xf numFmtId="3" fontId="29" fillId="0" borderId="54" xfId="110" applyNumberFormat="1" applyFont="1" applyBorder="1" applyAlignment="1">
      <alignment horizontal="right" wrapText="1"/>
    </xf>
    <xf numFmtId="0" fontId="33" fillId="0" borderId="52" xfId="110" applyFont="1" applyBorder="1" applyAlignment="1">
      <alignment vertical="center" wrapText="1"/>
    </xf>
    <xf numFmtId="0" fontId="27" fillId="0" borderId="52" xfId="110" applyFont="1" applyBorder="1" applyAlignment="1">
      <alignment wrapText="1"/>
    </xf>
    <xf numFmtId="49" fontId="29" fillId="0" borderId="73" xfId="110" applyNumberFormat="1" applyFont="1" applyBorder="1" applyAlignment="1">
      <alignment horizontal="right" wrapText="1"/>
    </xf>
    <xf numFmtId="0" fontId="29" fillId="0" borderId="73" xfId="110" applyFont="1" applyBorder="1" applyAlignment="1">
      <alignment horizontal="right" wrapText="1"/>
    </xf>
    <xf numFmtId="0" fontId="29" fillId="0" borderId="54" xfId="110" applyFont="1" applyBorder="1" applyAlignment="1">
      <alignment horizontal="right" wrapText="1"/>
    </xf>
    <xf numFmtId="0" fontId="36" fillId="0" borderId="38" xfId="110" applyFont="1" applyBorder="1" applyAlignment="1">
      <alignment vertical="center" wrapText="1"/>
    </xf>
    <xf numFmtId="3" fontId="35" fillId="0" borderId="22" xfId="110" applyNumberFormat="1" applyFont="1" applyBorder="1" applyAlignment="1">
      <alignment horizontal="right" wrapText="1"/>
    </xf>
    <xf numFmtId="0" fontId="29" fillId="0" borderId="20" xfId="110" applyFont="1" applyBorder="1" applyAlignment="1">
      <alignment wrapText="1"/>
    </xf>
    <xf numFmtId="3" fontId="34" fillId="0" borderId="74" xfId="110" applyNumberFormat="1" applyFont="1" applyBorder="1" applyAlignment="1">
      <alignment horizontal="right" wrapText="1"/>
    </xf>
    <xf numFmtId="0" fontId="35" fillId="0" borderId="74" xfId="110" applyFont="1" applyBorder="1" applyAlignment="1">
      <alignment horizontal="right" wrapText="1"/>
    </xf>
    <xf numFmtId="0" fontId="35" fillId="0" borderId="21" xfId="110" applyFont="1" applyBorder="1" applyAlignment="1">
      <alignment horizontal="right" wrapText="1"/>
    </xf>
    <xf numFmtId="3" fontId="35" fillId="4" borderId="31" xfId="110" applyNumberFormat="1" applyFont="1" applyFill="1" applyBorder="1" applyAlignment="1">
      <alignment horizontal="center" wrapText="1"/>
    </xf>
    <xf numFmtId="3" fontId="35" fillId="4" borderId="32" xfId="110" applyNumberFormat="1" applyFont="1" applyFill="1" applyBorder="1" applyAlignment="1">
      <alignment horizontal="center" wrapText="1"/>
    </xf>
    <xf numFmtId="3" fontId="33" fillId="4" borderId="63" xfId="110" applyNumberFormat="1" applyFont="1" applyFill="1" applyBorder="1" applyAlignment="1">
      <alignment horizontal="right" wrapText="1"/>
    </xf>
    <xf numFmtId="3" fontId="35" fillId="4" borderId="42" xfId="110" applyNumberFormat="1" applyFont="1" applyFill="1" applyBorder="1" applyAlignment="1">
      <alignment horizontal="center" wrapText="1"/>
    </xf>
    <xf numFmtId="3" fontId="33" fillId="4" borderId="43" xfId="110" quotePrefix="1" applyNumberFormat="1" applyFont="1" applyFill="1" applyBorder="1" applyAlignment="1">
      <alignment horizontal="right" wrapText="1"/>
    </xf>
    <xf numFmtId="49" fontId="35" fillId="29" borderId="76" xfId="4" applyNumberFormat="1" applyFont="1" applyFill="1" applyBorder="1" applyAlignment="1">
      <alignment vertical="center" wrapText="1"/>
    </xf>
    <xf numFmtId="0" fontId="33" fillId="0" borderId="77" xfId="4" applyFont="1" applyBorder="1" applyAlignment="1">
      <alignment vertical="center" wrapText="1"/>
    </xf>
    <xf numFmtId="0" fontId="35" fillId="29" borderId="78" xfId="4" applyFont="1" applyFill="1" applyBorder="1" applyAlignment="1">
      <alignment vertical="center" wrapText="1"/>
    </xf>
    <xf numFmtId="0" fontId="33" fillId="0" borderId="79" xfId="4" applyFont="1" applyBorder="1" applyAlignment="1">
      <alignment vertical="center" wrapText="1"/>
    </xf>
    <xf numFmtId="0" fontId="33" fillId="0" borderId="79" xfId="110" applyFont="1" applyBorder="1" applyAlignment="1">
      <alignment vertical="center" wrapText="1"/>
    </xf>
    <xf numFmtId="0" fontId="35" fillId="29" borderId="79" xfId="4" applyFont="1" applyFill="1" applyBorder="1" applyAlignment="1">
      <alignment vertical="center" wrapText="1"/>
    </xf>
    <xf numFmtId="0" fontId="33" fillId="0" borderId="80" xfId="4" applyFont="1" applyBorder="1" applyAlignment="1">
      <alignment vertical="center" wrapText="1"/>
    </xf>
    <xf numFmtId="49" fontId="35" fillId="0" borderId="79" xfId="4" applyNumberFormat="1" applyFont="1" applyBorder="1" applyAlignment="1">
      <alignment vertical="center" wrapText="1"/>
    </xf>
    <xf numFmtId="0" fontId="7" fillId="0" borderId="24" xfId="110" applyBorder="1" applyAlignment="1">
      <alignment horizontal="center" wrapText="1"/>
    </xf>
    <xf numFmtId="49" fontId="33" fillId="0" borderId="79" xfId="4" applyNumberFormat="1" applyFont="1" applyBorder="1" applyAlignment="1">
      <alignment vertical="center" wrapText="1"/>
    </xf>
    <xf numFmtId="0" fontId="33" fillId="0" borderId="24" xfId="4" applyFont="1" applyBorder="1" applyAlignment="1">
      <alignment horizontal="center"/>
    </xf>
    <xf numFmtId="3" fontId="33" fillId="0" borderId="1" xfId="4" quotePrefix="1" applyNumberFormat="1" applyFont="1" applyFill="1" applyBorder="1" applyAlignment="1">
      <alignment horizontal="center" wrapText="1"/>
    </xf>
    <xf numFmtId="3" fontId="33" fillId="0" borderId="22" xfId="4" applyNumberFormat="1" applyFont="1" applyFill="1" applyBorder="1" applyAlignment="1">
      <alignment horizontal="center" wrapText="1"/>
    </xf>
    <xf numFmtId="0" fontId="18" fillId="0" borderId="0" xfId="98" applyFont="1" applyBorder="1" applyAlignment="1">
      <alignment horizontal="left" vertical="center"/>
    </xf>
    <xf numFmtId="0" fontId="19" fillId="0" borderId="0" xfId="98" applyFont="1" applyBorder="1" applyAlignment="1">
      <alignment vertical="center"/>
    </xf>
    <xf numFmtId="0" fontId="27" fillId="4" borderId="31" xfId="111" applyFont="1" applyFill="1" applyBorder="1" applyAlignment="1">
      <alignment vertical="center" wrapText="1"/>
    </xf>
    <xf numFmtId="0" fontId="29" fillId="4" borderId="34" xfId="111" applyFont="1" applyFill="1" applyBorder="1" applyAlignment="1">
      <alignment horizontal="right" vertical="center" wrapText="1"/>
    </xf>
    <xf numFmtId="0" fontId="27" fillId="4" borderId="48" xfId="111" applyFont="1" applyFill="1" applyBorder="1" applyAlignment="1">
      <alignment vertical="center" wrapText="1"/>
    </xf>
    <xf numFmtId="3" fontId="29" fillId="4" borderId="46" xfId="111" applyNumberFormat="1" applyFont="1" applyFill="1" applyBorder="1" applyAlignment="1">
      <alignment horizontal="right" vertical="center" wrapText="1"/>
    </xf>
    <xf numFmtId="49" fontId="29" fillId="29" borderId="52" xfId="4" applyNumberFormat="1" applyFont="1" applyFill="1" applyBorder="1" applyAlignment="1">
      <alignment vertical="center" wrapText="1"/>
    </xf>
    <xf numFmtId="49" fontId="33" fillId="0" borderId="38" xfId="4" applyNumberFormat="1" applyFont="1" applyBorder="1" applyAlignment="1">
      <alignment vertical="center" wrapText="1"/>
    </xf>
    <xf numFmtId="0" fontId="29" fillId="29" borderId="52" xfId="4" applyFont="1" applyFill="1" applyBorder="1" applyAlignment="1">
      <alignment vertical="center" wrapText="1"/>
    </xf>
    <xf numFmtId="0" fontId="33" fillId="0" borderId="38" xfId="4" applyFont="1" applyBorder="1" applyAlignment="1">
      <alignment vertical="center" wrapText="1"/>
    </xf>
    <xf numFmtId="0" fontId="36" fillId="0" borderId="23" xfId="111" applyFont="1" applyBorder="1" applyAlignment="1">
      <alignment vertical="center"/>
    </xf>
    <xf numFmtId="0" fontId="33" fillId="0" borderId="23" xfId="4" applyFont="1" applyBorder="1" applyAlignment="1">
      <alignment vertical="center" wrapText="1"/>
    </xf>
    <xf numFmtId="0" fontId="31" fillId="29" borderId="73" xfId="111" applyFont="1" applyFill="1" applyBorder="1" applyAlignment="1">
      <alignment horizontal="center" vertical="center" wrapText="1"/>
    </xf>
    <xf numFmtId="3" fontId="29" fillId="29" borderId="73" xfId="4" quotePrefix="1" applyNumberFormat="1" applyFont="1" applyFill="1" applyBorder="1" applyAlignment="1">
      <alignment horizontal="center" vertical="center" wrapText="1"/>
    </xf>
    <xf numFmtId="166" fontId="29" fillId="0" borderId="46" xfId="4" applyNumberFormat="1" applyFont="1" applyBorder="1" applyAlignment="1">
      <alignment horizontal="right" vertical="center" wrapText="1"/>
    </xf>
    <xf numFmtId="49" fontId="29" fillId="0" borderId="23" xfId="4" applyNumberFormat="1" applyFont="1" applyBorder="1" applyAlignment="1">
      <alignment vertical="center" wrapText="1"/>
    </xf>
    <xf numFmtId="3" fontId="35" fillId="0" borderId="24" xfId="4" applyNumberFormat="1" applyFont="1" applyBorder="1" applyAlignment="1">
      <alignment horizontal="right" vertical="center" wrapText="1"/>
    </xf>
    <xf numFmtId="3" fontId="27" fillId="0" borderId="81" xfId="4" quotePrefix="1" applyNumberFormat="1" applyBorder="1" applyAlignment="1">
      <alignment horizontal="center" vertical="center" wrapText="1"/>
    </xf>
    <xf numFmtId="3" fontId="38" fillId="0" borderId="19" xfId="4" applyNumberFormat="1" applyFont="1" applyBorder="1" applyAlignment="1">
      <alignment horizontal="center" vertical="center" wrapText="1"/>
    </xf>
    <xf numFmtId="49" fontId="33" fillId="28" borderId="32" xfId="4" applyNumberFormat="1" applyFont="1" applyFill="1" applyBorder="1" applyAlignment="1">
      <alignment vertical="center" wrapText="1"/>
    </xf>
    <xf numFmtId="3" fontId="29" fillId="0" borderId="63" xfId="4" applyNumberFormat="1" applyFont="1" applyBorder="1" applyAlignment="1">
      <alignment horizontal="right" vertical="center" wrapText="1"/>
    </xf>
    <xf numFmtId="3" fontId="29" fillId="0" borderId="46" xfId="4" applyNumberFormat="1" applyFont="1" applyBorder="1" applyAlignment="1">
      <alignment horizontal="right" vertical="center" wrapText="1"/>
    </xf>
    <xf numFmtId="49" fontId="33" fillId="0" borderId="32" xfId="4" applyNumberFormat="1" applyFont="1" applyBorder="1" applyAlignment="1">
      <alignment vertical="center"/>
    </xf>
    <xf numFmtId="49" fontId="33" fillId="0" borderId="64" xfId="4" applyNumberFormat="1" applyFont="1" applyBorder="1" applyAlignment="1">
      <alignment vertical="center"/>
    </xf>
    <xf numFmtId="3" fontId="29" fillId="0" borderId="82" xfId="4" applyNumberFormat="1" applyFont="1" applyBorder="1" applyAlignment="1">
      <alignment horizontal="right" vertical="center" wrapText="1"/>
    </xf>
    <xf numFmtId="49" fontId="33" fillId="28" borderId="23" xfId="4" applyNumberFormat="1" applyFont="1" applyFill="1" applyBorder="1" applyAlignment="1">
      <alignment vertical="center" wrapText="1"/>
    </xf>
    <xf numFmtId="3" fontId="29" fillId="0" borderId="19" xfId="4" applyNumberFormat="1" applyFont="1" applyBorder="1" applyAlignment="1">
      <alignment horizontal="right" vertical="center" wrapText="1"/>
    </xf>
    <xf numFmtId="49" fontId="27" fillId="28" borderId="39" xfId="4" applyNumberFormat="1" applyFill="1" applyBorder="1" applyAlignment="1">
      <alignment vertical="center" wrapText="1"/>
    </xf>
    <xf numFmtId="0" fontId="38" fillId="0" borderId="40" xfId="111" applyFont="1" applyBorder="1" applyAlignment="1">
      <alignment horizontal="center" vertical="center"/>
    </xf>
    <xf numFmtId="0" fontId="38" fillId="28" borderId="40" xfId="111" applyFont="1" applyFill="1" applyBorder="1" applyAlignment="1">
      <alignment horizontal="center" vertical="center"/>
    </xf>
    <xf numFmtId="3" fontId="29" fillId="0" borderId="49" xfId="4" applyNumberFormat="1" applyFont="1" applyBorder="1" applyAlignment="1">
      <alignment horizontal="right" vertical="center" wrapText="1"/>
    </xf>
    <xf numFmtId="3" fontId="29" fillId="0" borderId="40" xfId="4" applyNumberFormat="1" applyFont="1" applyBorder="1" applyAlignment="1">
      <alignment horizontal="right" vertical="center" wrapText="1"/>
    </xf>
    <xf numFmtId="166" fontId="29" fillId="0" borderId="43" xfId="4" applyNumberFormat="1" applyFont="1" applyBorder="1" applyAlignment="1">
      <alignment horizontal="right" vertical="center" wrapText="1"/>
    </xf>
    <xf numFmtId="0" fontId="106" fillId="4" borderId="73" xfId="0" applyFont="1" applyFill="1" applyBorder="1" applyAlignment="1">
      <alignment horizontal="center" vertical="center" wrapText="1"/>
    </xf>
    <xf numFmtId="0" fontId="36" fillId="4" borderId="73" xfId="0" applyFont="1" applyFill="1" applyBorder="1" applyAlignment="1">
      <alignment horizontal="center" vertical="center" wrapText="1"/>
    </xf>
    <xf numFmtId="0" fontId="36" fillId="4" borderId="54" xfId="0" applyFont="1" applyFill="1" applyBorder="1" applyAlignment="1">
      <alignment horizontal="center" vertical="center" wrapText="1"/>
    </xf>
    <xf numFmtId="6" fontId="33" fillId="29" borderId="73" xfId="0" applyNumberFormat="1" applyFont="1" applyFill="1" applyBorder="1" applyAlignment="1">
      <alignment horizontal="right" vertical="center" wrapText="1"/>
    </xf>
    <xf numFmtId="6" fontId="36" fillId="0" borderId="73" xfId="0" applyNumberFormat="1" applyFont="1" applyBorder="1" applyAlignment="1">
      <alignment horizontal="right" vertical="center" wrapText="1"/>
    </xf>
    <xf numFmtId="6" fontId="36" fillId="29" borderId="73" xfId="0" applyNumberFormat="1" applyFont="1" applyFill="1" applyBorder="1" applyAlignment="1">
      <alignment horizontal="right" vertical="center" wrapText="1"/>
    </xf>
    <xf numFmtId="6" fontId="36" fillId="0" borderId="54" xfId="0" applyNumberFormat="1" applyFont="1" applyBorder="1" applyAlignment="1">
      <alignment horizontal="right" vertical="center" wrapText="1"/>
    </xf>
    <xf numFmtId="0" fontId="105" fillId="29" borderId="73" xfId="0" applyFont="1" applyFill="1" applyBorder="1" applyAlignment="1">
      <alignment horizontal="right" vertical="center" wrapText="1" indent="1"/>
    </xf>
    <xf numFmtId="0" fontId="33" fillId="0" borderId="73" xfId="0" applyFont="1" applyBorder="1" applyAlignment="1">
      <alignment horizontal="right" vertical="center" wrapText="1" indent="1"/>
    </xf>
    <xf numFmtId="0" fontId="36" fillId="29" borderId="73" xfId="0" applyFont="1" applyFill="1" applyBorder="1" applyAlignment="1">
      <alignment horizontal="right" vertical="center" wrapText="1" indent="1"/>
    </xf>
    <xf numFmtId="0" fontId="36" fillId="0" borderId="54" xfId="0" applyFont="1" applyBorder="1" applyAlignment="1">
      <alignment horizontal="right" vertical="center" wrapText="1" indent="1"/>
    </xf>
    <xf numFmtId="0" fontId="36" fillId="29" borderId="74" xfId="0" applyFont="1" applyFill="1" applyBorder="1" applyAlignment="1">
      <alignment horizontal="right" vertical="center" wrapText="1"/>
    </xf>
    <xf numFmtId="0" fontId="36" fillId="0" borderId="74" xfId="0" applyFont="1" applyBorder="1" applyAlignment="1">
      <alignment horizontal="right" vertical="center" wrapText="1"/>
    </xf>
    <xf numFmtId="6" fontId="36" fillId="29" borderId="74" xfId="0" applyNumberFormat="1" applyFont="1" applyFill="1" applyBorder="1" applyAlignment="1">
      <alignment horizontal="right" vertical="center" wrapText="1"/>
    </xf>
    <xf numFmtId="0" fontId="36" fillId="0" borderId="21" xfId="0" applyFont="1" applyBorder="1" applyAlignment="1">
      <alignment horizontal="right" vertical="center" wrapText="1"/>
    </xf>
    <xf numFmtId="3" fontId="35" fillId="4" borderId="73" xfId="106" applyNumberFormat="1" applyFont="1" applyFill="1" applyBorder="1" applyAlignment="1">
      <alignment horizontal="center" vertical="center" wrapText="1"/>
    </xf>
    <xf numFmtId="3" fontId="33" fillId="4" borderId="73" xfId="106" applyNumberFormat="1" applyFont="1" applyFill="1" applyBorder="1" applyAlignment="1">
      <alignment horizontal="center" vertical="center" wrapText="1"/>
    </xf>
    <xf numFmtId="0" fontId="105" fillId="4" borderId="54" xfId="106" applyFont="1" applyFill="1" applyBorder="1" applyAlignment="1">
      <alignment horizontal="center" vertical="center"/>
    </xf>
    <xf numFmtId="0" fontId="33" fillId="0" borderId="52" xfId="98" applyFont="1" applyBorder="1" applyAlignment="1">
      <alignment wrapText="1"/>
    </xf>
    <xf numFmtId="10" fontId="33" fillId="29" borderId="73" xfId="104" applyNumberFormat="1" applyFont="1" applyFill="1" applyBorder="1"/>
    <xf numFmtId="10" fontId="105" fillId="0" borderId="73" xfId="104" applyNumberFormat="1" applyFont="1" applyFill="1" applyBorder="1"/>
    <xf numFmtId="10" fontId="105" fillId="0" borderId="54" xfId="104" applyNumberFormat="1" applyFont="1" applyBorder="1"/>
    <xf numFmtId="10" fontId="105" fillId="29" borderId="73" xfId="104" applyNumberFormat="1" applyFont="1" applyFill="1" applyBorder="1"/>
    <xf numFmtId="10" fontId="105" fillId="0" borderId="73" xfId="104" applyNumberFormat="1" applyFont="1" applyBorder="1"/>
    <xf numFmtId="3" fontId="33" fillId="4" borderId="52" xfId="106" applyNumberFormat="1" applyFont="1" applyFill="1" applyBorder="1" applyAlignment="1">
      <alignment horizontal="left" wrapText="1"/>
    </xf>
    <xf numFmtId="10" fontId="35" fillId="4" borderId="73" xfId="104" applyNumberFormat="1" applyFont="1" applyFill="1" applyBorder="1" applyAlignment="1">
      <alignment horizontal="center" vertical="top" wrapText="1"/>
    </xf>
    <xf numFmtId="10" fontId="105" fillId="29" borderId="73" xfId="104" quotePrefix="1" applyNumberFormat="1" applyFont="1" applyFill="1" applyBorder="1" applyAlignment="1">
      <alignment horizontal="center"/>
    </xf>
    <xf numFmtId="10" fontId="105" fillId="0" borderId="73" xfId="104" quotePrefix="1" applyNumberFormat="1" applyFont="1" applyBorder="1" applyAlignment="1">
      <alignment horizontal="center"/>
    </xf>
    <xf numFmtId="10" fontId="105" fillId="0" borderId="54" xfId="104" quotePrefix="1" applyNumberFormat="1" applyFont="1" applyBorder="1" applyAlignment="1">
      <alignment horizontal="center"/>
    </xf>
    <xf numFmtId="0" fontId="33" fillId="0" borderId="20" xfId="98" applyFont="1" applyBorder="1" applyAlignment="1">
      <alignment wrapText="1"/>
    </xf>
    <xf numFmtId="10" fontId="105" fillId="29" borderId="74" xfId="104" quotePrefix="1" applyNumberFormat="1" applyFont="1" applyFill="1" applyBorder="1" applyAlignment="1">
      <alignment horizontal="center"/>
    </xf>
    <xf numFmtId="10" fontId="105" fillId="29" borderId="21" xfId="104" applyNumberFormat="1" applyFont="1" applyFill="1" applyBorder="1"/>
    <xf numFmtId="10" fontId="105" fillId="0" borderId="74" xfId="104" quotePrefix="1" applyNumberFormat="1" applyFont="1" applyBorder="1" applyAlignment="1">
      <alignment horizontal="center"/>
    </xf>
    <xf numFmtId="10" fontId="105" fillId="0" borderId="21" xfId="104" applyNumberFormat="1" applyFont="1" applyBorder="1"/>
    <xf numFmtId="0" fontId="106" fillId="4" borderId="31" xfId="98" applyFont="1" applyFill="1" applyBorder="1" applyAlignment="1">
      <alignment vertical="center"/>
    </xf>
    <xf numFmtId="0" fontId="36" fillId="4" borderId="52" xfId="98" applyFont="1" applyFill="1" applyBorder="1" applyAlignment="1">
      <alignment vertical="center"/>
    </xf>
    <xf numFmtId="0" fontId="36" fillId="4" borderId="73" xfId="98" applyFont="1" applyFill="1" applyBorder="1" applyAlignment="1">
      <alignment horizontal="right" wrapText="1"/>
    </xf>
    <xf numFmtId="0" fontId="36" fillId="4" borderId="73" xfId="0" applyFont="1" applyFill="1" applyBorder="1" applyAlignment="1">
      <alignment horizontal="right"/>
    </xf>
    <xf numFmtId="0" fontId="36" fillId="4" borderId="73" xfId="0" applyFont="1" applyFill="1" applyBorder="1" applyAlignment="1">
      <alignment horizontal="right" wrapText="1"/>
    </xf>
    <xf numFmtId="0" fontId="36" fillId="4" borderId="54" xfId="0" applyFont="1" applyFill="1" applyBorder="1" applyAlignment="1">
      <alignment horizontal="right" wrapText="1"/>
    </xf>
    <xf numFmtId="0" fontId="106" fillId="29" borderId="52" xfId="98" applyFont="1" applyFill="1" applyBorder="1" applyAlignment="1">
      <alignment vertical="center"/>
    </xf>
    <xf numFmtId="0" fontId="33" fillId="29" borderId="73" xfId="98" applyFont="1" applyFill="1" applyBorder="1" applyAlignment="1">
      <alignment horizontal="right"/>
    </xf>
    <xf numFmtId="49" fontId="33" fillId="29" borderId="73" xfId="98" applyNumberFormat="1" applyFont="1" applyFill="1" applyBorder="1" applyAlignment="1">
      <alignment horizontal="right"/>
    </xf>
    <xf numFmtId="0" fontId="36" fillId="29" borderId="73" xfId="98" applyFont="1" applyFill="1" applyBorder="1" applyAlignment="1">
      <alignment horizontal="right"/>
    </xf>
    <xf numFmtId="0" fontId="36" fillId="29" borderId="54" xfId="98" applyFont="1" applyFill="1" applyBorder="1" applyAlignment="1">
      <alignment horizontal="right"/>
    </xf>
    <xf numFmtId="0" fontId="36" fillId="0" borderId="20" xfId="98" applyFont="1" applyBorder="1" applyAlignment="1">
      <alignment vertical="center"/>
    </xf>
    <xf numFmtId="0" fontId="36" fillId="0" borderId="74" xfId="98" applyFont="1" applyBorder="1" applyAlignment="1">
      <alignment horizontal="right"/>
    </xf>
    <xf numFmtId="0" fontId="36" fillId="0" borderId="21" xfId="98" applyFont="1" applyBorder="1" applyAlignment="1">
      <alignment horizontal="right"/>
    </xf>
    <xf numFmtId="0" fontId="36" fillId="4" borderId="31" xfId="98" applyFont="1" applyFill="1" applyBorder="1"/>
    <xf numFmtId="0" fontId="36" fillId="4" borderId="48" xfId="98" applyFont="1" applyFill="1" applyBorder="1"/>
    <xf numFmtId="0" fontId="107" fillId="4" borderId="57" xfId="98" applyFont="1" applyFill="1" applyBorder="1"/>
    <xf numFmtId="164" fontId="33" fillId="29" borderId="73" xfId="103" applyNumberFormat="1" applyFont="1" applyFill="1" applyBorder="1"/>
    <xf numFmtId="164" fontId="33" fillId="0" borderId="22" xfId="103" applyNumberFormat="1" applyFont="1" applyBorder="1"/>
    <xf numFmtId="164" fontId="36" fillId="29" borderId="73" xfId="103" applyNumberFormat="1" applyFont="1" applyFill="1" applyBorder="1"/>
    <xf numFmtId="164" fontId="36" fillId="29" borderId="74" xfId="103" applyNumberFormat="1" applyFont="1" applyFill="1" applyBorder="1"/>
    <xf numFmtId="164" fontId="36" fillId="29" borderId="69" xfId="103" applyNumberFormat="1" applyFont="1" applyFill="1" applyBorder="1"/>
    <xf numFmtId="3" fontId="33" fillId="4" borderId="34" xfId="6" applyNumberFormat="1" applyFont="1" applyFill="1" applyBorder="1" applyAlignment="1">
      <alignment horizontal="center" vertical="center" wrapText="1"/>
    </xf>
    <xf numFmtId="164" fontId="105" fillId="0" borderId="52" xfId="7" applyNumberFormat="1" applyFont="1" applyBorder="1"/>
    <xf numFmtId="0" fontId="106" fillId="29" borderId="73" xfId="6" applyFont="1" applyFill="1" applyBorder="1" applyAlignment="1">
      <alignment horizontal="right"/>
    </xf>
    <xf numFmtId="0" fontId="36" fillId="0" borderId="54" xfId="6" applyFont="1" applyBorder="1" applyAlignment="1">
      <alignment horizontal="right"/>
    </xf>
    <xf numFmtId="164" fontId="105" fillId="0" borderId="20" xfId="7" applyNumberFormat="1" applyFont="1" applyBorder="1"/>
    <xf numFmtId="0" fontId="106" fillId="29" borderId="74" xfId="6" applyFont="1" applyFill="1" applyBorder="1" applyAlignment="1">
      <alignment horizontal="right"/>
    </xf>
    <xf numFmtId="0" fontId="36" fillId="0" borderId="21" xfId="6" applyFont="1" applyBorder="1" applyAlignment="1">
      <alignment horizontal="right"/>
    </xf>
    <xf numFmtId="164" fontId="105" fillId="0" borderId="52" xfId="7" applyNumberFormat="1" applyFont="1" applyFill="1" applyBorder="1"/>
    <xf numFmtId="164" fontId="105" fillId="0" borderId="20" xfId="7" applyNumberFormat="1" applyFont="1" applyFill="1" applyBorder="1"/>
    <xf numFmtId="3" fontId="35" fillId="4" borderId="32" xfId="6" applyNumberFormat="1" applyFont="1" applyFill="1" applyBorder="1" applyAlignment="1">
      <alignment horizontal="left" vertical="top" wrapText="1"/>
    </xf>
    <xf numFmtId="3" fontId="33" fillId="4" borderId="19" xfId="6" applyNumberFormat="1" applyFont="1" applyFill="1" applyBorder="1" applyAlignment="1">
      <alignment horizontal="right" vertical="top" wrapText="1"/>
    </xf>
    <xf numFmtId="0" fontId="36" fillId="29" borderId="73" xfId="6" applyFont="1" applyFill="1" applyBorder="1" applyAlignment="1">
      <alignment horizontal="right"/>
    </xf>
    <xf numFmtId="3" fontId="36" fillId="29" borderId="73" xfId="6" applyNumberFormat="1" applyFont="1" applyFill="1" applyBorder="1" applyAlignment="1">
      <alignment horizontal="right"/>
    </xf>
    <xf numFmtId="0" fontId="36" fillId="0" borderId="73" xfId="6" applyFont="1" applyBorder="1" applyAlignment="1">
      <alignment horizontal="right"/>
    </xf>
    <xf numFmtId="3" fontId="36" fillId="0" borderId="54" xfId="6" applyNumberFormat="1" applyFont="1" applyBorder="1" applyAlignment="1">
      <alignment horizontal="right"/>
    </xf>
    <xf numFmtId="0" fontId="36" fillId="29" borderId="74" xfId="6" applyFont="1" applyFill="1" applyBorder="1" applyAlignment="1">
      <alignment horizontal="right"/>
    </xf>
    <xf numFmtId="3" fontId="36" fillId="29" borderId="74" xfId="6" applyNumberFormat="1" applyFont="1" applyFill="1" applyBorder="1" applyAlignment="1">
      <alignment horizontal="right"/>
    </xf>
    <xf numFmtId="0" fontId="36" fillId="0" borderId="74" xfId="6" applyFont="1" applyBorder="1" applyAlignment="1">
      <alignment horizontal="right"/>
    </xf>
    <xf numFmtId="3" fontId="36" fillId="0" borderId="21" xfId="6" applyNumberFormat="1" applyFont="1" applyBorder="1" applyAlignment="1">
      <alignment horizontal="right"/>
    </xf>
    <xf numFmtId="170" fontId="33" fillId="0" borderId="52" xfId="2" applyNumberFormat="1" applyFont="1" applyBorder="1" applyAlignment="1">
      <alignment vertical="center" wrapText="1"/>
    </xf>
    <xf numFmtId="170" fontId="33" fillId="29" borderId="73" xfId="2" applyNumberFormat="1" applyFont="1" applyFill="1" applyBorder="1" applyAlignment="1">
      <alignment horizontal="right" wrapText="1"/>
    </xf>
    <xf numFmtId="170" fontId="33" fillId="0" borderId="73" xfId="2" applyNumberFormat="1" applyFont="1" applyBorder="1" applyAlignment="1">
      <alignment horizontal="right" wrapText="1"/>
    </xf>
    <xf numFmtId="170" fontId="33" fillId="0" borderId="54" xfId="2" applyNumberFormat="1" applyFont="1" applyBorder="1" applyAlignment="1">
      <alignment horizontal="right" wrapText="1"/>
    </xf>
    <xf numFmtId="0" fontId="35" fillId="4" borderId="20" xfId="6" applyFont="1" applyFill="1" applyBorder="1" applyAlignment="1">
      <alignment wrapText="1"/>
    </xf>
    <xf numFmtId="170" fontId="35" fillId="4" borderId="74" xfId="2" applyNumberFormat="1" applyFont="1" applyFill="1" applyBorder="1" applyAlignment="1">
      <alignment horizontal="right" wrapText="1"/>
    </xf>
    <xf numFmtId="170" fontId="33" fillId="4" borderId="74" xfId="2" applyNumberFormat="1" applyFont="1" applyFill="1" applyBorder="1" applyAlignment="1">
      <alignment horizontal="right" wrapText="1"/>
    </xf>
    <xf numFmtId="170" fontId="33" fillId="4" borderId="21" xfId="2" applyNumberFormat="1" applyFont="1" applyFill="1" applyBorder="1" applyAlignment="1">
      <alignment wrapText="1"/>
    </xf>
    <xf numFmtId="3" fontId="35" fillId="4" borderId="19" xfId="6" applyNumberFormat="1" applyFont="1" applyFill="1" applyBorder="1" applyAlignment="1">
      <alignment horizontal="right" wrapText="1"/>
    </xf>
    <xf numFmtId="177" fontId="33" fillId="29" borderId="74" xfId="2" applyNumberFormat="1" applyFont="1" applyFill="1" applyBorder="1" applyAlignment="1">
      <alignment horizontal="right" wrapText="1"/>
    </xf>
    <xf numFmtId="3" fontId="35" fillId="4" borderId="31" xfId="6" applyNumberFormat="1" applyFont="1" applyFill="1" applyBorder="1" applyAlignment="1">
      <alignment horizontal="right" wrapText="1"/>
    </xf>
    <xf numFmtId="3" fontId="33" fillId="4" borderId="34" xfId="6" applyNumberFormat="1" applyFont="1" applyFill="1" applyBorder="1" applyAlignment="1">
      <alignment horizontal="right" wrapText="1"/>
    </xf>
    <xf numFmtId="3" fontId="35" fillId="4" borderId="32" xfId="6" applyNumberFormat="1" applyFont="1" applyFill="1" applyBorder="1" applyAlignment="1">
      <alignment horizontal="right" wrapText="1"/>
    </xf>
    <xf numFmtId="171" fontId="35" fillId="29" borderId="73" xfId="9" applyNumberFormat="1" applyFont="1" applyFill="1" applyBorder="1"/>
    <xf numFmtId="171" fontId="33" fillId="0" borderId="54" xfId="9" applyNumberFormat="1" applyFont="1" applyBorder="1"/>
    <xf numFmtId="0" fontId="35" fillId="4" borderId="52" xfId="6" applyFont="1" applyFill="1" applyBorder="1" applyAlignment="1">
      <alignment wrapText="1"/>
    </xf>
    <xf numFmtId="171" fontId="35" fillId="4" borderId="73" xfId="9" applyNumberFormat="1" applyFont="1" applyFill="1" applyBorder="1"/>
    <xf numFmtId="169" fontId="33" fillId="4" borderId="54" xfId="2" applyNumberFormat="1" applyFont="1" applyFill="1" applyBorder="1" applyAlignment="1">
      <alignment horizontal="right" vertical="center" wrapText="1"/>
    </xf>
    <xf numFmtId="0" fontId="33" fillId="0" borderId="52" xfId="0" applyFont="1" applyBorder="1" applyAlignment="1">
      <alignment horizontal="left" wrapText="1"/>
    </xf>
    <xf numFmtId="171" fontId="33" fillId="0" borderId="54" xfId="2" applyNumberFormat="1" applyFont="1" applyBorder="1" applyAlignment="1">
      <alignment wrapText="1"/>
    </xf>
    <xf numFmtId="171" fontId="33" fillId="0" borderId="66" xfId="2" applyNumberFormat="1" applyFont="1" applyBorder="1" applyAlignment="1">
      <alignment wrapText="1"/>
    </xf>
    <xf numFmtId="171" fontId="35" fillId="4" borderId="74" xfId="9" applyNumberFormat="1" applyFont="1" applyFill="1" applyBorder="1"/>
    <xf numFmtId="169" fontId="33" fillId="4" borderId="21" xfId="2" applyNumberFormat="1" applyFont="1" applyFill="1" applyBorder="1" applyAlignment="1">
      <alignment horizontal="right" vertical="center" wrapText="1"/>
    </xf>
    <xf numFmtId="0" fontId="35" fillId="4" borderId="26" xfId="6" applyFont="1" applyFill="1" applyBorder="1"/>
    <xf numFmtId="0" fontId="35" fillId="4" borderId="52" xfId="6" applyFont="1" applyFill="1" applyBorder="1"/>
    <xf numFmtId="0" fontId="35" fillId="4" borderId="73" xfId="6" applyFont="1" applyFill="1" applyBorder="1" applyAlignment="1">
      <alignment horizontal="right"/>
    </xf>
    <xf numFmtId="0" fontId="35" fillId="4" borderId="73" xfId="6" applyFont="1" applyFill="1" applyBorder="1" applyAlignment="1">
      <alignment horizontal="right" wrapText="1"/>
    </xf>
    <xf numFmtId="0" fontId="33" fillId="4" borderId="73" xfId="6" applyFont="1" applyFill="1" applyBorder="1" applyAlignment="1">
      <alignment horizontal="right"/>
    </xf>
    <xf numFmtId="0" fontId="33" fillId="4" borderId="54" xfId="6" applyFont="1" applyFill="1" applyBorder="1" applyAlignment="1">
      <alignment horizontal="right"/>
    </xf>
    <xf numFmtId="0" fontId="108" fillId="0" borderId="52" xfId="6" applyFont="1" applyBorder="1"/>
    <xf numFmtId="174" fontId="105" fillId="29" borderId="73" xfId="6" applyNumberFormat="1" applyFont="1" applyFill="1" applyBorder="1" applyAlignment="1">
      <alignment horizontal="right"/>
    </xf>
    <xf numFmtId="174" fontId="105" fillId="0" borderId="73" xfId="6" applyNumberFormat="1" applyFont="1" applyBorder="1" applyAlignment="1">
      <alignment horizontal="right"/>
    </xf>
    <xf numFmtId="174" fontId="105" fillId="0" borderId="54" xfId="6" applyNumberFormat="1" applyFont="1" applyBorder="1" applyAlignment="1">
      <alignment horizontal="right"/>
    </xf>
    <xf numFmtId="0" fontId="108" fillId="4" borderId="52" xfId="6" applyFont="1" applyFill="1" applyBorder="1"/>
    <xf numFmtId="43" fontId="105" fillId="4" borderId="73" xfId="6" applyNumberFormat="1" applyFont="1" applyFill="1" applyBorder="1" applyAlignment="1">
      <alignment horizontal="right"/>
    </xf>
    <xf numFmtId="43" fontId="105" fillId="4" borderId="54" xfId="6" applyNumberFormat="1" applyFont="1" applyFill="1" applyBorder="1" applyAlignment="1">
      <alignment horizontal="right"/>
    </xf>
    <xf numFmtId="0" fontId="105" fillId="0" borderId="52" xfId="6" applyFont="1" applyBorder="1"/>
    <xf numFmtId="43" fontId="105" fillId="29" borderId="73" xfId="112" applyFont="1" applyFill="1" applyBorder="1" applyAlignment="1">
      <alignment horizontal="right"/>
    </xf>
    <xf numFmtId="43" fontId="105" fillId="0" borderId="73" xfId="112" applyFont="1" applyBorder="1" applyAlignment="1">
      <alignment horizontal="right"/>
    </xf>
    <xf numFmtId="174" fontId="105" fillId="0" borderId="73" xfId="6" quotePrefix="1" applyNumberFormat="1" applyFont="1" applyBorder="1" applyAlignment="1">
      <alignment horizontal="right"/>
    </xf>
    <xf numFmtId="174" fontId="105" fillId="0" borderId="54" xfId="6" quotePrefix="1" applyNumberFormat="1" applyFont="1" applyBorder="1" applyAlignment="1">
      <alignment horizontal="right"/>
    </xf>
    <xf numFmtId="43" fontId="105" fillId="0" borderId="54" xfId="112" quotePrefix="1" applyFont="1" applyBorder="1" applyAlignment="1">
      <alignment horizontal="right"/>
    </xf>
    <xf numFmtId="43" fontId="105" fillId="0" borderId="54" xfId="112" applyFont="1" applyBorder="1" applyAlignment="1">
      <alignment horizontal="right"/>
    </xf>
    <xf numFmtId="43" fontId="105" fillId="0" borderId="73" xfId="112" quotePrefix="1" applyFont="1" applyBorder="1" applyAlignment="1">
      <alignment horizontal="right"/>
    </xf>
    <xf numFmtId="0" fontId="126" fillId="0" borderId="52" xfId="0" applyFont="1" applyBorder="1"/>
    <xf numFmtId="0" fontId="105" fillId="0" borderId="52" xfId="0" applyFont="1" applyBorder="1"/>
    <xf numFmtId="0" fontId="108" fillId="4" borderId="20" xfId="6" applyFont="1" applyFill="1" applyBorder="1"/>
    <xf numFmtId="174" fontId="108" fillId="4" borderId="74" xfId="6" applyNumberFormat="1" applyFont="1" applyFill="1" applyBorder="1" applyAlignment="1">
      <alignment horizontal="right"/>
    </xf>
    <xf numFmtId="174" fontId="108" fillId="4" borderId="21" xfId="6" applyNumberFormat="1" applyFont="1" applyFill="1" applyBorder="1" applyAlignment="1">
      <alignment horizontal="right"/>
    </xf>
    <xf numFmtId="3" fontId="35" fillId="4" borderId="27" xfId="6" applyNumberFormat="1" applyFont="1" applyFill="1" applyBorder="1" applyAlignment="1">
      <alignment horizontal="center" vertical="center" wrapText="1"/>
    </xf>
    <xf numFmtId="3" fontId="35" fillId="4" borderId="28" xfId="6" applyNumberFormat="1" applyFont="1" applyFill="1" applyBorder="1" applyAlignment="1">
      <alignment horizontal="center" vertical="center" wrapText="1"/>
    </xf>
    <xf numFmtId="0" fontId="105" fillId="0" borderId="52" xfId="6" applyFont="1" applyBorder="1" applyAlignment="1">
      <alignment vertical="center" wrapText="1"/>
    </xf>
    <xf numFmtId="3" fontId="105" fillId="0" borderId="73" xfId="6" applyNumberFormat="1" applyFont="1" applyBorder="1" applyAlignment="1">
      <alignment horizontal="right" vertical="center" wrapText="1"/>
    </xf>
    <xf numFmtId="3" fontId="105" fillId="0" borderId="54" xfId="6" applyNumberFormat="1" applyFont="1" applyBorder="1" applyAlignment="1">
      <alignment horizontal="right" vertical="center" wrapText="1"/>
    </xf>
    <xf numFmtId="3" fontId="35" fillId="4" borderId="73" xfId="6" applyNumberFormat="1" applyFont="1" applyFill="1" applyBorder="1" applyAlignment="1">
      <alignment horizontal="right"/>
    </xf>
    <xf numFmtId="3" fontId="35" fillId="4" borderId="54" xfId="6" applyNumberFormat="1" applyFont="1" applyFill="1" applyBorder="1" applyAlignment="1">
      <alignment horizontal="right"/>
    </xf>
    <xf numFmtId="3" fontId="36" fillId="0" borderId="73" xfId="0" applyNumberFormat="1" applyFont="1" applyBorder="1" applyAlignment="1">
      <alignment horizontal="right" vertical="center" wrapText="1"/>
    </xf>
    <xf numFmtId="0" fontId="36" fillId="0" borderId="73" xfId="0" applyFont="1" applyBorder="1" applyAlignment="1">
      <alignment horizontal="right" vertical="center" wrapText="1"/>
    </xf>
    <xf numFmtId="3" fontId="36" fillId="0" borderId="54" xfId="0" applyNumberFormat="1" applyFont="1" applyBorder="1" applyAlignment="1">
      <alignment horizontal="right" vertical="center" wrapText="1"/>
    </xf>
    <xf numFmtId="0" fontId="36" fillId="0" borderId="54" xfId="0" applyFont="1" applyBorder="1" applyAlignment="1">
      <alignment horizontal="right" vertical="center" wrapText="1"/>
    </xf>
    <xf numFmtId="0" fontId="15" fillId="0" borderId="42" xfId="6" applyBorder="1" applyAlignment="1">
      <alignment wrapText="1"/>
    </xf>
    <xf numFmtId="0" fontId="25" fillId="0" borderId="25" xfId="6" applyFont="1" applyBorder="1" applyAlignment="1">
      <alignment horizontal="center" vertical="center" wrapText="1"/>
    </xf>
    <xf numFmtId="0" fontId="15" fillId="0" borderId="25" xfId="6" applyBorder="1"/>
    <xf numFmtId="0" fontId="15" fillId="0" borderId="43" xfId="6" applyBorder="1"/>
    <xf numFmtId="3" fontId="29" fillId="4" borderId="26" xfId="6" applyNumberFormat="1" applyFont="1" applyFill="1" applyBorder="1" applyAlignment="1">
      <alignment horizontal="left" vertical="top" wrapText="1"/>
    </xf>
    <xf numFmtId="0" fontId="33" fillId="4" borderId="52" xfId="6" applyFont="1" applyFill="1" applyBorder="1" applyAlignment="1">
      <alignment vertical="center" wrapText="1"/>
    </xf>
    <xf numFmtId="3" fontId="33" fillId="4" borderId="73" xfId="6" applyNumberFormat="1" applyFont="1" applyFill="1" applyBorder="1" applyAlignment="1">
      <alignment horizontal="right" vertical="center" wrapText="1"/>
    </xf>
    <xf numFmtId="3" fontId="33" fillId="4" borderId="54" xfId="6" applyNumberFormat="1" applyFont="1" applyFill="1" applyBorder="1" applyAlignment="1">
      <alignment horizontal="right" vertical="center" wrapText="1"/>
    </xf>
    <xf numFmtId="3" fontId="36" fillId="0" borderId="54" xfId="0" applyNumberFormat="1" applyFont="1" applyBorder="1" applyAlignment="1">
      <alignment horizontal="right" vertical="center"/>
    </xf>
    <xf numFmtId="0" fontId="36" fillId="0" borderId="54" xfId="0" applyFont="1" applyBorder="1" applyAlignment="1">
      <alignment horizontal="right" vertical="center"/>
    </xf>
    <xf numFmtId="0" fontId="36" fillId="0" borderId="21" xfId="0" applyFont="1" applyBorder="1" applyAlignment="1">
      <alignment horizontal="right" vertical="center"/>
    </xf>
    <xf numFmtId="0" fontId="15" fillId="0" borderId="0" xfId="6" applyBorder="1" applyAlignment="1">
      <alignment wrapText="1"/>
    </xf>
    <xf numFmtId="0" fontId="25" fillId="0" borderId="0" xfId="6" applyFont="1" applyBorder="1" applyAlignment="1">
      <alignment horizontal="center" vertical="center" wrapText="1"/>
    </xf>
    <xf numFmtId="0" fontId="29" fillId="30" borderId="35" xfId="0" applyFont="1" applyFill="1" applyBorder="1" applyAlignment="1">
      <alignment horizontal="left" vertical="top" wrapText="1"/>
    </xf>
    <xf numFmtId="0" fontId="35" fillId="30" borderId="75" xfId="0" applyFont="1" applyFill="1" applyBorder="1" applyAlignment="1">
      <alignment horizontal="right" vertical="center" wrapText="1"/>
    </xf>
    <xf numFmtId="0" fontId="35" fillId="30" borderId="84" xfId="0" applyFont="1" applyFill="1" applyBorder="1" applyAlignment="1">
      <alignment horizontal="right" vertical="center" wrapText="1"/>
    </xf>
    <xf numFmtId="43" fontId="36" fillId="0" borderId="54" xfId="112" applyFont="1" applyBorder="1" applyAlignment="1">
      <alignment horizontal="right" vertical="center" wrapText="1"/>
    </xf>
    <xf numFmtId="43" fontId="36" fillId="0" borderId="73" xfId="112" applyFont="1" applyBorder="1" applyAlignment="1">
      <alignment horizontal="right" vertical="center" wrapText="1"/>
    </xf>
    <xf numFmtId="0" fontId="36" fillId="0" borderId="59" xfId="0" applyFont="1" applyBorder="1" applyAlignment="1">
      <alignment horizontal="right" vertical="center" wrapText="1"/>
    </xf>
    <xf numFmtId="0" fontId="35" fillId="30" borderId="20" xfId="0" applyFont="1" applyFill="1" applyBorder="1" applyAlignment="1">
      <alignment horizontal="left" vertical="top" wrapText="1"/>
    </xf>
    <xf numFmtId="0" fontId="35" fillId="30" borderId="74" xfId="0" applyFont="1" applyFill="1" applyBorder="1" applyAlignment="1">
      <alignment horizontal="right" vertical="center" wrapText="1"/>
    </xf>
    <xf numFmtId="0" fontId="35" fillId="30" borderId="21" xfId="0" applyFont="1" applyFill="1" applyBorder="1" applyAlignment="1">
      <alignment horizontal="right" vertical="center" wrapText="1"/>
    </xf>
    <xf numFmtId="0" fontId="54" fillId="4" borderId="26" xfId="0" applyFont="1" applyFill="1" applyBorder="1"/>
    <xf numFmtId="0" fontId="54" fillId="4" borderId="27" xfId="0" applyFont="1" applyFill="1" applyBorder="1" applyAlignment="1">
      <alignment horizontal="right" wrapText="1"/>
    </xf>
    <xf numFmtId="0" fontId="54" fillId="4" borderId="28" xfId="0" applyFont="1" applyFill="1" applyBorder="1" applyAlignment="1">
      <alignment horizontal="right" wrapText="1"/>
    </xf>
    <xf numFmtId="0" fontId="54" fillId="0" borderId="52" xfId="0" applyFont="1" applyBorder="1" applyAlignment="1">
      <alignment wrapText="1"/>
    </xf>
    <xf numFmtId="0" fontId="54" fillId="0" borderId="73" xfId="0" applyFont="1" applyBorder="1"/>
    <xf numFmtId="0" fontId="54" fillId="0" borderId="54" xfId="0" applyFont="1" applyBorder="1"/>
    <xf numFmtId="0" fontId="54" fillId="0" borderId="20" xfId="0" applyFont="1" applyBorder="1" applyAlignment="1">
      <alignment wrapText="1"/>
    </xf>
    <xf numFmtId="0" fontId="54" fillId="0" borderId="74" xfId="0" applyFont="1" applyBorder="1"/>
    <xf numFmtId="0" fontId="54" fillId="0" borderId="21" xfId="0" applyFont="1" applyBorder="1" applyAlignment="1">
      <alignment horizontal="right"/>
    </xf>
    <xf numFmtId="0" fontId="35" fillId="4" borderId="34" xfId="6" applyFont="1" applyFill="1" applyBorder="1" applyAlignment="1">
      <alignment vertical="center" wrapText="1"/>
    </xf>
    <xf numFmtId="9" fontId="36" fillId="0" borderId="52" xfId="6" applyNumberFormat="1" applyFont="1" applyBorder="1" applyAlignment="1">
      <alignment horizontal="left" vertical="center" wrapText="1"/>
    </xf>
    <xf numFmtId="9" fontId="36" fillId="0" borderId="20" xfId="6" applyNumberFormat="1" applyFont="1" applyBorder="1" applyAlignment="1">
      <alignment horizontal="left" vertical="center" wrapText="1"/>
    </xf>
    <xf numFmtId="0" fontId="36" fillId="0" borderId="21" xfId="6" applyFont="1" applyBorder="1" applyAlignment="1">
      <alignment horizontal="right" vertical="center"/>
    </xf>
    <xf numFmtId="6" fontId="36" fillId="0" borderId="54" xfId="6" applyNumberFormat="1" applyFont="1" applyBorder="1" applyAlignment="1">
      <alignment horizontal="right" vertical="center" wrapText="1"/>
    </xf>
    <xf numFmtId="0" fontId="36" fillId="0" borderId="20" xfId="6" applyFont="1" applyBorder="1" applyAlignment="1">
      <alignment vertical="center" wrapText="1"/>
    </xf>
    <xf numFmtId="10" fontId="36" fillId="0" borderId="21" xfId="6" applyNumberFormat="1" applyFont="1" applyBorder="1" applyAlignment="1">
      <alignment horizontal="right" vertical="center"/>
    </xf>
    <xf numFmtId="10" fontId="36" fillId="28" borderId="21" xfId="6" applyNumberFormat="1" applyFont="1" applyFill="1" applyBorder="1" applyAlignment="1">
      <alignment horizontal="right" vertical="center"/>
    </xf>
    <xf numFmtId="0" fontId="36" fillId="0" borderId="0" xfId="6" applyFont="1" applyBorder="1" applyAlignment="1">
      <alignment vertical="center" wrapText="1"/>
    </xf>
    <xf numFmtId="10" fontId="36" fillId="28" borderId="0" xfId="6" applyNumberFormat="1" applyFont="1" applyFill="1" applyBorder="1" applyAlignment="1">
      <alignment horizontal="right" vertical="center"/>
    </xf>
    <xf numFmtId="170" fontId="35" fillId="4" borderId="31" xfId="9" applyNumberFormat="1" applyFont="1" applyFill="1" applyBorder="1" applyAlignment="1">
      <alignment horizontal="center" vertical="center"/>
    </xf>
    <xf numFmtId="170" fontId="33" fillId="4" borderId="34" xfId="9" applyNumberFormat="1" applyFont="1" applyFill="1" applyBorder="1" applyAlignment="1">
      <alignment horizontal="right" vertical="center" wrapText="1"/>
    </xf>
    <xf numFmtId="170" fontId="35" fillId="4" borderId="32" xfId="9" applyNumberFormat="1" applyFont="1" applyFill="1" applyBorder="1" applyAlignment="1">
      <alignment horizontal="right" vertical="center" wrapText="1"/>
    </xf>
    <xf numFmtId="170" fontId="33" fillId="4" borderId="19" xfId="9" applyNumberFormat="1" applyFont="1" applyFill="1" applyBorder="1" applyAlignment="1">
      <alignment horizontal="right" wrapText="1"/>
    </xf>
    <xf numFmtId="170" fontId="33" fillId="4" borderId="48" xfId="9" applyNumberFormat="1" applyFont="1" applyFill="1" applyBorder="1" applyAlignment="1">
      <alignment horizontal="right" vertical="center" wrapText="1"/>
    </xf>
    <xf numFmtId="170" fontId="33" fillId="4" borderId="46" xfId="9" quotePrefix="1" applyNumberFormat="1" applyFont="1" applyFill="1" applyBorder="1" applyAlignment="1">
      <alignment horizontal="right" vertical="center" wrapText="1"/>
    </xf>
    <xf numFmtId="170" fontId="35" fillId="4" borderId="38" xfId="9" applyNumberFormat="1" applyFont="1" applyFill="1" applyBorder="1" applyAlignment="1">
      <alignment horizontal="left" vertical="center" wrapText="1"/>
    </xf>
    <xf numFmtId="170" fontId="33" fillId="4" borderId="22" xfId="9" applyNumberFormat="1" applyFont="1" applyFill="1" applyBorder="1" applyAlignment="1">
      <alignment horizontal="right" vertical="center" wrapText="1"/>
    </xf>
    <xf numFmtId="170" fontId="33" fillId="0" borderId="38" xfId="9" applyNumberFormat="1" applyFont="1" applyBorder="1" applyAlignment="1">
      <alignment horizontal="left" vertical="center" wrapText="1"/>
    </xf>
    <xf numFmtId="170" fontId="33" fillId="0" borderId="22" xfId="9" applyNumberFormat="1" applyFont="1" applyBorder="1" applyAlignment="1">
      <alignment horizontal="right" vertical="center" wrapText="1"/>
    </xf>
    <xf numFmtId="170" fontId="35" fillId="29" borderId="73" xfId="9" applyNumberFormat="1" applyFont="1" applyFill="1" applyBorder="1" applyAlignment="1">
      <alignment horizontal="right" vertical="center" wrapText="1"/>
    </xf>
    <xf numFmtId="170" fontId="33" fillId="4" borderId="39" xfId="9" applyNumberFormat="1" applyFont="1" applyFill="1" applyBorder="1" applyAlignment="1">
      <alignment horizontal="left" vertical="center" wrapText="1"/>
    </xf>
    <xf numFmtId="170" fontId="35" fillId="4" borderId="40" xfId="9" applyNumberFormat="1" applyFont="1" applyFill="1" applyBorder="1" applyAlignment="1">
      <alignment horizontal="center" vertical="center" wrapText="1"/>
    </xf>
    <xf numFmtId="170" fontId="35" fillId="4" borderId="40" xfId="9" applyNumberFormat="1" applyFont="1" applyFill="1" applyBorder="1" applyAlignment="1">
      <alignment horizontal="right" vertical="center" wrapText="1"/>
    </xf>
    <xf numFmtId="170" fontId="33" fillId="4" borderId="41" xfId="9" applyNumberFormat="1" applyFont="1" applyFill="1" applyBorder="1" applyAlignment="1">
      <alignment horizontal="right" vertical="center" wrapText="1"/>
    </xf>
    <xf numFmtId="170" fontId="33" fillId="4" borderId="19" xfId="9" quotePrefix="1" applyNumberFormat="1" applyFont="1" applyFill="1" applyBorder="1" applyAlignment="1">
      <alignment horizontal="right" vertical="center" wrapText="1"/>
    </xf>
    <xf numFmtId="170" fontId="35" fillId="0" borderId="42" xfId="9" applyNumberFormat="1" applyFont="1" applyBorder="1" applyAlignment="1">
      <alignment horizontal="left" vertical="center" wrapText="1"/>
    </xf>
    <xf numFmtId="170" fontId="33" fillId="0" borderId="70" xfId="9" applyNumberFormat="1" applyFont="1" applyBorder="1" applyAlignment="1">
      <alignment horizontal="center" vertical="center" wrapText="1"/>
    </xf>
    <xf numFmtId="170" fontId="35" fillId="29" borderId="74" xfId="9" applyNumberFormat="1" applyFont="1" applyFill="1" applyBorder="1" applyAlignment="1">
      <alignment horizontal="right" vertical="center" wrapText="1"/>
    </xf>
    <xf numFmtId="170" fontId="33" fillId="0" borderId="85" xfId="9" applyNumberFormat="1" applyFont="1" applyBorder="1" applyAlignment="1">
      <alignment horizontal="right" vertical="center" wrapText="1"/>
    </xf>
    <xf numFmtId="167" fontId="27" fillId="4" borderId="48" xfId="9" applyNumberFormat="1" applyFont="1" applyFill="1" applyBorder="1" applyAlignment="1">
      <alignment horizontal="right" vertical="top" wrapText="1"/>
    </xf>
    <xf numFmtId="0" fontId="36" fillId="0" borderId="20" xfId="0" applyFont="1" applyBorder="1" applyAlignment="1">
      <alignment wrapText="1"/>
    </xf>
    <xf numFmtId="0" fontId="106" fillId="0" borderId="74" xfId="0" applyFont="1" applyBorder="1" applyAlignment="1">
      <alignment horizontal="right" wrapText="1"/>
    </xf>
    <xf numFmtId="3" fontId="35" fillId="29" borderId="74" xfId="0" applyNumberFormat="1" applyFont="1" applyFill="1" applyBorder="1" applyAlignment="1">
      <alignment horizontal="right" vertical="center" wrapText="1"/>
    </xf>
    <xf numFmtId="3" fontId="33" fillId="0" borderId="21" xfId="0" applyNumberFormat="1" applyFont="1" applyBorder="1" applyAlignment="1">
      <alignment horizontal="right" vertical="center" wrapText="1"/>
    </xf>
    <xf numFmtId="171" fontId="33" fillId="4" borderId="31" xfId="9" applyNumberFormat="1" applyFont="1" applyFill="1" applyBorder="1" applyAlignment="1">
      <alignment horizontal="right" vertical="top" wrapText="1"/>
    </xf>
    <xf numFmtId="171" fontId="35" fillId="4" borderId="33" xfId="9" applyNumberFormat="1" applyFont="1" applyFill="1" applyBorder="1" applyAlignment="1">
      <alignment horizontal="center" vertical="top" wrapText="1"/>
    </xf>
    <xf numFmtId="171" fontId="35" fillId="4" borderId="33" xfId="9" applyNumberFormat="1" applyFont="1" applyFill="1" applyBorder="1" applyAlignment="1">
      <alignment horizontal="right" vertical="top" wrapText="1"/>
    </xf>
    <xf numFmtId="171" fontId="33" fillId="4" borderId="34" xfId="9" applyNumberFormat="1" applyFont="1" applyFill="1" applyBorder="1" applyAlignment="1">
      <alignment horizontal="right" vertical="top" wrapText="1"/>
    </xf>
    <xf numFmtId="171" fontId="33" fillId="4" borderId="32" xfId="9" applyNumberFormat="1" applyFont="1" applyFill="1" applyBorder="1" applyAlignment="1">
      <alignment horizontal="right" vertical="top" wrapText="1"/>
    </xf>
    <xf numFmtId="171" fontId="33" fillId="4" borderId="19" xfId="9" quotePrefix="1" applyNumberFormat="1" applyFont="1" applyFill="1" applyBorder="1" applyAlignment="1">
      <alignment horizontal="right" vertical="top" wrapText="1"/>
    </xf>
    <xf numFmtId="171" fontId="45" fillId="29" borderId="52" xfId="9" applyNumberFormat="1" applyFont="1" applyFill="1" applyBorder="1" applyAlignment="1">
      <alignment wrapText="1"/>
    </xf>
    <xf numFmtId="171" fontId="51" fillId="29" borderId="73" xfId="9" applyNumberFormat="1" applyFont="1" applyFill="1" applyBorder="1" applyAlignment="1">
      <alignment horizontal="center" wrapText="1"/>
    </xf>
    <xf numFmtId="170" fontId="33" fillId="29" borderId="54" xfId="9" applyNumberFormat="1" applyFont="1" applyFill="1" applyBorder="1" applyAlignment="1">
      <alignment vertical="center" wrapText="1"/>
    </xf>
    <xf numFmtId="171" fontId="51" fillId="0" borderId="52" xfId="9" applyNumberFormat="1" applyFont="1" applyBorder="1" applyAlignment="1">
      <alignment wrapText="1"/>
    </xf>
    <xf numFmtId="171" fontId="51" fillId="0" borderId="73" xfId="9" applyNumberFormat="1" applyFont="1" applyBorder="1" applyAlignment="1">
      <alignment horizontal="center" wrapText="1"/>
    </xf>
    <xf numFmtId="170" fontId="33" fillId="0" borderId="54" xfId="9" applyNumberFormat="1" applyFont="1" applyBorder="1" applyAlignment="1">
      <alignment vertical="center" wrapText="1"/>
    </xf>
    <xf numFmtId="171" fontId="45" fillId="4" borderId="20" xfId="9" applyNumberFormat="1" applyFont="1" applyFill="1" applyBorder="1" applyAlignment="1">
      <alignment horizontal="justify" vertical="top" wrapText="1"/>
    </xf>
    <xf numFmtId="171" fontId="51" fillId="4" borderId="74" xfId="9" applyNumberFormat="1" applyFont="1" applyFill="1" applyBorder="1" applyAlignment="1">
      <alignment horizontal="center" vertical="top" wrapText="1"/>
    </xf>
    <xf numFmtId="170" fontId="35" fillId="4" borderId="74" xfId="9" applyNumberFormat="1" applyFont="1" applyFill="1" applyBorder="1" applyAlignment="1">
      <alignment horizontal="right" vertical="center" wrapText="1"/>
    </xf>
    <xf numFmtId="170" fontId="33" fillId="4" borderId="21" xfId="9" applyNumberFormat="1" applyFont="1" applyFill="1" applyBorder="1" applyAlignment="1">
      <alignment vertical="center" wrapText="1"/>
    </xf>
    <xf numFmtId="170" fontId="35" fillId="4" borderId="31" xfId="9" applyNumberFormat="1" applyFont="1" applyFill="1" applyBorder="1" applyAlignment="1">
      <alignment wrapText="1"/>
    </xf>
    <xf numFmtId="170" fontId="35" fillId="4" borderId="33" xfId="9" applyNumberFormat="1" applyFont="1" applyFill="1" applyBorder="1" applyAlignment="1">
      <alignment wrapText="1"/>
    </xf>
    <xf numFmtId="170" fontId="35" fillId="4" borderId="33" xfId="9" applyNumberFormat="1" applyFont="1" applyFill="1" applyBorder="1" applyAlignment="1">
      <alignment horizontal="right"/>
    </xf>
    <xf numFmtId="170" fontId="35" fillId="4" borderId="34" xfId="9" applyNumberFormat="1" applyFont="1" applyFill="1" applyBorder="1" applyAlignment="1">
      <alignment horizontal="right" wrapText="1"/>
    </xf>
    <xf numFmtId="170" fontId="35" fillId="4" borderId="32" xfId="9" applyNumberFormat="1" applyFont="1" applyFill="1" applyBorder="1" applyAlignment="1">
      <alignment wrapText="1"/>
    </xf>
    <xf numFmtId="170" fontId="35" fillId="4" borderId="19" xfId="9" applyNumberFormat="1" applyFont="1" applyFill="1" applyBorder="1" applyAlignment="1">
      <alignment horizontal="right" wrapText="1"/>
    </xf>
    <xf numFmtId="170" fontId="35" fillId="4" borderId="48" xfId="9" applyNumberFormat="1" applyFont="1" applyFill="1" applyBorder="1" applyAlignment="1">
      <alignment wrapText="1"/>
    </xf>
    <xf numFmtId="170" fontId="35" fillId="4" borderId="46" xfId="9" quotePrefix="1" applyNumberFormat="1" applyFont="1" applyFill="1" applyBorder="1" applyAlignment="1">
      <alignment horizontal="right"/>
    </xf>
    <xf numFmtId="170" fontId="51" fillId="0" borderId="52" xfId="9" applyNumberFormat="1" applyFont="1" applyBorder="1" applyAlignment="1">
      <alignment wrapText="1"/>
    </xf>
    <xf numFmtId="170" fontId="51" fillId="0" borderId="73" xfId="9" applyNumberFormat="1" applyFont="1" applyBorder="1" applyAlignment="1">
      <alignment horizontal="center" wrapText="1"/>
    </xf>
    <xf numFmtId="170" fontId="35" fillId="0" borderId="73" xfId="9" applyNumberFormat="1" applyFont="1" applyBorder="1" applyAlignment="1">
      <alignment horizontal="right" wrapText="1"/>
    </xf>
    <xf numFmtId="170" fontId="33" fillId="0" borderId="73" xfId="9" applyNumberFormat="1" applyFont="1" applyBorder="1" applyAlignment="1">
      <alignment horizontal="right" wrapText="1"/>
    </xf>
    <xf numFmtId="170" fontId="33" fillId="0" borderId="54" xfId="9" applyNumberFormat="1" applyFont="1" applyBorder="1" applyAlignment="1">
      <alignment horizontal="right" wrapText="1"/>
    </xf>
    <xf numFmtId="170" fontId="51" fillId="4" borderId="52" xfId="9" applyNumberFormat="1" applyFont="1" applyFill="1" applyBorder="1" applyAlignment="1">
      <alignment wrapText="1"/>
    </xf>
    <xf numFmtId="170" fontId="51" fillId="4" borderId="73" xfId="9" applyNumberFormat="1" applyFont="1" applyFill="1" applyBorder="1" applyAlignment="1">
      <alignment horizontal="center" wrapText="1"/>
    </xf>
    <xf numFmtId="170" fontId="35" fillId="4" borderId="73" xfId="9" applyNumberFormat="1" applyFont="1" applyFill="1" applyBorder="1" applyAlignment="1">
      <alignment horizontal="right" wrapText="1"/>
    </xf>
    <xf numFmtId="170" fontId="51" fillId="4" borderId="73" xfId="9" applyNumberFormat="1" applyFont="1" applyFill="1" applyBorder="1" applyAlignment="1">
      <alignment horizontal="right" wrapText="1"/>
    </xf>
    <xf numFmtId="170" fontId="33" fillId="4" borderId="54" xfId="9" applyNumberFormat="1" applyFont="1" applyFill="1" applyBorder="1" applyAlignment="1">
      <alignment horizontal="right" wrapText="1"/>
    </xf>
    <xf numFmtId="170" fontId="45" fillId="4" borderId="20" xfId="9" applyNumberFormat="1" applyFont="1" applyFill="1" applyBorder="1" applyAlignment="1">
      <alignment wrapText="1"/>
    </xf>
    <xf numFmtId="170" fontId="45" fillId="4" borderId="74" xfId="9" applyNumberFormat="1" applyFont="1" applyFill="1" applyBorder="1" applyAlignment="1">
      <alignment horizontal="right" vertical="center" wrapText="1"/>
    </xf>
    <xf numFmtId="170" fontId="45" fillId="4" borderId="21" xfId="9" applyNumberFormat="1" applyFont="1" applyFill="1" applyBorder="1" applyAlignment="1">
      <alignment horizontal="right" vertical="center" wrapText="1"/>
    </xf>
    <xf numFmtId="3" fontId="29" fillId="4" borderId="27" xfId="6" applyNumberFormat="1" applyFont="1" applyFill="1" applyBorder="1" applyAlignment="1">
      <alignment horizontal="left" vertical="top" wrapText="1"/>
    </xf>
    <xf numFmtId="3" fontId="29" fillId="4" borderId="28" xfId="6" applyNumberFormat="1" applyFont="1" applyFill="1" applyBorder="1" applyAlignment="1">
      <alignment horizontal="center" vertical="top" wrapText="1"/>
    </xf>
    <xf numFmtId="0" fontId="36" fillId="0" borderId="52" xfId="0" applyFont="1" applyBorder="1" applyAlignment="1">
      <alignment horizontal="left" vertical="center" wrapText="1" indent="1"/>
    </xf>
    <xf numFmtId="0" fontId="36" fillId="0" borderId="73" xfId="0" applyFont="1" applyBorder="1" applyAlignment="1">
      <alignment horizontal="left" indent="1"/>
    </xf>
    <xf numFmtId="15" fontId="36" fillId="0" borderId="54" xfId="0" applyNumberFormat="1" applyFont="1" applyBorder="1" applyAlignment="1">
      <alignment horizontal="left" vertical="center" wrapText="1" indent="1"/>
    </xf>
    <xf numFmtId="0" fontId="36" fillId="0" borderId="73" xfId="0" applyFont="1" applyBorder="1" applyAlignment="1">
      <alignment horizontal="left" wrapText="1" indent="1"/>
    </xf>
    <xf numFmtId="0" fontId="36" fillId="0" borderId="20" xfId="0" applyFont="1" applyBorder="1" applyAlignment="1">
      <alignment horizontal="left" vertical="center" wrapText="1" indent="1"/>
    </xf>
    <xf numFmtId="0" fontId="36" fillId="0" borderId="74" xfId="0" applyFont="1" applyBorder="1" applyAlignment="1">
      <alignment horizontal="left" vertical="center" indent="1"/>
    </xf>
    <xf numFmtId="15" fontId="36" fillId="0" borderId="21" xfId="0" applyNumberFormat="1" applyFont="1" applyBorder="1" applyAlignment="1">
      <alignment horizontal="left" vertical="center" wrapText="1" indent="1"/>
    </xf>
    <xf numFmtId="3" fontId="35" fillId="4" borderId="28" xfId="6" applyNumberFormat="1" applyFont="1" applyFill="1" applyBorder="1" applyAlignment="1">
      <alignment horizontal="center" vertical="top" wrapText="1"/>
    </xf>
    <xf numFmtId="0" fontId="36" fillId="0" borderId="73" xfId="0" applyFont="1" applyBorder="1" applyAlignment="1">
      <alignment horizontal="left" vertical="center" wrapText="1" indent="1"/>
    </xf>
    <xf numFmtId="0" fontId="36" fillId="0" borderId="74" xfId="0" applyFont="1" applyBorder="1" applyAlignment="1">
      <alignment horizontal="left" vertical="center" wrapText="1" indent="1"/>
    </xf>
    <xf numFmtId="3" fontId="35" fillId="4" borderId="26" xfId="6" applyNumberFormat="1" applyFont="1" applyFill="1" applyBorder="1" applyAlignment="1">
      <alignment horizontal="left" vertical="top" wrapText="1" indent="1"/>
    </xf>
    <xf numFmtId="3" fontId="35" fillId="4" borderId="27" xfId="6" applyNumberFormat="1" applyFont="1" applyFill="1" applyBorder="1" applyAlignment="1">
      <alignment horizontal="left" vertical="top" wrapText="1" indent="1"/>
    </xf>
    <xf numFmtId="3" fontId="35" fillId="4" borderId="28" xfId="6" applyNumberFormat="1" applyFont="1" applyFill="1" applyBorder="1" applyAlignment="1">
      <alignment horizontal="left" vertical="top" wrapText="1" indent="1"/>
    </xf>
    <xf numFmtId="15" fontId="36" fillId="0" borderId="73" xfId="0" applyNumberFormat="1" applyFont="1" applyBorder="1" applyAlignment="1">
      <alignment horizontal="left" vertical="center" wrapText="1" indent="1"/>
    </xf>
    <xf numFmtId="0" fontId="105" fillId="0" borderId="54" xfId="6" applyFont="1" applyBorder="1" applyAlignment="1">
      <alignment horizontal="left" vertical="center" wrapText="1" indent="1"/>
    </xf>
    <xf numFmtId="15" fontId="36" fillId="0" borderId="74" xfId="0" applyNumberFormat="1" applyFont="1" applyBorder="1" applyAlignment="1">
      <alignment horizontal="left" vertical="center" wrapText="1" indent="1"/>
    </xf>
    <xf numFmtId="0" fontId="105" fillId="0" borderId="21" xfId="6" applyFont="1" applyBorder="1" applyAlignment="1">
      <alignment horizontal="left" vertical="center" wrapText="1" indent="1"/>
    </xf>
    <xf numFmtId="0" fontId="4" fillId="4" borderId="26" xfId="6" applyFont="1" applyFill="1" applyBorder="1" applyAlignment="1">
      <alignment horizontal="left"/>
    </xf>
    <xf numFmtId="0" fontId="4" fillId="4" borderId="27" xfId="6" applyFont="1" applyFill="1" applyBorder="1" applyAlignment="1">
      <alignment horizontal="left"/>
    </xf>
    <xf numFmtId="0" fontId="4" fillId="4" borderId="28" xfId="6" applyFont="1" applyFill="1" applyBorder="1" applyAlignment="1">
      <alignment horizontal="left"/>
    </xf>
    <xf numFmtId="0" fontId="79" fillId="0" borderId="52" xfId="0" applyFont="1" applyBorder="1" applyAlignment="1">
      <alignment wrapText="1"/>
    </xf>
    <xf numFmtId="0" fontId="79" fillId="0" borderId="54" xfId="0" applyFont="1" applyBorder="1"/>
    <xf numFmtId="9" fontId="79" fillId="0" borderId="54" xfId="0" applyNumberFormat="1" applyFont="1" applyBorder="1"/>
    <xf numFmtId="0" fontId="79" fillId="0" borderId="20" xfId="0" applyFont="1" applyBorder="1" applyAlignment="1">
      <alignment wrapText="1"/>
    </xf>
    <xf numFmtId="0" fontId="79" fillId="0" borderId="74" xfId="0" applyFont="1" applyBorder="1" applyAlignment="1">
      <alignment vertical="center"/>
    </xf>
    <xf numFmtId="9" fontId="79" fillId="0" borderId="21" xfId="0" applyNumberFormat="1" applyFont="1" applyBorder="1"/>
    <xf numFmtId="0" fontId="27" fillId="0" borderId="65" xfId="84" applyBorder="1" applyAlignment="1">
      <alignment horizontal="left" vertical="center"/>
    </xf>
    <xf numFmtId="164" fontId="27" fillId="0" borderId="66" xfId="21" applyNumberFormat="1" applyFont="1" applyBorder="1" applyAlignment="1">
      <alignment horizontal="right" vertical="top"/>
    </xf>
    <xf numFmtId="0" fontId="27" fillId="0" borderId="57" xfId="84" applyBorder="1" applyAlignment="1">
      <alignment horizontal="left" vertical="center"/>
    </xf>
    <xf numFmtId="164" fontId="27" fillId="0" borderId="59" xfId="21" applyNumberFormat="1" applyFont="1" applyBorder="1" applyAlignment="1">
      <alignment horizontal="right" vertical="top"/>
    </xf>
    <xf numFmtId="0" fontId="52" fillId="4" borderId="38" xfId="84" applyFont="1" applyFill="1" applyBorder="1" applyAlignment="1">
      <alignment horizontal="left" vertical="center"/>
    </xf>
    <xf numFmtId="49" fontId="20" fillId="4" borderId="22" xfId="0" applyNumberFormat="1" applyFont="1" applyFill="1" applyBorder="1" applyAlignment="1">
      <alignment horizontal="right" vertical="top"/>
    </xf>
    <xf numFmtId="49" fontId="52" fillId="4" borderId="22" xfId="0" applyNumberFormat="1" applyFont="1" applyFill="1" applyBorder="1" applyAlignment="1">
      <alignment horizontal="right" vertical="top"/>
    </xf>
    <xf numFmtId="0" fontId="52" fillId="29" borderId="52" xfId="84" applyFont="1" applyFill="1" applyBorder="1" applyAlignment="1">
      <alignment horizontal="left" vertical="center"/>
    </xf>
    <xf numFmtId="164" fontId="20" fillId="29" borderId="54" xfId="21" applyNumberFormat="1" applyFont="1" applyFill="1" applyBorder="1" applyAlignment="1">
      <alignment horizontal="right" vertical="top"/>
    </xf>
    <xf numFmtId="164" fontId="20" fillId="4" borderId="22" xfId="21" applyNumberFormat="1" applyFont="1" applyFill="1" applyBorder="1" applyAlignment="1">
      <alignment horizontal="right" vertical="top"/>
    </xf>
    <xf numFmtId="164" fontId="20" fillId="0" borderId="22" xfId="21" applyNumberFormat="1" applyFont="1" applyFill="1" applyBorder="1" applyAlignment="1">
      <alignment horizontal="right" vertical="top"/>
    </xf>
    <xf numFmtId="0" fontId="52" fillId="29" borderId="38" xfId="84" applyFont="1" applyFill="1" applyBorder="1" applyAlignment="1">
      <alignment horizontal="left" vertical="center"/>
    </xf>
    <xf numFmtId="164" fontId="20" fillId="29" borderId="22" xfId="21" applyNumberFormat="1" applyFont="1" applyFill="1" applyBorder="1" applyAlignment="1">
      <alignment vertical="top"/>
    </xf>
    <xf numFmtId="0" fontId="127" fillId="0" borderId="54" xfId="84" applyFont="1" applyBorder="1" applyAlignment="1">
      <alignment horizontal="right" vertical="top"/>
    </xf>
    <xf numFmtId="0" fontId="25" fillId="0" borderId="65" xfId="0" applyFont="1" applyBorder="1" applyAlignment="1" applyProtection="1">
      <alignment vertical="center" wrapText="1"/>
      <protection locked="0"/>
    </xf>
    <xf numFmtId="0" fontId="20" fillId="0" borderId="52" xfId="0" applyFont="1" applyBorder="1" applyAlignment="1">
      <alignment wrapText="1"/>
    </xf>
    <xf numFmtId="0" fontId="106" fillId="0" borderId="54" xfId="0" applyFont="1" applyBorder="1" applyAlignment="1">
      <alignment vertical="center"/>
    </xf>
    <xf numFmtId="0" fontId="25" fillId="0" borderId="38" xfId="0" applyFont="1" applyBorder="1" applyAlignment="1" applyProtection="1">
      <alignment vertical="center" wrapText="1"/>
      <protection locked="0"/>
    </xf>
    <xf numFmtId="0" fontId="52" fillId="0" borderId="54" xfId="84" applyFont="1" applyBorder="1" applyAlignment="1">
      <alignment horizontal="right" vertical="top"/>
    </xf>
    <xf numFmtId="0" fontId="52" fillId="29" borderId="20" xfId="84" applyFont="1" applyFill="1" applyBorder="1" applyAlignment="1">
      <alignment horizontal="left" vertical="center"/>
    </xf>
    <xf numFmtId="164" fontId="52" fillId="29" borderId="74" xfId="21" applyNumberFormat="1" applyFont="1" applyFill="1" applyBorder="1" applyAlignment="1">
      <alignment horizontal="center" vertical="top"/>
    </xf>
    <xf numFmtId="164" fontId="20" fillId="29" borderId="74" xfId="21" applyNumberFormat="1" applyFont="1" applyFill="1" applyBorder="1" applyAlignment="1">
      <alignment horizontal="right" vertical="top"/>
    </xf>
    <xf numFmtId="164" fontId="20" fillId="29" borderId="21" xfId="21" applyNumberFormat="1" applyFont="1" applyFill="1" applyBorder="1" applyAlignment="1">
      <alignment horizontal="right" vertical="top"/>
    </xf>
    <xf numFmtId="0" fontId="52" fillId="4" borderId="26" xfId="84" applyFont="1" applyFill="1" applyBorder="1" applyAlignment="1">
      <alignment horizontal="left" vertical="center"/>
    </xf>
    <xf numFmtId="49" fontId="52" fillId="4" borderId="27" xfId="0" applyNumberFormat="1" applyFont="1" applyFill="1" applyBorder="1" applyAlignment="1">
      <alignment horizontal="center" vertical="top"/>
    </xf>
    <xf numFmtId="49" fontId="20" fillId="4" borderId="27" xfId="0" applyNumberFormat="1" applyFont="1" applyFill="1" applyBorder="1" applyAlignment="1">
      <alignment horizontal="right" vertical="top"/>
    </xf>
    <xf numFmtId="49" fontId="20" fillId="4" borderId="28" xfId="0" applyNumberFormat="1" applyFont="1" applyFill="1" applyBorder="1" applyAlignment="1">
      <alignment horizontal="right" vertical="top"/>
    </xf>
    <xf numFmtId="0" fontId="52" fillId="4" borderId="52" xfId="84" applyFont="1" applyFill="1" applyBorder="1" applyAlignment="1">
      <alignment horizontal="left" vertical="center"/>
    </xf>
    <xf numFmtId="164" fontId="52" fillId="4" borderId="73" xfId="21" applyNumberFormat="1" applyFont="1" applyFill="1" applyBorder="1" applyAlignment="1">
      <alignment horizontal="center" vertical="top"/>
    </xf>
    <xf numFmtId="164" fontId="20" fillId="4" borderId="73" xfId="21" applyNumberFormat="1" applyFont="1" applyFill="1" applyBorder="1" applyAlignment="1">
      <alignment horizontal="right" vertical="top"/>
    </xf>
    <xf numFmtId="164" fontId="20" fillId="4" borderId="54" xfId="21" applyNumberFormat="1" applyFont="1" applyFill="1" applyBorder="1" applyAlignment="1">
      <alignment horizontal="right" vertical="top"/>
    </xf>
    <xf numFmtId="164" fontId="52" fillId="0" borderId="73" xfId="21" applyNumberFormat="1" applyFont="1" applyBorder="1" applyAlignment="1">
      <alignment horizontal="center" vertical="top"/>
    </xf>
    <xf numFmtId="0" fontId="52" fillId="0" borderId="66" xfId="84" applyFont="1" applyBorder="1" applyAlignment="1">
      <alignment horizontal="right" vertical="top"/>
    </xf>
    <xf numFmtId="0" fontId="52" fillId="29" borderId="65" xfId="84" applyFont="1" applyFill="1" applyBorder="1" applyAlignment="1">
      <alignment horizontal="left" vertical="center"/>
    </xf>
    <xf numFmtId="164" fontId="20" fillId="29" borderId="66" xfId="21" applyNumberFormat="1" applyFont="1" applyFill="1" applyBorder="1" applyAlignment="1">
      <alignment horizontal="right" vertical="top"/>
    </xf>
    <xf numFmtId="164" fontId="52" fillId="0" borderId="73" xfId="21" applyNumberFormat="1" applyFont="1" applyBorder="1" applyAlignment="1">
      <alignment vertical="center"/>
    </xf>
    <xf numFmtId="0" fontId="27" fillId="0" borderId="52" xfId="0" applyFont="1" applyBorder="1" applyAlignment="1">
      <alignment horizontal="left" vertical="center" wrapText="1"/>
    </xf>
    <xf numFmtId="164" fontId="20" fillId="0" borderId="54" xfId="21" applyNumberFormat="1" applyFont="1" applyFill="1" applyBorder="1" applyAlignment="1">
      <alignment horizontal="right" vertical="top"/>
    </xf>
    <xf numFmtId="0" fontId="52" fillId="4" borderId="39" xfId="84" applyFont="1" applyFill="1" applyBorder="1" applyAlignment="1">
      <alignment horizontal="left" vertical="center"/>
    </xf>
    <xf numFmtId="164" fontId="52" fillId="4" borderId="40" xfId="21" applyNumberFormat="1" applyFont="1" applyFill="1" applyBorder="1" applyAlignment="1">
      <alignment horizontal="center" vertical="top"/>
    </xf>
    <xf numFmtId="164" fontId="20" fillId="4" borderId="40" xfId="21" applyNumberFormat="1" applyFont="1" applyFill="1" applyBorder="1" applyAlignment="1">
      <alignment horizontal="right" vertical="top"/>
    </xf>
    <xf numFmtId="164" fontId="20" fillId="4" borderId="41" xfId="84" applyNumberFormat="1" applyFont="1" applyFill="1" applyBorder="1" applyAlignment="1">
      <alignment horizontal="right" vertical="top"/>
    </xf>
    <xf numFmtId="3" fontId="35" fillId="4" borderId="73" xfId="4" applyNumberFormat="1" applyFont="1" applyFill="1" applyBorder="1" applyAlignment="1">
      <alignment horizontal="right" wrapText="1"/>
    </xf>
    <xf numFmtId="3" fontId="35" fillId="4" borderId="73" xfId="4" quotePrefix="1" applyNumberFormat="1" applyFont="1" applyFill="1" applyBorder="1" applyAlignment="1">
      <alignment horizontal="right" wrapText="1"/>
    </xf>
    <xf numFmtId="3" fontId="35" fillId="4" borderId="54" xfId="4" quotePrefix="1" applyNumberFormat="1" applyFont="1" applyFill="1" applyBorder="1" applyAlignment="1">
      <alignment horizontal="right" wrapText="1"/>
    </xf>
    <xf numFmtId="3" fontId="33" fillId="0" borderId="52" xfId="4" applyNumberFormat="1" applyFont="1" applyBorder="1" applyAlignment="1">
      <alignment horizontal="left" wrapText="1"/>
    </xf>
    <xf numFmtId="3" fontId="35" fillId="0" borderId="73" xfId="0" applyNumberFormat="1" applyFont="1" applyBorder="1" applyAlignment="1">
      <alignment horizontal="right" vertical="center" wrapText="1"/>
    </xf>
    <xf numFmtId="3" fontId="33" fillId="0" borderId="54" xfId="4" quotePrefix="1" applyNumberFormat="1" applyFont="1" applyBorder="1" applyAlignment="1">
      <alignment horizontal="right" wrapText="1"/>
    </xf>
    <xf numFmtId="0" fontId="33" fillId="0" borderId="65" xfId="4" applyFont="1" applyBorder="1" applyAlignment="1">
      <alignment horizontal="left" wrapText="1"/>
    </xf>
    <xf numFmtId="3" fontId="105" fillId="0" borderId="66" xfId="4" applyNumberFormat="1" applyFont="1" applyBorder="1" applyAlignment="1">
      <alignment horizontal="right"/>
    </xf>
    <xf numFmtId="0" fontId="33" fillId="0" borderId="64" xfId="4" applyFont="1" applyBorder="1" applyAlignment="1">
      <alignment horizontal="left" wrapText="1"/>
    </xf>
    <xf numFmtId="3" fontId="105" fillId="0" borderId="63" xfId="4" applyNumberFormat="1" applyFont="1" applyBorder="1" applyAlignment="1">
      <alignment horizontal="right"/>
    </xf>
    <xf numFmtId="0" fontId="106" fillId="4" borderId="52" xfId="84" applyFont="1" applyFill="1" applyBorder="1" applyAlignment="1">
      <alignment horizontal="left" vertical="center"/>
    </xf>
    <xf numFmtId="49" fontId="106" fillId="4" borderId="73" xfId="0" applyNumberFormat="1" applyFont="1" applyFill="1" applyBorder="1" applyAlignment="1">
      <alignment horizontal="right" vertical="center"/>
    </xf>
    <xf numFmtId="49" fontId="106" fillId="4" borderId="54" xfId="0" applyNumberFormat="1" applyFont="1" applyFill="1" applyBorder="1" applyAlignment="1">
      <alignment horizontal="right" vertical="center"/>
    </xf>
    <xf numFmtId="0" fontId="33" fillId="0" borderId="52" xfId="4" applyFont="1" applyBorder="1" applyAlignment="1">
      <alignment horizontal="left" wrapText="1"/>
    </xf>
    <xf numFmtId="49" fontId="106" fillId="0" borderId="54" xfId="0" applyNumberFormat="1" applyFont="1" applyBorder="1" applyAlignment="1">
      <alignment horizontal="right" vertical="center"/>
    </xf>
    <xf numFmtId="3" fontId="35" fillId="4" borderId="20" xfId="4" applyNumberFormat="1" applyFont="1" applyFill="1" applyBorder="1" applyAlignment="1">
      <alignment horizontal="left" wrapText="1"/>
    </xf>
    <xf numFmtId="3" fontId="35" fillId="4" borderId="74" xfId="4" applyNumberFormat="1" applyFont="1" applyFill="1" applyBorder="1" applyAlignment="1">
      <alignment horizontal="right" wrapText="1"/>
    </xf>
    <xf numFmtId="3" fontId="33" fillId="4" borderId="74" xfId="4" applyNumberFormat="1" applyFont="1" applyFill="1" applyBorder="1" applyAlignment="1">
      <alignment horizontal="right" wrapText="1"/>
    </xf>
    <xf numFmtId="3" fontId="33" fillId="4" borderId="21" xfId="4" applyNumberFormat="1" applyFont="1" applyFill="1" applyBorder="1" applyAlignment="1">
      <alignment horizontal="right" wrapText="1"/>
    </xf>
    <xf numFmtId="0" fontId="35" fillId="4" borderId="26" xfId="4" applyFont="1" applyFill="1" applyBorder="1" applyAlignment="1">
      <alignment vertical="center" wrapText="1"/>
    </xf>
    <xf numFmtId="0" fontId="35" fillId="4" borderId="28" xfId="4" applyFont="1" applyFill="1" applyBorder="1" applyAlignment="1">
      <alignment horizontal="right" wrapText="1"/>
    </xf>
    <xf numFmtId="0" fontId="36" fillId="0" borderId="52" xfId="4" applyFont="1" applyBorder="1" applyAlignment="1">
      <alignment vertical="center"/>
    </xf>
    <xf numFmtId="3" fontId="105" fillId="0" borderId="54" xfId="4" applyNumberFormat="1" applyFont="1" applyBorder="1" applyAlignment="1">
      <alignment horizontal="right" vertical="center"/>
    </xf>
    <xf numFmtId="0" fontId="36" fillId="0" borderId="20" xfId="4" applyFont="1" applyBorder="1" applyAlignment="1">
      <alignment vertical="center"/>
    </xf>
    <xf numFmtId="3" fontId="105" fillId="0" borderId="21" xfId="4" applyNumberFormat="1" applyFont="1" applyBorder="1" applyAlignment="1">
      <alignment horizontal="right" vertical="center"/>
    </xf>
    <xf numFmtId="0" fontId="134" fillId="0" borderId="0" xfId="116"/>
    <xf numFmtId="179" fontId="33" fillId="32" borderId="86" xfId="9" applyNumberFormat="1" applyFont="1" applyFill="1" applyBorder="1" applyAlignment="1">
      <alignment horizontal="right" wrapText="1"/>
    </xf>
    <xf numFmtId="171" fontId="35" fillId="32" borderId="86" xfId="9" quotePrefix="1" applyNumberFormat="1" applyFont="1" applyFill="1" applyBorder="1" applyAlignment="1">
      <alignment horizontal="right" wrapText="1"/>
    </xf>
    <xf numFmtId="171" fontId="33" fillId="32" borderId="86" xfId="9" quotePrefix="1" applyNumberFormat="1" applyFont="1" applyFill="1" applyBorder="1" applyAlignment="1">
      <alignment horizontal="right" wrapText="1"/>
    </xf>
    <xf numFmtId="179" fontId="45" fillId="32" borderId="87" xfId="9" applyNumberFormat="1" applyFont="1" applyFill="1" applyBorder="1" applyAlignment="1">
      <alignment horizontal="right" wrapText="1"/>
    </xf>
    <xf numFmtId="171" fontId="45" fillId="33" borderId="87" xfId="9" quotePrefix="1" applyNumberFormat="1" applyFont="1" applyFill="1" applyBorder="1" applyAlignment="1">
      <alignment horizontal="right" wrapText="1"/>
    </xf>
    <xf numFmtId="171" fontId="51" fillId="32" borderId="87" xfId="9" quotePrefix="1" applyNumberFormat="1" applyFont="1" applyFill="1" applyBorder="1" applyAlignment="1">
      <alignment horizontal="right" wrapText="1"/>
    </xf>
    <xf numFmtId="171" fontId="51" fillId="0" borderId="0" xfId="9" applyNumberFormat="1" applyFont="1" applyAlignment="1">
      <alignment wrapText="1"/>
    </xf>
    <xf numFmtId="171" fontId="33" fillId="0" borderId="0" xfId="9" applyNumberFormat="1" applyFont="1" applyAlignment="1">
      <alignment horizontal="right"/>
    </xf>
    <xf numFmtId="179" fontId="51" fillId="32" borderId="87" xfId="9" quotePrefix="1" applyNumberFormat="1" applyFont="1" applyFill="1" applyBorder="1" applyAlignment="1">
      <alignment horizontal="right" wrapText="1"/>
    </xf>
    <xf numFmtId="171" fontId="35" fillId="33" borderId="87" xfId="9" applyNumberFormat="1" applyFont="1" applyFill="1" applyBorder="1" applyAlignment="1">
      <alignment horizontal="right"/>
    </xf>
    <xf numFmtId="171" fontId="33" fillId="32" borderId="87" xfId="9" applyNumberFormat="1" applyFont="1" applyFill="1" applyBorder="1" applyAlignment="1">
      <alignment horizontal="right"/>
    </xf>
    <xf numFmtId="179" fontId="51" fillId="32" borderId="87" xfId="9" applyNumberFormat="1" applyFont="1" applyFill="1" applyBorder="1" applyAlignment="1">
      <alignment horizontal="right" wrapText="1"/>
    </xf>
    <xf numFmtId="171" fontId="33" fillId="0" borderId="0" xfId="9" applyNumberFormat="1" applyFont="1" applyAlignment="1">
      <alignment wrapText="1"/>
    </xf>
    <xf numFmtId="179" fontId="27" fillId="32" borderId="87" xfId="9" applyNumberFormat="1" applyFont="1" applyFill="1" applyBorder="1" applyAlignment="1">
      <alignment horizontal="right"/>
    </xf>
    <xf numFmtId="0" fontId="27" fillId="0" borderId="0" xfId="116" applyFont="1"/>
    <xf numFmtId="0" fontId="23" fillId="0" borderId="0" xfId="116" applyFont="1" applyAlignment="1">
      <alignment horizontal="left" vertical="top" wrapText="1"/>
    </xf>
    <xf numFmtId="0" fontId="134" fillId="0" borderId="0" xfId="116" applyAlignment="1">
      <alignment horizontal="right"/>
    </xf>
    <xf numFmtId="0" fontId="134" fillId="0" borderId="0" xfId="116" applyAlignment="1">
      <alignment horizontal="center"/>
    </xf>
    <xf numFmtId="0" fontId="33" fillId="0" borderId="0" xfId="116" applyFont="1"/>
    <xf numFmtId="0" fontId="33" fillId="0" borderId="0" xfId="116" applyFont="1" applyAlignment="1">
      <alignment vertical="top"/>
    </xf>
    <xf numFmtId="0" fontId="33" fillId="32" borderId="86" xfId="116" applyFont="1" applyFill="1" applyBorder="1" applyAlignment="1">
      <alignment horizontal="right"/>
    </xf>
    <xf numFmtId="0" fontId="33" fillId="0" borderId="0" xfId="116" applyFont="1" applyAlignment="1">
      <alignment horizontal="right"/>
    </xf>
    <xf numFmtId="0" fontId="33" fillId="32" borderId="87" xfId="116" applyFont="1" applyFill="1" applyBorder="1" applyAlignment="1">
      <alignment horizontal="right"/>
    </xf>
    <xf numFmtId="171" fontId="35" fillId="32" borderId="87" xfId="9" applyNumberFormat="1" applyFont="1" applyFill="1" applyBorder="1" applyAlignment="1">
      <alignment horizontal="right"/>
    </xf>
    <xf numFmtId="0" fontId="33" fillId="0" borderId="0" xfId="116" applyFont="1" applyAlignment="1">
      <alignment horizontal="left" vertical="top"/>
    </xf>
    <xf numFmtId="0" fontId="33" fillId="0" borderId="0" xfId="116" applyFont="1" applyAlignment="1">
      <alignment horizontal="right" vertical="top"/>
    </xf>
    <xf numFmtId="0" fontId="33" fillId="0" borderId="0" xfId="116" applyFont="1" applyAlignment="1">
      <alignment horizontal="center"/>
    </xf>
    <xf numFmtId="0" fontId="135" fillId="0" borderId="0" xfId="116" applyFont="1"/>
    <xf numFmtId="171" fontId="136" fillId="0" borderId="0" xfId="9" applyNumberFormat="1" applyFont="1" applyAlignment="1">
      <alignment horizontal="left" vertical="center"/>
    </xf>
    <xf numFmtId="171" fontId="33" fillId="0" borderId="0" xfId="9" applyNumberFormat="1" applyFont="1" applyAlignment="1">
      <alignment horizontal="center" vertical="center" wrapText="1"/>
    </xf>
    <xf numFmtId="0" fontId="33" fillId="32" borderId="86" xfId="116" applyFont="1" applyFill="1" applyBorder="1" applyAlignment="1">
      <alignment horizontal="right" vertical="top" wrapText="1"/>
    </xf>
    <xf numFmtId="0" fontId="35" fillId="32" borderId="86" xfId="116" applyFont="1" applyFill="1" applyBorder="1" applyAlignment="1">
      <alignment horizontal="right" vertical="top" wrapText="1"/>
    </xf>
    <xf numFmtId="171" fontId="33" fillId="0" borderId="0" xfId="9" applyNumberFormat="1" applyFont="1" applyAlignment="1">
      <alignment horizontal="left" wrapText="1"/>
    </xf>
    <xf numFmtId="171" fontId="33" fillId="32" borderId="87" xfId="9" quotePrefix="1" applyNumberFormat="1" applyFont="1" applyFill="1" applyBorder="1" applyAlignment="1">
      <alignment horizontal="right" wrapText="1"/>
    </xf>
    <xf numFmtId="171" fontId="35" fillId="33" borderId="87" xfId="9" applyNumberFormat="1" applyFont="1" applyFill="1" applyBorder="1" applyAlignment="1">
      <alignment horizontal="right" wrapText="1"/>
    </xf>
    <xf numFmtId="171" fontId="33" fillId="32" borderId="87" xfId="9" applyNumberFormat="1" applyFont="1" applyFill="1" applyBorder="1" applyAlignment="1">
      <alignment horizontal="right" wrapText="1"/>
    </xf>
    <xf numFmtId="171" fontId="33" fillId="32" borderId="33" xfId="9" quotePrefix="1" applyNumberFormat="1" applyFont="1" applyFill="1" applyBorder="1" applyAlignment="1">
      <alignment horizontal="right" wrapText="1"/>
    </xf>
    <xf numFmtId="171" fontId="35" fillId="32" borderId="33" xfId="9" applyNumberFormat="1" applyFont="1" applyFill="1" applyBorder="1" applyAlignment="1">
      <alignment horizontal="right" wrapText="1"/>
    </xf>
    <xf numFmtId="171" fontId="33" fillId="32" borderId="33" xfId="9" applyNumberFormat="1" applyFont="1" applyFill="1" applyBorder="1" applyAlignment="1">
      <alignment horizontal="right" wrapText="1"/>
    </xf>
    <xf numFmtId="3" fontId="33" fillId="0" borderId="86" xfId="9" applyNumberFormat="1" applyFont="1" applyBorder="1" applyAlignment="1">
      <alignment horizontal="right" wrapText="1"/>
    </xf>
    <xf numFmtId="171" fontId="33" fillId="32" borderId="86" xfId="9" applyNumberFormat="1" applyFont="1" applyFill="1" applyBorder="1" applyAlignment="1">
      <alignment horizontal="right" wrapText="1"/>
    </xf>
    <xf numFmtId="171" fontId="33" fillId="0" borderId="86" xfId="9" applyNumberFormat="1" applyFont="1" applyBorder="1" applyAlignment="1">
      <alignment horizontal="right" wrapText="1"/>
    </xf>
    <xf numFmtId="3" fontId="33" fillId="32" borderId="87" xfId="9" applyNumberFormat="1" applyFont="1" applyFill="1" applyBorder="1" applyAlignment="1">
      <alignment horizontal="right" wrapText="1"/>
    </xf>
    <xf numFmtId="3" fontId="51" fillId="32" borderId="87" xfId="9" applyNumberFormat="1" applyFont="1" applyFill="1" applyBorder="1" applyAlignment="1">
      <alignment horizontal="right" vertical="top" wrapText="1"/>
    </xf>
    <xf numFmtId="171" fontId="33" fillId="32" borderId="87" xfId="9" applyNumberFormat="1" applyFont="1" applyFill="1" applyBorder="1" applyAlignment="1">
      <alignment horizontal="right" vertical="center" wrapText="1"/>
    </xf>
    <xf numFmtId="171" fontId="33" fillId="28" borderId="87" xfId="9" applyNumberFormat="1" applyFont="1" applyFill="1" applyBorder="1" applyAlignment="1">
      <alignment horizontal="right" vertical="center" wrapText="1"/>
    </xf>
    <xf numFmtId="171" fontId="35" fillId="2" borderId="0" xfId="9" applyNumberFormat="1" applyFont="1" applyFill="1" applyAlignment="1">
      <alignment horizontal="right" vertical="center" wrapText="1"/>
    </xf>
    <xf numFmtId="169" fontId="134" fillId="0" borderId="0" xfId="116" applyNumberFormat="1"/>
    <xf numFmtId="3" fontId="51" fillId="32" borderId="87" xfId="9" applyNumberFormat="1" applyFont="1" applyFill="1" applyBorder="1" applyAlignment="1">
      <alignment horizontal="right" wrapText="1"/>
    </xf>
    <xf numFmtId="171" fontId="35" fillId="33" borderId="87" xfId="9" applyNumberFormat="1" applyFont="1" applyFill="1" applyBorder="1" applyAlignment="1">
      <alignment horizontal="right" vertical="center" wrapText="1"/>
    </xf>
    <xf numFmtId="171" fontId="35" fillId="28" borderId="87" xfId="9" applyNumberFormat="1" applyFont="1" applyFill="1" applyBorder="1" applyAlignment="1">
      <alignment horizontal="right" vertical="center" wrapText="1"/>
    </xf>
    <xf numFmtId="171" fontId="27" fillId="0" borderId="0" xfId="117" applyNumberFormat="1" applyAlignment="1">
      <alignment horizontal="left" vertical="top" wrapText="1"/>
    </xf>
    <xf numFmtId="171" fontId="27" fillId="0" borderId="0" xfId="117" applyNumberFormat="1" applyAlignment="1">
      <alignment wrapText="1"/>
    </xf>
    <xf numFmtId="171" fontId="29" fillId="0" borderId="0" xfId="9" applyNumberFormat="1" applyFont="1" applyAlignment="1">
      <alignment horizontal="right" wrapText="1"/>
    </xf>
    <xf numFmtId="171" fontId="27" fillId="0" borderId="0" xfId="9" applyNumberFormat="1" applyFont="1" applyAlignment="1">
      <alignment horizontal="right" wrapText="1"/>
    </xf>
    <xf numFmtId="0" fontId="27" fillId="32" borderId="86" xfId="116" applyFont="1" applyFill="1" applyBorder="1" applyAlignment="1">
      <alignment horizontal="right" vertical="top" wrapText="1"/>
    </xf>
    <xf numFmtId="171" fontId="51" fillId="0" borderId="0" xfId="9" applyNumberFormat="1" applyFont="1" applyAlignment="1">
      <alignment horizontal="left" vertical="top" wrapText="1"/>
    </xf>
    <xf numFmtId="171" fontId="33" fillId="32" borderId="87" xfId="9" applyNumberFormat="1" applyFont="1" applyFill="1" applyBorder="1" applyAlignment="1">
      <alignment horizontal="right" vertical="center"/>
    </xf>
    <xf numFmtId="171" fontId="35" fillId="33" borderId="87" xfId="9" applyNumberFormat="1" applyFont="1" applyFill="1" applyBorder="1" applyAlignment="1">
      <alignment horizontal="right" vertical="center"/>
    </xf>
    <xf numFmtId="171" fontId="35" fillId="0" borderId="0" xfId="9" applyNumberFormat="1" applyFont="1" applyAlignment="1">
      <alignment horizontal="right" vertical="center"/>
    </xf>
    <xf numFmtId="0" fontId="18" fillId="0" borderId="0" xfId="116" applyFont="1"/>
    <xf numFmtId="0" fontId="136" fillId="0" borderId="0" xfId="116" applyFont="1"/>
    <xf numFmtId="171" fontId="51" fillId="0" borderId="0" xfId="9" applyNumberFormat="1" applyFont="1" applyAlignment="1">
      <alignment horizontal="left" vertical="top"/>
    </xf>
    <xf numFmtId="171" fontId="18" fillId="0" borderId="73" xfId="9" applyNumberFormat="1" applyFont="1" applyBorder="1" applyAlignment="1">
      <alignment vertical="top"/>
    </xf>
    <xf numFmtId="0" fontId="134" fillId="0" borderId="0" xfId="116" applyAlignment="1">
      <alignment wrapText="1"/>
    </xf>
    <xf numFmtId="0" fontId="140" fillId="0" borderId="0" xfId="116" applyFont="1"/>
    <xf numFmtId="0" fontId="134" fillId="0" borderId="73" xfId="116" applyBorder="1" applyAlignment="1">
      <alignment wrapText="1"/>
    </xf>
    <xf numFmtId="0" fontId="27" fillId="0" borderId="0" xfId="116" applyFont="1" applyAlignment="1">
      <alignment wrapText="1"/>
    </xf>
    <xf numFmtId="171" fontId="18" fillId="0" borderId="0" xfId="9" applyNumberFormat="1" applyFont="1"/>
    <xf numFmtId="171" fontId="141" fillId="0" borderId="0" xfId="9" quotePrefix="1" applyNumberFormat="1" applyFont="1" applyAlignment="1">
      <alignment horizontal="right" vertical="center" wrapText="1"/>
    </xf>
    <xf numFmtId="171" fontId="142" fillId="0" borderId="0" xfId="9" quotePrefix="1" applyNumberFormat="1" applyFont="1" applyAlignment="1">
      <alignment horizontal="right" vertical="center" wrapText="1"/>
    </xf>
    <xf numFmtId="171" fontId="143" fillId="0" borderId="0" xfId="9" applyNumberFormat="1" applyFont="1" applyAlignment="1">
      <alignment horizontal="right"/>
    </xf>
    <xf numFmtId="0" fontId="143" fillId="0" borderId="0" xfId="116" applyFont="1"/>
    <xf numFmtId="171" fontId="44" fillId="0" borderId="0" xfId="9" applyNumberFormat="1" applyFont="1"/>
    <xf numFmtId="171" fontId="45" fillId="0" borderId="0" xfId="9" quotePrefix="1" applyNumberFormat="1" applyFont="1" applyAlignment="1">
      <alignment horizontal="right" vertical="center" wrapText="1"/>
    </xf>
    <xf numFmtId="171" fontId="51" fillId="0" borderId="0" xfId="9" quotePrefix="1" applyNumberFormat="1" applyFont="1" applyAlignment="1">
      <alignment horizontal="right" vertical="center" wrapText="1"/>
    </xf>
    <xf numFmtId="171" fontId="27" fillId="0" borderId="0" xfId="9" applyNumberFormat="1" applyFont="1" applyAlignment="1">
      <alignment horizontal="right"/>
    </xf>
    <xf numFmtId="171" fontId="27" fillId="0" borderId="0" xfId="9" applyNumberFormat="1" applyFont="1" applyAlignment="1">
      <alignment horizontal="center" vertical="top"/>
    </xf>
    <xf numFmtId="0" fontId="134" fillId="0" borderId="0" xfId="116" applyAlignment="1">
      <alignment horizontal="center" vertical="top"/>
    </xf>
    <xf numFmtId="169" fontId="35" fillId="0" borderId="0" xfId="9" applyNumberFormat="1" applyFont="1" applyAlignment="1">
      <alignment horizontal="right" vertical="center"/>
    </xf>
    <xf numFmtId="0" fontId="144" fillId="0" borderId="0" xfId="116" applyFont="1"/>
    <xf numFmtId="171" fontId="45" fillId="33" borderId="87" xfId="9" quotePrefix="1" applyNumberFormat="1" applyFont="1" applyFill="1" applyBorder="1" applyAlignment="1">
      <alignment horizontal="right" vertical="center" wrapText="1"/>
    </xf>
    <xf numFmtId="171" fontId="51" fillId="32" borderId="87" xfId="9" quotePrefix="1" applyNumberFormat="1" applyFont="1" applyFill="1" applyBorder="1" applyAlignment="1">
      <alignment horizontal="right" vertical="center" wrapText="1"/>
    </xf>
    <xf numFmtId="171" fontId="144" fillId="0" borderId="0" xfId="9" applyNumberFormat="1" applyFont="1" applyAlignment="1">
      <alignment horizontal="left"/>
    </xf>
    <xf numFmtId="171" fontId="44" fillId="0" borderId="0" xfId="9" applyNumberFormat="1" applyFont="1" applyAlignment="1">
      <alignment horizontal="left"/>
    </xf>
    <xf numFmtId="0" fontId="29" fillId="32" borderId="86" xfId="116" applyFont="1" applyFill="1" applyBorder="1" applyAlignment="1">
      <alignment horizontal="right" vertical="top" wrapText="1"/>
    </xf>
    <xf numFmtId="171" fontId="44" fillId="33" borderId="87" xfId="9" applyNumberFormat="1" applyFont="1" applyFill="1" applyBorder="1"/>
    <xf numFmtId="171" fontId="47" fillId="32" borderId="87" xfId="9" applyNumberFormat="1" applyFont="1" applyFill="1" applyBorder="1"/>
    <xf numFmtId="179" fontId="134" fillId="0" borderId="0" xfId="116" applyNumberFormat="1"/>
    <xf numFmtId="0" fontId="27" fillId="0" borderId="0" xfId="16"/>
    <xf numFmtId="0" fontId="35" fillId="32" borderId="86" xfId="16" applyFont="1" applyFill="1" applyBorder="1" applyAlignment="1">
      <alignment horizontal="right" vertical="top" wrapText="1"/>
    </xf>
    <xf numFmtId="0" fontId="33" fillId="32" borderId="86" xfId="16" applyFont="1" applyFill="1" applyBorder="1" applyAlignment="1">
      <alignment horizontal="right" vertical="top" wrapText="1"/>
    </xf>
    <xf numFmtId="0" fontId="27" fillId="0" borderId="0" xfId="16" applyAlignment="1">
      <alignment horizontal="left" wrapText="1"/>
    </xf>
    <xf numFmtId="171" fontId="45" fillId="33" borderId="87" xfId="9" applyNumberFormat="1" applyFont="1" applyFill="1" applyBorder="1"/>
    <xf numFmtId="171" fontId="51" fillId="32" borderId="87" xfId="9" applyNumberFormat="1" applyFont="1" applyFill="1" applyBorder="1"/>
    <xf numFmtId="171" fontId="48" fillId="0" borderId="0" xfId="9" applyNumberFormat="1" applyFont="1"/>
    <xf numFmtId="0" fontId="147" fillId="0" borderId="0" xfId="116" applyFont="1"/>
    <xf numFmtId="171" fontId="51" fillId="0" borderId="0" xfId="9" applyNumberFormat="1" applyFont="1"/>
    <xf numFmtId="171" fontId="45" fillId="0" borderId="0" xfId="9" applyNumberFormat="1" applyFont="1" applyAlignment="1">
      <alignment horizontal="right"/>
    </xf>
    <xf numFmtId="0" fontId="35" fillId="32" borderId="86" xfId="116" applyFont="1" applyFill="1" applyBorder="1" applyAlignment="1">
      <alignment horizontal="right" wrapText="1"/>
    </xf>
    <xf numFmtId="0" fontId="77" fillId="0" borderId="0" xfId="116" applyFont="1" applyAlignment="1">
      <alignment vertical="top" wrapText="1"/>
    </xf>
    <xf numFmtId="171" fontId="51" fillId="0" borderId="0" xfId="9" applyNumberFormat="1" applyFont="1" applyAlignment="1">
      <alignment horizontal="center"/>
    </xf>
    <xf numFmtId="171" fontId="45" fillId="33" borderId="87" xfId="9" applyNumberFormat="1" applyFont="1" applyFill="1" applyBorder="1" applyAlignment="1">
      <alignment horizontal="right" vertical="center" wrapText="1"/>
    </xf>
    <xf numFmtId="171" fontId="144" fillId="0" borderId="0" xfId="9" applyNumberFormat="1" applyFont="1" applyAlignment="1">
      <alignment horizontal="left" vertical="top"/>
    </xf>
    <xf numFmtId="171" fontId="46" fillId="0" borderId="0" xfId="9" applyNumberFormat="1" applyFont="1" applyAlignment="1">
      <alignment horizontal="left" vertical="top"/>
    </xf>
    <xf numFmtId="171" fontId="51" fillId="32" borderId="87" xfId="9" applyNumberFormat="1" applyFont="1" applyFill="1" applyBorder="1" applyAlignment="1">
      <alignment horizontal="right" vertical="center" wrapText="1"/>
    </xf>
    <xf numFmtId="171" fontId="45" fillId="0" borderId="0" xfId="9" applyNumberFormat="1" applyFont="1" applyAlignment="1">
      <alignment horizontal="right" vertical="center" wrapText="1"/>
    </xf>
    <xf numFmtId="171" fontId="148" fillId="0" borderId="0" xfId="9" applyNumberFormat="1" applyFont="1" applyAlignment="1">
      <alignment horizontal="left" vertical="top"/>
    </xf>
    <xf numFmtId="171" fontId="149" fillId="0" borderId="0" xfId="9" applyNumberFormat="1" applyFont="1" applyAlignment="1">
      <alignment horizontal="right" vertical="top"/>
    </xf>
    <xf numFmtId="171" fontId="150" fillId="0" borderId="0" xfId="9" applyNumberFormat="1" applyFont="1"/>
    <xf numFmtId="171" fontId="45" fillId="0" borderId="0" xfId="9" applyNumberFormat="1" applyFont="1" applyAlignment="1">
      <alignment horizontal="right" vertical="center"/>
    </xf>
    <xf numFmtId="171" fontId="51" fillId="0" borderId="0" xfId="9" applyNumberFormat="1" applyFont="1" applyAlignment="1">
      <alignment horizontal="right" vertical="top"/>
    </xf>
    <xf numFmtId="171" fontId="33" fillId="32" borderId="88" xfId="9" applyNumberFormat="1" applyFont="1" applyFill="1" applyBorder="1" applyAlignment="1">
      <alignment horizontal="right" wrapText="1"/>
    </xf>
    <xf numFmtId="171" fontId="51" fillId="0" borderId="89" xfId="9" applyNumberFormat="1" applyFont="1" applyBorder="1" applyAlignment="1">
      <alignment horizontal="right" vertical="top"/>
    </xf>
    <xf numFmtId="171" fontId="30" fillId="0" borderId="0" xfId="9" applyNumberFormat="1" applyFont="1" applyAlignment="1">
      <alignment wrapText="1"/>
    </xf>
    <xf numFmtId="0" fontId="27" fillId="0" borderId="0" xfId="116" applyFont="1" applyAlignment="1">
      <alignment horizontal="right" wrapText="1"/>
    </xf>
    <xf numFmtId="171" fontId="30" fillId="0" borderId="0" xfId="9" applyNumberFormat="1" applyFont="1" applyAlignment="1">
      <alignment horizontal="right" wrapText="1"/>
    </xf>
    <xf numFmtId="171" fontId="30" fillId="0" borderId="0" xfId="9" applyNumberFormat="1" applyFont="1" applyAlignment="1">
      <alignment horizontal="right" vertical="top"/>
    </xf>
    <xf numFmtId="171" fontId="30" fillId="0" borderId="0" xfId="9" applyNumberFormat="1" applyFont="1" applyAlignment="1">
      <alignment horizontal="right" vertical="top" wrapText="1"/>
    </xf>
    <xf numFmtId="171" fontId="47" fillId="0" borderId="0" xfId="9" applyNumberFormat="1" applyFont="1" applyAlignment="1">
      <alignment vertical="top"/>
    </xf>
    <xf numFmtId="171" fontId="47" fillId="0" borderId="0" xfId="9" applyNumberFormat="1" applyFont="1" applyAlignment="1">
      <alignment horizontal="right" vertical="top"/>
    </xf>
    <xf numFmtId="171" fontId="0" fillId="0" borderId="0" xfId="9" applyNumberFormat="1" applyFont="1" applyAlignment="1">
      <alignment horizontal="right"/>
    </xf>
    <xf numFmtId="171" fontId="51" fillId="0" borderId="86" xfId="9" applyNumberFormat="1" applyFont="1" applyBorder="1" applyAlignment="1">
      <alignment horizontal="right" vertical="top"/>
    </xf>
    <xf numFmtId="171" fontId="134" fillId="0" borderId="0" xfId="116" applyNumberFormat="1"/>
    <xf numFmtId="180" fontId="134" fillId="0" borderId="0" xfId="116" applyNumberFormat="1"/>
    <xf numFmtId="4" fontId="134" fillId="0" borderId="0" xfId="116" applyNumberFormat="1"/>
    <xf numFmtId="0" fontId="134" fillId="0" borderId="0" xfId="116" applyAlignment="1">
      <alignment vertical="top"/>
    </xf>
    <xf numFmtId="0" fontId="27" fillId="0" borderId="0" xfId="116" applyFont="1" applyAlignment="1">
      <alignment vertical="top"/>
    </xf>
    <xf numFmtId="4" fontId="134" fillId="0" borderId="0" xfId="116" applyNumberFormat="1" applyAlignment="1">
      <alignment vertical="top"/>
    </xf>
    <xf numFmtId="0" fontId="35" fillId="32" borderId="86" xfId="16" applyFont="1" applyFill="1" applyBorder="1" applyAlignment="1">
      <alignment horizontal="right"/>
    </xf>
    <xf numFmtId="0" fontId="33" fillId="32" borderId="86" xfId="16" applyFont="1" applyFill="1" applyBorder="1" applyAlignment="1">
      <alignment horizontal="right"/>
    </xf>
    <xf numFmtId="0" fontId="33" fillId="0" borderId="0" xfId="16" applyFont="1"/>
    <xf numFmtId="0" fontId="152" fillId="0" borderId="0" xfId="116" applyFont="1"/>
    <xf numFmtId="169" fontId="152" fillId="0" borderId="0" xfId="116" applyNumberFormat="1" applyFont="1"/>
    <xf numFmtId="171" fontId="33" fillId="33" borderId="87" xfId="9" applyNumberFormat="1" applyFont="1" applyFill="1" applyBorder="1" applyAlignment="1">
      <alignment horizontal="right"/>
    </xf>
    <xf numFmtId="171" fontId="105" fillId="0" borderId="0" xfId="118" applyNumberFormat="1" applyFont="1"/>
    <xf numFmtId="171" fontId="35" fillId="32" borderId="86" xfId="118" applyNumberFormat="1" applyFont="1" applyFill="1" applyBorder="1" applyAlignment="1">
      <alignment horizontal="right" wrapText="1"/>
    </xf>
    <xf numFmtId="171" fontId="33" fillId="32" borderId="86" xfId="118" applyNumberFormat="1" applyFont="1" applyFill="1" applyBorder="1" applyAlignment="1">
      <alignment horizontal="right" wrapText="1"/>
    </xf>
    <xf numFmtId="3" fontId="35" fillId="33" borderId="87" xfId="20" quotePrefix="1" applyNumberFormat="1" applyFont="1" applyFill="1" applyBorder="1" applyAlignment="1">
      <alignment horizontal="right" vertical="center" wrapText="1"/>
    </xf>
    <xf numFmtId="171" fontId="105" fillId="0" borderId="0" xfId="118" applyNumberFormat="1" applyFont="1" applyAlignment="1" applyProtection="1">
      <alignment readingOrder="1"/>
      <protection locked="0"/>
    </xf>
    <xf numFmtId="49" fontId="33" fillId="32" borderId="86" xfId="20" quotePrefix="1" applyNumberFormat="1" applyFont="1" applyFill="1" applyBorder="1" applyAlignment="1">
      <alignment horizontal="right" vertical="center" wrapText="1"/>
    </xf>
    <xf numFmtId="171" fontId="33" fillId="32" borderId="86" xfId="20" quotePrefix="1" applyNumberFormat="1" applyFont="1" applyFill="1" applyBorder="1" applyAlignment="1">
      <alignment horizontal="right" vertical="center" wrapText="1"/>
    </xf>
    <xf numFmtId="171" fontId="33" fillId="0" borderId="86" xfId="20" quotePrefix="1" applyNumberFormat="1" applyFont="1" applyBorder="1" applyAlignment="1">
      <alignment horizontal="right" vertical="center" wrapText="1"/>
    </xf>
    <xf numFmtId="171" fontId="24" fillId="0" borderId="0" xfId="118" applyNumberFormat="1" applyFont="1" applyAlignment="1" applyProtection="1">
      <alignment readingOrder="1"/>
      <protection locked="0"/>
    </xf>
    <xf numFmtId="171" fontId="144" fillId="0" borderId="0" xfId="118" applyNumberFormat="1" applyFont="1" applyAlignment="1">
      <alignment wrapText="1"/>
    </xf>
    <xf numFmtId="171" fontId="154" fillId="0" borderId="0" xfId="118" applyNumberFormat="1" applyFont="1" applyAlignment="1">
      <alignment wrapText="1"/>
    </xf>
    <xf numFmtId="171" fontId="117" fillId="0" borderId="0" xfId="118" applyNumberFormat="1" applyFont="1"/>
    <xf numFmtId="171" fontId="54" fillId="0" borderId="0" xfId="118" applyNumberFormat="1" applyFont="1"/>
    <xf numFmtId="171" fontId="105" fillId="0" borderId="0" xfId="118" applyNumberFormat="1" applyFont="1" applyAlignment="1">
      <alignment wrapText="1"/>
    </xf>
    <xf numFmtId="171" fontId="54" fillId="0" borderId="0" xfId="118" applyNumberFormat="1" applyFont="1" applyAlignment="1">
      <alignment horizontal="right" wrapText="1"/>
    </xf>
    <xf numFmtId="170" fontId="105" fillId="32" borderId="86" xfId="118" applyNumberFormat="1" applyFont="1" applyFill="1" applyBorder="1"/>
    <xf numFmtId="170" fontId="105" fillId="0" borderId="86" xfId="118" applyNumberFormat="1" applyFont="1" applyBorder="1"/>
    <xf numFmtId="171" fontId="54" fillId="0" borderId="0" xfId="118" applyNumberFormat="1" applyFont="1" applyAlignment="1">
      <alignment wrapText="1"/>
    </xf>
    <xf numFmtId="0" fontId="27" fillId="0" borderId="0" xfId="16" applyAlignment="1">
      <alignment wrapText="1"/>
    </xf>
    <xf numFmtId="171" fontId="44" fillId="0" borderId="0" xfId="9" applyNumberFormat="1" applyFont="1" applyAlignment="1">
      <alignment vertical="top"/>
    </xf>
    <xf numFmtId="171" fontId="156" fillId="0" borderId="0" xfId="9" applyNumberFormat="1" applyFont="1" applyAlignment="1">
      <alignment vertical="top"/>
    </xf>
    <xf numFmtId="0" fontId="144" fillId="0" borderId="0" xfId="16" applyFont="1" applyAlignment="1">
      <alignment horizontal="left"/>
    </xf>
    <xf numFmtId="0" fontId="157" fillId="0" borderId="0" xfId="16" applyFont="1" applyAlignment="1">
      <alignment horizontal="left"/>
    </xf>
    <xf numFmtId="171" fontId="17" fillId="0" borderId="0" xfId="119" applyNumberFormat="1" applyFont="1"/>
    <xf numFmtId="171" fontId="33" fillId="32" borderId="33" xfId="9" quotePrefix="1" applyNumberFormat="1" applyFont="1" applyFill="1" applyBorder="1" applyAlignment="1">
      <alignment horizontal="right" vertical="center" wrapText="1"/>
    </xf>
    <xf numFmtId="171" fontId="33" fillId="32" borderId="86" xfId="9" quotePrefix="1" applyNumberFormat="1" applyFont="1" applyFill="1" applyBorder="1" applyAlignment="1">
      <alignment horizontal="right" vertical="center" wrapText="1"/>
    </xf>
    <xf numFmtId="171" fontId="35" fillId="33" borderId="90" xfId="9" quotePrefix="1" applyNumberFormat="1" applyFont="1" applyFill="1" applyBorder="1" applyAlignment="1">
      <alignment horizontal="right" vertical="center" wrapText="1"/>
    </xf>
    <xf numFmtId="171" fontId="23" fillId="0" borderId="0" xfId="119" applyNumberFormat="1" applyFont="1" applyAlignment="1">
      <alignment wrapText="1"/>
    </xf>
    <xf numFmtId="0" fontId="23" fillId="0" borderId="0" xfId="116" applyFont="1" applyAlignment="1">
      <alignment wrapText="1"/>
    </xf>
    <xf numFmtId="171" fontId="117" fillId="0" borderId="0" xfId="120" applyNumberFormat="1" applyFont="1"/>
    <xf numFmtId="171" fontId="54" fillId="0" borderId="0" xfId="120" applyNumberFormat="1" applyFont="1"/>
    <xf numFmtId="171" fontId="120" fillId="0" borderId="0" xfId="121" applyNumberFormat="1" applyFont="1"/>
    <xf numFmtId="171" fontId="119" fillId="0" borderId="0" xfId="121" applyNumberFormat="1" applyFont="1"/>
    <xf numFmtId="171" fontId="33" fillId="0" borderId="0" xfId="122" applyNumberFormat="1" applyFont="1" applyAlignment="1">
      <alignment wrapText="1"/>
    </xf>
    <xf numFmtId="171" fontId="158" fillId="0" borderId="0" xfId="121" applyNumberFormat="1" applyFont="1" applyAlignment="1">
      <alignment horizontal="left" wrapText="1"/>
    </xf>
    <xf numFmtId="171" fontId="120" fillId="28" borderId="0" xfId="122" applyNumberFormat="1" applyFont="1" applyFill="1"/>
    <xf numFmtId="171" fontId="119" fillId="0" borderId="0" xfId="122" applyNumberFormat="1" applyFont="1" applyAlignment="1">
      <alignment horizontal="right" wrapText="1"/>
    </xf>
    <xf numFmtId="171" fontId="119" fillId="0" borderId="0" xfId="122" applyNumberFormat="1" applyFont="1" applyAlignment="1">
      <alignment vertical="top" wrapText="1"/>
    </xf>
    <xf numFmtId="171" fontId="119" fillId="28" borderId="0" xfId="122" applyNumberFormat="1" applyFont="1" applyFill="1"/>
    <xf numFmtId="171" fontId="119" fillId="28" borderId="0" xfId="122" applyNumberFormat="1" applyFont="1" applyFill="1" applyAlignment="1">
      <alignment wrapText="1"/>
    </xf>
    <xf numFmtId="171" fontId="27" fillId="28" borderId="0" xfId="123" applyNumberFormat="1" applyFont="1" applyFill="1"/>
    <xf numFmtId="171" fontId="119" fillId="28" borderId="0" xfId="123" applyNumberFormat="1" applyFont="1" applyFill="1" applyAlignment="1">
      <alignment horizontal="right"/>
    </xf>
    <xf numFmtId="171" fontId="119" fillId="28" borderId="0" xfId="122" applyNumberFormat="1" applyFont="1" applyFill="1" applyAlignment="1">
      <alignment vertical="top" wrapText="1"/>
    </xf>
    <xf numFmtId="171" fontId="27" fillId="28" borderId="0" xfId="123" applyNumberFormat="1" applyFont="1" applyFill="1" applyAlignment="1"/>
    <xf numFmtId="171" fontId="35" fillId="0" borderId="0" xfId="122" applyNumberFormat="1" applyFont="1" applyAlignment="1">
      <alignment wrapText="1"/>
    </xf>
    <xf numFmtId="171" fontId="33" fillId="28" borderId="0" xfId="122" applyNumberFormat="1" applyFont="1" applyFill="1" applyAlignment="1">
      <alignment wrapText="1"/>
    </xf>
    <xf numFmtId="171" fontId="119" fillId="0" borderId="0" xfId="122" applyNumberFormat="1" applyFont="1" applyAlignment="1">
      <alignment wrapText="1"/>
    </xf>
    <xf numFmtId="171" fontId="120" fillId="28" borderId="0" xfId="123" applyNumberFormat="1" applyFont="1" applyFill="1" applyAlignment="1"/>
    <xf numFmtId="171" fontId="27" fillId="0" borderId="0" xfId="122" applyNumberFormat="1" applyFont="1" applyAlignment="1">
      <alignment wrapText="1"/>
    </xf>
    <xf numFmtId="171" fontId="119" fillId="0" borderId="0" xfId="123" applyNumberFormat="1" applyFont="1" applyFill="1" applyAlignment="1">
      <alignment horizontal="right"/>
    </xf>
    <xf numFmtId="171" fontId="33" fillId="0" borderId="0" xfId="122" applyNumberFormat="1" applyFont="1" applyAlignment="1">
      <alignment vertical="top" wrapText="1"/>
    </xf>
    <xf numFmtId="171" fontId="27" fillId="28" borderId="0" xfId="122" applyNumberFormat="1" applyFont="1" applyFill="1" applyAlignment="1">
      <alignment wrapText="1"/>
    </xf>
    <xf numFmtId="171" fontId="33" fillId="28" borderId="0" xfId="122" applyNumberFormat="1" applyFont="1" applyFill="1" applyAlignment="1">
      <alignment vertical="top" wrapText="1"/>
    </xf>
    <xf numFmtId="0" fontId="27" fillId="0" borderId="0" xfId="116" applyFont="1" applyAlignment="1">
      <alignment horizontal="left" vertical="center"/>
    </xf>
    <xf numFmtId="171" fontId="29" fillId="28" borderId="0" xfId="122" applyNumberFormat="1" applyFont="1" applyFill="1" applyAlignment="1">
      <alignment wrapText="1"/>
    </xf>
    <xf numFmtId="171" fontId="119" fillId="0" borderId="0" xfId="123" applyNumberFormat="1" applyFont="1" applyFill="1" applyBorder="1" applyAlignment="1">
      <alignment horizontal="right"/>
    </xf>
    <xf numFmtId="171" fontId="33" fillId="28" borderId="0" xfId="123" applyNumberFormat="1" applyFont="1" applyFill="1" applyAlignment="1">
      <alignment horizontal="right"/>
    </xf>
    <xf numFmtId="171" fontId="27" fillId="28" borderId="0" xfId="123" applyNumberFormat="1" applyFont="1" applyFill="1" applyAlignment="1">
      <alignment horizontal="right"/>
    </xf>
    <xf numFmtId="171" fontId="27" fillId="28" borderId="0" xfId="123" applyNumberFormat="1" applyFont="1" applyFill="1" applyBorder="1" applyAlignment="1">
      <alignment horizontal="right"/>
    </xf>
    <xf numFmtId="171" fontId="159" fillId="0" borderId="0" xfId="20" applyNumberFormat="1" applyFont="1" applyAlignment="1">
      <alignment horizontal="left" vertical="center"/>
    </xf>
    <xf numFmtId="171" fontId="27" fillId="0" borderId="0" xfId="20" applyNumberFormat="1" applyAlignment="1">
      <alignment horizontal="right" vertical="center"/>
    </xf>
    <xf numFmtId="171" fontId="27" fillId="0" borderId="0" xfId="20" applyNumberFormat="1" applyAlignment="1">
      <alignment horizontal="center" vertical="center"/>
    </xf>
    <xf numFmtId="181" fontId="119" fillId="0" borderId="0" xfId="122" applyNumberFormat="1" applyFont="1" applyAlignment="1">
      <alignment horizontal="right" wrapText="1"/>
    </xf>
    <xf numFmtId="171" fontId="119" fillId="0" borderId="0" xfId="122" applyNumberFormat="1" applyFont="1"/>
    <xf numFmtId="171" fontId="27" fillId="0" borderId="0" xfId="20" applyNumberFormat="1" applyAlignment="1">
      <alignment vertical="center"/>
    </xf>
    <xf numFmtId="171" fontId="27" fillId="0" borderId="0" xfId="20" applyNumberFormat="1" applyAlignment="1">
      <alignment horizontal="right" vertical="center" wrapText="1"/>
    </xf>
    <xf numFmtId="171" fontId="27" fillId="0" borderId="0" xfId="20" applyNumberFormat="1" applyAlignment="1">
      <alignment horizontal="left" vertical="center"/>
    </xf>
    <xf numFmtId="171" fontId="27" fillId="0" borderId="0" xfId="20" applyNumberFormat="1" applyAlignment="1">
      <alignment horizontal="center" vertical="center" wrapText="1"/>
    </xf>
    <xf numFmtId="171" fontId="0" fillId="0" borderId="0" xfId="9" applyNumberFormat="1" applyFont="1"/>
    <xf numFmtId="171" fontId="81" fillId="0" borderId="0" xfId="9" applyNumberFormat="1" applyFont="1" applyAlignment="1">
      <alignment horizontal="justify"/>
    </xf>
    <xf numFmtId="171" fontId="144" fillId="0" borderId="0" xfId="9" applyNumberFormat="1" applyFont="1" applyAlignment="1">
      <alignment horizontal="justify"/>
    </xf>
    <xf numFmtId="171" fontId="119" fillId="0" borderId="0" xfId="9" applyNumberFormat="1" applyFont="1"/>
    <xf numFmtId="171" fontId="119" fillId="0" borderId="0" xfId="9" applyNumberFormat="1" applyFont="1" applyAlignment="1">
      <alignment horizontal="left" vertical="top" wrapText="1"/>
    </xf>
    <xf numFmtId="171" fontId="23" fillId="0" borderId="0" xfId="9" applyNumberFormat="1" applyFont="1" applyAlignment="1">
      <alignment horizontal="justify" wrapText="1"/>
    </xf>
    <xf numFmtId="171" fontId="23" fillId="0" borderId="0" xfId="9" applyNumberFormat="1" applyFont="1" applyAlignment="1">
      <alignment horizontal="justify" vertical="top" wrapText="1"/>
    </xf>
    <xf numFmtId="171" fontId="119" fillId="0" borderId="0" xfId="9" applyNumberFormat="1" applyFont="1" applyAlignment="1">
      <alignment horizontal="justify" vertical="top" wrapText="1"/>
    </xf>
    <xf numFmtId="171" fontId="120" fillId="0" borderId="0" xfId="9" applyNumberFormat="1" applyFont="1"/>
    <xf numFmtId="171" fontId="119" fillId="0" borderId="0" xfId="9" applyNumberFormat="1" applyFont="1" applyAlignment="1">
      <alignment horizontal="left" wrapText="1"/>
    </xf>
    <xf numFmtId="171" fontId="119" fillId="0" borderId="0" xfId="9" applyNumberFormat="1" applyFont="1" applyAlignment="1">
      <alignment wrapText="1"/>
    </xf>
    <xf numFmtId="171" fontId="29" fillId="0" borderId="0" xfId="124" applyNumberFormat="1" applyFont="1"/>
    <xf numFmtId="171" fontId="27" fillId="0" borderId="0" xfId="124" applyNumberFormat="1"/>
    <xf numFmtId="171" fontId="33" fillId="0" borderId="0" xfId="124" applyNumberFormat="1" applyFont="1" applyAlignment="1">
      <alignment wrapText="1"/>
    </xf>
    <xf numFmtId="17" fontId="27" fillId="0" borderId="0" xfId="124" applyNumberFormat="1"/>
    <xf numFmtId="17" fontId="33" fillId="0" borderId="86" xfId="124" applyNumberFormat="1" applyFont="1" applyBorder="1" applyAlignment="1">
      <alignment horizontal="right" wrapText="1"/>
    </xf>
    <xf numFmtId="171" fontId="27" fillId="5" borderId="0" xfId="124" applyNumberFormat="1" applyFill="1"/>
    <xf numFmtId="171" fontId="25" fillId="0" borderId="0" xfId="9" applyNumberFormat="1" applyFont="1" applyAlignment="1">
      <alignment horizontal="left" vertical="top"/>
    </xf>
    <xf numFmtId="171" fontId="44" fillId="0" borderId="0" xfId="9" applyNumberFormat="1" applyFont="1" applyAlignment="1">
      <alignment horizontal="left" vertical="top"/>
    </xf>
    <xf numFmtId="171" fontId="51" fillId="33" borderId="87" xfId="9" applyNumberFormat="1" applyFont="1" applyFill="1" applyBorder="1" applyAlignment="1">
      <alignment horizontal="right" vertical="center" wrapText="1"/>
    </xf>
    <xf numFmtId="171" fontId="27" fillId="0" borderId="0" xfId="9" applyNumberFormat="1" applyFont="1"/>
    <xf numFmtId="171" fontId="27" fillId="33" borderId="87" xfId="9" applyNumberFormat="1" applyFont="1" applyFill="1" applyBorder="1" applyAlignment="1">
      <alignment horizontal="right" wrapText="1"/>
    </xf>
    <xf numFmtId="171" fontId="154" fillId="0" borderId="0" xfId="9" applyNumberFormat="1" applyFont="1" applyAlignment="1">
      <alignment horizontal="justify"/>
    </xf>
    <xf numFmtId="171" fontId="119" fillId="0" borderId="0" xfId="9" applyNumberFormat="1" applyFont="1" applyAlignment="1">
      <alignment horizontal="justify"/>
    </xf>
    <xf numFmtId="171" fontId="120" fillId="0" borderId="0" xfId="9" applyNumberFormat="1" applyFont="1" applyAlignment="1">
      <alignment horizontal="justify" vertical="top" wrapText="1"/>
    </xf>
    <xf numFmtId="171" fontId="27" fillId="0" borderId="0" xfId="16" applyNumberFormat="1"/>
    <xf numFmtId="0" fontId="160" fillId="0" borderId="0" xfId="16" applyFont="1" applyAlignment="1">
      <alignment horizontal="left" vertical="top" wrapText="1"/>
    </xf>
    <xf numFmtId="171" fontId="27" fillId="0" borderId="0" xfId="20" applyNumberFormat="1" applyAlignment="1">
      <alignment wrapText="1"/>
    </xf>
    <xf numFmtId="171" fontId="27" fillId="0" borderId="0" xfId="20" applyNumberFormat="1" applyAlignment="1">
      <alignment horizontal="left" wrapText="1"/>
    </xf>
    <xf numFmtId="171" fontId="27" fillId="0" borderId="0" xfId="20" applyNumberFormat="1" applyAlignment="1">
      <alignment vertical="top" wrapText="1"/>
    </xf>
    <xf numFmtId="171" fontId="27" fillId="0" borderId="0" xfId="20" applyNumberFormat="1" applyAlignment="1">
      <alignment horizontal="right" vertical="top" wrapText="1"/>
    </xf>
    <xf numFmtId="171" fontId="161" fillId="0" borderId="0" xfId="16" applyNumberFormat="1" applyFont="1"/>
    <xf numFmtId="171" fontId="33" fillId="32" borderId="86" xfId="16" applyNumberFormat="1" applyFont="1" applyFill="1" applyBorder="1" applyAlignment="1">
      <alignment horizontal="right"/>
    </xf>
    <xf numFmtId="171" fontId="27" fillId="5" borderId="0" xfId="16" applyNumberFormat="1" applyFill="1"/>
    <xf numFmtId="171" fontId="51" fillId="0" borderId="0" xfId="9" applyNumberFormat="1" applyFont="1" applyAlignment="1">
      <alignment horizontal="left"/>
    </xf>
    <xf numFmtId="171" fontId="51" fillId="0" borderId="0" xfId="9" applyNumberFormat="1" applyFont="1" applyAlignment="1">
      <alignment horizontal="right" wrapText="1"/>
    </xf>
    <xf numFmtId="171" fontId="45" fillId="33" borderId="87" xfId="9" applyNumberFormat="1" applyFont="1" applyFill="1" applyBorder="1" applyAlignment="1">
      <alignment horizontal="right" wrapText="1"/>
    </xf>
    <xf numFmtId="0" fontId="33" fillId="32" borderId="86" xfId="116" applyFont="1" applyFill="1" applyBorder="1" applyAlignment="1">
      <alignment horizontal="right" wrapText="1"/>
    </xf>
    <xf numFmtId="171" fontId="51" fillId="32" borderId="58" xfId="9" applyNumberFormat="1" applyFont="1" applyFill="1" applyBorder="1" applyAlignment="1">
      <alignment vertical="center" wrapText="1"/>
    </xf>
    <xf numFmtId="171" fontId="51" fillId="32" borderId="91" xfId="9" applyNumberFormat="1" applyFont="1" applyFill="1" applyBorder="1" applyAlignment="1">
      <alignment vertical="center" wrapText="1"/>
    </xf>
    <xf numFmtId="171" fontId="45" fillId="33" borderId="87" xfId="9" applyNumberFormat="1" applyFont="1" applyFill="1" applyBorder="1" applyAlignment="1">
      <alignment vertical="center" wrapText="1"/>
    </xf>
    <xf numFmtId="171" fontId="51" fillId="32" borderId="87" xfId="9" applyNumberFormat="1" applyFont="1" applyFill="1" applyBorder="1" applyAlignment="1">
      <alignment vertical="center" wrapText="1"/>
    </xf>
    <xf numFmtId="171" fontId="45" fillId="0" borderId="0" xfId="9" applyNumberFormat="1" applyFont="1" applyAlignment="1">
      <alignment horizontal="left" vertical="top" wrapText="1"/>
    </xf>
    <xf numFmtId="171" fontId="45" fillId="33" borderId="87" xfId="9" applyNumberFormat="1" applyFont="1" applyFill="1" applyBorder="1" applyAlignment="1">
      <alignment horizontal="right" vertical="top" wrapText="1"/>
    </xf>
    <xf numFmtId="171" fontId="51" fillId="32" borderId="87" xfId="9" applyNumberFormat="1" applyFont="1" applyFill="1" applyBorder="1" applyAlignment="1">
      <alignment horizontal="right" vertical="top" wrapText="1"/>
    </xf>
    <xf numFmtId="0" fontId="29" fillId="0" borderId="0" xfId="116" applyFont="1"/>
    <xf numFmtId="171" fontId="51" fillId="0" borderId="0" xfId="9" applyNumberFormat="1" applyFont="1" applyAlignment="1">
      <alignment horizontal="justify" vertical="top" wrapText="1"/>
    </xf>
    <xf numFmtId="171" fontId="35" fillId="0" borderId="0" xfId="9" applyNumberFormat="1" applyFont="1" applyAlignment="1">
      <alignment horizontal="right" vertical="center" wrapText="1"/>
    </xf>
    <xf numFmtId="171" fontId="51" fillId="0" borderId="0" xfId="9" applyNumberFormat="1" applyFont="1" applyAlignment="1">
      <alignment horizontal="justify"/>
    </xf>
    <xf numFmtId="171" fontId="45" fillId="0" borderId="0" xfId="9" applyNumberFormat="1" applyFont="1" applyAlignment="1">
      <alignment horizontal="justify" vertical="top" wrapText="1"/>
    </xf>
    <xf numFmtId="171" fontId="33" fillId="0" borderId="0" xfId="9" applyNumberFormat="1" applyFont="1" applyAlignment="1">
      <alignment vertical="top" wrapText="1"/>
    </xf>
    <xf numFmtId="171" fontId="35" fillId="32" borderId="58" xfId="9" applyNumberFormat="1" applyFont="1" applyFill="1" applyBorder="1" applyAlignment="1">
      <alignment horizontal="right" vertical="center"/>
    </xf>
    <xf numFmtId="171" fontId="33" fillId="32" borderId="58" xfId="9" applyNumberFormat="1" applyFont="1" applyFill="1" applyBorder="1" applyAlignment="1">
      <alignment horizontal="right" vertical="center"/>
    </xf>
    <xf numFmtId="171" fontId="35" fillId="32" borderId="91" xfId="9" applyNumberFormat="1" applyFont="1" applyFill="1" applyBorder="1" applyAlignment="1">
      <alignment horizontal="right" vertical="center"/>
    </xf>
    <xf numFmtId="171" fontId="33" fillId="32" borderId="91" xfId="9" applyNumberFormat="1" applyFont="1" applyFill="1" applyBorder="1" applyAlignment="1">
      <alignment horizontal="right" vertical="center"/>
    </xf>
    <xf numFmtId="171" fontId="162" fillId="0" borderId="0" xfId="9" applyNumberFormat="1" applyFont="1" applyAlignment="1">
      <alignment vertical="top"/>
    </xf>
    <xf numFmtId="171" fontId="46" fillId="0" borderId="0" xfId="9" applyNumberFormat="1" applyFont="1" applyAlignment="1">
      <alignment vertical="top"/>
    </xf>
    <xf numFmtId="174" fontId="134" fillId="0" borderId="0" xfId="116" applyNumberFormat="1"/>
    <xf numFmtId="171" fontId="162" fillId="0" borderId="0" xfId="9" applyNumberFormat="1" applyFont="1" applyAlignment="1">
      <alignment horizontal="left" vertical="top"/>
    </xf>
    <xf numFmtId="171" fontId="35" fillId="33" borderId="87" xfId="9" applyNumberFormat="1" applyFont="1" applyFill="1" applyBorder="1" applyAlignment="1">
      <alignment horizontal="right" vertical="top" wrapText="1"/>
    </xf>
    <xf numFmtId="171" fontId="33" fillId="0" borderId="0" xfId="9" applyNumberFormat="1" applyFont="1" applyAlignment="1">
      <alignment horizontal="left" vertical="top"/>
    </xf>
    <xf numFmtId="171" fontId="134" fillId="0" borderId="0" xfId="116" applyNumberFormat="1" applyAlignment="1">
      <alignment horizontal="right"/>
    </xf>
    <xf numFmtId="171" fontId="117" fillId="0" borderId="0" xfId="118" applyNumberFormat="1" applyFont="1" applyAlignment="1">
      <alignment horizontal="right"/>
    </xf>
    <xf numFmtId="171" fontId="54" fillId="0" borderId="0" xfId="118" applyNumberFormat="1" applyFont="1" applyAlignment="1">
      <alignment horizontal="right"/>
    </xf>
    <xf numFmtId="10" fontId="33" fillId="32" borderId="86" xfId="16" applyNumberFormat="1" applyFont="1" applyFill="1" applyBorder="1" applyAlignment="1">
      <alignment horizontal="right"/>
    </xf>
    <xf numFmtId="0" fontId="27" fillId="0" borderId="42" xfId="16" applyBorder="1"/>
    <xf numFmtId="0" fontId="27" fillId="0" borderId="39" xfId="16" applyBorder="1" applyAlignment="1">
      <alignment horizontal="right"/>
    </xf>
    <xf numFmtId="0" fontId="27" fillId="0" borderId="41" xfId="16" applyBorder="1" applyAlignment="1">
      <alignment horizontal="right"/>
    </xf>
    <xf numFmtId="171" fontId="153" fillId="0" borderId="0" xfId="118" applyNumberFormat="1" applyFont="1"/>
    <xf numFmtId="0" fontId="35" fillId="32" borderId="86" xfId="116" applyFont="1" applyFill="1" applyBorder="1" applyAlignment="1">
      <alignment horizontal="center" wrapText="1"/>
    </xf>
    <xf numFmtId="0" fontId="33" fillId="32" borderId="86" xfId="116" applyFont="1" applyFill="1" applyBorder="1" applyAlignment="1">
      <alignment horizontal="center" wrapText="1"/>
    </xf>
    <xf numFmtId="0" fontId="160" fillId="0" borderId="0" xfId="16" applyFont="1" applyAlignment="1">
      <alignment horizontal="left" wrapText="1"/>
    </xf>
    <xf numFmtId="171" fontId="35" fillId="32" borderId="86" xfId="118" quotePrefix="1" applyNumberFormat="1" applyFont="1" applyFill="1" applyBorder="1" applyAlignment="1">
      <alignment horizontal="right"/>
    </xf>
    <xf numFmtId="171" fontId="35" fillId="32" borderId="86" xfId="118" applyNumberFormat="1" applyFont="1" applyFill="1" applyBorder="1" applyAlignment="1">
      <alignment horizontal="right"/>
    </xf>
    <xf numFmtId="171" fontId="33" fillId="32" borderId="86" xfId="118" applyNumberFormat="1" applyFont="1" applyFill="1" applyBorder="1" applyAlignment="1">
      <alignment horizontal="right"/>
    </xf>
    <xf numFmtId="171" fontId="35" fillId="32" borderId="58" xfId="20" applyNumberFormat="1" applyFont="1" applyFill="1" applyBorder="1" applyAlignment="1">
      <alignment horizontal="right" vertical="center" wrapText="1"/>
    </xf>
    <xf numFmtId="171" fontId="33" fillId="32" borderId="58" xfId="20" applyNumberFormat="1" applyFont="1" applyFill="1" applyBorder="1" applyAlignment="1">
      <alignment horizontal="right" vertical="center" wrapText="1"/>
    </xf>
    <xf numFmtId="171" fontId="35" fillId="32" borderId="62" xfId="20" applyNumberFormat="1" applyFont="1" applyFill="1" applyBorder="1" applyAlignment="1">
      <alignment horizontal="right" vertical="center" wrapText="1"/>
    </xf>
    <xf numFmtId="171" fontId="33" fillId="32" borderId="62" xfId="20" applyNumberFormat="1" applyFont="1" applyFill="1" applyBorder="1" applyAlignment="1">
      <alignment horizontal="right" vertical="center" wrapText="1"/>
    </xf>
    <xf numFmtId="171" fontId="108" fillId="33" borderId="87" xfId="118" applyNumberFormat="1" applyFont="1" applyFill="1" applyBorder="1" applyAlignment="1">
      <alignment horizontal="right"/>
    </xf>
    <xf numFmtId="171" fontId="105" fillId="32" borderId="87" xfId="118" applyNumberFormat="1" applyFont="1" applyFill="1" applyBorder="1" applyAlignment="1">
      <alignment horizontal="right"/>
    </xf>
    <xf numFmtId="171" fontId="105" fillId="5" borderId="0" xfId="118" applyNumberFormat="1" applyFont="1" applyFill="1" applyAlignment="1" applyProtection="1">
      <alignment readingOrder="1"/>
      <protection locked="0"/>
    </xf>
    <xf numFmtId="0" fontId="54" fillId="28" borderId="0" xfId="125" applyFont="1" applyFill="1"/>
    <xf numFmtId="0" fontId="163" fillId="28" borderId="0" xfId="126" applyFont="1" applyFill="1"/>
    <xf numFmtId="0" fontId="25" fillId="28" borderId="0" xfId="125" applyFont="1" applyFill="1"/>
    <xf numFmtId="0" fontId="25" fillId="28" borderId="0" xfId="125" applyFont="1" applyFill="1" applyAlignment="1">
      <alignment horizontal="left" indent="1"/>
    </xf>
    <xf numFmtId="0" fontId="54" fillId="0" borderId="0" xfId="125" applyFont="1"/>
    <xf numFmtId="0" fontId="163" fillId="28" borderId="0" xfId="127" applyFont="1" applyFill="1" applyAlignment="1">
      <alignment vertical="center"/>
    </xf>
    <xf numFmtId="0" fontId="18" fillId="28" borderId="0" xfId="127" applyFont="1" applyFill="1" applyAlignment="1">
      <alignment vertical="center"/>
    </xf>
    <xf numFmtId="0" fontId="164" fillId="28" borderId="0" xfId="127" applyFont="1" applyFill="1" applyAlignment="1">
      <alignment vertical="center"/>
    </xf>
    <xf numFmtId="0" fontId="99" fillId="28" borderId="0" xfId="127" applyFont="1" applyFill="1" applyAlignment="1">
      <alignment vertical="center"/>
    </xf>
    <xf numFmtId="0" fontId="25" fillId="28" borderId="0" xfId="125" applyFont="1" applyFill="1" applyAlignment="1">
      <alignment vertical="top" wrapText="1"/>
    </xf>
    <xf numFmtId="0" fontId="25" fillId="28" borderId="0" xfId="125" applyFont="1" applyFill="1" applyAlignment="1">
      <alignment horizontal="left" vertical="top" indent="1"/>
    </xf>
    <xf numFmtId="3" fontId="29" fillId="4" borderId="56" xfId="127" applyNumberFormat="1" applyFont="1" applyFill="1" applyBorder="1" applyAlignment="1">
      <alignment vertical="center" wrapText="1"/>
    </xf>
    <xf numFmtId="3" fontId="27" fillId="4" borderId="58" xfId="127" applyNumberFormat="1" applyFont="1" applyFill="1" applyBorder="1" applyAlignment="1">
      <alignment horizontal="center" vertical="top" wrapText="1"/>
    </xf>
    <xf numFmtId="3" fontId="29" fillId="4" borderId="58" xfId="127" applyNumberFormat="1" applyFont="1" applyFill="1" applyBorder="1" applyAlignment="1">
      <alignment horizontal="left" wrapText="1"/>
    </xf>
    <xf numFmtId="3" fontId="29" fillId="4" borderId="68" xfId="127" applyNumberFormat="1" applyFont="1" applyFill="1" applyBorder="1" applyAlignment="1">
      <alignment horizontal="left" wrapText="1" indent="1"/>
    </xf>
    <xf numFmtId="0" fontId="25" fillId="0" borderId="73" xfId="125" applyFont="1" applyBorder="1"/>
    <xf numFmtId="3" fontId="88" fillId="0" borderId="73" xfId="0" applyNumberFormat="1" applyFont="1" applyBorder="1"/>
    <xf numFmtId="182" fontId="88" fillId="0" borderId="73" xfId="0" applyNumberFormat="1" applyFont="1" applyBorder="1" applyAlignment="1">
      <alignment horizontal="right"/>
    </xf>
    <xf numFmtId="3" fontId="54" fillId="28" borderId="0" xfId="125" applyNumberFormat="1" applyFont="1" applyFill="1"/>
    <xf numFmtId="0" fontId="25" fillId="28" borderId="0" xfId="125" applyFont="1" applyFill="1" applyAlignment="1">
      <alignment horizontal="left" vertical="top"/>
    </xf>
    <xf numFmtId="3" fontId="25" fillId="28" borderId="0" xfId="125" applyNumberFormat="1" applyFont="1" applyFill="1"/>
    <xf numFmtId="182" fontId="25" fillId="28" borderId="0" xfId="125" applyNumberFormat="1" applyFont="1" applyFill="1" applyAlignment="1">
      <alignment horizontal="left" indent="1"/>
    </xf>
    <xf numFmtId="0" fontId="25" fillId="0" borderId="73" xfId="125" applyFont="1" applyBorder="1" applyAlignment="1">
      <alignment vertical="top" wrapText="1"/>
    </xf>
    <xf numFmtId="0" fontId="29" fillId="29" borderId="56" xfId="125" applyFont="1" applyFill="1" applyBorder="1" applyAlignment="1">
      <alignment horizontal="left"/>
    </xf>
    <xf numFmtId="0" fontId="27" fillId="29" borderId="58" xfId="125" applyFont="1" applyFill="1" applyBorder="1"/>
    <xf numFmtId="182" fontId="27" fillId="29" borderId="68" xfId="125" applyNumberFormat="1" applyFont="1" applyFill="1" applyBorder="1" applyAlignment="1">
      <alignment horizontal="left" indent="1"/>
    </xf>
    <xf numFmtId="3" fontId="88" fillId="0" borderId="73" xfId="0" applyNumberFormat="1" applyFont="1" applyBorder="1" applyAlignment="1">
      <alignment horizontal="right"/>
    </xf>
    <xf numFmtId="1" fontId="166" fillId="0" borderId="73" xfId="0" applyNumberFormat="1" applyFont="1" applyBorder="1" applyAlignment="1">
      <alignment horizontal="right"/>
    </xf>
    <xf numFmtId="0" fontId="25" fillId="0" borderId="0" xfId="125" applyFont="1"/>
    <xf numFmtId="0" fontId="25" fillId="0" borderId="0" xfId="125" applyFont="1" applyAlignment="1">
      <alignment horizontal="left" indent="1"/>
    </xf>
    <xf numFmtId="0" fontId="163" fillId="0" borderId="0" xfId="126" applyFont="1"/>
    <xf numFmtId="0" fontId="169" fillId="0" borderId="0" xfId="0" applyFont="1"/>
    <xf numFmtId="164" fontId="169" fillId="0" borderId="0" xfId="0" applyNumberFormat="1" applyFont="1"/>
    <xf numFmtId="0" fontId="17" fillId="0" borderId="0" xfId="125" applyFont="1"/>
    <xf numFmtId="0" fontId="135" fillId="0" borderId="0" xfId="127" applyFont="1" applyAlignment="1">
      <alignment vertical="center"/>
    </xf>
    <xf numFmtId="0" fontId="88" fillId="0" borderId="0" xfId="0" applyFont="1"/>
    <xf numFmtId="164" fontId="88" fillId="0" borderId="0" xfId="0" applyNumberFormat="1" applyFont="1"/>
    <xf numFmtId="3" fontId="120" fillId="4" borderId="73" xfId="127" applyNumberFormat="1" applyFont="1" applyFill="1" applyBorder="1" applyAlignment="1">
      <alignment horizontal="left" wrapText="1"/>
    </xf>
    <xf numFmtId="164" fontId="120" fillId="4" borderId="73" xfId="127" applyNumberFormat="1" applyFont="1" applyFill="1" applyBorder="1" applyAlignment="1">
      <alignment horizontal="left" wrapText="1"/>
    </xf>
    <xf numFmtId="0" fontId="36" fillId="0" borderId="73" xfId="0" applyFont="1" applyBorder="1" applyAlignment="1">
      <alignment horizontal="left" vertical="center"/>
    </xf>
    <xf numFmtId="164" fontId="36" fillId="0" borderId="73" xfId="103" applyNumberFormat="1" applyFont="1" applyBorder="1" applyAlignment="1">
      <alignment horizontal="left"/>
    </xf>
    <xf numFmtId="0" fontId="36" fillId="0" borderId="73" xfId="0" applyFont="1" applyBorder="1" applyAlignment="1">
      <alignment horizontal="left" vertical="top"/>
    </xf>
    <xf numFmtId="164" fontId="106" fillId="4" borderId="73" xfId="128" applyNumberFormat="1" applyFont="1" applyFill="1" applyBorder="1" applyAlignment="1">
      <alignment horizontal="left"/>
    </xf>
    <xf numFmtId="0" fontId="33" fillId="0" borderId="73" xfId="0" applyFont="1" applyBorder="1" applyAlignment="1">
      <alignment horizontal="left"/>
    </xf>
    <xf numFmtId="0" fontId="33" fillId="0" borderId="73" xfId="0" applyFont="1" applyBorder="1" applyAlignment="1">
      <alignment horizontal="left" vertical="top"/>
    </xf>
    <xf numFmtId="0" fontId="36" fillId="0" borderId="73" xfId="0" applyFont="1" applyBorder="1" applyAlignment="1">
      <alignment horizontal="left"/>
    </xf>
    <xf numFmtId="164" fontId="36" fillId="0" borderId="73" xfId="0" applyNumberFormat="1" applyFont="1" applyBorder="1" applyAlignment="1">
      <alignment horizontal="left"/>
    </xf>
    <xf numFmtId="164" fontId="0" fillId="0" borderId="0" xfId="0" applyNumberFormat="1"/>
    <xf numFmtId="0" fontId="18" fillId="0" borderId="0" xfId="129" applyFont="1" applyAlignment="1">
      <alignment vertical="center"/>
    </xf>
    <xf numFmtId="0" fontId="25" fillId="0" borderId="0" xfId="129" applyFont="1" applyAlignment="1">
      <alignment horizontal="center"/>
    </xf>
    <xf numFmtId="0" fontId="16" fillId="0" borderId="0" xfId="129" applyFont="1" applyAlignment="1">
      <alignment horizontal="left" wrapText="1"/>
    </xf>
    <xf numFmtId="0" fontId="1" fillId="0" borderId="0" xfId="129" applyAlignment="1">
      <alignment horizontal="left"/>
    </xf>
    <xf numFmtId="4" fontId="1" fillId="0" borderId="0" xfId="129" applyNumberFormat="1" applyAlignment="1">
      <alignment horizontal="left"/>
    </xf>
    <xf numFmtId="0" fontId="1" fillId="0" borderId="0" xfId="129"/>
    <xf numFmtId="0" fontId="18" fillId="0" borderId="0" xfId="129" applyFont="1"/>
    <xf numFmtId="4" fontId="1" fillId="0" borderId="0" xfId="129" applyNumberFormat="1"/>
    <xf numFmtId="0" fontId="25" fillId="0" borderId="0" xfId="129" applyFont="1"/>
    <xf numFmtId="0" fontId="170" fillId="0" borderId="0" xfId="129" applyFont="1" applyAlignment="1">
      <alignment horizontal="center"/>
    </xf>
    <xf numFmtId="168" fontId="35" fillId="2" borderId="60" xfId="129" quotePrefix="1" applyNumberFormat="1" applyFont="1" applyFill="1" applyBorder="1" applyAlignment="1">
      <alignment vertical="center" wrapText="1"/>
    </xf>
    <xf numFmtId="3" fontId="35" fillId="2" borderId="68" xfId="129" applyNumberFormat="1" applyFont="1" applyFill="1" applyBorder="1" applyAlignment="1">
      <alignment horizontal="center" vertical="center" wrapText="1"/>
    </xf>
    <xf numFmtId="3" fontId="35" fillId="2" borderId="73" xfId="129" applyNumberFormat="1" applyFont="1" applyFill="1" applyBorder="1" applyAlignment="1">
      <alignment horizontal="center" vertical="center" wrapText="1"/>
    </xf>
    <xf numFmtId="3" fontId="35" fillId="2" borderId="30" xfId="129" applyNumberFormat="1" applyFont="1" applyFill="1" applyBorder="1" applyAlignment="1">
      <alignment vertical="top" wrapText="1"/>
    </xf>
    <xf numFmtId="0" fontId="35" fillId="4" borderId="1" xfId="129" applyFont="1" applyFill="1" applyBorder="1"/>
    <xf numFmtId="0" fontId="33" fillId="4" borderId="1" xfId="129" applyFont="1" applyFill="1" applyBorder="1" applyAlignment="1">
      <alignment horizontal="center"/>
    </xf>
    <xf numFmtId="0" fontId="35" fillId="4" borderId="1" xfId="129" applyFont="1" applyFill="1" applyBorder="1" applyAlignment="1">
      <alignment horizontal="center"/>
    </xf>
    <xf numFmtId="0" fontId="105" fillId="0" borderId="73" xfId="129" applyFont="1" applyBorder="1" applyAlignment="1">
      <alignment vertical="top"/>
    </xf>
    <xf numFmtId="3" fontId="105" fillId="0" borderId="73" xfId="130" applyNumberFormat="1" applyFont="1" applyBorder="1" applyAlignment="1">
      <alignment horizontal="center"/>
    </xf>
    <xf numFmtId="3" fontId="105" fillId="0" borderId="73" xfId="130" applyNumberFormat="1" applyFont="1" applyBorder="1" applyAlignment="1">
      <alignment horizontal="right"/>
    </xf>
    <xf numFmtId="170" fontId="33" fillId="0" borderId="56" xfId="9" applyNumberFormat="1" applyFont="1" applyBorder="1" applyAlignment="1">
      <alignment horizontal="right" vertical="center" wrapText="1"/>
    </xf>
    <xf numFmtId="3" fontId="33" fillId="28" borderId="73" xfId="9" applyNumberFormat="1" applyFont="1" applyFill="1" applyBorder="1" applyAlignment="1">
      <alignment horizontal="right" wrapText="1"/>
    </xf>
    <xf numFmtId="3" fontId="33" fillId="28" borderId="29" xfId="9" applyNumberFormat="1" applyFont="1" applyFill="1" applyBorder="1" applyAlignment="1">
      <alignment horizontal="right" wrapText="1"/>
    </xf>
    <xf numFmtId="3" fontId="1" fillId="0" borderId="0" xfId="129" applyNumberFormat="1"/>
    <xf numFmtId="3" fontId="33" fillId="28" borderId="68" xfId="9" applyNumberFormat="1" applyFont="1" applyFill="1" applyBorder="1" applyAlignment="1">
      <alignment horizontal="right" wrapText="1"/>
    </xf>
    <xf numFmtId="3" fontId="33" fillId="28" borderId="61" xfId="9" applyNumberFormat="1" applyFont="1" applyFill="1" applyBorder="1" applyAlignment="1">
      <alignment horizontal="right" wrapText="1"/>
    </xf>
    <xf numFmtId="3" fontId="33" fillId="28" borderId="67" xfId="9" applyNumberFormat="1" applyFont="1" applyFill="1" applyBorder="1" applyAlignment="1">
      <alignment horizontal="right" wrapText="1"/>
    </xf>
    <xf numFmtId="3" fontId="105" fillId="0" borderId="56" xfId="130" applyNumberFormat="1" applyFont="1" applyBorder="1" applyAlignment="1">
      <alignment horizontal="right"/>
    </xf>
    <xf numFmtId="3" fontId="105" fillId="0" borderId="73" xfId="130" applyNumberFormat="1" applyFont="1" applyFill="1" applyBorder="1" applyAlignment="1">
      <alignment horizontal="center"/>
    </xf>
    <xf numFmtId="3" fontId="105" fillId="0" borderId="61" xfId="130" applyNumberFormat="1" applyFont="1" applyBorder="1" applyAlignment="1">
      <alignment horizontal="right"/>
    </xf>
    <xf numFmtId="183" fontId="105" fillId="0" borderId="73" xfId="129" applyNumberFormat="1" applyFont="1" applyBorder="1" applyAlignment="1">
      <alignment horizontal="center" vertical="top"/>
    </xf>
    <xf numFmtId="183" fontId="105" fillId="0" borderId="73" xfId="0" applyNumberFormat="1" applyFont="1" applyBorder="1" applyAlignment="1">
      <alignment horizontal="right" vertical="top"/>
    </xf>
    <xf numFmtId="0" fontId="33" fillId="0" borderId="73" xfId="129" applyFont="1" applyBorder="1" applyAlignment="1">
      <alignment vertical="top"/>
    </xf>
    <xf numFmtId="170" fontId="33" fillId="0" borderId="73" xfId="9" applyNumberFormat="1" applyFont="1" applyBorder="1" applyAlignment="1">
      <alignment horizontal="right" vertical="center" wrapText="1"/>
    </xf>
    <xf numFmtId="3" fontId="172" fillId="0" borderId="0" xfId="129" applyNumberFormat="1" applyFont="1"/>
    <xf numFmtId="0" fontId="108" fillId="4" borderId="73" xfId="129" applyFont="1" applyFill="1" applyBorder="1"/>
    <xf numFmtId="3" fontId="108" fillId="4" borderId="73" xfId="129" applyNumberFormat="1" applyFont="1" applyFill="1" applyBorder="1" applyAlignment="1">
      <alignment horizontal="center"/>
    </xf>
    <xf numFmtId="3" fontId="108" fillId="4" borderId="73" xfId="0" applyNumberFormat="1" applyFont="1" applyFill="1" applyBorder="1" applyAlignment="1">
      <alignment horizontal="right"/>
    </xf>
    <xf numFmtId="0" fontId="108" fillId="4" borderId="73" xfId="129" applyFont="1" applyFill="1" applyBorder="1" applyAlignment="1">
      <alignment horizontal="center"/>
    </xf>
    <xf numFmtId="0" fontId="108" fillId="4" borderId="73" xfId="0" applyFont="1" applyFill="1" applyBorder="1" applyAlignment="1">
      <alignment horizontal="right"/>
    </xf>
    <xf numFmtId="0" fontId="105" fillId="4" borderId="73" xfId="129" applyFont="1" applyFill="1" applyBorder="1" applyAlignment="1">
      <alignment horizontal="center"/>
    </xf>
    <xf numFmtId="0" fontId="105" fillId="4" borderId="73" xfId="0" applyFont="1" applyFill="1" applyBorder="1" applyAlignment="1">
      <alignment horizontal="right"/>
    </xf>
    <xf numFmtId="0" fontId="108" fillId="0" borderId="0" xfId="129" applyFont="1"/>
    <xf numFmtId="3" fontId="108" fillId="0" borderId="0" xfId="129" applyNumberFormat="1" applyFont="1" applyAlignment="1">
      <alignment horizontal="center"/>
    </xf>
    <xf numFmtId="0" fontId="37" fillId="0" borderId="0" xfId="129" applyFont="1"/>
    <xf numFmtId="0" fontId="33" fillId="0" borderId="0" xfId="129" applyFont="1"/>
    <xf numFmtId="0" fontId="126" fillId="0" borderId="0" xfId="129" applyFont="1" applyAlignment="1">
      <alignment horizontal="left"/>
    </xf>
    <xf numFmtId="3" fontId="126" fillId="0" borderId="0" xfId="129" applyNumberFormat="1" applyFont="1" applyAlignment="1">
      <alignment horizontal="left"/>
    </xf>
    <xf numFmtId="0" fontId="105" fillId="0" borderId="0" xfId="129" applyFont="1"/>
    <xf numFmtId="0" fontId="105" fillId="0" borderId="0" xfId="129" applyFont="1" applyAlignment="1">
      <alignment horizontal="center"/>
    </xf>
    <xf numFmtId="3" fontId="105" fillId="0" borderId="0" xfId="129" applyNumberFormat="1" applyFont="1" applyAlignment="1">
      <alignment horizontal="center"/>
    </xf>
    <xf numFmtId="0" fontId="173" fillId="0" borderId="0" xfId="129" applyFont="1" applyAlignment="1">
      <alignment vertical="center"/>
    </xf>
    <xf numFmtId="168" fontId="35" fillId="2" borderId="61" xfId="129" quotePrefix="1" applyNumberFormat="1" applyFont="1" applyFill="1" applyBorder="1" applyAlignment="1">
      <alignment vertical="center" wrapText="1"/>
    </xf>
    <xf numFmtId="3" fontId="35" fillId="2" borderId="1" xfId="129" applyNumberFormat="1" applyFont="1" applyFill="1" applyBorder="1" applyAlignment="1">
      <alignment vertical="top" wrapText="1"/>
    </xf>
    <xf numFmtId="3" fontId="35" fillId="2" borderId="68" xfId="129" applyNumberFormat="1" applyFont="1" applyFill="1" applyBorder="1" applyAlignment="1">
      <alignment horizontal="center" vertical="top" wrapText="1"/>
    </xf>
    <xf numFmtId="3" fontId="35" fillId="2" borderId="73" xfId="129" applyNumberFormat="1" applyFont="1" applyFill="1" applyBorder="1" applyAlignment="1">
      <alignment horizontal="center" vertical="top" wrapText="1"/>
    </xf>
    <xf numFmtId="0" fontId="108" fillId="4" borderId="1" xfId="129" applyFont="1" applyFill="1" applyBorder="1"/>
    <xf numFmtId="3" fontId="108" fillId="4" borderId="73" xfId="0" applyNumberFormat="1" applyFont="1" applyFill="1" applyBorder="1" applyAlignment="1">
      <alignment horizontal="center"/>
    </xf>
    <xf numFmtId="0" fontId="54" fillId="0" borderId="0" xfId="125" applyFont="1" applyAlignment="1">
      <alignment horizontal="center"/>
    </xf>
    <xf numFmtId="0" fontId="117" fillId="0" borderId="0" xfId="125" applyFont="1"/>
    <xf numFmtId="0" fontId="1" fillId="0" borderId="0" xfId="125"/>
    <xf numFmtId="0" fontId="174" fillId="0" borderId="0" xfId="125" applyFont="1"/>
    <xf numFmtId="0" fontId="52" fillId="0" borderId="92" xfId="0" applyFont="1" applyBorder="1" applyAlignment="1">
      <alignment horizontal="center"/>
    </xf>
    <xf numFmtId="0" fontId="52" fillId="0" borderId="93" xfId="0" applyFont="1" applyBorder="1"/>
    <xf numFmtId="0" fontId="52" fillId="0" borderId="94" xfId="0" applyFont="1" applyBorder="1" applyAlignment="1">
      <alignment horizontal="center"/>
    </xf>
    <xf numFmtId="0" fontId="52" fillId="0" borderId="94" xfId="0" applyFont="1" applyBorder="1" applyAlignment="1">
      <alignment horizontal="right"/>
    </xf>
    <xf numFmtId="0" fontId="52" fillId="0" borderId="95" xfId="0" applyFont="1" applyBorder="1" applyAlignment="1">
      <alignment horizontal="right"/>
    </xf>
    <xf numFmtId="0" fontId="52" fillId="0" borderId="93" xfId="0" applyFont="1" applyBorder="1" applyAlignment="1">
      <alignment horizontal="right"/>
    </xf>
    <xf numFmtId="0" fontId="52" fillId="0" borderId="96" xfId="0" applyFont="1" applyBorder="1"/>
    <xf numFmtId="0" fontId="20" fillId="0" borderId="97" xfId="0" applyFont="1" applyBorder="1" applyAlignment="1">
      <alignment horizontal="center"/>
    </xf>
    <xf numFmtId="184" fontId="52" fillId="0" borderId="98" xfId="0" applyNumberFormat="1" applyFont="1" applyBorder="1" applyAlignment="1">
      <alignment horizontal="right"/>
    </xf>
    <xf numFmtId="184" fontId="52" fillId="0" borderId="99" xfId="0" applyNumberFormat="1" applyFont="1" applyBorder="1" applyAlignment="1">
      <alignment horizontal="right"/>
    </xf>
    <xf numFmtId="0" fontId="27" fillId="0" borderId="100" xfId="0" applyFont="1" applyBorder="1" applyAlignment="1">
      <alignment horizontal="left" wrapText="1" indent="1"/>
    </xf>
    <xf numFmtId="0" fontId="27" fillId="0" borderId="101" xfId="0" applyFont="1" applyBorder="1" applyAlignment="1">
      <alignment horizontal="center" wrapText="1"/>
    </xf>
    <xf numFmtId="3" fontId="29" fillId="0" borderId="101" xfId="0" applyNumberFormat="1" applyFont="1" applyBorder="1" applyAlignment="1">
      <alignment horizontal="right" vertical="center"/>
    </xf>
    <xf numFmtId="3" fontId="29" fillId="0" borderId="102" xfId="0" applyNumberFormat="1" applyFont="1" applyBorder="1" applyAlignment="1">
      <alignment horizontal="right" vertical="center"/>
    </xf>
    <xf numFmtId="0" fontId="27" fillId="0" borderId="103" xfId="0" applyFont="1" applyBorder="1" applyAlignment="1">
      <alignment horizontal="left" wrapText="1" indent="1"/>
    </xf>
    <xf numFmtId="0" fontId="27" fillId="0" borderId="94" xfId="0" applyFont="1" applyBorder="1" applyAlignment="1">
      <alignment horizontal="center" wrapText="1"/>
    </xf>
    <xf numFmtId="3" fontId="29" fillId="0" borderId="94" xfId="0" applyNumberFormat="1" applyFont="1" applyBorder="1" applyAlignment="1">
      <alignment horizontal="right" vertical="center"/>
    </xf>
    <xf numFmtId="0" fontId="52" fillId="0" borderId="73" xfId="0" applyFont="1" applyBorder="1"/>
    <xf numFmtId="0" fontId="52" fillId="0" borderId="73" xfId="0" applyFont="1" applyBorder="1" applyAlignment="1">
      <alignment horizontal="center"/>
    </xf>
    <xf numFmtId="3" fontId="52" fillId="0" borderId="73" xfId="103" applyNumberFormat="1" applyFont="1" applyFill="1" applyBorder="1" applyAlignment="1">
      <alignment horizontal="right"/>
    </xf>
    <xf numFmtId="3" fontId="52" fillId="0" borderId="104" xfId="103" applyNumberFormat="1" applyFont="1" applyFill="1" applyBorder="1" applyAlignment="1">
      <alignment horizontal="right"/>
    </xf>
    <xf numFmtId="3" fontId="52" fillId="0" borderId="102" xfId="103" applyNumberFormat="1" applyFont="1" applyFill="1" applyBorder="1" applyAlignment="1">
      <alignment horizontal="right"/>
    </xf>
    <xf numFmtId="0" fontId="27" fillId="0" borderId="73" xfId="0" applyFont="1" applyBorder="1"/>
    <xf numFmtId="0" fontId="20" fillId="0" borderId="73" xfId="0" applyFont="1" applyBorder="1" applyAlignment="1">
      <alignment horizontal="center"/>
    </xf>
    <xf numFmtId="3" fontId="20" fillId="0" borderId="73" xfId="103" applyNumberFormat="1" applyFont="1" applyFill="1" applyBorder="1" applyAlignment="1">
      <alignment horizontal="right"/>
    </xf>
    <xf numFmtId="3" fontId="20" fillId="0" borderId="104" xfId="103" applyNumberFormat="1" applyFont="1" applyFill="1" applyBorder="1" applyAlignment="1">
      <alignment horizontal="right"/>
    </xf>
    <xf numFmtId="3" fontId="20" fillId="0" borderId="102" xfId="103" applyNumberFormat="1" applyFont="1" applyFill="1" applyBorder="1" applyAlignment="1">
      <alignment horizontal="right"/>
    </xf>
    <xf numFmtId="0" fontId="20" fillId="0" borderId="0" xfId="0" applyFont="1" applyAlignment="1">
      <alignment vertical="center"/>
    </xf>
    <xf numFmtId="0" fontId="38" fillId="0" borderId="73" xfId="0" applyFont="1" applyBorder="1" applyAlignment="1">
      <alignment horizontal="left" indent="2"/>
    </xf>
    <xf numFmtId="0" fontId="110" fillId="0" borderId="73" xfId="0" applyFont="1" applyBorder="1" applyAlignment="1">
      <alignment horizontal="center"/>
    </xf>
    <xf numFmtId="3" fontId="110" fillId="0" borderId="73" xfId="103" applyNumberFormat="1" applyFont="1" applyFill="1" applyBorder="1" applyAlignment="1">
      <alignment horizontal="right"/>
    </xf>
    <xf numFmtId="3" fontId="110" fillId="0" borderId="104" xfId="103" applyNumberFormat="1" applyFont="1" applyFill="1" applyBorder="1" applyAlignment="1">
      <alignment horizontal="right"/>
    </xf>
    <xf numFmtId="3" fontId="110" fillId="0" borderId="102" xfId="103" applyNumberFormat="1" applyFont="1" applyFill="1" applyBorder="1" applyAlignment="1">
      <alignment horizontal="right"/>
    </xf>
    <xf numFmtId="0" fontId="29" fillId="0" borderId="73" xfId="0" applyFont="1" applyBorder="1"/>
    <xf numFmtId="0" fontId="25" fillId="0" borderId="0" xfId="0" applyFont="1" applyAlignment="1">
      <alignment vertical="center"/>
    </xf>
    <xf numFmtId="0" fontId="38" fillId="0" borderId="73" xfId="0" applyFont="1" applyBorder="1" applyAlignment="1">
      <alignment horizontal="center"/>
    </xf>
    <xf numFmtId="3" fontId="38" fillId="0" borderId="73" xfId="103" applyNumberFormat="1" applyFont="1" applyFill="1" applyBorder="1" applyAlignment="1">
      <alignment horizontal="right"/>
    </xf>
    <xf numFmtId="3" fontId="38" fillId="0" borderId="104" xfId="103" applyNumberFormat="1" applyFont="1" applyFill="1" applyBorder="1" applyAlignment="1">
      <alignment horizontal="right"/>
    </xf>
    <xf numFmtId="3" fontId="38" fillId="0" borderId="102" xfId="103" applyNumberFormat="1" applyFont="1" applyFill="1" applyBorder="1" applyAlignment="1">
      <alignment horizontal="right"/>
    </xf>
    <xf numFmtId="0" fontId="20" fillId="0" borderId="73" xfId="0" applyFont="1" applyBorder="1"/>
    <xf numFmtId="3" fontId="20" fillId="0" borderId="73" xfId="0" applyNumberFormat="1" applyFont="1" applyBorder="1" applyAlignment="1">
      <alignment horizontal="right"/>
    </xf>
    <xf numFmtId="3" fontId="20" fillId="0" borderId="104" xfId="0" applyNumberFormat="1" applyFont="1" applyBorder="1" applyAlignment="1">
      <alignment horizontal="right"/>
    </xf>
    <xf numFmtId="3" fontId="20" fillId="0" borderId="105" xfId="103" applyNumberFormat="1" applyFont="1" applyFill="1" applyBorder="1" applyAlignment="1">
      <alignment horizontal="right"/>
    </xf>
    <xf numFmtId="3" fontId="20" fillId="0" borderId="106" xfId="103" applyNumberFormat="1" applyFont="1" applyFill="1" applyBorder="1" applyAlignment="1">
      <alignment horizontal="right"/>
    </xf>
    <xf numFmtId="0" fontId="105" fillId="0" borderId="0" xfId="0" applyFont="1" applyAlignment="1">
      <alignment horizontal="left" vertical="center" wrapText="1"/>
    </xf>
    <xf numFmtId="0" fontId="135" fillId="0" borderId="0" xfId="126" applyFont="1"/>
    <xf numFmtId="0" fontId="106" fillId="4" borderId="107" xfId="0" applyFont="1" applyFill="1" applyBorder="1"/>
    <xf numFmtId="0" fontId="106" fillId="4" borderId="97" xfId="0" applyFont="1" applyFill="1" applyBorder="1"/>
    <xf numFmtId="0" fontId="106" fillId="4" borderId="97" xfId="0" applyFont="1" applyFill="1" applyBorder="1" applyAlignment="1">
      <alignment horizontal="right"/>
    </xf>
    <xf numFmtId="0" fontId="106" fillId="4" borderId="99" xfId="0" applyFont="1" applyFill="1" applyBorder="1" applyAlignment="1">
      <alignment horizontal="right"/>
    </xf>
    <xf numFmtId="0" fontId="36" fillId="0" borderId="108" xfId="0" applyFont="1" applyBorder="1" applyAlignment="1">
      <alignment horizontal="left" vertical="top"/>
    </xf>
    <xf numFmtId="0" fontId="36" fillId="0" borderId="101" xfId="0" applyFont="1" applyBorder="1" applyAlignment="1">
      <alignment wrapText="1"/>
    </xf>
    <xf numFmtId="184" fontId="36" fillId="0" borderId="101" xfId="103" applyNumberFormat="1" applyFont="1" applyFill="1" applyBorder="1" applyAlignment="1">
      <alignment horizontal="right"/>
    </xf>
    <xf numFmtId="184" fontId="36" fillId="0" borderId="101" xfId="103" applyNumberFormat="1" applyFont="1" applyBorder="1" applyAlignment="1">
      <alignment horizontal="right"/>
    </xf>
    <xf numFmtId="184" fontId="36" fillId="0" borderId="102" xfId="103" applyNumberFormat="1" applyFont="1" applyBorder="1" applyAlignment="1">
      <alignment horizontal="right"/>
    </xf>
    <xf numFmtId="164" fontId="33" fillId="0" borderId="68" xfId="103" applyNumberFormat="1" applyFont="1" applyBorder="1"/>
    <xf numFmtId="0" fontId="36" fillId="0" borderId="2" xfId="0" applyFont="1" applyBorder="1"/>
    <xf numFmtId="0" fontId="36" fillId="0" borderId="0" xfId="0" applyFont="1" applyAlignment="1">
      <alignment horizontal="right"/>
    </xf>
    <xf numFmtId="0" fontId="36" fillId="0" borderId="4" xfId="0" applyFont="1" applyBorder="1" applyAlignment="1">
      <alignment horizontal="right"/>
    </xf>
    <xf numFmtId="0" fontId="106" fillId="4" borderId="108" xfId="0" applyFont="1" applyFill="1" applyBorder="1"/>
    <xf numFmtId="0" fontId="106" fillId="4" borderId="101" xfId="0" applyFont="1" applyFill="1" applyBorder="1"/>
    <xf numFmtId="0" fontId="106" fillId="31" borderId="101" xfId="0" applyFont="1" applyFill="1" applyBorder="1" applyAlignment="1">
      <alignment horizontal="right"/>
    </xf>
    <xf numFmtId="0" fontId="106" fillId="4" borderId="101" xfId="0" applyFont="1" applyFill="1" applyBorder="1" applyAlignment="1">
      <alignment horizontal="right"/>
    </xf>
    <xf numFmtId="0" fontId="106" fillId="4" borderId="102" xfId="0" applyFont="1" applyFill="1" applyBorder="1" applyAlignment="1">
      <alignment horizontal="right"/>
    </xf>
    <xf numFmtId="0" fontId="36" fillId="0" borderId="101" xfId="0" applyFont="1" applyBorder="1"/>
    <xf numFmtId="1" fontId="36" fillId="0" borderId="101" xfId="103" applyNumberFormat="1" applyFont="1" applyFill="1" applyBorder="1" applyAlignment="1">
      <alignment horizontal="right"/>
    </xf>
    <xf numFmtId="1" fontId="36" fillId="0" borderId="101" xfId="103" applyNumberFormat="1" applyFont="1" applyBorder="1" applyAlignment="1">
      <alignment horizontal="right"/>
    </xf>
    <xf numFmtId="1" fontId="36" fillId="0" borderId="102" xfId="103" applyNumberFormat="1" applyFont="1" applyBorder="1" applyAlignment="1">
      <alignment horizontal="right"/>
    </xf>
    <xf numFmtId="0" fontId="36" fillId="0" borderId="68" xfId="0" applyFont="1" applyBorder="1"/>
    <xf numFmtId="1" fontId="36" fillId="0" borderId="101" xfId="0" applyNumberFormat="1" applyFont="1" applyBorder="1" applyAlignment="1">
      <alignment horizontal="right"/>
    </xf>
    <xf numFmtId="0" fontId="36" fillId="0" borderId="29" xfId="0" applyFont="1" applyBorder="1"/>
    <xf numFmtId="0" fontId="36" fillId="0" borderId="110" xfId="0" applyFont="1" applyBorder="1"/>
    <xf numFmtId="1" fontId="36" fillId="0" borderId="110" xfId="0" applyNumberFormat="1" applyFont="1" applyBorder="1" applyAlignment="1">
      <alignment horizontal="right"/>
    </xf>
    <xf numFmtId="1" fontId="36" fillId="0" borderId="106" xfId="103" applyNumberFormat="1" applyFont="1" applyBorder="1" applyAlignment="1">
      <alignment horizontal="right"/>
    </xf>
    <xf numFmtId="0" fontId="121" fillId="0" borderId="0" xfId="0" applyFont="1" applyAlignment="1">
      <alignment vertical="top"/>
    </xf>
    <xf numFmtId="0" fontId="20" fillId="0" borderId="0" xfId="0" applyFont="1" applyAlignment="1">
      <alignment vertical="top"/>
    </xf>
    <xf numFmtId="0" fontId="20" fillId="0" borderId="0" xfId="0" applyFont="1"/>
    <xf numFmtId="0" fontId="18" fillId="0" borderId="0" xfId="126" applyFont="1"/>
    <xf numFmtId="0" fontId="18" fillId="0" borderId="0" xfId="127" applyFont="1" applyAlignment="1">
      <alignment vertical="center"/>
    </xf>
    <xf numFmtId="0" fontId="105" fillId="4" borderId="61" xfId="131" applyFont="1" applyFill="1" applyBorder="1" applyAlignment="1">
      <alignment horizontal="right" wrapText="1"/>
    </xf>
    <xf numFmtId="0" fontId="105" fillId="4" borderId="1" xfId="131" quotePrefix="1" applyFont="1" applyFill="1" applyBorder="1" applyAlignment="1">
      <alignment horizontal="right" wrapText="1"/>
    </xf>
    <xf numFmtId="171" fontId="51" fillId="0" borderId="73" xfId="9" quotePrefix="1" applyNumberFormat="1" applyFont="1" applyBorder="1" applyAlignment="1">
      <alignment horizontal="right" wrapText="1"/>
    </xf>
    <xf numFmtId="3" fontId="51" fillId="0" borderId="73" xfId="9" quotePrefix="1" applyNumberFormat="1" applyFont="1" applyBorder="1" applyAlignment="1">
      <alignment horizontal="right" wrapText="1"/>
    </xf>
    <xf numFmtId="0" fontId="130" fillId="0" borderId="0" xfId="0" applyFont="1"/>
    <xf numFmtId="0" fontId="54" fillId="0" borderId="0" xfId="0" applyFont="1" applyAlignment="1">
      <alignment vertical="top"/>
    </xf>
    <xf numFmtId="0" fontId="54" fillId="0" borderId="0" xfId="0" applyFont="1"/>
    <xf numFmtId="0" fontId="54" fillId="0" borderId="0" xfId="0" applyFont="1" applyAlignment="1">
      <alignment vertical="center"/>
    </xf>
    <xf numFmtId="0" fontId="54" fillId="0" borderId="0" xfId="0" applyFont="1" applyAlignment="1">
      <alignment horizontal="center" vertical="center"/>
    </xf>
    <xf numFmtId="0" fontId="105" fillId="29" borderId="29" xfId="0" applyFont="1" applyFill="1" applyBorder="1" applyAlignment="1">
      <alignment horizontal="right" vertical="center" wrapText="1"/>
    </xf>
    <xf numFmtId="0" fontId="105" fillId="29" borderId="1" xfId="0" applyFont="1" applyFill="1" applyBorder="1" applyAlignment="1">
      <alignment horizontal="right" vertical="center" wrapText="1"/>
    </xf>
    <xf numFmtId="0" fontId="105" fillId="29" borderId="1" xfId="0" applyFont="1" applyFill="1" applyBorder="1" applyAlignment="1">
      <alignment horizontal="center" vertical="center" wrapText="1"/>
    </xf>
    <xf numFmtId="185" fontId="105" fillId="0" borderId="56" xfId="0" applyNumberFormat="1" applyFont="1" applyBorder="1" applyAlignment="1">
      <alignment horizontal="left" vertical="center"/>
    </xf>
    <xf numFmtId="0" fontId="36" fillId="0" borderId="68" xfId="0" applyFont="1" applyBorder="1" applyAlignment="1">
      <alignment horizontal="left" vertical="center" wrapText="1"/>
    </xf>
    <xf numFmtId="164" fontId="105" fillId="0" borderId="68" xfId="130" applyNumberFormat="1" applyFont="1" applyFill="1" applyBorder="1" applyAlignment="1">
      <alignment horizontal="left" vertical="center"/>
    </xf>
    <xf numFmtId="164" fontId="105" fillId="0" borderId="73" xfId="130" applyNumberFormat="1" applyFont="1" applyBorder="1" applyAlignment="1">
      <alignment horizontal="left" vertical="center"/>
    </xf>
    <xf numFmtId="186" fontId="105" fillId="0" borderId="73" xfId="130" applyNumberFormat="1" applyFont="1" applyBorder="1" applyAlignment="1">
      <alignment horizontal="right" vertical="center"/>
    </xf>
    <xf numFmtId="0" fontId="36" fillId="0" borderId="68" xfId="0" applyFont="1" applyBorder="1" applyAlignment="1">
      <alignment horizontal="left" vertical="center"/>
    </xf>
    <xf numFmtId="0" fontId="105" fillId="0" borderId="68" xfId="0" applyFont="1" applyBorder="1" applyAlignment="1">
      <alignment horizontal="left" vertical="center" wrapText="1"/>
    </xf>
    <xf numFmtId="0" fontId="33" fillId="0" borderId="68" xfId="0" applyFont="1" applyBorder="1" applyAlignment="1">
      <alignment horizontal="left" vertical="center" wrapText="1"/>
    </xf>
    <xf numFmtId="164" fontId="105" fillId="0" borderId="68" xfId="130" applyNumberFormat="1" applyFont="1" applyBorder="1" applyAlignment="1">
      <alignment horizontal="left" vertical="center"/>
    </xf>
    <xf numFmtId="185" fontId="105" fillId="0" borderId="30" xfId="0" applyNumberFormat="1" applyFont="1" applyBorder="1" applyAlignment="1">
      <alignment horizontal="left" vertical="center"/>
    </xf>
    <xf numFmtId="0" fontId="36" fillId="0" borderId="29" xfId="0" applyFont="1" applyBorder="1" applyAlignment="1">
      <alignment horizontal="left" vertical="center"/>
    </xf>
    <xf numFmtId="0" fontId="36" fillId="29" borderId="56" xfId="0" applyFont="1" applyFill="1" applyBorder="1" applyAlignment="1">
      <alignment horizontal="left" vertical="center"/>
    </xf>
    <xf numFmtId="0" fontId="36" fillId="29" borderId="68" xfId="0" applyFont="1" applyFill="1" applyBorder="1" applyAlignment="1">
      <alignment horizontal="left" vertical="center"/>
    </xf>
    <xf numFmtId="164" fontId="105" fillId="29" borderId="73" xfId="130" applyNumberFormat="1" applyFont="1" applyFill="1" applyBorder="1" applyAlignment="1">
      <alignment horizontal="left" vertical="center"/>
    </xf>
    <xf numFmtId="0" fontId="107" fillId="0" borderId="0" xfId="0" applyFont="1"/>
    <xf numFmtId="0" fontId="105" fillId="0" borderId="0" xfId="0" applyFont="1" applyAlignment="1">
      <alignment vertical="top"/>
    </xf>
    <xf numFmtId="0" fontId="105" fillId="0" borderId="0" xfId="0" applyFont="1"/>
    <xf numFmtId="0" fontId="105" fillId="0" borderId="0" xfId="0" applyFont="1" applyAlignment="1">
      <alignment vertical="center"/>
    </xf>
    <xf numFmtId="0" fontId="105" fillId="0" borderId="0" xfId="0" applyFont="1" applyAlignment="1">
      <alignment horizontal="center" vertical="center"/>
    </xf>
    <xf numFmtId="0" fontId="105" fillId="0" borderId="68" xfId="0" applyFont="1" applyBorder="1" applyAlignment="1">
      <alignment horizontal="left" vertical="center"/>
    </xf>
    <xf numFmtId="0" fontId="105" fillId="0" borderId="73" xfId="0" applyFont="1" applyBorder="1" applyAlignment="1">
      <alignment horizontal="left" vertical="center"/>
    </xf>
    <xf numFmtId="0" fontId="105" fillId="0" borderId="73" xfId="0" applyFont="1" applyBorder="1" applyAlignment="1">
      <alignment horizontal="right" vertical="center"/>
    </xf>
    <xf numFmtId="0" fontId="103" fillId="0" borderId="0" xfId="0" applyFont="1" applyAlignment="1">
      <alignment horizontal="center" vertical="center"/>
    </xf>
    <xf numFmtId="0" fontId="105" fillId="4" borderId="66" xfId="131" applyFont="1" applyFill="1" applyBorder="1" applyAlignment="1">
      <alignment horizontal="right" wrapText="1"/>
    </xf>
    <xf numFmtId="0" fontId="105" fillId="4" borderId="22" xfId="131" quotePrefix="1" applyFont="1" applyFill="1" applyBorder="1" applyAlignment="1">
      <alignment horizontal="right" wrapText="1"/>
    </xf>
    <xf numFmtId="0" fontId="105" fillId="28" borderId="52" xfId="131" applyFont="1" applyFill="1" applyBorder="1" applyAlignment="1">
      <alignment vertical="top" wrapText="1"/>
    </xf>
    <xf numFmtId="171" fontId="51" fillId="0" borderId="54" xfId="9" quotePrefix="1" applyNumberFormat="1" applyFont="1" applyBorder="1" applyAlignment="1">
      <alignment horizontal="right" wrapText="1"/>
    </xf>
    <xf numFmtId="0" fontId="33" fillId="28" borderId="52" xfId="131" applyFont="1" applyFill="1" applyBorder="1" applyAlignment="1">
      <alignment vertical="top" wrapText="1"/>
    </xf>
    <xf numFmtId="0" fontId="108" fillId="4" borderId="20" xfId="131" applyFont="1" applyFill="1" applyBorder="1"/>
    <xf numFmtId="171" fontId="35" fillId="4" borderId="74" xfId="9" quotePrefix="1" applyNumberFormat="1" applyFont="1" applyFill="1" applyBorder="1" applyAlignment="1">
      <alignment horizontal="right" wrapText="1"/>
    </xf>
    <xf numFmtId="171" fontId="35" fillId="4" borderId="21" xfId="9" quotePrefix="1" applyNumberFormat="1" applyFont="1" applyFill="1" applyBorder="1" applyAlignment="1">
      <alignment horizontal="right" wrapText="1"/>
    </xf>
    <xf numFmtId="186" fontId="105" fillId="28" borderId="73" xfId="130" applyNumberFormat="1" applyFont="1" applyFill="1" applyBorder="1" applyAlignment="1">
      <alignment horizontal="right" vertical="center"/>
    </xf>
    <xf numFmtId="0" fontId="105" fillId="28" borderId="73" xfId="0" applyFont="1" applyFill="1" applyBorder="1" applyAlignment="1">
      <alignment horizontal="left" vertical="center"/>
    </xf>
    <xf numFmtId="0" fontId="105" fillId="28" borderId="73" xfId="0" applyFont="1" applyFill="1" applyBorder="1" applyAlignment="1">
      <alignment horizontal="right" vertical="center"/>
    </xf>
    <xf numFmtId="171" fontId="33" fillId="32" borderId="31" xfId="9" applyNumberFormat="1" applyFont="1" applyFill="1" applyBorder="1" applyAlignment="1">
      <alignment horizontal="right"/>
    </xf>
    <xf numFmtId="179" fontId="33" fillId="32" borderId="33" xfId="9" applyNumberFormat="1" applyFont="1" applyFill="1" applyBorder="1" applyAlignment="1">
      <alignment horizontal="right"/>
    </xf>
    <xf numFmtId="171" fontId="33" fillId="32" borderId="32" xfId="9" applyNumberFormat="1" applyFont="1" applyFill="1" applyBorder="1" applyAlignment="1">
      <alignment horizontal="right"/>
    </xf>
    <xf numFmtId="179" fontId="33" fillId="32" borderId="0" xfId="9" applyNumberFormat="1" applyFont="1" applyFill="1" applyBorder="1" applyAlignment="1">
      <alignment horizontal="right"/>
    </xf>
    <xf numFmtId="171" fontId="35" fillId="32" borderId="0" xfId="9" applyNumberFormat="1" applyFont="1" applyFill="1" applyBorder="1" applyAlignment="1">
      <alignment horizontal="right" wrapText="1"/>
    </xf>
    <xf numFmtId="171" fontId="33" fillId="32" borderId="0" xfId="9" applyNumberFormat="1" applyFont="1" applyFill="1" applyBorder="1" applyAlignment="1">
      <alignment horizontal="right" wrapText="1"/>
    </xf>
    <xf numFmtId="171" fontId="33" fillId="32" borderId="19" xfId="9" applyNumberFormat="1" applyFont="1" applyFill="1" applyBorder="1" applyAlignment="1">
      <alignment horizontal="right" wrapText="1"/>
    </xf>
    <xf numFmtId="171" fontId="35" fillId="32" borderId="112" xfId="9" applyNumberFormat="1" applyFont="1" applyFill="1" applyBorder="1" applyAlignment="1">
      <alignment horizontal="left" wrapText="1"/>
    </xf>
    <xf numFmtId="171" fontId="33" fillId="32" borderId="113" xfId="9" quotePrefix="1" applyNumberFormat="1" applyFont="1" applyFill="1" applyBorder="1" applyAlignment="1">
      <alignment horizontal="right" wrapText="1"/>
    </xf>
    <xf numFmtId="171" fontId="51" fillId="0" borderId="32" xfId="9" applyNumberFormat="1" applyFont="1" applyBorder="1" applyAlignment="1">
      <alignment horizontal="left" wrapText="1"/>
    </xf>
    <xf numFmtId="179" fontId="51" fillId="0" borderId="0" xfId="9" quotePrefix="1" applyNumberFormat="1" applyFont="1" applyBorder="1" applyAlignment="1">
      <alignment horizontal="right" wrapText="1"/>
    </xf>
    <xf numFmtId="171" fontId="51" fillId="32" borderId="0" xfId="9" quotePrefix="1" applyNumberFormat="1" applyFont="1" applyFill="1" applyBorder="1" applyAlignment="1">
      <alignment horizontal="right" wrapText="1"/>
    </xf>
    <xf numFmtId="171" fontId="51" fillId="0" borderId="0" xfId="9" quotePrefix="1" applyNumberFormat="1" applyFont="1" applyBorder="1" applyAlignment="1">
      <alignment horizontal="right" wrapText="1"/>
    </xf>
    <xf numFmtId="171" fontId="51" fillId="0" borderId="19" xfId="9" quotePrefix="1" applyNumberFormat="1" applyFont="1" applyBorder="1" applyAlignment="1">
      <alignment horizontal="right" wrapText="1"/>
    </xf>
    <xf numFmtId="171" fontId="45" fillId="32" borderId="114" xfId="9" applyNumberFormat="1" applyFont="1" applyFill="1" applyBorder="1" applyAlignment="1">
      <alignment horizontal="left" wrapText="1"/>
    </xf>
    <xf numFmtId="171" fontId="51" fillId="32" borderId="115" xfId="9" quotePrefix="1" applyNumberFormat="1" applyFont="1" applyFill="1" applyBorder="1" applyAlignment="1">
      <alignment horizontal="right" wrapText="1"/>
    </xf>
    <xf numFmtId="171" fontId="51" fillId="0" borderId="32" xfId="9" applyNumberFormat="1" applyFont="1" applyBorder="1" applyAlignment="1">
      <alignment wrapText="1"/>
    </xf>
    <xf numFmtId="171" fontId="33" fillId="32" borderId="0" xfId="9" applyNumberFormat="1" applyFont="1" applyFill="1" applyBorder="1" applyAlignment="1">
      <alignment horizontal="right"/>
    </xf>
    <xf numFmtId="171" fontId="33" fillId="0" borderId="0" xfId="9" applyNumberFormat="1" applyFont="1" applyBorder="1" applyAlignment="1">
      <alignment horizontal="right"/>
    </xf>
    <xf numFmtId="171" fontId="33" fillId="0" borderId="19" xfId="9" applyNumberFormat="1" applyFont="1" applyBorder="1" applyAlignment="1">
      <alignment horizontal="right"/>
    </xf>
    <xf numFmtId="171" fontId="45" fillId="32" borderId="114" xfId="9" applyNumberFormat="1" applyFont="1" applyFill="1" applyBorder="1" applyAlignment="1">
      <alignment wrapText="1"/>
    </xf>
    <xf numFmtId="171" fontId="33" fillId="32" borderId="115" xfId="9" applyNumberFormat="1" applyFont="1" applyFill="1" applyBorder="1" applyAlignment="1">
      <alignment horizontal="right"/>
    </xf>
    <xf numFmtId="171" fontId="35" fillId="32" borderId="114" xfId="9" applyNumberFormat="1" applyFont="1" applyFill="1" applyBorder="1" applyAlignment="1">
      <alignment wrapText="1"/>
    </xf>
    <xf numFmtId="171" fontId="33" fillId="0" borderId="32" xfId="9" applyNumberFormat="1" applyFont="1" applyBorder="1" applyAlignment="1">
      <alignment wrapText="1"/>
    </xf>
    <xf numFmtId="179" fontId="51" fillId="0" borderId="0" xfId="9" applyNumberFormat="1" applyFont="1" applyBorder="1" applyAlignment="1">
      <alignment horizontal="right" wrapText="1"/>
    </xf>
    <xf numFmtId="179" fontId="51" fillId="0" borderId="0" xfId="9" applyNumberFormat="1" applyFont="1" applyBorder="1" applyAlignment="1">
      <alignment horizontal="right"/>
    </xf>
    <xf numFmtId="0" fontId="33" fillId="32" borderId="31" xfId="116" applyFont="1" applyFill="1" applyBorder="1" applyAlignment="1">
      <alignment horizontal="left"/>
    </xf>
    <xf numFmtId="0" fontId="33" fillId="32" borderId="33" xfId="116" applyFont="1" applyFill="1" applyBorder="1" applyAlignment="1">
      <alignment horizontal="right"/>
    </xf>
    <xf numFmtId="0" fontId="33" fillId="32" borderId="0" xfId="116" applyFont="1" applyFill="1" applyBorder="1" applyAlignment="1">
      <alignment horizontal="right" wrapText="1"/>
    </xf>
    <xf numFmtId="0" fontId="33" fillId="32" borderId="19" xfId="116" applyFont="1" applyFill="1" applyBorder="1" applyAlignment="1">
      <alignment horizontal="right" wrapText="1"/>
    </xf>
    <xf numFmtId="0" fontId="33" fillId="32" borderId="112" xfId="116" applyFont="1" applyFill="1" applyBorder="1" applyAlignment="1">
      <alignment horizontal="left"/>
    </xf>
    <xf numFmtId="0" fontId="33" fillId="32" borderId="113" xfId="116" applyFont="1" applyFill="1" applyBorder="1" applyAlignment="1">
      <alignment horizontal="right"/>
    </xf>
    <xf numFmtId="0" fontId="35" fillId="0" borderId="32" xfId="116" applyFont="1" applyBorder="1"/>
    <xf numFmtId="0" fontId="33" fillId="0" borderId="0" xfId="116" applyFont="1" applyBorder="1" applyAlignment="1">
      <alignment horizontal="right"/>
    </xf>
    <xf numFmtId="171" fontId="35" fillId="32" borderId="0" xfId="9" applyNumberFormat="1" applyFont="1" applyFill="1" applyBorder="1" applyAlignment="1">
      <alignment horizontal="center" vertical="center"/>
    </xf>
    <xf numFmtId="171" fontId="33" fillId="0" borderId="0" xfId="9" applyNumberFormat="1" applyFont="1" applyBorder="1" applyAlignment="1">
      <alignment horizontal="center" vertical="center"/>
    </xf>
    <xf numFmtId="171" fontId="33" fillId="0" borderId="19" xfId="9" applyNumberFormat="1" applyFont="1" applyBorder="1" applyAlignment="1">
      <alignment horizontal="center" vertical="center"/>
    </xf>
    <xf numFmtId="0" fontId="33" fillId="0" borderId="32" xfId="116" applyFont="1" applyBorder="1"/>
    <xf numFmtId="0" fontId="35" fillId="32" borderId="114" xfId="116" applyFont="1" applyFill="1" applyBorder="1"/>
    <xf numFmtId="171" fontId="35" fillId="32" borderId="0" xfId="9" applyNumberFormat="1" applyFont="1" applyFill="1" applyBorder="1" applyAlignment="1">
      <alignment horizontal="right"/>
    </xf>
    <xf numFmtId="171" fontId="45" fillId="32" borderId="114" xfId="9" applyNumberFormat="1" applyFont="1" applyFill="1" applyBorder="1" applyAlignment="1">
      <alignment horizontal="left" vertical="top" wrapText="1"/>
    </xf>
    <xf numFmtId="0" fontId="33" fillId="32" borderId="31" xfId="116" applyFont="1" applyFill="1" applyBorder="1" applyAlignment="1">
      <alignment horizontal="center" vertical="top" wrapText="1"/>
    </xf>
    <xf numFmtId="0" fontId="33" fillId="32" borderId="33" xfId="116" applyFont="1" applyFill="1" applyBorder="1" applyAlignment="1">
      <alignment horizontal="right" vertical="top" wrapText="1"/>
    </xf>
    <xf numFmtId="0" fontId="33" fillId="32" borderId="32" xfId="116" applyFont="1" applyFill="1" applyBorder="1" applyAlignment="1">
      <alignment horizontal="center" vertical="top" wrapText="1"/>
    </xf>
    <xf numFmtId="0" fontId="33" fillId="32" borderId="0" xfId="116" applyFont="1" applyFill="1" applyBorder="1" applyAlignment="1">
      <alignment horizontal="right" vertical="top" wrapText="1"/>
    </xf>
    <xf numFmtId="0" fontId="35" fillId="32" borderId="0" xfId="116" applyFont="1" applyFill="1" applyBorder="1" applyAlignment="1">
      <alignment horizontal="right" wrapText="1"/>
    </xf>
    <xf numFmtId="0" fontId="33" fillId="32" borderId="112" xfId="116" applyFont="1" applyFill="1" applyBorder="1" applyAlignment="1">
      <alignment horizontal="center" vertical="top" wrapText="1"/>
    </xf>
    <xf numFmtId="0" fontId="33" fillId="32" borderId="113" xfId="116" applyFont="1" applyFill="1" applyBorder="1" applyAlignment="1">
      <alignment horizontal="right" vertical="top" wrapText="1"/>
    </xf>
    <xf numFmtId="171" fontId="35" fillId="0" borderId="32" xfId="9" applyNumberFormat="1" applyFont="1" applyBorder="1" applyAlignment="1">
      <alignment horizontal="left" wrapText="1"/>
    </xf>
    <xf numFmtId="171" fontId="33" fillId="0" borderId="0" xfId="9" quotePrefix="1" applyNumberFormat="1" applyFont="1" applyBorder="1" applyAlignment="1">
      <alignment horizontal="right" wrapText="1"/>
    </xf>
    <xf numFmtId="171" fontId="35" fillId="32" borderId="0" xfId="9" quotePrefix="1" applyNumberFormat="1" applyFont="1" applyFill="1" applyBorder="1" applyAlignment="1">
      <alignment horizontal="center" wrapText="1"/>
    </xf>
    <xf numFmtId="171" fontId="33" fillId="0" borderId="0" xfId="9" quotePrefix="1" applyNumberFormat="1" applyFont="1" applyBorder="1" applyAlignment="1">
      <alignment horizontal="center" wrapText="1"/>
    </xf>
    <xf numFmtId="171" fontId="33" fillId="0" borderId="19" xfId="9" quotePrefix="1" applyNumberFormat="1" applyFont="1" applyBorder="1" applyAlignment="1">
      <alignment horizontal="center" wrapText="1"/>
    </xf>
    <xf numFmtId="171" fontId="33" fillId="0" borderId="32" xfId="9" applyNumberFormat="1" applyFont="1" applyBorder="1" applyAlignment="1">
      <alignment horizontal="left" wrapText="1"/>
    </xf>
    <xf numFmtId="171" fontId="33" fillId="0" borderId="0" xfId="9" applyNumberFormat="1" applyFont="1" applyBorder="1" applyAlignment="1">
      <alignment horizontal="right" wrapText="1"/>
    </xf>
    <xf numFmtId="171" fontId="33" fillId="0" borderId="19" xfId="9" applyNumberFormat="1" applyFont="1" applyBorder="1" applyAlignment="1">
      <alignment horizontal="right" wrapText="1"/>
    </xf>
    <xf numFmtId="171" fontId="35" fillId="32" borderId="114" xfId="9" applyNumberFormat="1" applyFont="1" applyFill="1" applyBorder="1" applyAlignment="1">
      <alignment horizontal="left" wrapText="1"/>
    </xf>
    <xf numFmtId="171" fontId="33" fillId="32" borderId="115" xfId="9" applyNumberFormat="1" applyFont="1" applyFill="1" applyBorder="1" applyAlignment="1">
      <alignment horizontal="right" wrapText="1"/>
    </xf>
    <xf numFmtId="171" fontId="35" fillId="32" borderId="31" xfId="9" applyNumberFormat="1" applyFont="1" applyFill="1" applyBorder="1" applyAlignment="1">
      <alignment horizontal="left" wrapText="1"/>
    </xf>
    <xf numFmtId="171" fontId="33" fillId="32" borderId="34" xfId="9" applyNumberFormat="1" applyFont="1" applyFill="1" applyBorder="1" applyAlignment="1">
      <alignment horizontal="right" wrapText="1"/>
    </xf>
    <xf numFmtId="171" fontId="35" fillId="0" borderId="112" xfId="9" applyNumberFormat="1" applyFont="1" applyBorder="1" applyAlignment="1">
      <alignment horizontal="left" wrapText="1"/>
    </xf>
    <xf numFmtId="171" fontId="33" fillId="0" borderId="113" xfId="9" applyNumberFormat="1" applyFont="1" applyBorder="1" applyAlignment="1">
      <alignment horizontal="right" wrapText="1"/>
    </xf>
    <xf numFmtId="0" fontId="35" fillId="28" borderId="33" xfId="116" applyFont="1" applyFill="1" applyBorder="1" applyAlignment="1">
      <alignment horizontal="center" wrapText="1"/>
    </xf>
    <xf numFmtId="0" fontId="35" fillId="32" borderId="0" xfId="116" applyFont="1" applyFill="1" applyBorder="1" applyAlignment="1">
      <alignment horizontal="center" wrapText="1"/>
    </xf>
    <xf numFmtId="0" fontId="35" fillId="28" borderId="0" xfId="116" applyFont="1" applyFill="1" applyBorder="1" applyAlignment="1">
      <alignment horizontal="center" wrapText="1"/>
    </xf>
    <xf numFmtId="0" fontId="35" fillId="32" borderId="0" xfId="116" applyFont="1" applyFill="1" applyBorder="1" applyAlignment="1">
      <alignment horizontal="right" vertical="top" wrapText="1"/>
    </xf>
    <xf numFmtId="0" fontId="35" fillId="32" borderId="19" xfId="116" applyFont="1" applyFill="1" applyBorder="1" applyAlignment="1">
      <alignment horizontal="center" vertical="top" wrapText="1"/>
    </xf>
    <xf numFmtId="0" fontId="138" fillId="28" borderId="0" xfId="116" applyFont="1" applyFill="1" applyBorder="1" applyAlignment="1">
      <alignment horizontal="right" wrapText="1"/>
    </xf>
    <xf numFmtId="0" fontId="35" fillId="32" borderId="19" xfId="116" applyFont="1" applyFill="1" applyBorder="1" applyAlignment="1">
      <alignment horizontal="right" wrapText="1"/>
    </xf>
    <xf numFmtId="171" fontId="51" fillId="32" borderId="114" xfId="9" applyNumberFormat="1" applyFont="1" applyFill="1" applyBorder="1" applyAlignment="1">
      <alignment vertical="top" wrapText="1"/>
    </xf>
    <xf numFmtId="171" fontId="33" fillId="32" borderId="115" xfId="9" applyNumberFormat="1" applyFont="1" applyFill="1" applyBorder="1" applyAlignment="1">
      <alignment horizontal="right" vertical="center" wrapText="1"/>
    </xf>
    <xf numFmtId="171" fontId="51" fillId="0" borderId="32" xfId="9" applyNumberFormat="1" applyFont="1" applyBorder="1" applyAlignment="1">
      <alignment vertical="top" wrapText="1"/>
    </xf>
    <xf numFmtId="3" fontId="51" fillId="0" borderId="0" xfId="9" applyNumberFormat="1" applyFont="1" applyBorder="1" applyAlignment="1">
      <alignment horizontal="right" wrapText="1"/>
    </xf>
    <xf numFmtId="171" fontId="33" fillId="0" borderId="0" xfId="9" applyNumberFormat="1" applyFont="1" applyBorder="1" applyAlignment="1">
      <alignment horizontal="right" vertical="center" wrapText="1"/>
    </xf>
    <xf numFmtId="171" fontId="33" fillId="28" borderId="0" xfId="9" applyNumberFormat="1" applyFont="1" applyFill="1" applyBorder="1" applyAlignment="1">
      <alignment horizontal="right" vertical="center" wrapText="1"/>
    </xf>
    <xf numFmtId="171" fontId="33" fillId="0" borderId="19" xfId="9" applyNumberFormat="1" applyFont="1" applyBorder="1" applyAlignment="1">
      <alignment horizontal="right" vertical="center" wrapText="1"/>
    </xf>
    <xf numFmtId="3" fontId="51" fillId="0" borderId="0" xfId="9" quotePrefix="1" applyNumberFormat="1" applyFont="1" applyBorder="1" applyAlignment="1">
      <alignment horizontal="right" wrapText="1"/>
    </xf>
    <xf numFmtId="171" fontId="51" fillId="0" borderId="32" xfId="9" applyNumberFormat="1" applyFont="1" applyBorder="1" applyAlignment="1">
      <alignment horizontal="left" wrapText="1" indent="2"/>
    </xf>
    <xf numFmtId="171" fontId="33" fillId="32" borderId="0" xfId="9" applyNumberFormat="1" applyFont="1" applyFill="1" applyBorder="1" applyAlignment="1">
      <alignment horizontal="right" vertical="center" wrapText="1"/>
    </xf>
    <xf numFmtId="171" fontId="33" fillId="32" borderId="19" xfId="9" applyNumberFormat="1" applyFont="1" applyFill="1" applyBorder="1" applyAlignment="1">
      <alignment horizontal="right" vertical="center" wrapText="1"/>
    </xf>
    <xf numFmtId="171" fontId="51" fillId="0" borderId="32" xfId="9" applyNumberFormat="1" applyFont="1" applyBorder="1" applyAlignment="1">
      <alignment horizontal="left" vertical="top" wrapText="1" indent="2"/>
    </xf>
    <xf numFmtId="171" fontId="45" fillId="32" borderId="114" xfId="9" applyNumberFormat="1" applyFont="1" applyFill="1" applyBorder="1" applyAlignment="1">
      <alignment vertical="top" wrapText="1"/>
    </xf>
    <xf numFmtId="171" fontId="35" fillId="33" borderId="115" xfId="9" applyNumberFormat="1" applyFont="1" applyFill="1" applyBorder="1" applyAlignment="1">
      <alignment horizontal="right" vertical="center" wrapText="1"/>
    </xf>
    <xf numFmtId="0" fontId="33" fillId="32" borderId="31" xfId="116" applyFont="1" applyFill="1" applyBorder="1" applyAlignment="1">
      <alignment horizontal="left" vertical="top" wrapText="1"/>
    </xf>
    <xf numFmtId="0" fontId="35" fillId="32" borderId="33" xfId="116" applyFont="1" applyFill="1" applyBorder="1" applyAlignment="1">
      <alignment horizontal="right" vertical="top" wrapText="1"/>
    </xf>
    <xf numFmtId="0" fontId="33" fillId="32" borderId="34" xfId="116" applyFont="1" applyFill="1" applyBorder="1" applyAlignment="1">
      <alignment horizontal="right" vertical="top" wrapText="1"/>
    </xf>
    <xf numFmtId="0" fontId="35" fillId="32" borderId="112" xfId="116" applyFont="1" applyFill="1" applyBorder="1" applyAlignment="1">
      <alignment horizontal="left" vertical="top" wrapText="1"/>
    </xf>
    <xf numFmtId="171" fontId="33" fillId="0" borderId="32" xfId="117" applyNumberFormat="1" applyFont="1" applyBorder="1" applyAlignment="1">
      <alignment horizontal="left" wrapText="1"/>
    </xf>
    <xf numFmtId="171" fontId="35" fillId="32" borderId="114" xfId="117" applyNumberFormat="1" applyFont="1" applyFill="1" applyBorder="1" applyAlignment="1">
      <alignment wrapText="1"/>
    </xf>
    <xf numFmtId="171" fontId="33" fillId="0" borderId="32" xfId="117" applyNumberFormat="1" applyFont="1" applyBorder="1" applyAlignment="1">
      <alignment wrapText="1"/>
    </xf>
    <xf numFmtId="171" fontId="35" fillId="32" borderId="114" xfId="117" applyNumberFormat="1" applyFont="1" applyFill="1" applyBorder="1" applyAlignment="1">
      <alignment vertical="center" wrapText="1"/>
    </xf>
    <xf numFmtId="0" fontId="33" fillId="32" borderId="32" xfId="116" applyFont="1" applyFill="1" applyBorder="1" applyAlignment="1">
      <alignment horizontal="left" vertical="top" wrapText="1"/>
    </xf>
    <xf numFmtId="0" fontId="33" fillId="32" borderId="19" xfId="116" applyFont="1" applyFill="1" applyBorder="1" applyAlignment="1">
      <alignment horizontal="right" vertical="top" wrapText="1"/>
    </xf>
    <xf numFmtId="171" fontId="35" fillId="0" borderId="32" xfId="117" applyNumberFormat="1" applyFont="1" applyBorder="1" applyAlignment="1">
      <alignment wrapText="1"/>
    </xf>
    <xf numFmtId="0" fontId="33" fillId="32" borderId="0" xfId="116" applyFont="1" applyFill="1" applyBorder="1"/>
    <xf numFmtId="0" fontId="33" fillId="0" borderId="19" xfId="116" applyFont="1" applyBorder="1"/>
    <xf numFmtId="171" fontId="35" fillId="32" borderId="0" xfId="9" applyNumberFormat="1" applyFont="1" applyFill="1" applyBorder="1" applyAlignment="1">
      <alignment horizontal="right" vertical="center" wrapText="1"/>
    </xf>
    <xf numFmtId="0" fontId="27" fillId="32" borderId="34" xfId="116" applyFont="1" applyFill="1" applyBorder="1" applyAlignment="1">
      <alignment horizontal="right" vertical="top" wrapText="1"/>
    </xf>
    <xf numFmtId="0" fontId="27" fillId="32" borderId="113" xfId="116" applyFont="1" applyFill="1" applyBorder="1" applyAlignment="1">
      <alignment horizontal="right" vertical="top" wrapText="1"/>
    </xf>
    <xf numFmtId="171" fontId="35" fillId="32" borderId="0" xfId="117" quotePrefix="1" applyNumberFormat="1" applyFont="1" applyFill="1" applyBorder="1" applyAlignment="1">
      <alignment horizontal="right" wrapText="1"/>
    </xf>
    <xf numFmtId="171" fontId="27" fillId="0" borderId="19" xfId="117" quotePrefix="1" applyNumberFormat="1" applyBorder="1" applyAlignment="1">
      <alignment horizontal="right" wrapText="1"/>
    </xf>
    <xf numFmtId="171" fontId="27" fillId="0" borderId="19" xfId="9" applyNumberFormat="1" applyFont="1" applyBorder="1" applyAlignment="1">
      <alignment horizontal="right" vertical="center" wrapText="1"/>
    </xf>
    <xf numFmtId="171" fontId="27" fillId="32" borderId="115" xfId="9" applyNumberFormat="1" applyFont="1" applyFill="1" applyBorder="1" applyAlignment="1">
      <alignment horizontal="right" wrapText="1"/>
    </xf>
    <xf numFmtId="0" fontId="33" fillId="32" borderId="112" xfId="116" applyFont="1" applyFill="1" applyBorder="1" applyAlignment="1">
      <alignment horizontal="left" vertical="top" wrapText="1"/>
    </xf>
    <xf numFmtId="171" fontId="51" fillId="0" borderId="32" xfId="9" applyNumberFormat="1" applyFont="1" applyBorder="1" applyAlignment="1">
      <alignment horizontal="left" vertical="top" wrapText="1"/>
    </xf>
    <xf numFmtId="171" fontId="33" fillId="32" borderId="0" xfId="9" applyNumberFormat="1" applyFont="1" applyFill="1" applyBorder="1" applyAlignment="1">
      <alignment horizontal="right" vertical="center"/>
    </xf>
    <xf numFmtId="171" fontId="33" fillId="0" borderId="0" xfId="9" applyNumberFormat="1" applyFont="1" applyBorder="1" applyAlignment="1">
      <alignment horizontal="right" vertical="center"/>
    </xf>
    <xf numFmtId="171" fontId="33" fillId="0" borderId="19" xfId="9" applyNumberFormat="1" applyFont="1" applyBorder="1" applyAlignment="1">
      <alignment horizontal="right" vertical="center"/>
    </xf>
    <xf numFmtId="171" fontId="51" fillId="32" borderId="114" xfId="9" applyNumberFormat="1" applyFont="1" applyFill="1" applyBorder="1" applyAlignment="1">
      <alignment horizontal="left" vertical="top" wrapText="1"/>
    </xf>
    <xf numFmtId="171" fontId="33" fillId="32" borderId="115" xfId="9" applyNumberFormat="1" applyFont="1" applyFill="1" applyBorder="1" applyAlignment="1">
      <alignment horizontal="right" vertical="center"/>
    </xf>
    <xf numFmtId="171" fontId="35" fillId="32" borderId="114" xfId="9" applyNumberFormat="1" applyFont="1" applyFill="1" applyBorder="1" applyAlignment="1">
      <alignment horizontal="justify" vertical="top" wrapText="1"/>
    </xf>
    <xf numFmtId="171" fontId="35" fillId="0" borderId="0" xfId="9" applyNumberFormat="1" applyFont="1" applyBorder="1" applyAlignment="1">
      <alignment horizontal="right" vertical="center"/>
    </xf>
    <xf numFmtId="171" fontId="35" fillId="0" borderId="19" xfId="9" applyNumberFormat="1" applyFont="1" applyBorder="1" applyAlignment="1">
      <alignment horizontal="right" vertical="center"/>
    </xf>
    <xf numFmtId="171" fontId="51" fillId="0" borderId="32" xfId="9" quotePrefix="1" applyNumberFormat="1" applyFont="1" applyBorder="1" applyAlignment="1">
      <alignment horizontal="left" vertical="top" wrapText="1"/>
    </xf>
    <xf numFmtId="0" fontId="35" fillId="32" borderId="31" xfId="116" applyFont="1" applyFill="1" applyBorder="1" applyAlignment="1">
      <alignment horizontal="center" vertical="top" wrapText="1"/>
    </xf>
    <xf numFmtId="0" fontId="35" fillId="32" borderId="32" xfId="116" applyFont="1" applyFill="1" applyBorder="1" applyAlignment="1">
      <alignment horizontal="center" vertical="top" wrapText="1"/>
    </xf>
    <xf numFmtId="0" fontId="35" fillId="32" borderId="112" xfId="116" applyFont="1" applyFill="1" applyBorder="1" applyAlignment="1">
      <alignment horizontal="center" vertical="top" wrapText="1"/>
    </xf>
    <xf numFmtId="171" fontId="105" fillId="0" borderId="32" xfId="9" applyNumberFormat="1" applyFont="1" applyBorder="1" applyAlignment="1">
      <alignment vertical="top"/>
    </xf>
    <xf numFmtId="171" fontId="51" fillId="32" borderId="0" xfId="9" applyNumberFormat="1" applyFont="1" applyFill="1" applyBorder="1" applyAlignment="1">
      <alignment horizontal="right" vertical="top" wrapText="1"/>
    </xf>
    <xf numFmtId="171" fontId="45" fillId="0" borderId="0" xfId="9" applyNumberFormat="1" applyFont="1" applyBorder="1" applyAlignment="1">
      <alignment horizontal="right" vertical="top" wrapText="1"/>
    </xf>
    <xf numFmtId="171" fontId="45" fillId="0" borderId="19" xfId="9" applyNumberFormat="1" applyFont="1" applyBorder="1" applyAlignment="1">
      <alignment horizontal="right" vertical="top" wrapText="1"/>
    </xf>
    <xf numFmtId="171" fontId="51" fillId="0" borderId="32" xfId="9" applyNumberFormat="1" applyFont="1" applyBorder="1" applyAlignment="1">
      <alignment vertical="top"/>
    </xf>
    <xf numFmtId="171" fontId="45" fillId="32" borderId="114" xfId="9" applyNumberFormat="1" applyFont="1" applyFill="1" applyBorder="1" applyAlignment="1">
      <alignment vertical="top"/>
    </xf>
    <xf numFmtId="171" fontId="33" fillId="0" borderId="32" xfId="9" applyNumberFormat="1" applyFont="1" applyBorder="1"/>
    <xf numFmtId="171" fontId="51" fillId="0" borderId="32" xfId="9" applyNumberFormat="1" applyFont="1" applyBorder="1" applyAlignment="1">
      <alignment horizontal="left" vertical="top"/>
    </xf>
    <xf numFmtId="171" fontId="51" fillId="32" borderId="32" xfId="9" applyNumberFormat="1" applyFont="1" applyFill="1" applyBorder="1" applyAlignment="1">
      <alignment vertical="top" wrapText="1"/>
    </xf>
    <xf numFmtId="171" fontId="33" fillId="32" borderId="0" xfId="9" applyNumberFormat="1" applyFont="1" applyFill="1" applyBorder="1" applyAlignment="1">
      <alignment horizontal="center" vertical="center"/>
    </xf>
    <xf numFmtId="0" fontId="33" fillId="32" borderId="0" xfId="116" applyFont="1" applyFill="1" applyBorder="1" applyAlignment="1">
      <alignment horizontal="center"/>
    </xf>
    <xf numFmtId="0" fontId="33" fillId="32" borderId="19" xfId="116" applyFont="1" applyFill="1" applyBorder="1"/>
    <xf numFmtId="171" fontId="33" fillId="32" borderId="0" xfId="9" applyNumberFormat="1" applyFont="1" applyFill="1" applyBorder="1"/>
    <xf numFmtId="171" fontId="33" fillId="0" borderId="0" xfId="9" applyNumberFormat="1" applyFont="1" applyBorder="1"/>
    <xf numFmtId="171" fontId="33" fillId="0" borderId="19" xfId="9" applyNumberFormat="1" applyFont="1" applyBorder="1"/>
    <xf numFmtId="0" fontId="33" fillId="0" borderId="32" xfId="116" applyFont="1" applyBorder="1" applyAlignment="1">
      <alignment wrapText="1"/>
    </xf>
    <xf numFmtId="0" fontId="33" fillId="32" borderId="32" xfId="116" applyFont="1" applyFill="1" applyBorder="1" applyAlignment="1">
      <alignment wrapText="1"/>
    </xf>
    <xf numFmtId="171" fontId="33" fillId="32" borderId="19" xfId="9" applyNumberFormat="1" applyFont="1" applyFill="1" applyBorder="1" applyAlignment="1">
      <alignment horizontal="right"/>
    </xf>
    <xf numFmtId="0" fontId="35" fillId="32" borderId="114" xfId="116" applyFont="1" applyFill="1" applyBorder="1" applyAlignment="1">
      <alignment wrapText="1"/>
    </xf>
    <xf numFmtId="171" fontId="51" fillId="0" borderId="32" xfId="9" quotePrefix="1" applyNumberFormat="1" applyFont="1" applyBorder="1" applyAlignment="1">
      <alignment vertical="top" wrapText="1"/>
    </xf>
    <xf numFmtId="171" fontId="51" fillId="0" borderId="32" xfId="9" quotePrefix="1" applyNumberFormat="1" applyFont="1" applyBorder="1" applyAlignment="1">
      <alignment horizontal="left" wrapText="1"/>
    </xf>
    <xf numFmtId="171" fontId="51" fillId="32" borderId="0" xfId="9" quotePrefix="1" applyNumberFormat="1" applyFont="1" applyFill="1" applyBorder="1" applyAlignment="1">
      <alignment horizontal="right" vertical="center" wrapText="1"/>
    </xf>
    <xf numFmtId="171" fontId="51" fillId="0" borderId="0" xfId="9" quotePrefix="1" applyNumberFormat="1" applyFont="1" applyBorder="1" applyAlignment="1">
      <alignment horizontal="right" vertical="center" wrapText="1"/>
    </xf>
    <xf numFmtId="171" fontId="51" fillId="0" borderId="19" xfId="9" quotePrefix="1" applyNumberFormat="1" applyFont="1" applyBorder="1" applyAlignment="1">
      <alignment horizontal="right" vertical="center" wrapText="1"/>
    </xf>
    <xf numFmtId="171" fontId="51" fillId="32" borderId="115" xfId="9" quotePrefix="1" applyNumberFormat="1" applyFont="1" applyFill="1" applyBorder="1" applyAlignment="1">
      <alignment horizontal="right" vertical="center" wrapText="1"/>
    </xf>
    <xf numFmtId="0" fontId="29" fillId="32" borderId="31" xfId="116" applyFont="1" applyFill="1" applyBorder="1" applyAlignment="1">
      <alignment horizontal="center" vertical="top" wrapText="1"/>
    </xf>
    <xf numFmtId="0" fontId="29" fillId="32" borderId="32" xfId="116" applyFont="1" applyFill="1" applyBorder="1" applyAlignment="1">
      <alignment horizontal="right" vertical="top" wrapText="1"/>
    </xf>
    <xf numFmtId="0" fontId="29" fillId="32" borderId="0" xfId="116" applyFont="1" applyFill="1" applyBorder="1" applyAlignment="1">
      <alignment horizontal="right" wrapText="1"/>
    </xf>
    <xf numFmtId="0" fontId="27" fillId="32" borderId="0" xfId="116" applyFont="1" applyFill="1" applyBorder="1" applyAlignment="1">
      <alignment horizontal="right" wrapText="1"/>
    </xf>
    <xf numFmtId="0" fontId="27" fillId="32" borderId="19" xfId="116" applyFont="1" applyFill="1" applyBorder="1" applyAlignment="1">
      <alignment horizontal="right" wrapText="1"/>
    </xf>
    <xf numFmtId="0" fontId="29" fillId="32" borderId="112" xfId="116" applyFont="1" applyFill="1" applyBorder="1" applyAlignment="1">
      <alignment horizontal="right" vertical="top" wrapText="1"/>
    </xf>
    <xf numFmtId="171" fontId="47" fillId="0" borderId="32" xfId="9" quotePrefix="1" applyNumberFormat="1" applyFont="1" applyBorder="1" applyAlignment="1">
      <alignment vertical="top" wrapText="1"/>
    </xf>
    <xf numFmtId="171" fontId="47" fillId="32" borderId="0" xfId="9" quotePrefix="1" applyNumberFormat="1" applyFont="1" applyFill="1" applyBorder="1" applyAlignment="1">
      <alignment horizontal="right" vertical="center" wrapText="1"/>
    </xf>
    <xf numFmtId="171" fontId="47" fillId="0" borderId="0" xfId="9" quotePrefix="1" applyNumberFormat="1" applyFont="1" applyBorder="1" applyAlignment="1">
      <alignment horizontal="right" vertical="center" wrapText="1"/>
    </xf>
    <xf numFmtId="171" fontId="47" fillId="0" borderId="19" xfId="9" quotePrefix="1" applyNumberFormat="1" applyFont="1" applyBorder="1" applyAlignment="1">
      <alignment horizontal="right" vertical="center" wrapText="1"/>
    </xf>
    <xf numFmtId="171" fontId="44" fillId="32" borderId="114" xfId="9" applyNumberFormat="1" applyFont="1" applyFill="1" applyBorder="1" applyAlignment="1">
      <alignment horizontal="left" vertical="top" wrapText="1"/>
    </xf>
    <xf numFmtId="171" fontId="47" fillId="32" borderId="115" xfId="9" applyNumberFormat="1" applyFont="1" applyFill="1" applyBorder="1"/>
    <xf numFmtId="0" fontId="35" fillId="32" borderId="31" xfId="16" applyFont="1" applyFill="1" applyBorder="1" applyAlignment="1">
      <alignment horizontal="center" vertical="top" wrapText="1"/>
    </xf>
    <xf numFmtId="0" fontId="35" fillId="32" borderId="32" xfId="16" applyFont="1" applyFill="1" applyBorder="1" applyAlignment="1">
      <alignment horizontal="right" vertical="top" wrapText="1"/>
    </xf>
    <xf numFmtId="0" fontId="35" fillId="32" borderId="0" xfId="16" applyFont="1" applyFill="1" applyBorder="1" applyAlignment="1">
      <alignment horizontal="right" wrapText="1"/>
    </xf>
    <xf numFmtId="0" fontId="33" fillId="32" borderId="0" xfId="16" applyFont="1" applyFill="1" applyBorder="1" applyAlignment="1">
      <alignment horizontal="right" wrapText="1"/>
    </xf>
    <xf numFmtId="0" fontId="33" fillId="32" borderId="19" xfId="16" applyFont="1" applyFill="1" applyBorder="1" applyAlignment="1">
      <alignment horizontal="right" wrapText="1"/>
    </xf>
    <xf numFmtId="0" fontId="35" fillId="32" borderId="112" xfId="16" applyFont="1" applyFill="1" applyBorder="1" applyAlignment="1">
      <alignment horizontal="right" vertical="top" wrapText="1"/>
    </xf>
    <xf numFmtId="0" fontId="33" fillId="32" borderId="113" xfId="16" applyFont="1" applyFill="1" applyBorder="1" applyAlignment="1">
      <alignment horizontal="right" vertical="top" wrapText="1"/>
    </xf>
    <xf numFmtId="0" fontId="27" fillId="0" borderId="32" xfId="16" applyBorder="1" applyAlignment="1">
      <alignment horizontal="left" wrapText="1"/>
    </xf>
    <xf numFmtId="171" fontId="51" fillId="32" borderId="115" xfId="9" applyNumberFormat="1" applyFont="1" applyFill="1" applyBorder="1"/>
    <xf numFmtId="0" fontId="35" fillId="32" borderId="31" xfId="116" applyFont="1" applyFill="1" applyBorder="1" applyAlignment="1">
      <alignment horizontal="right" wrapText="1"/>
    </xf>
    <xf numFmtId="0" fontId="35" fillId="32" borderId="33" xfId="116" applyFont="1" applyFill="1" applyBorder="1" applyAlignment="1">
      <alignment horizontal="right" wrapText="1"/>
    </xf>
    <xf numFmtId="0" fontId="35" fillId="32" borderId="34" xfId="116" applyFont="1" applyFill="1" applyBorder="1" applyAlignment="1">
      <alignment horizontal="right" wrapText="1"/>
    </xf>
    <xf numFmtId="0" fontId="35" fillId="32" borderId="112" xfId="116" applyFont="1" applyFill="1" applyBorder="1" applyAlignment="1">
      <alignment horizontal="right" wrapText="1"/>
    </xf>
    <xf numFmtId="0" fontId="35" fillId="32" borderId="113" xfId="116" applyFont="1" applyFill="1" applyBorder="1" applyAlignment="1">
      <alignment horizontal="right" wrapText="1"/>
    </xf>
    <xf numFmtId="171" fontId="45" fillId="0" borderId="32" xfId="9" applyNumberFormat="1" applyFont="1" applyBorder="1"/>
    <xf numFmtId="171" fontId="51" fillId="0" borderId="0" xfId="9" applyNumberFormat="1" applyFont="1" applyBorder="1"/>
    <xf numFmtId="171" fontId="51" fillId="0" borderId="19" xfId="9" applyNumberFormat="1" applyFont="1" applyBorder="1"/>
    <xf numFmtId="171" fontId="51" fillId="0" borderId="32" xfId="9" applyNumberFormat="1" applyFont="1" applyBorder="1"/>
    <xf numFmtId="171" fontId="51" fillId="0" borderId="0" xfId="9" applyNumberFormat="1" applyFont="1" applyBorder="1" applyAlignment="1">
      <alignment vertical="center" wrapText="1"/>
    </xf>
    <xf numFmtId="171" fontId="51" fillId="0" borderId="19" xfId="9" applyNumberFormat="1" applyFont="1" applyBorder="1" applyAlignment="1">
      <alignment vertical="center" wrapText="1"/>
    </xf>
    <xf numFmtId="171" fontId="51" fillId="32" borderId="32" xfId="9" applyNumberFormat="1" applyFont="1" applyFill="1" applyBorder="1"/>
    <xf numFmtId="171" fontId="51" fillId="32" borderId="0" xfId="9" applyNumberFormat="1" applyFont="1" applyFill="1" applyBorder="1"/>
    <xf numFmtId="171" fontId="51" fillId="32" borderId="19" xfId="9" applyNumberFormat="1" applyFont="1" applyFill="1" applyBorder="1"/>
    <xf numFmtId="171" fontId="51" fillId="32" borderId="0" xfId="9" applyNumberFormat="1" applyFont="1" applyFill="1" applyBorder="1" applyAlignment="1">
      <alignment vertical="center" wrapText="1"/>
    </xf>
    <xf numFmtId="171" fontId="51" fillId="32" borderId="19" xfId="9" applyNumberFormat="1" applyFont="1" applyFill="1" applyBorder="1" applyAlignment="1">
      <alignment vertical="center" wrapText="1"/>
    </xf>
    <xf numFmtId="171" fontId="45" fillId="32" borderId="114" xfId="9" applyNumberFormat="1" applyFont="1" applyFill="1" applyBorder="1"/>
    <xf numFmtId="171" fontId="45" fillId="33" borderId="115" xfId="9" applyNumberFormat="1" applyFont="1" applyFill="1" applyBorder="1"/>
    <xf numFmtId="171" fontId="45" fillId="0" borderId="31" xfId="9" applyNumberFormat="1" applyFont="1" applyBorder="1"/>
    <xf numFmtId="171" fontId="51" fillId="0" borderId="33" xfId="9" applyNumberFormat="1" applyFont="1" applyBorder="1" applyAlignment="1">
      <alignment vertical="center" wrapText="1"/>
    </xf>
    <xf numFmtId="171" fontId="51" fillId="0" borderId="34" xfId="9" applyNumberFormat="1" applyFont="1" applyBorder="1" applyAlignment="1">
      <alignment vertical="center" wrapText="1"/>
    </xf>
    <xf numFmtId="171" fontId="45" fillId="32" borderId="32" xfId="9" applyNumberFormat="1" applyFont="1" applyFill="1" applyBorder="1"/>
    <xf numFmtId="0" fontId="35" fillId="32" borderId="32" xfId="116" applyFont="1" applyFill="1" applyBorder="1" applyAlignment="1">
      <alignment horizontal="left" wrapText="1"/>
    </xf>
    <xf numFmtId="171" fontId="51" fillId="0" borderId="0" xfId="9" applyNumberFormat="1" applyFont="1" applyBorder="1" applyAlignment="1">
      <alignment horizontal="right" vertical="center" wrapText="1"/>
    </xf>
    <xf numFmtId="171" fontId="51" fillId="0" borderId="19" xfId="9" applyNumberFormat="1" applyFont="1" applyBorder="1" applyAlignment="1">
      <alignment horizontal="right" vertical="center" wrapText="1"/>
    </xf>
    <xf numFmtId="171" fontId="45" fillId="33" borderId="115" xfId="9" applyNumberFormat="1" applyFont="1" applyFill="1" applyBorder="1" applyAlignment="1">
      <alignment horizontal="right" vertical="center" wrapText="1"/>
    </xf>
    <xf numFmtId="171" fontId="51" fillId="32" borderId="0" xfId="9" applyNumberFormat="1" applyFont="1" applyFill="1" applyBorder="1" applyAlignment="1">
      <alignment horizontal="right" vertical="center" wrapText="1"/>
    </xf>
    <xf numFmtId="171" fontId="51" fillId="32" borderId="115" xfId="9" applyNumberFormat="1" applyFont="1" applyFill="1" applyBorder="1" applyAlignment="1">
      <alignment horizontal="right" vertical="center" wrapText="1"/>
    </xf>
    <xf numFmtId="171" fontId="35" fillId="32" borderId="116" xfId="9" applyNumberFormat="1" applyFont="1" applyFill="1" applyBorder="1" applyAlignment="1">
      <alignment horizontal="left" wrapText="1"/>
    </xf>
    <xf numFmtId="171" fontId="35" fillId="32" borderId="117" xfId="9" applyNumberFormat="1" applyFont="1" applyFill="1" applyBorder="1" applyAlignment="1">
      <alignment horizontal="right" wrapText="1"/>
    </xf>
    <xf numFmtId="171" fontId="35" fillId="32" borderId="118" xfId="9" applyNumberFormat="1" applyFont="1" applyFill="1" applyBorder="1" applyAlignment="1">
      <alignment horizontal="right" wrapText="1"/>
    </xf>
    <xf numFmtId="171" fontId="51" fillId="0" borderId="0" xfId="9" applyNumberFormat="1" applyFont="1" applyBorder="1" applyAlignment="1">
      <alignment horizontal="right" vertical="top"/>
    </xf>
    <xf numFmtId="171" fontId="51" fillId="32" borderId="32" xfId="9" applyNumberFormat="1" applyFont="1" applyFill="1" applyBorder="1" applyAlignment="1">
      <alignment vertical="top"/>
    </xf>
    <xf numFmtId="171" fontId="51" fillId="32" borderId="0" xfId="9" applyNumberFormat="1" applyFont="1" applyFill="1" applyBorder="1" applyAlignment="1">
      <alignment horizontal="right" vertical="top"/>
    </xf>
    <xf numFmtId="171" fontId="33" fillId="32" borderId="119" xfId="9" applyNumberFormat="1" applyFont="1" applyFill="1" applyBorder="1" applyAlignment="1">
      <alignment horizontal="left" wrapText="1"/>
    </xf>
    <xf numFmtId="171" fontId="33" fillId="32" borderId="120" xfId="9" applyNumberFormat="1" applyFont="1" applyFill="1" applyBorder="1" applyAlignment="1">
      <alignment horizontal="right" wrapText="1"/>
    </xf>
    <xf numFmtId="171" fontId="51" fillId="0" borderId="121" xfId="9" applyNumberFormat="1" applyFont="1" applyBorder="1" applyAlignment="1">
      <alignment vertical="top"/>
    </xf>
    <xf numFmtId="171" fontId="33" fillId="0" borderId="122" xfId="9" applyNumberFormat="1" applyFont="1" applyBorder="1" applyAlignment="1">
      <alignment horizontal="right"/>
    </xf>
    <xf numFmtId="171" fontId="51" fillId="0" borderId="112" xfId="9" applyNumberFormat="1" applyFont="1" applyBorder="1" applyAlignment="1">
      <alignment vertical="top"/>
    </xf>
    <xf numFmtId="171" fontId="33" fillId="0" borderId="113" xfId="9" applyNumberFormat="1" applyFont="1" applyBorder="1" applyAlignment="1">
      <alignment horizontal="right"/>
    </xf>
    <xf numFmtId="0" fontId="35" fillId="32" borderId="31" xfId="116" applyFont="1" applyFill="1" applyBorder="1" applyAlignment="1">
      <alignment horizontal="left" wrapText="1"/>
    </xf>
    <xf numFmtId="0" fontId="35" fillId="32" borderId="112" xfId="116" applyFont="1" applyFill="1" applyBorder="1" applyAlignment="1">
      <alignment horizontal="left" wrapText="1"/>
    </xf>
    <xf numFmtId="171" fontId="51" fillId="32" borderId="32" xfId="9" applyNumberFormat="1" applyFont="1" applyFill="1" applyBorder="1" applyAlignment="1">
      <alignment horizontal="left" vertical="center" wrapText="1"/>
    </xf>
    <xf numFmtId="171" fontId="51" fillId="32" borderId="19" xfId="9" applyNumberFormat="1" applyFont="1" applyFill="1" applyBorder="1" applyAlignment="1">
      <alignment horizontal="right" vertical="center" wrapText="1"/>
    </xf>
    <xf numFmtId="171" fontId="51" fillId="0" borderId="32" xfId="9" applyNumberFormat="1" applyFont="1" applyBorder="1" applyAlignment="1">
      <alignment horizontal="left" vertical="center" wrapText="1"/>
    </xf>
    <xf numFmtId="171" fontId="45" fillId="0" borderId="0" xfId="9" applyNumberFormat="1" applyFont="1" applyBorder="1" applyAlignment="1">
      <alignment horizontal="right" vertical="center" wrapText="1"/>
    </xf>
    <xf numFmtId="171" fontId="51" fillId="32" borderId="32" xfId="9" applyNumberFormat="1" applyFont="1" applyFill="1" applyBorder="1" applyAlignment="1">
      <alignment horizontal="left" vertical="top" wrapText="1"/>
    </xf>
    <xf numFmtId="171" fontId="45" fillId="32" borderId="114" xfId="9" applyNumberFormat="1" applyFont="1" applyFill="1" applyBorder="1" applyAlignment="1">
      <alignment horizontal="left" vertical="center" wrapText="1"/>
    </xf>
    <xf numFmtId="0" fontId="35" fillId="32" borderId="31" xfId="16" applyFont="1" applyFill="1" applyBorder="1"/>
    <xf numFmtId="0" fontId="35" fillId="32" borderId="32" xfId="16" applyFont="1" applyFill="1" applyBorder="1"/>
    <xf numFmtId="0" fontId="35" fillId="32" borderId="112" xfId="16" applyFont="1" applyFill="1" applyBorder="1"/>
    <xf numFmtId="0" fontId="33" fillId="32" borderId="113" xfId="16" applyFont="1" applyFill="1" applyBorder="1" applyAlignment="1">
      <alignment horizontal="right"/>
    </xf>
    <xf numFmtId="0" fontId="35" fillId="0" borderId="32" xfId="16" applyFont="1" applyBorder="1"/>
    <xf numFmtId="171" fontId="35" fillId="32" borderId="0" xfId="9" applyNumberFormat="1" applyFont="1" applyFill="1" applyBorder="1" applyAlignment="1">
      <alignment horizontal="center"/>
    </xf>
    <xf numFmtId="171" fontId="35" fillId="0" borderId="0" xfId="9" applyNumberFormat="1" applyFont="1" applyBorder="1" applyAlignment="1">
      <alignment horizontal="center"/>
    </xf>
    <xf numFmtId="171" fontId="35" fillId="0" borderId="19" xfId="9" applyNumberFormat="1" applyFont="1" applyBorder="1" applyAlignment="1">
      <alignment horizontal="center"/>
    </xf>
    <xf numFmtId="0" fontId="33" fillId="0" borderId="32" xfId="16" applyFont="1" applyBorder="1" applyAlignment="1">
      <alignment wrapText="1"/>
    </xf>
    <xf numFmtId="0" fontId="33" fillId="0" borderId="32" xfId="16" applyFont="1" applyBorder="1"/>
    <xf numFmtId="0" fontId="35" fillId="32" borderId="114" xfId="16" applyFont="1" applyFill="1" applyBorder="1"/>
    <xf numFmtId="0" fontId="33" fillId="32" borderId="0" xfId="16" applyFont="1" applyFill="1" applyBorder="1" applyAlignment="1">
      <alignment horizontal="right"/>
    </xf>
    <xf numFmtId="0" fontId="33" fillId="32" borderId="19" xfId="16" applyFont="1" applyFill="1" applyBorder="1" applyAlignment="1">
      <alignment horizontal="right"/>
    </xf>
    <xf numFmtId="0" fontId="33" fillId="34" borderId="32" xfId="16" applyFont="1" applyFill="1" applyBorder="1" applyAlignment="1">
      <alignment wrapText="1"/>
    </xf>
    <xf numFmtId="0" fontId="33" fillId="0" borderId="112" xfId="16" applyFont="1" applyBorder="1" applyAlignment="1">
      <alignment wrapText="1"/>
    </xf>
    <xf numFmtId="0" fontId="35" fillId="32" borderId="114" xfId="16" applyFont="1" applyFill="1" applyBorder="1" applyAlignment="1">
      <alignment wrapText="1"/>
    </xf>
    <xf numFmtId="0" fontId="35" fillId="32" borderId="115" xfId="16" applyFont="1" applyFill="1" applyBorder="1" applyAlignment="1">
      <alignment horizontal="right" wrapText="1"/>
    </xf>
    <xf numFmtId="171" fontId="33" fillId="0" borderId="32" xfId="20" applyNumberFormat="1" applyFont="1" applyBorder="1" applyAlignment="1">
      <alignment vertical="top" wrapText="1"/>
    </xf>
    <xf numFmtId="171" fontId="33" fillId="0" borderId="19" xfId="20" applyNumberFormat="1" applyFont="1" applyBorder="1" applyAlignment="1">
      <alignment horizontal="right" vertical="top" wrapText="1"/>
    </xf>
    <xf numFmtId="171" fontId="33" fillId="32" borderId="32" xfId="20" applyNumberFormat="1" applyFont="1" applyFill="1" applyBorder="1" applyAlignment="1">
      <alignment vertical="top" wrapText="1"/>
    </xf>
    <xf numFmtId="171" fontId="33" fillId="32" borderId="19" xfId="20" applyNumberFormat="1" applyFont="1" applyFill="1" applyBorder="1" applyAlignment="1">
      <alignment horizontal="right" vertical="top" wrapText="1"/>
    </xf>
    <xf numFmtId="171" fontId="33" fillId="0" borderId="112" xfId="20" applyNumberFormat="1" applyFont="1" applyBorder="1" applyAlignment="1">
      <alignment vertical="top" wrapText="1"/>
    </xf>
    <xf numFmtId="171" fontId="33" fillId="0" borderId="113" xfId="20" quotePrefix="1" applyNumberFormat="1" applyFont="1" applyBorder="1" applyAlignment="1">
      <alignment horizontal="right" vertical="top" wrapText="1"/>
    </xf>
    <xf numFmtId="0" fontId="49" fillId="32" borderId="114" xfId="16" applyFont="1" applyFill="1" applyBorder="1" applyAlignment="1">
      <alignment wrapText="1"/>
    </xf>
    <xf numFmtId="0" fontId="49" fillId="32" borderId="87" xfId="16" applyFont="1" applyFill="1" applyBorder="1" applyAlignment="1">
      <alignment horizontal="right" wrapText="1"/>
    </xf>
    <xf numFmtId="0" fontId="49" fillId="32" borderId="115" xfId="16" applyFont="1" applyFill="1" applyBorder="1" applyAlignment="1">
      <alignment horizontal="right" wrapText="1"/>
    </xf>
    <xf numFmtId="171" fontId="33" fillId="0" borderId="32" xfId="16" applyNumberFormat="1" applyFont="1" applyBorder="1" applyAlignment="1">
      <alignment horizontal="left"/>
    </xf>
    <xf numFmtId="171" fontId="33" fillId="0" borderId="0" xfId="16" applyNumberFormat="1" applyFont="1" applyBorder="1" applyAlignment="1">
      <alignment horizontal="right"/>
    </xf>
    <xf numFmtId="3" fontId="33" fillId="0" borderId="19" xfId="16" applyNumberFormat="1" applyFont="1" applyBorder="1"/>
    <xf numFmtId="171" fontId="33" fillId="32" borderId="112" xfId="16" applyNumberFormat="1" applyFont="1" applyFill="1" applyBorder="1" applyAlignment="1">
      <alignment horizontal="left"/>
    </xf>
    <xf numFmtId="3" fontId="33" fillId="32" borderId="113" xfId="16" applyNumberFormat="1" applyFont="1" applyFill="1" applyBorder="1"/>
    <xf numFmtId="0" fontId="33" fillId="32" borderId="31" xfId="116" applyFont="1" applyFill="1" applyBorder="1" applyAlignment="1">
      <alignment horizontal="left" wrapText="1"/>
    </xf>
    <xf numFmtId="0" fontId="35" fillId="32" borderId="33" xfId="116" quotePrefix="1" applyFont="1" applyFill="1" applyBorder="1" applyAlignment="1">
      <alignment horizontal="right" wrapText="1"/>
    </xf>
    <xf numFmtId="0" fontId="33" fillId="32" borderId="34" xfId="116" applyFont="1" applyFill="1" applyBorder="1" applyAlignment="1">
      <alignment horizontal="right" wrapText="1"/>
    </xf>
    <xf numFmtId="171" fontId="51" fillId="32" borderId="0" xfId="9" applyNumberFormat="1" applyFont="1" applyFill="1" applyBorder="1" applyAlignment="1">
      <alignment horizontal="right" wrapText="1"/>
    </xf>
    <xf numFmtId="171" fontId="51" fillId="0" borderId="19" xfId="9" applyNumberFormat="1" applyFont="1" applyBorder="1" applyAlignment="1">
      <alignment horizontal="right" wrapText="1"/>
    </xf>
    <xf numFmtId="171" fontId="51" fillId="32" borderId="115" xfId="9" applyNumberFormat="1" applyFont="1" applyFill="1" applyBorder="1" applyAlignment="1">
      <alignment horizontal="right" wrapText="1"/>
    </xf>
    <xf numFmtId="0" fontId="33" fillId="32" borderId="113" xfId="116" applyFont="1" applyFill="1" applyBorder="1" applyAlignment="1">
      <alignment horizontal="right" wrapText="1"/>
    </xf>
    <xf numFmtId="171" fontId="45" fillId="32" borderId="32" xfId="9" applyNumberFormat="1" applyFont="1" applyFill="1" applyBorder="1" applyAlignment="1">
      <alignment horizontal="justify" vertical="top" wrapText="1"/>
    </xf>
    <xf numFmtId="171" fontId="45" fillId="32" borderId="0" xfId="9" applyNumberFormat="1" applyFont="1" applyFill="1" applyBorder="1" applyAlignment="1">
      <alignment vertical="top" wrapText="1"/>
    </xf>
    <xf numFmtId="171" fontId="51" fillId="32" borderId="19" xfId="9" applyNumberFormat="1" applyFont="1" applyFill="1" applyBorder="1" applyAlignment="1">
      <alignment vertical="top" wrapText="1"/>
    </xf>
    <xf numFmtId="171" fontId="51" fillId="32" borderId="57" xfId="9" applyNumberFormat="1" applyFont="1" applyFill="1" applyBorder="1" applyAlignment="1">
      <alignment horizontal="right" vertical="top" wrapText="1"/>
    </xf>
    <xf numFmtId="171" fontId="51" fillId="32" borderId="59" xfId="9" applyNumberFormat="1" applyFont="1" applyFill="1" applyBorder="1" applyAlignment="1">
      <alignment vertical="center" wrapText="1"/>
    </xf>
    <xf numFmtId="171" fontId="45" fillId="32" borderId="0" xfId="9" applyNumberFormat="1" applyFont="1" applyFill="1" applyBorder="1" applyAlignment="1">
      <alignment vertical="center" wrapText="1"/>
    </xf>
    <xf numFmtId="171" fontId="51" fillId="32" borderId="51" xfId="9" applyNumberFormat="1" applyFont="1" applyFill="1" applyBorder="1" applyAlignment="1">
      <alignment horizontal="right" vertical="top" wrapText="1"/>
    </xf>
    <xf numFmtId="171" fontId="51" fillId="32" borderId="85" xfId="9" applyNumberFormat="1" applyFont="1" applyFill="1" applyBorder="1" applyAlignment="1">
      <alignment vertical="center" wrapText="1"/>
    </xf>
    <xf numFmtId="171" fontId="45" fillId="32" borderId="114" xfId="9" applyNumberFormat="1" applyFont="1" applyFill="1" applyBorder="1" applyAlignment="1">
      <alignment horizontal="justify" vertical="top" wrapText="1"/>
    </xf>
    <xf numFmtId="171" fontId="51" fillId="32" borderId="115" xfId="9" applyNumberFormat="1" applyFont="1" applyFill="1" applyBorder="1" applyAlignment="1">
      <alignment vertical="center" wrapText="1"/>
    </xf>
    <xf numFmtId="0" fontId="33" fillId="32" borderId="31" xfId="116" applyFont="1" applyFill="1" applyBorder="1" applyAlignment="1">
      <alignment horizontal="right" vertical="top" wrapText="1"/>
    </xf>
    <xf numFmtId="0" fontId="33" fillId="32" borderId="32" xfId="116" applyFont="1" applyFill="1" applyBorder="1" applyAlignment="1">
      <alignment horizontal="right" vertical="top" wrapText="1"/>
    </xf>
    <xf numFmtId="0" fontId="33" fillId="32" borderId="112" xfId="116" applyFont="1" applyFill="1" applyBorder="1" applyAlignment="1">
      <alignment horizontal="right" vertical="top" wrapText="1"/>
    </xf>
    <xf numFmtId="171" fontId="51" fillId="0" borderId="32" xfId="9" quotePrefix="1" applyNumberFormat="1" applyFont="1" applyBorder="1" applyAlignment="1">
      <alignment horizontal="justify" vertical="top" wrapText="1"/>
    </xf>
    <xf numFmtId="171" fontId="45" fillId="32" borderId="114" xfId="9" quotePrefix="1" applyNumberFormat="1" applyFont="1" applyFill="1" applyBorder="1" applyAlignment="1">
      <alignment horizontal="justify" vertical="top" wrapText="1"/>
    </xf>
    <xf numFmtId="171" fontId="51" fillId="32" borderId="115" xfId="9" applyNumberFormat="1" applyFont="1" applyFill="1" applyBorder="1" applyAlignment="1">
      <alignment horizontal="right" vertical="top" wrapText="1"/>
    </xf>
    <xf numFmtId="171" fontId="51" fillId="32" borderId="32" xfId="9" applyNumberFormat="1" applyFont="1" applyFill="1" applyBorder="1" applyAlignment="1">
      <alignment horizontal="justify" vertical="top" wrapText="1"/>
    </xf>
    <xf numFmtId="0" fontId="33" fillId="32" borderId="31" xfId="116" applyFont="1" applyFill="1" applyBorder="1" applyAlignment="1">
      <alignment horizontal="center" wrapText="1"/>
    </xf>
    <xf numFmtId="171" fontId="45" fillId="32" borderId="0" xfId="9" applyNumberFormat="1" applyFont="1" applyFill="1" applyBorder="1" applyAlignment="1">
      <alignment horizontal="right" vertical="top" wrapText="1"/>
    </xf>
    <xf numFmtId="171" fontId="51" fillId="32" borderId="19" xfId="9" applyNumberFormat="1" applyFont="1" applyFill="1" applyBorder="1" applyAlignment="1">
      <alignment horizontal="right" vertical="top" wrapText="1"/>
    </xf>
    <xf numFmtId="171" fontId="33" fillId="0" borderId="32" xfId="9" applyNumberFormat="1" applyFont="1" applyBorder="1" applyAlignment="1">
      <alignment vertical="top" wrapText="1"/>
    </xf>
    <xf numFmtId="171" fontId="35" fillId="32" borderId="0" xfId="9" applyNumberFormat="1" applyFont="1" applyFill="1" applyBorder="1" applyAlignment="1">
      <alignment horizontal="right" vertical="center"/>
    </xf>
    <xf numFmtId="171" fontId="33" fillId="32" borderId="59" xfId="9" applyNumberFormat="1" applyFont="1" applyFill="1" applyBorder="1" applyAlignment="1">
      <alignment horizontal="right" vertical="center"/>
    </xf>
    <xf numFmtId="171" fontId="33" fillId="32" borderId="19" xfId="9" applyNumberFormat="1" applyFont="1" applyFill="1" applyBorder="1" applyAlignment="1">
      <alignment horizontal="right" vertical="center"/>
    </xf>
    <xf numFmtId="171" fontId="33" fillId="0" borderId="32" xfId="9" applyNumberFormat="1" applyFont="1" applyBorder="1" applyAlignment="1">
      <alignment horizontal="justify" vertical="top" wrapText="1"/>
    </xf>
    <xf numFmtId="171" fontId="33" fillId="0" borderId="32" xfId="9" applyNumberFormat="1" applyFont="1" applyBorder="1" applyAlignment="1">
      <alignment horizontal="left" vertical="top" wrapText="1"/>
    </xf>
    <xf numFmtId="171" fontId="33" fillId="32" borderId="85" xfId="9" applyNumberFormat="1" applyFont="1" applyFill="1" applyBorder="1" applyAlignment="1">
      <alignment horizontal="right" vertical="center"/>
    </xf>
    <xf numFmtId="0" fontId="35" fillId="32" borderId="31" xfId="116" applyFont="1" applyFill="1" applyBorder="1" applyAlignment="1">
      <alignment horizontal="left" vertical="top" wrapText="1"/>
    </xf>
    <xf numFmtId="0" fontId="35" fillId="32" borderId="113" xfId="116" applyFont="1" applyFill="1" applyBorder="1" applyAlignment="1">
      <alignment horizontal="right" vertical="top" wrapText="1"/>
    </xf>
    <xf numFmtId="171" fontId="33" fillId="0" borderId="32" xfId="9" quotePrefix="1" applyNumberFormat="1" applyFont="1" applyBorder="1" applyAlignment="1">
      <alignment vertical="top" wrapText="1"/>
    </xf>
    <xf numFmtId="171" fontId="33" fillId="32" borderId="32" xfId="9" quotePrefix="1" applyNumberFormat="1" applyFont="1" applyFill="1" applyBorder="1" applyAlignment="1">
      <alignment vertical="top" wrapText="1"/>
    </xf>
    <xf numFmtId="171" fontId="35" fillId="32" borderId="114" xfId="9" applyNumberFormat="1" applyFont="1" applyFill="1" applyBorder="1" applyAlignment="1">
      <alignment vertical="top" wrapText="1"/>
    </xf>
    <xf numFmtId="0" fontId="35" fillId="32" borderId="31" xfId="116" applyFont="1" applyFill="1" applyBorder="1" applyAlignment="1">
      <alignment horizontal="center" wrapText="1"/>
    </xf>
    <xf numFmtId="171" fontId="35" fillId="32" borderId="114" xfId="9" quotePrefix="1" applyNumberFormat="1" applyFont="1" applyFill="1" applyBorder="1" applyAlignment="1">
      <alignment vertical="top" wrapText="1"/>
    </xf>
    <xf numFmtId="171" fontId="35" fillId="33" borderId="115" xfId="9" applyNumberFormat="1" applyFont="1" applyFill="1" applyBorder="1" applyAlignment="1">
      <alignment horizontal="right" vertical="top" wrapText="1"/>
    </xf>
    <xf numFmtId="171" fontId="105" fillId="0" borderId="32" xfId="118" applyNumberFormat="1" applyFont="1" applyBorder="1" applyAlignment="1">
      <alignment horizontal="right" wrapText="1"/>
    </xf>
    <xf numFmtId="171" fontId="108" fillId="32" borderId="114" xfId="118" applyNumberFormat="1" applyFont="1" applyFill="1" applyBorder="1" applyAlignment="1">
      <alignment horizontal="right" wrapText="1"/>
    </xf>
    <xf numFmtId="0" fontId="33" fillId="32" borderId="114" xfId="116" applyFont="1" applyFill="1" applyBorder="1" applyAlignment="1">
      <alignment horizontal="center" vertical="top" wrapText="1"/>
    </xf>
    <xf numFmtId="0" fontId="35" fillId="32" borderId="87" xfId="116" quotePrefix="1" applyFont="1" applyFill="1" applyBorder="1" applyAlignment="1">
      <alignment horizontal="right" vertical="top" wrapText="1"/>
    </xf>
    <xf numFmtId="0" fontId="33" fillId="32" borderId="115" xfId="116" quotePrefix="1" applyFont="1" applyFill="1" applyBorder="1" applyAlignment="1">
      <alignment horizontal="right" vertical="top" wrapText="1"/>
    </xf>
    <xf numFmtId="10" fontId="33" fillId="32" borderId="0" xfId="16" applyNumberFormat="1" applyFont="1" applyFill="1" applyBorder="1" applyAlignment="1">
      <alignment horizontal="right"/>
    </xf>
    <xf numFmtId="10" fontId="33" fillId="0" borderId="19" xfId="16" applyNumberFormat="1" applyFont="1" applyBorder="1" applyAlignment="1">
      <alignment horizontal="right"/>
    </xf>
    <xf numFmtId="0" fontId="33" fillId="0" borderId="112" xfId="16" applyFont="1" applyBorder="1"/>
    <xf numFmtId="10" fontId="33" fillId="0" borderId="113" xfId="16" applyNumberFormat="1" applyFont="1" applyBorder="1" applyAlignment="1">
      <alignment horizontal="right"/>
    </xf>
    <xf numFmtId="0" fontId="33" fillId="32" borderId="113" xfId="116" applyFont="1" applyFill="1" applyBorder="1" applyAlignment="1">
      <alignment horizontal="center" wrapText="1"/>
    </xf>
    <xf numFmtId="171" fontId="105" fillId="0" borderId="32" xfId="118" applyNumberFormat="1" applyFont="1" applyBorder="1" applyAlignment="1">
      <alignment wrapText="1"/>
    </xf>
    <xf numFmtId="170" fontId="105" fillId="32" borderId="0" xfId="118" applyNumberFormat="1" applyFont="1" applyFill="1" applyBorder="1"/>
    <xf numFmtId="170" fontId="105" fillId="0" borderId="0" xfId="118" applyNumberFormat="1" applyFont="1" applyBorder="1"/>
    <xf numFmtId="170" fontId="105" fillId="0" borderId="19" xfId="118" applyNumberFormat="1" applyFont="1" applyBorder="1"/>
    <xf numFmtId="171" fontId="105" fillId="0" borderId="112" xfId="118" applyNumberFormat="1" applyFont="1" applyBorder="1" applyAlignment="1">
      <alignment wrapText="1"/>
    </xf>
    <xf numFmtId="170" fontId="105" fillId="0" borderId="113" xfId="118" applyNumberFormat="1" applyFont="1" applyBorder="1"/>
    <xf numFmtId="171" fontId="33" fillId="32" borderId="31" xfId="118" applyNumberFormat="1" applyFont="1" applyFill="1" applyBorder="1"/>
    <xf numFmtId="171" fontId="33" fillId="32" borderId="32" xfId="118" applyNumberFormat="1" applyFont="1" applyFill="1" applyBorder="1"/>
    <xf numFmtId="171" fontId="35" fillId="32" borderId="0" xfId="118" applyNumberFormat="1" applyFont="1" applyFill="1" applyBorder="1" applyAlignment="1">
      <alignment horizontal="right" wrapText="1"/>
    </xf>
    <xf numFmtId="171" fontId="33" fillId="32" borderId="0" xfId="118" applyNumberFormat="1" applyFont="1" applyFill="1" applyBorder="1" applyAlignment="1">
      <alignment horizontal="right" wrapText="1"/>
    </xf>
    <xf numFmtId="171" fontId="33" fillId="32" borderId="19" xfId="118" applyNumberFormat="1" applyFont="1" applyFill="1" applyBorder="1" applyAlignment="1">
      <alignment horizontal="right" wrapText="1"/>
    </xf>
    <xf numFmtId="171" fontId="35" fillId="32" borderId="112" xfId="16" applyNumberFormat="1" applyFont="1" applyFill="1" applyBorder="1" applyAlignment="1">
      <alignment horizontal="left"/>
    </xf>
    <xf numFmtId="171" fontId="33" fillId="32" borderId="113" xfId="118" applyNumberFormat="1" applyFont="1" applyFill="1" applyBorder="1" applyAlignment="1">
      <alignment horizontal="right"/>
    </xf>
    <xf numFmtId="171" fontId="105" fillId="0" borderId="32" xfId="16" applyNumberFormat="1" applyFont="1" applyBorder="1" applyAlignment="1">
      <alignment horizontal="left"/>
    </xf>
    <xf numFmtId="171" fontId="33" fillId="32" borderId="0" xfId="20" applyNumberFormat="1" applyFont="1" applyFill="1" applyBorder="1" applyAlignment="1">
      <alignment horizontal="right" vertical="center" wrapText="1"/>
    </xf>
    <xf numFmtId="171" fontId="33" fillId="0" borderId="0" xfId="20" applyNumberFormat="1" applyFont="1" applyBorder="1" applyAlignment="1">
      <alignment horizontal="right" vertical="center" wrapText="1"/>
    </xf>
    <xf numFmtId="171" fontId="33" fillId="0" borderId="19" xfId="20" applyNumberFormat="1" applyFont="1" applyBorder="1" applyAlignment="1">
      <alignment horizontal="right" vertical="center" wrapText="1"/>
    </xf>
    <xf numFmtId="171" fontId="105" fillId="0" borderId="32" xfId="16" applyNumberFormat="1" applyFont="1" applyBorder="1" applyAlignment="1">
      <alignment horizontal="left" wrapText="1"/>
    </xf>
    <xf numFmtId="171" fontId="105" fillId="32" borderId="57" xfId="16" applyNumberFormat="1" applyFont="1" applyFill="1" applyBorder="1" applyAlignment="1">
      <alignment horizontal="left"/>
    </xf>
    <xf numFmtId="171" fontId="33" fillId="32" borderId="59" xfId="20" applyNumberFormat="1" applyFont="1" applyFill="1" applyBorder="1" applyAlignment="1">
      <alignment horizontal="right" vertical="center" wrapText="1"/>
    </xf>
    <xf numFmtId="171" fontId="35" fillId="32" borderId="32" xfId="16" applyNumberFormat="1" applyFont="1" applyFill="1" applyBorder="1" applyAlignment="1">
      <alignment horizontal="left"/>
    </xf>
    <xf numFmtId="171" fontId="33" fillId="32" borderId="0" xfId="118" applyNumberFormat="1" applyFont="1" applyFill="1" applyBorder="1" applyAlignment="1">
      <alignment horizontal="right"/>
    </xf>
    <xf numFmtId="171" fontId="33" fillId="32" borderId="19" xfId="118" applyNumberFormat="1" applyFont="1" applyFill="1" applyBorder="1" applyAlignment="1">
      <alignment horizontal="right"/>
    </xf>
    <xf numFmtId="171" fontId="105" fillId="32" borderId="64" xfId="16" applyNumberFormat="1" applyFont="1" applyFill="1" applyBorder="1" applyAlignment="1">
      <alignment horizontal="left"/>
    </xf>
    <xf numFmtId="171" fontId="33" fillId="32" borderId="63" xfId="20" applyNumberFormat="1" applyFont="1" applyFill="1" applyBorder="1" applyAlignment="1">
      <alignment horizontal="right" vertical="center" wrapText="1"/>
    </xf>
    <xf numFmtId="171" fontId="108" fillId="32" borderId="114" xfId="16" applyNumberFormat="1" applyFont="1" applyFill="1" applyBorder="1" applyAlignment="1">
      <alignment horizontal="left"/>
    </xf>
    <xf numFmtId="171" fontId="105" fillId="32" borderId="115" xfId="118" applyNumberFormat="1" applyFont="1" applyFill="1" applyBorder="1" applyAlignment="1">
      <alignment horizontal="right"/>
    </xf>
    <xf numFmtId="171" fontId="35" fillId="32" borderId="114" xfId="118" applyNumberFormat="1" applyFont="1" applyFill="1" applyBorder="1"/>
    <xf numFmtId="171" fontId="35" fillId="32" borderId="87" xfId="118" applyNumberFormat="1" applyFont="1" applyFill="1" applyBorder="1" applyAlignment="1">
      <alignment horizontal="right" wrapText="1"/>
    </xf>
    <xf numFmtId="171" fontId="33" fillId="32" borderId="115" xfId="118" applyNumberFormat="1" applyFont="1" applyFill="1" applyBorder="1" applyAlignment="1">
      <alignment horizontal="right" wrapText="1"/>
    </xf>
    <xf numFmtId="3" fontId="33" fillId="32" borderId="0" xfId="20" quotePrefix="1" applyNumberFormat="1" applyFont="1" applyFill="1" applyBorder="1" applyAlignment="1">
      <alignment horizontal="right" vertical="center" wrapText="1"/>
    </xf>
    <xf numFmtId="3" fontId="33" fillId="0" borderId="19" xfId="20" quotePrefix="1" applyNumberFormat="1" applyFont="1" applyBorder="1" applyAlignment="1">
      <alignment horizontal="right" vertical="center" wrapText="1"/>
    </xf>
    <xf numFmtId="3" fontId="33" fillId="32" borderId="115" xfId="20" quotePrefix="1" applyNumberFormat="1" applyFont="1" applyFill="1" applyBorder="1" applyAlignment="1">
      <alignment horizontal="right" vertical="center" wrapText="1"/>
    </xf>
    <xf numFmtId="171" fontId="33" fillId="32" borderId="112" xfId="118" applyNumberFormat="1" applyFont="1" applyFill="1" applyBorder="1"/>
    <xf numFmtId="171" fontId="33" fillId="32" borderId="113" xfId="118" applyNumberFormat="1" applyFont="1" applyFill="1" applyBorder="1" applyAlignment="1">
      <alignment horizontal="right" wrapText="1"/>
    </xf>
    <xf numFmtId="49" fontId="33" fillId="32" borderId="0" xfId="20" quotePrefix="1" applyNumberFormat="1" applyFont="1" applyFill="1" applyBorder="1" applyAlignment="1">
      <alignment horizontal="right" vertical="center" wrapText="1"/>
    </xf>
    <xf numFmtId="171" fontId="33" fillId="32" borderId="0" xfId="20" quotePrefix="1" applyNumberFormat="1" applyFont="1" applyFill="1" applyBorder="1" applyAlignment="1">
      <alignment horizontal="right" vertical="center" wrapText="1"/>
    </xf>
    <xf numFmtId="171" fontId="33" fillId="0" borderId="0" xfId="20" quotePrefix="1" applyNumberFormat="1" applyFont="1" applyBorder="1" applyAlignment="1">
      <alignment horizontal="right" vertical="center" wrapText="1"/>
    </xf>
    <xf numFmtId="171" fontId="33" fillId="0" borderId="19" xfId="20" quotePrefix="1" applyNumberFormat="1" applyFont="1" applyBorder="1" applyAlignment="1">
      <alignment horizontal="right" vertical="center" wrapText="1"/>
    </xf>
    <xf numFmtId="171" fontId="105" fillId="0" borderId="112" xfId="16" applyNumberFormat="1" applyFont="1" applyBorder="1" applyAlignment="1">
      <alignment horizontal="left"/>
    </xf>
    <xf numFmtId="171" fontId="33" fillId="0" borderId="113" xfId="20" quotePrefix="1" applyNumberFormat="1" applyFont="1" applyBorder="1" applyAlignment="1">
      <alignment horizontal="right" vertical="center" wrapText="1"/>
    </xf>
    <xf numFmtId="171" fontId="33" fillId="32" borderId="112" xfId="118" applyNumberFormat="1" applyFont="1" applyFill="1" applyBorder="1" applyAlignment="1">
      <alignment wrapText="1"/>
    </xf>
    <xf numFmtId="0" fontId="35" fillId="32" borderId="33" xfId="116" quotePrefix="1" applyFont="1" applyFill="1" applyBorder="1" applyAlignment="1">
      <alignment horizontal="right" vertical="top" wrapText="1"/>
    </xf>
    <xf numFmtId="0" fontId="33" fillId="32" borderId="34" xfId="116" quotePrefix="1" applyFont="1" applyFill="1" applyBorder="1" applyAlignment="1">
      <alignment horizontal="right" vertical="top" wrapText="1"/>
    </xf>
    <xf numFmtId="0" fontId="33" fillId="32" borderId="34" xfId="116" quotePrefix="1" applyFont="1" applyFill="1" applyBorder="1" applyAlignment="1">
      <alignment horizontal="right" wrapText="1"/>
    </xf>
    <xf numFmtId="171" fontId="105" fillId="0" borderId="31" xfId="119" applyNumberFormat="1" applyFont="1" applyBorder="1"/>
    <xf numFmtId="171" fontId="33" fillId="0" borderId="34" xfId="9" quotePrefix="1" applyNumberFormat="1" applyFont="1" applyBorder="1" applyAlignment="1">
      <alignment horizontal="right" vertical="center" wrapText="1"/>
    </xf>
    <xf numFmtId="171" fontId="105" fillId="0" borderId="32" xfId="119" applyNumberFormat="1" applyFont="1" applyBorder="1" applyAlignment="1">
      <alignment wrapText="1"/>
    </xf>
    <xf numFmtId="171" fontId="33" fillId="32" borderId="0" xfId="9" quotePrefix="1" applyNumberFormat="1" applyFont="1" applyFill="1" applyBorder="1" applyAlignment="1">
      <alignment horizontal="right" vertical="center" wrapText="1"/>
    </xf>
    <xf numFmtId="171" fontId="33" fillId="0" borderId="19" xfId="9" quotePrefix="1" applyNumberFormat="1" applyFont="1" applyBorder="1" applyAlignment="1">
      <alignment horizontal="right" vertical="center" wrapText="1"/>
    </xf>
    <xf numFmtId="171" fontId="105" fillId="0" borderId="112" xfId="119" applyNumberFormat="1" applyFont="1" applyBorder="1"/>
    <xf numFmtId="171" fontId="33" fillId="0" borderId="113" xfId="9" quotePrefix="1" applyNumberFormat="1" applyFont="1" applyBorder="1" applyAlignment="1">
      <alignment horizontal="right" vertical="center" wrapText="1"/>
    </xf>
    <xf numFmtId="171" fontId="108" fillId="32" borderId="123" xfId="119" applyNumberFormat="1" applyFont="1" applyFill="1" applyBorder="1"/>
    <xf numFmtId="171" fontId="33" fillId="32" borderId="124" xfId="9" quotePrefix="1" applyNumberFormat="1" applyFont="1" applyFill="1" applyBorder="1" applyAlignment="1">
      <alignment horizontal="right" vertical="center" wrapText="1"/>
    </xf>
    <xf numFmtId="171" fontId="45" fillId="32" borderId="31" xfId="121" applyNumberFormat="1" applyFont="1" applyFill="1" applyBorder="1" applyAlignment="1">
      <alignment horizontal="left"/>
    </xf>
    <xf numFmtId="171" fontId="45" fillId="32" borderId="33" xfId="121" applyNumberFormat="1" applyFont="1" applyFill="1" applyBorder="1" applyAlignment="1">
      <alignment horizontal="right" wrapText="1"/>
    </xf>
    <xf numFmtId="171" fontId="45" fillId="32" borderId="34" xfId="121" applyNumberFormat="1" applyFont="1" applyFill="1" applyBorder="1" applyAlignment="1">
      <alignment horizontal="right" wrapText="1"/>
    </xf>
    <xf numFmtId="171" fontId="51" fillId="0" borderId="32" xfId="121" applyNumberFormat="1" applyFont="1" applyBorder="1" applyAlignment="1">
      <alignment wrapText="1"/>
    </xf>
    <xf numFmtId="171" fontId="51" fillId="0" borderId="0" xfId="121" applyNumberFormat="1" applyFont="1" applyBorder="1" applyAlignment="1">
      <alignment horizontal="right" wrapText="1"/>
    </xf>
    <xf numFmtId="171" fontId="45" fillId="0" borderId="19" xfId="121" applyNumberFormat="1" applyFont="1" applyBorder="1" applyAlignment="1">
      <alignment horizontal="right" wrapText="1"/>
    </xf>
    <xf numFmtId="171" fontId="33" fillId="0" borderId="32" xfId="122" applyNumberFormat="1" applyFont="1" applyBorder="1" applyAlignment="1">
      <alignment wrapText="1"/>
    </xf>
    <xf numFmtId="171" fontId="33" fillId="32" borderId="32" xfId="121" applyNumberFormat="1" applyFont="1" applyFill="1" applyBorder="1" applyAlignment="1">
      <alignment horizontal="left" wrapText="1"/>
    </xf>
    <xf numFmtId="171" fontId="51" fillId="32" borderId="0" xfId="121" applyNumberFormat="1" applyFont="1" applyFill="1" applyBorder="1" applyAlignment="1">
      <alignment horizontal="right" wrapText="1"/>
    </xf>
    <xf numFmtId="171" fontId="51" fillId="32" borderId="19" xfId="121" applyNumberFormat="1" applyFont="1" applyFill="1" applyBorder="1" applyAlignment="1">
      <alignment horizontal="right" wrapText="1"/>
    </xf>
    <xf numFmtId="171" fontId="51" fillId="0" borderId="19" xfId="121" applyNumberFormat="1" applyFont="1" applyBorder="1" applyAlignment="1">
      <alignment horizontal="right" wrapText="1"/>
    </xf>
    <xf numFmtId="171" fontId="35" fillId="32" borderId="32" xfId="121" applyNumberFormat="1" applyFont="1" applyFill="1" applyBorder="1" applyAlignment="1">
      <alignment horizontal="left" wrapText="1"/>
    </xf>
    <xf numFmtId="171" fontId="45" fillId="33" borderId="0" xfId="121" applyNumberFormat="1" applyFont="1" applyFill="1" applyBorder="1" applyAlignment="1">
      <alignment horizontal="right" wrapText="1"/>
    </xf>
    <xf numFmtId="171" fontId="45" fillId="33" borderId="19" xfId="121" applyNumberFormat="1" applyFont="1" applyFill="1" applyBorder="1" applyAlignment="1">
      <alignment horizontal="right" wrapText="1"/>
    </xf>
    <xf numFmtId="171" fontId="45" fillId="32" borderId="32" xfId="121" applyNumberFormat="1" applyFont="1" applyFill="1" applyBorder="1" applyAlignment="1">
      <alignment horizontal="left"/>
    </xf>
    <xf numFmtId="171" fontId="45" fillId="32" borderId="0" xfId="121" applyNumberFormat="1" applyFont="1" applyFill="1" applyBorder="1" applyAlignment="1">
      <alignment horizontal="right" wrapText="1"/>
    </xf>
    <xf numFmtId="171" fontId="45" fillId="32" borderId="19" xfId="121" applyNumberFormat="1" applyFont="1" applyFill="1" applyBorder="1" applyAlignment="1">
      <alignment horizontal="right" wrapText="1"/>
    </xf>
    <xf numFmtId="171" fontId="33" fillId="0" borderId="32" xfId="121" applyNumberFormat="1" applyFont="1" applyBorder="1" applyAlignment="1">
      <alignment horizontal="left" wrapText="1"/>
    </xf>
    <xf numFmtId="171" fontId="105" fillId="0" borderId="32" xfId="120" applyNumberFormat="1" applyFont="1" applyBorder="1"/>
    <xf numFmtId="171" fontId="105" fillId="0" borderId="0" xfId="120" applyNumberFormat="1" applyFont="1" applyBorder="1"/>
    <xf numFmtId="171" fontId="105" fillId="0" borderId="19" xfId="120" applyNumberFormat="1" applyFont="1" applyBorder="1"/>
    <xf numFmtId="15" fontId="51" fillId="0" borderId="32" xfId="9" quotePrefix="1" applyNumberFormat="1" applyFont="1" applyBorder="1" applyAlignment="1">
      <alignment horizontal="left" wrapText="1"/>
    </xf>
    <xf numFmtId="0" fontId="51" fillId="0" borderId="32" xfId="9" quotePrefix="1" applyFont="1" applyBorder="1" applyAlignment="1">
      <alignment horizontal="left" wrapText="1"/>
    </xf>
    <xf numFmtId="0" fontId="45" fillId="32" borderId="112" xfId="9" quotePrefix="1" applyFont="1" applyFill="1" applyBorder="1" applyAlignment="1">
      <alignment horizontal="left" wrapText="1"/>
    </xf>
    <xf numFmtId="171" fontId="108" fillId="33" borderId="86" xfId="120" applyNumberFormat="1" applyFont="1" applyFill="1" applyBorder="1"/>
    <xf numFmtId="171" fontId="108" fillId="33" borderId="113" xfId="120" applyNumberFormat="1" applyFont="1" applyFill="1" applyBorder="1"/>
    <xf numFmtId="171" fontId="35" fillId="32" borderId="31" xfId="122" applyNumberFormat="1" applyFont="1" applyFill="1" applyBorder="1" applyAlignment="1">
      <alignment wrapText="1"/>
    </xf>
    <xf numFmtId="171" fontId="35" fillId="32" borderId="34" xfId="122" quotePrefix="1" applyNumberFormat="1" applyFont="1" applyFill="1" applyBorder="1" applyAlignment="1">
      <alignment horizontal="right" wrapText="1"/>
    </xf>
    <xf numFmtId="171" fontId="35" fillId="32" borderId="112" xfId="122" applyNumberFormat="1" applyFont="1" applyFill="1" applyBorder="1" applyAlignment="1">
      <alignment wrapText="1"/>
    </xf>
    <xf numFmtId="181" fontId="35" fillId="32" borderId="113" xfId="122" quotePrefix="1" applyNumberFormat="1" applyFont="1" applyFill="1" applyBorder="1" applyAlignment="1">
      <alignment horizontal="right" wrapText="1"/>
    </xf>
    <xf numFmtId="171" fontId="35" fillId="0" borderId="32" xfId="122" applyNumberFormat="1" applyFont="1" applyBorder="1" applyAlignment="1">
      <alignment wrapText="1"/>
    </xf>
    <xf numFmtId="171" fontId="35" fillId="32" borderId="19" xfId="122" applyNumberFormat="1" applyFont="1" applyFill="1" applyBorder="1" applyAlignment="1">
      <alignment horizontal="right"/>
    </xf>
    <xf numFmtId="171" fontId="33" fillId="28" borderId="32" xfId="122" applyNumberFormat="1" applyFont="1" applyFill="1" applyBorder="1" applyAlignment="1">
      <alignment wrapText="1"/>
    </xf>
    <xf numFmtId="171" fontId="33" fillId="32" borderId="19" xfId="123" applyNumberFormat="1" applyFont="1" applyFill="1" applyBorder="1" applyAlignment="1">
      <alignment horizontal="right"/>
    </xf>
    <xf numFmtId="171" fontId="33" fillId="32" borderId="57" xfId="122" applyNumberFormat="1" applyFont="1" applyFill="1" applyBorder="1" applyAlignment="1">
      <alignment wrapText="1"/>
    </xf>
    <xf numFmtId="171" fontId="35" fillId="33" borderId="59" xfId="123" applyNumberFormat="1" applyFont="1" applyFill="1" applyBorder="1" applyAlignment="1">
      <alignment horizontal="right"/>
    </xf>
    <xf numFmtId="171" fontId="33" fillId="32" borderId="19" xfId="122" applyNumberFormat="1" applyFont="1" applyFill="1" applyBorder="1" applyAlignment="1">
      <alignment horizontal="right"/>
    </xf>
    <xf numFmtId="171" fontId="35" fillId="28" borderId="32" xfId="122" applyNumberFormat="1" applyFont="1" applyFill="1" applyBorder="1" applyAlignment="1">
      <alignment wrapText="1"/>
    </xf>
    <xf numFmtId="171" fontId="35" fillId="32" borderId="19" xfId="122" applyNumberFormat="1" applyFont="1" applyFill="1" applyBorder="1" applyAlignment="1">
      <alignment horizontal="right" wrapText="1"/>
    </xf>
    <xf numFmtId="171" fontId="35" fillId="32" borderId="114" xfId="122" applyNumberFormat="1" applyFont="1" applyFill="1" applyBorder="1" applyAlignment="1">
      <alignment wrapText="1"/>
    </xf>
    <xf numFmtId="171" fontId="35" fillId="33" borderId="115" xfId="123" applyNumberFormat="1" applyFont="1" applyFill="1" applyBorder="1" applyAlignment="1">
      <alignment horizontal="right"/>
    </xf>
    <xf numFmtId="181" fontId="35" fillId="32" borderId="115" xfId="122" quotePrefix="1" applyNumberFormat="1" applyFont="1" applyFill="1" applyBorder="1" applyAlignment="1">
      <alignment horizontal="right" wrapText="1"/>
    </xf>
    <xf numFmtId="0" fontId="36" fillId="0" borderId="32" xfId="16" applyFont="1" applyBorder="1" applyAlignment="1">
      <alignment wrapText="1"/>
    </xf>
    <xf numFmtId="0" fontId="36" fillId="32" borderId="32" xfId="16" applyFont="1" applyFill="1" applyBorder="1" applyAlignment="1">
      <alignment wrapText="1"/>
    </xf>
    <xf numFmtId="0" fontId="106" fillId="32" borderId="114" xfId="16" applyFont="1" applyFill="1" applyBorder="1" applyAlignment="1">
      <alignment vertical="center" wrapText="1"/>
    </xf>
    <xf numFmtId="171" fontId="35" fillId="32" borderId="115" xfId="9" applyNumberFormat="1" applyFont="1" applyFill="1" applyBorder="1" applyAlignment="1">
      <alignment horizontal="right" wrapText="1"/>
    </xf>
    <xf numFmtId="171" fontId="35" fillId="32" borderId="31" xfId="124" applyNumberFormat="1" applyFont="1" applyFill="1" applyBorder="1" applyAlignment="1">
      <alignment wrapText="1"/>
    </xf>
    <xf numFmtId="171" fontId="35" fillId="32" borderId="33" xfId="124" applyNumberFormat="1" applyFont="1" applyFill="1" applyBorder="1" applyAlignment="1">
      <alignment horizontal="right" wrapText="1"/>
    </xf>
    <xf numFmtId="171" fontId="35" fillId="32" borderId="34" xfId="124" applyNumberFormat="1" applyFont="1" applyFill="1" applyBorder="1" applyAlignment="1">
      <alignment horizontal="right" wrapText="1"/>
    </xf>
    <xf numFmtId="171" fontId="33" fillId="0" borderId="32" xfId="124" applyNumberFormat="1" applyFont="1" applyBorder="1" applyAlignment="1">
      <alignment wrapText="1"/>
    </xf>
    <xf numFmtId="17" fontId="33" fillId="0" borderId="0" xfId="124" applyNumberFormat="1" applyFont="1" applyBorder="1" applyAlignment="1">
      <alignment horizontal="right" wrapText="1"/>
    </xf>
    <xf numFmtId="17" fontId="33" fillId="0" borderId="19" xfId="124" applyNumberFormat="1" applyFont="1" applyBorder="1" applyAlignment="1">
      <alignment horizontal="right" wrapText="1"/>
    </xf>
    <xf numFmtId="171" fontId="33" fillId="32" borderId="32" xfId="124" applyNumberFormat="1" applyFont="1" applyFill="1" applyBorder="1" applyAlignment="1">
      <alignment wrapText="1"/>
    </xf>
    <xf numFmtId="17" fontId="33" fillId="32" borderId="0" xfId="124" applyNumberFormat="1" applyFont="1" applyFill="1" applyBorder="1" applyAlignment="1">
      <alignment horizontal="right" wrapText="1"/>
    </xf>
    <xf numFmtId="17" fontId="33" fillId="32" borderId="19" xfId="124" applyNumberFormat="1" applyFont="1" applyFill="1" applyBorder="1" applyAlignment="1">
      <alignment horizontal="right" wrapText="1"/>
    </xf>
    <xf numFmtId="171" fontId="33" fillId="0" borderId="112" xfId="124" applyNumberFormat="1" applyFont="1" applyBorder="1" applyAlignment="1">
      <alignment wrapText="1"/>
    </xf>
    <xf numFmtId="17" fontId="33" fillId="0" borderId="113" xfId="124" applyNumberFormat="1" applyFont="1" applyBorder="1" applyAlignment="1">
      <alignment horizontal="right" wrapText="1"/>
    </xf>
    <xf numFmtId="0" fontId="33" fillId="32" borderId="114" xfId="116" applyFont="1" applyFill="1" applyBorder="1" applyAlignment="1">
      <alignment horizontal="right" vertical="top" wrapText="1"/>
    </xf>
    <xf numFmtId="171" fontId="45" fillId="32" borderId="32" xfId="9" applyNumberFormat="1" applyFont="1" applyFill="1" applyBorder="1" applyAlignment="1">
      <alignment horizontal="left" vertical="top" wrapText="1"/>
    </xf>
    <xf numFmtId="171" fontId="45" fillId="32" borderId="0" xfId="9" applyNumberFormat="1" applyFont="1" applyFill="1" applyBorder="1" applyAlignment="1">
      <alignment horizontal="left" vertical="top" wrapText="1"/>
    </xf>
    <xf numFmtId="171" fontId="45" fillId="32" borderId="19" xfId="9" applyNumberFormat="1" applyFont="1" applyFill="1" applyBorder="1" applyAlignment="1">
      <alignment horizontal="left" vertical="top" wrapText="1"/>
    </xf>
    <xf numFmtId="171" fontId="51" fillId="32" borderId="0" xfId="9" applyNumberFormat="1" applyFont="1" applyFill="1" applyBorder="1" applyAlignment="1">
      <alignment horizontal="left" vertical="top" wrapText="1"/>
    </xf>
    <xf numFmtId="0" fontId="29" fillId="32" borderId="114" xfId="16" applyFont="1" applyFill="1" applyBorder="1" applyAlignment="1">
      <alignment wrapText="1"/>
    </xf>
    <xf numFmtId="0" fontId="29" fillId="32" borderId="87" xfId="16" quotePrefix="1" applyFont="1" applyFill="1" applyBorder="1" applyAlignment="1">
      <alignment horizontal="right" wrapText="1"/>
    </xf>
    <xf numFmtId="0" fontId="29" fillId="32" borderId="87" xfId="16" applyFont="1" applyFill="1" applyBorder="1" applyAlignment="1">
      <alignment horizontal="right" wrapText="1"/>
    </xf>
    <xf numFmtId="0" fontId="29" fillId="32" borderId="115" xfId="16" quotePrefix="1" applyFont="1" applyFill="1" applyBorder="1" applyAlignment="1">
      <alignment horizontal="right" wrapText="1"/>
    </xf>
    <xf numFmtId="0" fontId="20" fillId="0" borderId="32" xfId="16" applyFont="1" applyBorder="1" applyAlignment="1">
      <alignment wrapText="1"/>
    </xf>
    <xf numFmtId="171" fontId="27" fillId="0" borderId="0" xfId="9" applyNumberFormat="1" applyFont="1" applyBorder="1" applyAlignment="1">
      <alignment horizontal="right" wrapText="1"/>
    </xf>
    <xf numFmtId="171" fontId="27" fillId="0" borderId="19" xfId="9" applyNumberFormat="1" applyFont="1" applyBorder="1" applyAlignment="1">
      <alignment horizontal="right" wrapText="1"/>
    </xf>
    <xf numFmtId="0" fontId="20" fillId="32" borderId="32" xfId="16" applyFont="1" applyFill="1" applyBorder="1" applyAlignment="1">
      <alignment wrapText="1"/>
    </xf>
    <xf numFmtId="171" fontId="27" fillId="32" borderId="0" xfId="9" applyNumberFormat="1" applyFont="1" applyFill="1" applyBorder="1" applyAlignment="1">
      <alignment horizontal="right" wrapText="1"/>
    </xf>
    <xf numFmtId="171" fontId="27" fillId="32" borderId="19" xfId="9" applyNumberFormat="1" applyFont="1" applyFill="1" applyBorder="1" applyAlignment="1">
      <alignment horizontal="right" wrapText="1"/>
    </xf>
    <xf numFmtId="0" fontId="27" fillId="0" borderId="32" xfId="16" applyBorder="1" applyAlignment="1">
      <alignment wrapText="1"/>
    </xf>
    <xf numFmtId="0" fontId="27" fillId="32" borderId="32" xfId="16" applyFill="1" applyBorder="1" applyAlignment="1">
      <alignment wrapText="1"/>
    </xf>
    <xf numFmtId="0" fontId="52" fillId="32" borderId="32" xfId="16" applyFont="1" applyFill="1" applyBorder="1" applyAlignment="1">
      <alignment wrapText="1"/>
    </xf>
    <xf numFmtId="0" fontId="52" fillId="32" borderId="114" xfId="16" applyFont="1" applyFill="1" applyBorder="1" applyAlignment="1">
      <alignment vertical="center" wrapText="1"/>
    </xf>
    <xf numFmtId="171" fontId="27" fillId="33" borderId="115" xfId="9" applyNumberFormat="1" applyFont="1" applyFill="1" applyBorder="1" applyAlignment="1">
      <alignment horizontal="right" wrapText="1"/>
    </xf>
    <xf numFmtId="171" fontId="35" fillId="33" borderId="111" xfId="9" applyNumberFormat="1" applyFont="1" applyFill="1" applyBorder="1" applyAlignment="1">
      <alignment horizontal="left"/>
    </xf>
    <xf numFmtId="171" fontId="33" fillId="0" borderId="79" xfId="9" applyNumberFormat="1" applyFont="1" applyBorder="1" applyAlignment="1">
      <alignment horizontal="left"/>
    </xf>
    <xf numFmtId="171" fontId="33" fillId="32" borderId="79" xfId="9" applyNumberFormat="1" applyFont="1" applyFill="1" applyBorder="1" applyAlignment="1">
      <alignment horizontal="left" vertical="top" wrapText="1"/>
    </xf>
    <xf numFmtId="171" fontId="33" fillId="0" borderId="79" xfId="9" applyNumberFormat="1" applyFont="1" applyBorder="1" applyAlignment="1">
      <alignment horizontal="left" vertical="top" wrapText="1"/>
    </xf>
    <xf numFmtId="171" fontId="35" fillId="33" borderId="125" xfId="9" applyNumberFormat="1" applyFont="1" applyFill="1" applyBorder="1" applyAlignment="1">
      <alignment horizontal="left" vertical="top" wrapText="1"/>
    </xf>
    <xf numFmtId="171" fontId="33" fillId="32" borderId="79" xfId="9" applyNumberFormat="1" applyFont="1" applyFill="1" applyBorder="1" applyAlignment="1">
      <alignment horizontal="left"/>
    </xf>
    <xf numFmtId="171" fontId="33" fillId="32" borderId="125" xfId="9" applyNumberFormat="1" applyFont="1" applyFill="1" applyBorder="1" applyAlignment="1">
      <alignment horizontal="left" vertical="top" wrapText="1"/>
    </xf>
    <xf numFmtId="0" fontId="80" fillId="0" borderId="0" xfId="114" applyFont="1" applyBorder="1" applyAlignment="1">
      <alignment vertical="center"/>
    </xf>
    <xf numFmtId="0" fontId="117" fillId="4" borderId="26" xfId="1" applyFont="1" applyFill="1" applyBorder="1" applyAlignment="1"/>
    <xf numFmtId="0" fontId="118" fillId="4" borderId="27" xfId="0" applyFont="1" applyFill="1" applyBorder="1" applyAlignment="1"/>
    <xf numFmtId="0" fontId="33" fillId="0" borderId="0" xfId="1" applyFont="1" applyAlignment="1">
      <alignment wrapText="1"/>
    </xf>
    <xf numFmtId="0" fontId="79" fillId="0" borderId="0" xfId="0" applyFont="1" applyAlignment="1"/>
    <xf numFmtId="0" fontId="35" fillId="29" borderId="38" xfId="107" applyFont="1" applyFill="1" applyBorder="1" applyAlignment="1"/>
    <xf numFmtId="0" fontId="107" fillId="29" borderId="1" xfId="0" applyFont="1" applyFill="1" applyBorder="1" applyAlignment="1"/>
    <xf numFmtId="0" fontId="107" fillId="29" borderId="22" xfId="0" applyFont="1" applyFill="1" applyBorder="1" applyAlignment="1"/>
    <xf numFmtId="0" fontId="33" fillId="4" borderId="27" xfId="107" applyFont="1" applyFill="1" applyBorder="1" applyAlignment="1">
      <alignment horizontal="center" wrapText="1"/>
    </xf>
    <xf numFmtId="0" fontId="77" fillId="4" borderId="27" xfId="0" applyFont="1" applyFill="1" applyBorder="1" applyAlignment="1">
      <alignment horizontal="center"/>
    </xf>
    <xf numFmtId="0" fontId="77" fillId="4" borderId="28" xfId="0" applyFont="1" applyFill="1" applyBorder="1" applyAlignment="1">
      <alignment horizontal="center"/>
    </xf>
    <xf numFmtId="0" fontId="35" fillId="29" borderId="48" xfId="107" applyFont="1" applyFill="1" applyBorder="1" applyAlignment="1">
      <alignment wrapText="1"/>
    </xf>
    <xf numFmtId="0" fontId="107" fillId="29" borderId="3" xfId="0" applyFont="1" applyFill="1" applyBorder="1" applyAlignment="1"/>
    <xf numFmtId="0" fontId="107" fillId="29" borderId="46" xfId="0" applyFont="1" applyFill="1" applyBorder="1" applyAlignment="1"/>
    <xf numFmtId="0" fontId="35" fillId="29" borderId="32" xfId="107" applyFont="1" applyFill="1" applyBorder="1" applyAlignment="1"/>
    <xf numFmtId="0" fontId="107" fillId="29" borderId="0" xfId="0" applyFont="1" applyFill="1" applyBorder="1" applyAlignment="1"/>
    <xf numFmtId="0" fontId="107" fillId="29" borderId="19" xfId="0" applyFont="1" applyFill="1" applyBorder="1" applyAlignment="1"/>
    <xf numFmtId="0" fontId="35" fillId="29" borderId="52" xfId="107" applyFont="1" applyFill="1" applyBorder="1" applyAlignment="1"/>
    <xf numFmtId="0" fontId="107" fillId="29" borderId="73" xfId="0" applyFont="1" applyFill="1" applyBorder="1" applyAlignment="1"/>
    <xf numFmtId="0" fontId="107" fillId="29" borderId="54" xfId="0" applyFont="1" applyFill="1" applyBorder="1" applyAlignment="1"/>
    <xf numFmtId="0" fontId="103" fillId="4" borderId="27" xfId="0" applyFont="1" applyFill="1" applyBorder="1" applyAlignment="1">
      <alignment horizontal="center"/>
    </xf>
    <xf numFmtId="0" fontId="0" fillId="0" borderId="27" xfId="0" applyBorder="1" applyAlignment="1">
      <alignment horizontal="center"/>
    </xf>
    <xf numFmtId="0" fontId="34" fillId="0" borderId="0" xfId="1" applyFont="1" applyAlignment="1">
      <alignment wrapText="1"/>
    </xf>
    <xf numFmtId="0" fontId="0" fillId="0" borderId="0" xfId="0" applyAlignment="1"/>
    <xf numFmtId="0" fontId="34" fillId="0" borderId="0" xfId="107" applyFont="1" applyAlignment="1">
      <alignment wrapText="1"/>
    </xf>
    <xf numFmtId="0" fontId="35" fillId="29" borderId="57" xfId="110" applyFont="1" applyFill="1" applyBorder="1" applyAlignment="1"/>
    <xf numFmtId="0" fontId="107" fillId="29" borderId="58" xfId="0" applyFont="1" applyFill="1" applyBorder="1" applyAlignment="1"/>
    <xf numFmtId="0" fontId="107" fillId="29" borderId="59" xfId="0" applyFont="1" applyFill="1" applyBorder="1" applyAlignment="1"/>
    <xf numFmtId="0" fontId="35" fillId="29" borderId="48" xfId="110" applyFont="1" applyFill="1" applyBorder="1" applyAlignment="1"/>
    <xf numFmtId="0" fontId="35" fillId="29" borderId="57" xfId="110" applyFont="1" applyFill="1" applyBorder="1" applyAlignment="1">
      <alignment wrapText="1"/>
    </xf>
    <xf numFmtId="0" fontId="35" fillId="29" borderId="58" xfId="110" applyFont="1" applyFill="1" applyBorder="1" applyAlignment="1"/>
    <xf numFmtId="0" fontId="35" fillId="29" borderId="59" xfId="110" applyFont="1" applyFill="1" applyBorder="1" applyAlignment="1"/>
    <xf numFmtId="0" fontId="21" fillId="0" borderId="0" xfId="0" applyFont="1" applyAlignment="1">
      <alignment vertical="center" wrapText="1"/>
    </xf>
    <xf numFmtId="0" fontId="21" fillId="0" borderId="0" xfId="0" applyFont="1" applyAlignment="1"/>
    <xf numFmtId="3" fontId="35" fillId="4" borderId="36" xfId="110" applyNumberFormat="1" applyFont="1" applyFill="1" applyBorder="1" applyAlignment="1">
      <alignment horizontal="center" wrapText="1"/>
    </xf>
    <xf numFmtId="3" fontId="35" fillId="4" borderId="45" xfId="110" applyNumberFormat="1" applyFont="1" applyFill="1" applyBorder="1" applyAlignment="1">
      <alignment horizontal="center" wrapText="1"/>
    </xf>
    <xf numFmtId="3" fontId="35" fillId="4" borderId="37" xfId="110" applyNumberFormat="1" applyFont="1" applyFill="1" applyBorder="1" applyAlignment="1">
      <alignment horizontal="center" wrapText="1"/>
    </xf>
    <xf numFmtId="3" fontId="33" fillId="4" borderId="44" xfId="110" applyNumberFormat="1" applyFont="1" applyFill="1" applyBorder="1" applyAlignment="1">
      <alignment horizontal="center" wrapText="1"/>
    </xf>
    <xf numFmtId="3" fontId="33" fillId="4" borderId="45" xfId="110" applyNumberFormat="1" applyFont="1" applyFill="1" applyBorder="1" applyAlignment="1">
      <alignment horizontal="center" wrapText="1"/>
    </xf>
    <xf numFmtId="3" fontId="33" fillId="4" borderId="37" xfId="110" applyNumberFormat="1" applyFont="1" applyFill="1" applyBorder="1" applyAlignment="1">
      <alignment horizontal="center" wrapText="1"/>
    </xf>
    <xf numFmtId="3" fontId="33" fillId="0" borderId="0" xfId="4" applyNumberFormat="1" applyFont="1" applyBorder="1" applyAlignment="1">
      <alignment horizontal="center" vertical="center" wrapText="1"/>
    </xf>
    <xf numFmtId="0" fontId="0" fillId="0" borderId="0" xfId="0" applyBorder="1" applyAlignment="1">
      <alignment horizontal="center" wrapText="1"/>
    </xf>
    <xf numFmtId="0" fontId="0" fillId="0" borderId="19" xfId="0" applyBorder="1" applyAlignment="1">
      <alignment horizontal="center" wrapText="1"/>
    </xf>
    <xf numFmtId="0" fontId="0" fillId="0" borderId="3" xfId="0" applyBorder="1" applyAlignment="1">
      <alignment horizontal="center" wrapText="1"/>
    </xf>
    <xf numFmtId="0" fontId="0" fillId="0" borderId="46" xfId="0" applyBorder="1" applyAlignment="1">
      <alignment horizontal="center" wrapText="1"/>
    </xf>
    <xf numFmtId="3" fontId="27" fillId="0" borderId="60" xfId="4" applyNumberFormat="1" applyBorder="1" applyAlignment="1">
      <alignment horizontal="center" vertical="center" wrapText="1"/>
    </xf>
    <xf numFmtId="3" fontId="27" fillId="0" borderId="62" xfId="4" applyNumberFormat="1" applyBorder="1" applyAlignment="1">
      <alignment horizontal="center" vertical="center" wrapText="1"/>
    </xf>
    <xf numFmtId="3" fontId="27" fillId="0" borderId="63" xfId="4" applyNumberFormat="1" applyBorder="1" applyAlignment="1">
      <alignment horizontal="center" vertical="center" wrapText="1"/>
    </xf>
    <xf numFmtId="3" fontId="27" fillId="0" borderId="2" xfId="4" applyNumberFormat="1" applyBorder="1" applyAlignment="1">
      <alignment horizontal="center" vertical="center" wrapText="1"/>
    </xf>
    <xf numFmtId="3" fontId="27" fillId="0" borderId="19" xfId="4" applyNumberFormat="1" applyBorder="1" applyAlignment="1">
      <alignment horizontal="center" vertical="center" wrapText="1"/>
    </xf>
    <xf numFmtId="3" fontId="27" fillId="0" borderId="30" xfId="4" applyNumberFormat="1" applyBorder="1" applyAlignment="1">
      <alignment horizontal="center" vertical="center" wrapText="1"/>
    </xf>
    <xf numFmtId="3" fontId="27" fillId="0" borderId="3" xfId="4" applyNumberFormat="1" applyBorder="1" applyAlignment="1">
      <alignment horizontal="center" vertical="center" wrapText="1"/>
    </xf>
    <xf numFmtId="3" fontId="27" fillId="0" borderId="46" xfId="4" applyNumberFormat="1" applyBorder="1" applyAlignment="1">
      <alignment horizontal="center" vertical="center" wrapText="1"/>
    </xf>
    <xf numFmtId="3" fontId="29" fillId="29" borderId="56" xfId="4" quotePrefix="1" applyNumberFormat="1" applyFont="1" applyFill="1" applyBorder="1" applyAlignment="1">
      <alignment horizontal="center" vertical="center" wrapText="1"/>
    </xf>
    <xf numFmtId="3" fontId="29" fillId="29" borderId="58" xfId="4" quotePrefix="1" applyNumberFormat="1" applyFont="1" applyFill="1" applyBorder="1" applyAlignment="1">
      <alignment horizontal="center" vertical="center" wrapText="1"/>
    </xf>
    <xf numFmtId="3" fontId="29" fillId="29" borderId="59" xfId="4" quotePrefix="1" applyNumberFormat="1" applyFont="1" applyFill="1" applyBorder="1" applyAlignment="1">
      <alignment horizontal="center" vertical="center" wrapText="1"/>
    </xf>
    <xf numFmtId="3" fontId="29" fillId="29" borderId="30" xfId="4" quotePrefix="1" applyNumberFormat="1" applyFont="1" applyFill="1" applyBorder="1" applyAlignment="1">
      <alignment horizontal="center" vertical="center" wrapText="1"/>
    </xf>
    <xf numFmtId="3" fontId="29" fillId="29" borderId="3" xfId="4" quotePrefix="1" applyNumberFormat="1" applyFont="1" applyFill="1" applyBorder="1" applyAlignment="1">
      <alignment horizontal="center" vertical="center" wrapText="1"/>
    </xf>
    <xf numFmtId="3" fontId="29" fillId="29" borderId="46" xfId="4" quotePrefix="1" applyNumberFormat="1" applyFont="1" applyFill="1" applyBorder="1" applyAlignment="1">
      <alignment horizontal="center" vertical="center" wrapText="1"/>
    </xf>
    <xf numFmtId="3" fontId="29" fillId="29" borderId="60" xfId="4" quotePrefix="1" applyNumberFormat="1" applyFont="1" applyFill="1" applyBorder="1" applyAlignment="1">
      <alignment horizontal="center" vertical="center" wrapText="1"/>
    </xf>
    <xf numFmtId="3" fontId="29" fillId="29" borderId="62" xfId="4" quotePrefix="1" applyNumberFormat="1" applyFont="1" applyFill="1" applyBorder="1" applyAlignment="1">
      <alignment horizontal="center" vertical="center" wrapText="1"/>
    </xf>
    <xf numFmtId="3" fontId="29" fillId="29" borderId="63" xfId="4" quotePrefix="1" applyNumberFormat="1" applyFont="1" applyFill="1" applyBorder="1" applyAlignment="1">
      <alignment horizontal="center" vertical="center" wrapText="1"/>
    </xf>
    <xf numFmtId="3" fontId="27" fillId="0" borderId="0" xfId="4" applyNumberFormat="1" applyBorder="1" applyAlignment="1">
      <alignment horizontal="center" vertical="center" wrapText="1"/>
    </xf>
    <xf numFmtId="3" fontId="29" fillId="4" borderId="33" xfId="111" applyNumberFormat="1" applyFont="1" applyFill="1" applyBorder="1" applyAlignment="1">
      <alignment horizontal="right" vertical="center" wrapText="1"/>
    </xf>
    <xf numFmtId="49" fontId="29" fillId="29" borderId="56" xfId="4" applyNumberFormat="1" applyFont="1" applyFill="1" applyBorder="1" applyAlignment="1">
      <alignment horizontal="center" vertical="center" wrapText="1"/>
    </xf>
    <xf numFmtId="49" fontId="29" fillId="29" borderId="58" xfId="4" applyNumberFormat="1" applyFont="1" applyFill="1" applyBorder="1" applyAlignment="1">
      <alignment horizontal="center" vertical="center" wrapText="1"/>
    </xf>
    <xf numFmtId="49" fontId="29" fillId="29" borderId="59" xfId="4" applyNumberFormat="1" applyFont="1" applyFill="1" applyBorder="1" applyAlignment="1">
      <alignment horizontal="center" vertical="center" wrapText="1"/>
    </xf>
    <xf numFmtId="3" fontId="33" fillId="29" borderId="56" xfId="4" applyNumberFormat="1" applyFont="1" applyFill="1" applyBorder="1" applyAlignment="1">
      <alignment horizontal="center" vertical="center" wrapText="1"/>
    </xf>
    <xf numFmtId="3" fontId="33" fillId="29" borderId="58" xfId="4" applyNumberFormat="1" applyFont="1" applyFill="1" applyBorder="1" applyAlignment="1">
      <alignment horizontal="center" vertical="center" wrapText="1"/>
    </xf>
    <xf numFmtId="3" fontId="33" fillId="29" borderId="59" xfId="4" applyNumberFormat="1" applyFont="1" applyFill="1" applyBorder="1" applyAlignment="1">
      <alignment horizontal="center" vertical="center" wrapText="1"/>
    </xf>
    <xf numFmtId="0" fontId="106" fillId="4" borderId="26" xfId="0" applyFont="1" applyFill="1" applyBorder="1" applyAlignment="1">
      <alignment vertical="center" wrapText="1"/>
    </xf>
    <xf numFmtId="0" fontId="106" fillId="4" borderId="52" xfId="0" applyFont="1" applyFill="1" applyBorder="1" applyAlignment="1">
      <alignment vertical="center" wrapText="1"/>
    </xf>
    <xf numFmtId="0" fontId="106" fillId="4" borderId="27" xfId="0" applyFont="1" applyFill="1" applyBorder="1" applyAlignment="1">
      <alignment horizontal="center" vertical="center" wrapText="1"/>
    </xf>
    <xf numFmtId="0" fontId="106" fillId="4" borderId="28" xfId="0" applyFont="1" applyFill="1" applyBorder="1" applyAlignment="1">
      <alignment horizontal="center" vertical="center" wrapText="1"/>
    </xf>
    <xf numFmtId="3" fontId="35" fillId="4" borderId="35" xfId="106" applyNumberFormat="1" applyFont="1" applyFill="1" applyBorder="1" applyAlignment="1">
      <alignment horizontal="left"/>
    </xf>
    <xf numFmtId="0" fontId="107" fillId="4" borderId="38" xfId="0" applyFont="1" applyFill="1" applyBorder="1" applyAlignment="1">
      <alignment horizontal="left"/>
    </xf>
    <xf numFmtId="3" fontId="35" fillId="4" borderId="36" xfId="106" applyNumberFormat="1" applyFont="1" applyFill="1" applyBorder="1" applyAlignment="1">
      <alignment horizontal="center" vertical="top"/>
    </xf>
    <xf numFmtId="0" fontId="107" fillId="4" borderId="37" xfId="0" applyFont="1" applyFill="1" applyBorder="1" applyAlignment="1">
      <alignment horizontal="center" vertical="top"/>
    </xf>
    <xf numFmtId="3" fontId="33" fillId="4" borderId="36" xfId="106" applyNumberFormat="1" applyFont="1" applyFill="1" applyBorder="1" applyAlignment="1">
      <alignment horizontal="center" vertical="top"/>
    </xf>
    <xf numFmtId="0" fontId="36" fillId="4" borderId="31" xfId="98" applyFont="1" applyFill="1" applyBorder="1" applyAlignment="1">
      <alignment horizontal="center"/>
    </xf>
    <xf numFmtId="0" fontId="36" fillId="4" borderId="34" xfId="98" applyFont="1" applyFill="1" applyBorder="1" applyAlignment="1">
      <alignment horizontal="center"/>
    </xf>
    <xf numFmtId="0" fontId="36" fillId="4" borderId="50" xfId="98" applyFont="1" applyFill="1" applyBorder="1" applyAlignment="1">
      <alignment horizontal="center"/>
    </xf>
    <xf numFmtId="0" fontId="106" fillId="4" borderId="56" xfId="98" applyFont="1" applyFill="1" applyBorder="1" applyAlignment="1">
      <alignment horizontal="center"/>
    </xf>
    <xf numFmtId="0" fontId="106" fillId="4" borderId="58" xfId="98" applyFont="1" applyFill="1" applyBorder="1" applyAlignment="1">
      <alignment horizontal="center"/>
    </xf>
    <xf numFmtId="0" fontId="106" fillId="4" borderId="59" xfId="98" applyFont="1" applyFill="1" applyBorder="1" applyAlignment="1">
      <alignment horizontal="center"/>
    </xf>
    <xf numFmtId="0" fontId="106" fillId="4" borderId="33" xfId="98" applyFont="1" applyFill="1" applyBorder="1" applyAlignment="1">
      <alignment horizontal="center"/>
    </xf>
    <xf numFmtId="0" fontId="106" fillId="4" borderId="50" xfId="98" applyFont="1" applyFill="1" applyBorder="1" applyAlignment="1">
      <alignment horizontal="center"/>
    </xf>
    <xf numFmtId="0" fontId="106" fillId="4" borderId="34" xfId="98" applyFont="1" applyFill="1" applyBorder="1" applyAlignment="1">
      <alignment horizontal="center"/>
    </xf>
    <xf numFmtId="0" fontId="36" fillId="4" borderId="64" xfId="98" applyFont="1" applyFill="1" applyBorder="1" applyAlignment="1">
      <alignment horizontal="center"/>
    </xf>
    <xf numFmtId="0" fontId="36" fillId="4" borderId="48" xfId="98" applyFont="1" applyFill="1" applyBorder="1" applyAlignment="1">
      <alignment horizontal="center"/>
    </xf>
    <xf numFmtId="0" fontId="36" fillId="4" borderId="60" xfId="98" applyFont="1" applyFill="1" applyBorder="1" applyAlignment="1">
      <alignment horizontal="center"/>
    </xf>
    <xf numFmtId="0" fontId="36" fillId="4" borderId="63" xfId="98" applyFont="1" applyFill="1" applyBorder="1" applyAlignment="1">
      <alignment horizontal="center"/>
    </xf>
    <xf numFmtId="0" fontId="106" fillId="4" borderId="45" xfId="98" applyFont="1" applyFill="1" applyBorder="1" applyAlignment="1">
      <alignment horizontal="center"/>
    </xf>
    <xf numFmtId="0" fontId="106" fillId="4" borderId="37" xfId="98" applyFont="1" applyFill="1" applyBorder="1" applyAlignment="1">
      <alignment horizontal="center"/>
    </xf>
    <xf numFmtId="0" fontId="36" fillId="4" borderId="62" xfId="98" applyFont="1" applyFill="1" applyBorder="1" applyAlignment="1">
      <alignment horizontal="center"/>
    </xf>
    <xf numFmtId="0" fontId="106" fillId="4" borderId="36" xfId="98" applyFont="1" applyFill="1" applyBorder="1" applyAlignment="1">
      <alignment horizontal="center"/>
    </xf>
    <xf numFmtId="3" fontId="35" fillId="4" borderId="48" xfId="6" applyNumberFormat="1" applyFont="1" applyFill="1" applyBorder="1" applyAlignment="1">
      <alignment horizontal="left" vertical="top" wrapText="1"/>
    </xf>
    <xf numFmtId="0" fontId="111" fillId="4" borderId="3" xfId="6" applyFont="1" applyFill="1" applyBorder="1" applyAlignment="1">
      <alignment vertical="top" wrapText="1"/>
    </xf>
    <xf numFmtId="0" fontId="111" fillId="4" borderId="46" xfId="6" applyFont="1" applyFill="1" applyBorder="1" applyAlignment="1">
      <alignment vertical="top" wrapText="1"/>
    </xf>
    <xf numFmtId="3" fontId="35" fillId="4" borderId="33" xfId="6" applyNumberFormat="1" applyFont="1" applyFill="1" applyBorder="1" applyAlignment="1">
      <alignment horizontal="center" vertical="center" wrapText="1"/>
    </xf>
    <xf numFmtId="3" fontId="33" fillId="4" borderId="33" xfId="6" applyNumberFormat="1" applyFont="1" applyFill="1" applyBorder="1" applyAlignment="1">
      <alignment horizontal="center" vertical="center" wrapText="1"/>
    </xf>
    <xf numFmtId="3" fontId="33" fillId="4" borderId="34" xfId="6" applyNumberFormat="1" applyFont="1" applyFill="1" applyBorder="1" applyAlignment="1">
      <alignment horizontal="center" vertical="center" wrapText="1"/>
    </xf>
    <xf numFmtId="3" fontId="35" fillId="0" borderId="0" xfId="6" applyNumberFormat="1" applyFont="1" applyFill="1" applyBorder="1" applyAlignment="1">
      <alignment horizontal="center" vertical="center" wrapText="1"/>
    </xf>
    <xf numFmtId="0" fontId="24" fillId="0" borderId="0" xfId="6" applyFont="1" applyAlignment="1">
      <alignment wrapText="1"/>
    </xf>
    <xf numFmtId="3" fontId="35" fillId="4" borderId="34" xfId="6" applyNumberFormat="1" applyFont="1" applyFill="1" applyBorder="1" applyAlignment="1">
      <alignment horizontal="center" vertical="center" wrapText="1"/>
    </xf>
    <xf numFmtId="3" fontId="28" fillId="0" borderId="0" xfId="6" applyNumberFormat="1" applyFont="1" applyAlignment="1">
      <alignment horizontal="center" vertical="center" wrapText="1"/>
    </xf>
    <xf numFmtId="0" fontId="111" fillId="4" borderId="33" xfId="6" applyFont="1" applyFill="1" applyBorder="1" applyAlignment="1">
      <alignment horizontal="center" vertical="center" wrapText="1"/>
    </xf>
    <xf numFmtId="0" fontId="94" fillId="0" borderId="0" xfId="0" applyFont="1" applyAlignment="1">
      <alignment vertical="center" wrapText="1"/>
    </xf>
    <xf numFmtId="0" fontId="35" fillId="4" borderId="1" xfId="6" applyFont="1" applyFill="1" applyBorder="1" applyAlignment="1">
      <alignment horizontal="center" vertical="center" wrapText="1"/>
    </xf>
    <xf numFmtId="0" fontId="113" fillId="4" borderId="53" xfId="0" applyFont="1" applyFill="1" applyBorder="1" applyAlignment="1">
      <alignment horizontal="center" vertical="center"/>
    </xf>
    <xf numFmtId="0" fontId="3" fillId="0" borderId="0" xfId="6" applyFont="1" applyAlignment="1">
      <alignment wrapText="1"/>
    </xf>
    <xf numFmtId="0" fontId="35" fillId="4" borderId="36" xfId="6" applyFont="1" applyFill="1" applyBorder="1" applyAlignment="1">
      <alignment horizontal="center"/>
    </xf>
    <xf numFmtId="0" fontId="36" fillId="4" borderId="83" xfId="0" applyFont="1" applyFill="1" applyBorder="1" applyAlignment="1">
      <alignment horizontal="center"/>
    </xf>
    <xf numFmtId="0" fontId="33" fillId="4" borderId="36" xfId="6" applyFont="1" applyFill="1" applyBorder="1" applyAlignment="1">
      <alignment horizontal="center"/>
    </xf>
    <xf numFmtId="0" fontId="36" fillId="4" borderId="37" xfId="0" applyFont="1" applyFill="1" applyBorder="1" applyAlignment="1">
      <alignment horizontal="center"/>
    </xf>
    <xf numFmtId="0" fontId="85" fillId="0" borderId="0" xfId="0" applyFont="1" applyAlignment="1">
      <alignment horizontal="left" vertical="center" wrapText="1"/>
    </xf>
    <xf numFmtId="0" fontId="115" fillId="0" borderId="0" xfId="0" applyFont="1" applyAlignment="1">
      <alignment horizontal="left" vertical="center" wrapText="1"/>
    </xf>
    <xf numFmtId="0" fontId="105" fillId="0" borderId="0" xfId="105" applyFont="1" applyAlignment="1">
      <alignment wrapText="1"/>
    </xf>
    <xf numFmtId="0" fontId="107" fillId="0" borderId="0" xfId="0" applyFont="1" applyAlignment="1">
      <alignment wrapText="1"/>
    </xf>
    <xf numFmtId="0" fontId="35" fillId="4" borderId="31" xfId="6" applyFont="1" applyFill="1" applyBorder="1" applyAlignment="1">
      <alignment vertical="center" wrapText="1"/>
    </xf>
    <xf numFmtId="0" fontId="35" fillId="4" borderId="34" xfId="6" applyFont="1" applyFill="1" applyBorder="1" applyAlignment="1">
      <alignment vertical="center" wrapText="1"/>
    </xf>
    <xf numFmtId="0" fontId="35" fillId="4" borderId="33" xfId="9" applyFont="1" applyFill="1" applyBorder="1" applyAlignment="1">
      <alignment horizontal="center" vertical="center"/>
    </xf>
    <xf numFmtId="170" fontId="29" fillId="0" borderId="0" xfId="9" applyNumberFormat="1" applyFont="1" applyAlignment="1">
      <alignment horizontal="left" vertical="center"/>
    </xf>
    <xf numFmtId="0" fontId="27" fillId="0" borderId="0" xfId="9" applyFont="1" applyAlignment="1">
      <alignment horizontal="left" vertical="center"/>
    </xf>
    <xf numFmtId="0" fontId="27" fillId="0" borderId="0" xfId="9" applyFont="1" applyAlignment="1">
      <alignment vertical="center"/>
    </xf>
    <xf numFmtId="0" fontId="27" fillId="4" borderId="33" xfId="84" applyFill="1" applyBorder="1" applyAlignment="1">
      <alignment horizontal="center" vertical="center"/>
    </xf>
    <xf numFmtId="167" fontId="49" fillId="4" borderId="61" xfId="9" applyNumberFormat="1" applyFont="1" applyFill="1" applyBorder="1" applyAlignment="1">
      <alignment horizontal="left" wrapText="1"/>
    </xf>
    <xf numFmtId="167" fontId="49" fillId="4" borderId="5" xfId="9" applyNumberFormat="1" applyFont="1" applyFill="1" applyBorder="1" applyAlignment="1">
      <alignment horizontal="left" wrapText="1"/>
    </xf>
    <xf numFmtId="167" fontId="49" fillId="4" borderId="56" xfId="9" applyNumberFormat="1" applyFont="1" applyFill="1" applyBorder="1" applyAlignment="1">
      <alignment horizontal="center" vertical="center"/>
    </xf>
    <xf numFmtId="167" fontId="49" fillId="4" borderId="58" xfId="9" applyNumberFormat="1" applyFont="1" applyFill="1" applyBorder="1" applyAlignment="1">
      <alignment horizontal="center" vertical="center"/>
    </xf>
    <xf numFmtId="167" fontId="49" fillId="4" borderId="68" xfId="9" applyNumberFormat="1" applyFont="1" applyFill="1" applyBorder="1" applyAlignment="1">
      <alignment horizontal="center" vertical="center"/>
    </xf>
    <xf numFmtId="0" fontId="29" fillId="4" borderId="56" xfId="100" applyFont="1" applyFill="1" applyBorder="1" applyAlignment="1">
      <alignment horizontal="center" vertical="center"/>
    </xf>
    <xf numFmtId="0" fontId="29" fillId="4" borderId="58" xfId="100" applyFont="1" applyFill="1" applyBorder="1" applyAlignment="1">
      <alignment horizontal="center" vertical="center"/>
    </xf>
    <xf numFmtId="0" fontId="29" fillId="4" borderId="68" xfId="100" applyFont="1" applyFill="1" applyBorder="1" applyAlignment="1">
      <alignment horizontal="center" vertical="center"/>
    </xf>
    <xf numFmtId="167" fontId="49" fillId="4" borderId="1" xfId="9" applyNumberFormat="1" applyFont="1" applyFill="1" applyBorder="1" applyAlignment="1">
      <alignment horizontal="left" wrapText="1"/>
    </xf>
    <xf numFmtId="167" fontId="23" fillId="0" borderId="0" xfId="9" applyNumberFormat="1" applyFont="1" applyAlignment="1">
      <alignment horizontal="left" wrapText="1"/>
    </xf>
    <xf numFmtId="0" fontId="91" fillId="0" borderId="0" xfId="100" applyAlignment="1">
      <alignment horizontal="left" wrapText="1"/>
    </xf>
    <xf numFmtId="167" fontId="92" fillId="0" borderId="0" xfId="9" applyNumberFormat="1" applyFont="1" applyAlignment="1">
      <alignment horizontal="left" vertical="center"/>
    </xf>
    <xf numFmtId="170" fontId="44" fillId="0" borderId="0" xfId="9" applyNumberFormat="1" applyFont="1" applyAlignment="1"/>
    <xf numFmtId="0" fontId="87" fillId="0" borderId="0" xfId="0" applyFont="1" applyAlignment="1">
      <alignment vertical="center" wrapText="1"/>
    </xf>
    <xf numFmtId="0" fontId="0" fillId="0" borderId="0" xfId="0" applyAlignment="1">
      <alignment wrapText="1"/>
    </xf>
    <xf numFmtId="0" fontId="83" fillId="0" borderId="0" xfId="0" applyFont="1" applyAlignment="1">
      <alignment wrapText="1"/>
    </xf>
    <xf numFmtId="0" fontId="33" fillId="0" borderId="0" xfId="4" applyFont="1" applyAlignment="1">
      <alignment wrapText="1"/>
    </xf>
    <xf numFmtId="0" fontId="81" fillId="4" borderId="35" xfId="84" applyFont="1" applyFill="1" applyBorder="1" applyAlignment="1">
      <alignment horizontal="left" vertical="center"/>
    </xf>
    <xf numFmtId="0" fontId="81" fillId="4" borderId="65" xfId="84" applyFont="1" applyFill="1" applyBorder="1" applyAlignment="1">
      <alignment horizontal="left" vertical="center"/>
    </xf>
    <xf numFmtId="0" fontId="116" fillId="4" borderId="36" xfId="84" applyFont="1" applyFill="1" applyBorder="1" applyAlignment="1">
      <alignment horizontal="center" vertical="top" wrapText="1"/>
    </xf>
    <xf numFmtId="0" fontId="116" fillId="4" borderId="28" xfId="84" applyFont="1" applyFill="1" applyBorder="1" applyAlignment="1">
      <alignment horizontal="center" vertical="top" wrapText="1"/>
    </xf>
    <xf numFmtId="0" fontId="106" fillId="4" borderId="61" xfId="84" applyFont="1" applyFill="1" applyBorder="1" applyAlignment="1">
      <alignment horizontal="right" vertical="top" wrapText="1"/>
    </xf>
    <xf numFmtId="0" fontId="106" fillId="4" borderId="66" xfId="84" applyFont="1" applyFill="1" applyBorder="1" applyAlignment="1">
      <alignment horizontal="right" vertical="top" wrapText="1"/>
    </xf>
    <xf numFmtId="0" fontId="133" fillId="0" borderId="33" xfId="0" applyFont="1" applyBorder="1" applyAlignment="1">
      <alignment wrapText="1"/>
    </xf>
    <xf numFmtId="0" fontId="0" fillId="0" borderId="33" xfId="0" applyBorder="1" applyAlignment="1">
      <alignment wrapText="1"/>
    </xf>
    <xf numFmtId="3" fontId="35" fillId="4" borderId="27" xfId="4" applyNumberFormat="1" applyFont="1" applyFill="1" applyBorder="1" applyAlignment="1">
      <alignment horizontal="center" vertical="top" wrapText="1"/>
    </xf>
    <xf numFmtId="3" fontId="33" fillId="4" borderId="27" xfId="4" applyNumberFormat="1" applyFont="1" applyFill="1" applyBorder="1" applyAlignment="1">
      <alignment horizontal="center" vertical="top" wrapText="1"/>
    </xf>
    <xf numFmtId="3" fontId="33" fillId="4" borderId="28" xfId="4" applyNumberFormat="1" applyFont="1" applyFill="1" applyBorder="1" applyAlignment="1">
      <alignment horizontal="center" vertical="top" wrapText="1"/>
    </xf>
    <xf numFmtId="3" fontId="35" fillId="4" borderId="26" xfId="4" applyNumberFormat="1" applyFont="1" applyFill="1" applyBorder="1" applyAlignment="1">
      <alignment horizontal="left" vertical="top" wrapText="1"/>
    </xf>
    <xf numFmtId="0" fontId="36" fillId="4" borderId="52" xfId="0" applyFont="1" applyFill="1" applyBorder="1" applyAlignment="1">
      <alignment wrapText="1"/>
    </xf>
    <xf numFmtId="3" fontId="33" fillId="0" borderId="0" xfId="4" applyNumberFormat="1" applyFont="1" applyFill="1" applyBorder="1" applyAlignment="1">
      <alignment horizontal="left" wrapText="1"/>
    </xf>
    <xf numFmtId="0" fontId="23" fillId="0" borderId="0" xfId="116" applyFont="1" applyAlignment="1">
      <alignment wrapText="1"/>
    </xf>
    <xf numFmtId="0" fontId="23" fillId="0" borderId="0" xfId="116" applyFont="1" applyAlignment="1">
      <alignment horizontal="left" wrapText="1"/>
    </xf>
    <xf numFmtId="0" fontId="134" fillId="0" borderId="0" xfId="116" applyAlignment="1">
      <alignment horizontal="left" wrapText="1"/>
    </xf>
    <xf numFmtId="0" fontId="135" fillId="0" borderId="0" xfId="116" applyFont="1" applyAlignment="1">
      <alignment horizontal="left" wrapText="1"/>
    </xf>
    <xf numFmtId="171" fontId="35" fillId="32" borderId="33" xfId="9" applyNumberFormat="1" applyFont="1" applyFill="1" applyBorder="1" applyAlignment="1">
      <alignment horizontal="center" wrapText="1"/>
    </xf>
    <xf numFmtId="171" fontId="35" fillId="32" borderId="33" xfId="9" applyNumberFormat="1" applyFont="1" applyFill="1" applyBorder="1" applyAlignment="1">
      <alignment horizontal="center"/>
    </xf>
    <xf numFmtId="171" fontId="33" fillId="32" borderId="33" xfId="9" applyNumberFormat="1" applyFont="1" applyFill="1" applyBorder="1" applyAlignment="1">
      <alignment horizontal="center" wrapText="1"/>
    </xf>
    <xf numFmtId="171" fontId="33" fillId="32" borderId="34" xfId="9" applyNumberFormat="1" applyFont="1" applyFill="1" applyBorder="1" applyAlignment="1">
      <alignment horizontal="center"/>
    </xf>
    <xf numFmtId="171" fontId="45" fillId="0" borderId="32" xfId="9" applyNumberFormat="1" applyFont="1" applyBorder="1" applyAlignment="1">
      <alignment horizontal="left" wrapText="1"/>
    </xf>
    <xf numFmtId="171" fontId="45" fillId="0" borderId="0" xfId="9" applyNumberFormat="1" applyFont="1" applyBorder="1" applyAlignment="1">
      <alignment horizontal="left"/>
    </xf>
    <xf numFmtId="171" fontId="45" fillId="0" borderId="19" xfId="9" applyNumberFormat="1" applyFont="1" applyBorder="1" applyAlignment="1">
      <alignment horizontal="left"/>
    </xf>
    <xf numFmtId="171" fontId="23" fillId="0" borderId="0" xfId="9" applyNumberFormat="1" applyFont="1" applyAlignment="1">
      <alignment wrapText="1"/>
    </xf>
    <xf numFmtId="0" fontId="135" fillId="0" borderId="0" xfId="116" applyFont="1" applyAlignment="1">
      <alignment horizontal="left" vertical="top" wrapText="1"/>
    </xf>
    <xf numFmtId="171" fontId="35" fillId="32" borderId="33" xfId="9" quotePrefix="1" applyNumberFormat="1" applyFont="1" applyFill="1" applyBorder="1" applyAlignment="1">
      <alignment horizontal="center" wrapText="1"/>
    </xf>
    <xf numFmtId="0" fontId="33" fillId="32" borderId="33" xfId="116" quotePrefix="1" applyFont="1" applyFill="1" applyBorder="1" applyAlignment="1">
      <alignment horizontal="center"/>
    </xf>
    <xf numFmtId="0" fontId="33" fillId="32" borderId="34" xfId="116" applyFont="1" applyFill="1" applyBorder="1" applyAlignment="1">
      <alignment horizontal="center"/>
    </xf>
    <xf numFmtId="0" fontId="33" fillId="0" borderId="0" xfId="116" applyFont="1" applyAlignment="1">
      <alignment horizontal="left" wrapText="1"/>
    </xf>
    <xf numFmtId="0" fontId="35" fillId="32" borderId="33" xfId="116" applyFont="1" applyFill="1" applyBorder="1" applyAlignment="1">
      <alignment horizontal="center" vertical="top" wrapText="1"/>
    </xf>
    <xf numFmtId="0" fontId="33" fillId="32" borderId="33" xfId="116" applyFont="1" applyFill="1" applyBorder="1" applyAlignment="1">
      <alignment horizontal="center" vertical="top" wrapText="1"/>
    </xf>
    <xf numFmtId="0" fontId="33" fillId="32" borderId="34" xfId="116" applyFont="1" applyFill="1" applyBorder="1" applyAlignment="1">
      <alignment horizontal="center" vertical="top" wrapText="1"/>
    </xf>
    <xf numFmtId="0" fontId="137" fillId="0" borderId="0" xfId="116" applyFont="1" applyAlignment="1">
      <alignment wrapText="1"/>
    </xf>
    <xf numFmtId="0" fontId="35" fillId="32" borderId="33" xfId="116" applyFont="1" applyFill="1" applyBorder="1" applyAlignment="1">
      <alignment horizontal="center" wrapText="1"/>
    </xf>
    <xf numFmtId="0" fontId="23" fillId="0" borderId="0" xfId="116" applyFont="1" applyAlignment="1">
      <alignment horizontal="left" vertical="top" wrapText="1"/>
    </xf>
    <xf numFmtId="0" fontId="134" fillId="0" borderId="0" xfId="116" applyAlignment="1">
      <alignment wrapText="1"/>
    </xf>
    <xf numFmtId="0" fontId="23" fillId="0" borderId="32" xfId="116" applyFont="1" applyBorder="1" applyAlignment="1">
      <alignment wrapText="1"/>
    </xf>
    <xf numFmtId="0" fontId="134" fillId="0" borderId="0" xfId="116" applyBorder="1" applyAlignment="1">
      <alignment wrapText="1"/>
    </xf>
    <xf numFmtId="0" fontId="134" fillId="0" borderId="19" xfId="116" applyBorder="1" applyAlignment="1">
      <alignment wrapText="1"/>
    </xf>
    <xf numFmtId="171" fontId="23" fillId="0" borderId="32" xfId="117" applyNumberFormat="1" applyFont="1" applyBorder="1" applyAlignment="1">
      <alignment wrapText="1"/>
    </xf>
    <xf numFmtId="0" fontId="23" fillId="0" borderId="0" xfId="116" applyFont="1" applyBorder="1" applyAlignment="1">
      <alignment wrapText="1"/>
    </xf>
    <xf numFmtId="0" fontId="23" fillId="0" borderId="19" xfId="116" applyFont="1" applyBorder="1" applyAlignment="1">
      <alignment wrapText="1"/>
    </xf>
    <xf numFmtId="171" fontId="23" fillId="0" borderId="0" xfId="117" applyNumberFormat="1" applyFont="1" applyAlignment="1">
      <alignment wrapText="1"/>
    </xf>
    <xf numFmtId="171" fontId="48" fillId="0" borderId="0" xfId="9" applyNumberFormat="1" applyFont="1" applyAlignment="1">
      <alignment horizontal="left" wrapText="1"/>
    </xf>
    <xf numFmtId="171" fontId="23" fillId="0" borderId="33" xfId="9" applyNumberFormat="1" applyFont="1" applyBorder="1" applyAlignment="1">
      <alignment horizontal="left" wrapText="1"/>
    </xf>
    <xf numFmtId="0" fontId="23" fillId="0" borderId="33" xfId="116" applyFont="1" applyBorder="1" applyAlignment="1">
      <alignment horizontal="left"/>
    </xf>
    <xf numFmtId="171" fontId="48" fillId="0" borderId="0" xfId="9" applyNumberFormat="1" applyFont="1" applyAlignment="1">
      <alignment horizontal="left" vertical="top" wrapText="1"/>
    </xf>
    <xf numFmtId="0" fontId="23" fillId="0" borderId="0" xfId="116" applyFont="1"/>
    <xf numFmtId="0" fontId="33" fillId="0" borderId="0" xfId="116" applyFont="1" applyAlignment="1">
      <alignment wrapText="1"/>
    </xf>
    <xf numFmtId="0" fontId="33" fillId="0" borderId="0" xfId="116" applyFont="1"/>
    <xf numFmtId="171" fontId="51" fillId="0" borderId="0" xfId="9" applyNumberFormat="1" applyFont="1" applyAlignment="1">
      <alignment horizontal="left" vertical="top" wrapText="1"/>
    </xf>
    <xf numFmtId="0" fontId="29" fillId="32" borderId="33" xfId="116" applyFont="1" applyFill="1" applyBorder="1" applyAlignment="1">
      <alignment horizontal="center" vertical="top" wrapText="1"/>
    </xf>
    <xf numFmtId="0" fontId="27" fillId="32" borderId="33" xfId="116" applyFont="1" applyFill="1" applyBorder="1" applyAlignment="1">
      <alignment horizontal="center" vertical="top" wrapText="1"/>
    </xf>
    <xf numFmtId="0" fontId="27" fillId="32" borderId="34" xfId="116" applyFont="1" applyFill="1" applyBorder="1" applyAlignment="1">
      <alignment horizontal="center" vertical="top" wrapText="1"/>
    </xf>
    <xf numFmtId="0" fontId="35" fillId="32" borderId="33" xfId="16" applyFont="1" applyFill="1" applyBorder="1" applyAlignment="1">
      <alignment horizontal="center" vertical="top" wrapText="1"/>
    </xf>
    <xf numFmtId="0" fontId="33" fillId="32" borderId="33" xfId="16" applyFont="1" applyFill="1" applyBorder="1" applyAlignment="1">
      <alignment horizontal="center" vertical="top" wrapText="1"/>
    </xf>
    <xf numFmtId="0" fontId="33" fillId="32" borderId="34" xfId="16" applyFont="1" applyFill="1" applyBorder="1" applyAlignment="1">
      <alignment horizontal="center" vertical="top" wrapText="1"/>
    </xf>
    <xf numFmtId="171" fontId="51" fillId="28" borderId="0" xfId="9" applyNumberFormat="1" applyFont="1" applyFill="1"/>
    <xf numFmtId="0" fontId="134" fillId="28" borderId="0" xfId="116" applyFill="1"/>
    <xf numFmtId="171" fontId="48" fillId="0" borderId="0" xfId="9" applyNumberFormat="1" applyFont="1" applyAlignment="1">
      <alignment wrapText="1"/>
    </xf>
    <xf numFmtId="0" fontId="23" fillId="0" borderId="0" xfId="16" applyFont="1" applyAlignment="1">
      <alignment wrapText="1"/>
    </xf>
    <xf numFmtId="171" fontId="47" fillId="0" borderId="0" xfId="9" applyNumberFormat="1" applyFont="1" applyAlignment="1">
      <alignment wrapText="1"/>
    </xf>
    <xf numFmtId="0" fontId="27" fillId="0" borderId="0" xfId="16" applyAlignment="1">
      <alignment wrapText="1"/>
    </xf>
    <xf numFmtId="0" fontId="134" fillId="0" borderId="0" xfId="116"/>
    <xf numFmtId="0" fontId="151" fillId="0" borderId="0" xfId="116" applyFont="1" applyAlignment="1">
      <alignment horizontal="center" wrapText="1"/>
    </xf>
    <xf numFmtId="171" fontId="45" fillId="28" borderId="32" xfId="9" applyNumberFormat="1" applyFont="1" applyFill="1" applyBorder="1" applyAlignment="1">
      <alignment horizontal="left" vertical="center" wrapText="1"/>
    </xf>
    <xf numFmtId="0" fontId="134" fillId="0" borderId="0" xfId="116" applyBorder="1" applyAlignment="1">
      <alignment vertical="center" wrapText="1"/>
    </xf>
    <xf numFmtId="0" fontId="134" fillId="0" borderId="19" xfId="116" applyBorder="1" applyAlignment="1">
      <alignment vertical="center" wrapText="1"/>
    </xf>
    <xf numFmtId="0" fontId="27" fillId="0" borderId="0" xfId="116" applyFont="1" applyAlignment="1">
      <alignment horizontal="left" wrapText="1"/>
    </xf>
    <xf numFmtId="171" fontId="23" fillId="0" borderId="0" xfId="9" applyNumberFormat="1" applyFont="1" applyAlignment="1">
      <alignment horizontal="left" wrapText="1"/>
    </xf>
    <xf numFmtId="0" fontId="144" fillId="0" borderId="0" xfId="116" applyFont="1" applyAlignment="1">
      <alignment horizontal="left" vertical="top" wrapText="1"/>
    </xf>
    <xf numFmtId="0" fontId="35" fillId="32" borderId="33" xfId="16" quotePrefix="1" applyFont="1" applyFill="1" applyBorder="1" applyAlignment="1">
      <alignment horizontal="center"/>
    </xf>
    <xf numFmtId="0" fontId="35" fillId="32" borderId="33" xfId="16" applyFont="1" applyFill="1" applyBorder="1" applyAlignment="1">
      <alignment horizontal="center"/>
    </xf>
    <xf numFmtId="0" fontId="33" fillId="32" borderId="33" xfId="16" quotePrefix="1" applyFont="1" applyFill="1" applyBorder="1" applyAlignment="1">
      <alignment horizontal="center"/>
    </xf>
    <xf numFmtId="0" fontId="33" fillId="32" borderId="34" xfId="16" applyFont="1" applyFill="1" applyBorder="1" applyAlignment="1">
      <alignment horizontal="center"/>
    </xf>
    <xf numFmtId="0" fontId="144" fillId="0" borderId="0" xfId="16" applyFont="1" applyAlignment="1">
      <alignment horizontal="left" vertical="top" wrapText="1"/>
    </xf>
    <xf numFmtId="171" fontId="33" fillId="34" borderId="0" xfId="20" applyNumberFormat="1" applyFont="1" applyFill="1" applyBorder="1" applyAlignment="1">
      <alignment horizontal="left" wrapText="1"/>
    </xf>
    <xf numFmtId="0" fontId="33" fillId="34" borderId="0" xfId="16" applyFont="1" applyFill="1" applyBorder="1" applyAlignment="1">
      <alignment horizontal="left" wrapText="1"/>
    </xf>
    <xf numFmtId="0" fontId="33" fillId="34" borderId="19" xfId="16" applyFont="1" applyFill="1" applyBorder="1" applyAlignment="1">
      <alignment horizontal="left" wrapText="1"/>
    </xf>
    <xf numFmtId="171" fontId="33" fillId="0" borderId="0" xfId="20" applyNumberFormat="1" applyFont="1" applyBorder="1" applyAlignment="1">
      <alignment horizontal="left" wrapText="1"/>
    </xf>
    <xf numFmtId="0" fontId="33" fillId="0" borderId="0" xfId="16" applyFont="1" applyBorder="1" applyAlignment="1">
      <alignment horizontal="left" wrapText="1"/>
    </xf>
    <xf numFmtId="0" fontId="33" fillId="0" borderId="19" xfId="16" applyFont="1" applyBorder="1" applyAlignment="1">
      <alignment horizontal="left" wrapText="1"/>
    </xf>
    <xf numFmtId="171" fontId="33" fillId="0" borderId="86" xfId="20" applyNumberFormat="1" applyFont="1" applyBorder="1" applyAlignment="1">
      <alignment horizontal="left" wrapText="1"/>
    </xf>
    <xf numFmtId="0" fontId="33" fillId="0" borderId="86" xfId="16" applyFont="1" applyBorder="1" applyAlignment="1">
      <alignment horizontal="left" wrapText="1"/>
    </xf>
    <xf numFmtId="0" fontId="33" fillId="0" borderId="113" xfId="16" applyFont="1" applyBorder="1" applyAlignment="1">
      <alignment horizontal="left" wrapText="1"/>
    </xf>
    <xf numFmtId="171" fontId="23" fillId="0" borderId="4" xfId="20" applyNumberFormat="1" applyFont="1" applyBorder="1" applyAlignment="1">
      <alignment wrapText="1"/>
    </xf>
    <xf numFmtId="0" fontId="23" fillId="0" borderId="5" xfId="16" applyFont="1" applyBorder="1" applyAlignment="1">
      <alignment wrapText="1"/>
    </xf>
    <xf numFmtId="0" fontId="23" fillId="0" borderId="2" xfId="16" applyFont="1" applyBorder="1" applyAlignment="1">
      <alignment wrapText="1"/>
    </xf>
    <xf numFmtId="0" fontId="35" fillId="32" borderId="31" xfId="16" applyFont="1" applyFill="1" applyBorder="1" applyAlignment="1">
      <alignment horizontal="left"/>
    </xf>
    <xf numFmtId="0" fontId="35" fillId="32" borderId="33" xfId="16" applyFont="1" applyFill="1" applyBorder="1" applyAlignment="1">
      <alignment horizontal="left"/>
    </xf>
    <xf numFmtId="0" fontId="35" fillId="32" borderId="34" xfId="16" applyFont="1" applyFill="1" applyBorder="1" applyAlignment="1">
      <alignment horizontal="left"/>
    </xf>
    <xf numFmtId="0" fontId="35" fillId="32" borderId="86" xfId="16" applyFont="1" applyFill="1" applyBorder="1" applyAlignment="1">
      <alignment horizontal="left"/>
    </xf>
    <xf numFmtId="0" fontId="35" fillId="32" borderId="113" xfId="16" applyFont="1" applyFill="1" applyBorder="1" applyAlignment="1">
      <alignment horizontal="left"/>
    </xf>
    <xf numFmtId="0" fontId="144" fillId="0" borderId="0" xfId="16" applyFont="1" applyAlignment="1">
      <alignment horizontal="left" wrapText="1"/>
    </xf>
    <xf numFmtId="15" fontId="35" fillId="32" borderId="33" xfId="116" quotePrefix="1" applyNumberFormat="1" applyFont="1" applyFill="1" applyBorder="1" applyAlignment="1">
      <alignment horizontal="center" wrapText="1"/>
    </xf>
    <xf numFmtId="15" fontId="33" fillId="32" borderId="33" xfId="116" quotePrefix="1" applyNumberFormat="1" applyFont="1" applyFill="1" applyBorder="1" applyAlignment="1">
      <alignment horizontal="center" wrapText="1"/>
    </xf>
    <xf numFmtId="0" fontId="33" fillId="32" borderId="34" xfId="116" applyFont="1" applyFill="1" applyBorder="1" applyAlignment="1">
      <alignment horizontal="center" wrapText="1"/>
    </xf>
    <xf numFmtId="171" fontId="27" fillId="0" borderId="0" xfId="9" applyNumberFormat="1" applyFont="1" applyAlignment="1">
      <alignment horizontal="center" wrapText="1"/>
    </xf>
    <xf numFmtId="171" fontId="33" fillId="0" borderId="0" xfId="9" applyNumberFormat="1" applyFont="1" applyAlignment="1">
      <alignment horizontal="center" wrapText="1"/>
    </xf>
    <xf numFmtId="171" fontId="0" fillId="0" borderId="0" xfId="9" applyNumberFormat="1" applyFont="1" applyAlignment="1">
      <alignment wrapText="1"/>
    </xf>
    <xf numFmtId="171" fontId="51" fillId="0" borderId="0" xfId="9" applyNumberFormat="1" applyFont="1" applyAlignment="1">
      <alignment horizontal="justify"/>
    </xf>
    <xf numFmtId="0" fontId="27" fillId="0" borderId="0" xfId="16"/>
    <xf numFmtId="15" fontId="35" fillId="32" borderId="33" xfId="116" quotePrefix="1" applyNumberFormat="1" applyFont="1" applyFill="1" applyBorder="1" applyAlignment="1">
      <alignment horizontal="center" vertical="top" wrapText="1"/>
    </xf>
    <xf numFmtId="0" fontId="33" fillId="32" borderId="33" xfId="116" quotePrefix="1" applyFont="1" applyFill="1" applyBorder="1" applyAlignment="1">
      <alignment horizontal="center" vertical="top" wrapText="1"/>
    </xf>
    <xf numFmtId="171" fontId="51" fillId="32" borderId="0" xfId="9" applyNumberFormat="1" applyFont="1" applyFill="1" applyBorder="1" applyAlignment="1">
      <alignment horizontal="right" vertical="top" wrapText="1"/>
    </xf>
    <xf numFmtId="0" fontId="134" fillId="32" borderId="0" xfId="116" applyFill="1" applyBorder="1" applyAlignment="1">
      <alignment horizontal="right" vertical="top" wrapText="1"/>
    </xf>
    <xf numFmtId="0" fontId="134" fillId="32" borderId="19" xfId="116" applyFill="1" applyBorder="1" applyAlignment="1">
      <alignment horizontal="right" vertical="top" wrapText="1"/>
    </xf>
    <xf numFmtId="0" fontId="35" fillId="32" borderId="33" xfId="116" quotePrefix="1" applyFont="1" applyFill="1" applyBorder="1" applyAlignment="1">
      <alignment horizontal="center" wrapText="1"/>
    </xf>
    <xf numFmtId="0" fontId="33" fillId="32" borderId="33" xfId="116" quotePrefix="1" applyFont="1" applyFill="1" applyBorder="1" applyAlignment="1">
      <alignment horizontal="center" wrapText="1"/>
    </xf>
    <xf numFmtId="171" fontId="23" fillId="0" borderId="0" xfId="16" applyNumberFormat="1" applyFont="1" applyAlignment="1">
      <alignment horizontal="left" wrapText="1"/>
    </xf>
    <xf numFmtId="171" fontId="23" fillId="0" borderId="0" xfId="16" applyNumberFormat="1" applyFont="1" applyAlignment="1">
      <alignment horizontal="left"/>
    </xf>
    <xf numFmtId="0" fontId="27" fillId="0" borderId="0" xfId="116" applyFont="1" applyAlignment="1">
      <alignment wrapText="1"/>
    </xf>
    <xf numFmtId="171" fontId="33" fillId="0" borderId="0" xfId="9" applyNumberFormat="1" applyFont="1" applyAlignment="1">
      <alignment horizontal="left" wrapText="1"/>
    </xf>
    <xf numFmtId="171" fontId="27" fillId="0" borderId="0" xfId="16" applyNumberFormat="1" applyAlignment="1">
      <alignment horizontal="left" wrapText="1"/>
    </xf>
    <xf numFmtId="171" fontId="144" fillId="0" borderId="0" xfId="118" applyNumberFormat="1" applyFont="1" applyAlignment="1">
      <alignment wrapText="1"/>
    </xf>
    <xf numFmtId="0" fontId="144" fillId="0" borderId="0" xfId="16" applyFont="1"/>
    <xf numFmtId="0" fontId="35" fillId="32" borderId="33" xfId="116" quotePrefix="1" applyFont="1" applyFill="1" applyBorder="1" applyAlignment="1">
      <alignment horizontal="center" vertical="top" wrapText="1"/>
    </xf>
    <xf numFmtId="171" fontId="23" fillId="0" borderId="0" xfId="118" applyNumberFormat="1" applyFont="1" applyAlignment="1">
      <alignment wrapText="1"/>
    </xf>
    <xf numFmtId="0" fontId="23" fillId="0" borderId="0" xfId="16" applyFont="1"/>
    <xf numFmtId="171" fontId="153" fillId="0" borderId="0" xfId="118" applyNumberFormat="1" applyFont="1" applyAlignment="1">
      <alignment wrapText="1"/>
    </xf>
    <xf numFmtId="0" fontId="153" fillId="0" borderId="0" xfId="16" applyFont="1"/>
    <xf numFmtId="171" fontId="24" fillId="0" borderId="0" xfId="118" applyNumberFormat="1" applyFont="1" applyAlignment="1">
      <alignment wrapText="1"/>
    </xf>
    <xf numFmtId="171" fontId="23" fillId="0" borderId="0" xfId="118" applyNumberFormat="1" applyFont="1" applyAlignment="1" applyProtection="1">
      <alignment horizontal="left" wrapText="1" readingOrder="1"/>
      <protection locked="0"/>
    </xf>
    <xf numFmtId="0" fontId="23" fillId="0" borderId="0" xfId="16" applyFont="1" applyAlignment="1">
      <alignment horizontal="left" wrapText="1" readingOrder="1"/>
    </xf>
    <xf numFmtId="171" fontId="105" fillId="0" borderId="0" xfId="118" applyNumberFormat="1" applyFont="1" applyAlignment="1" applyProtection="1">
      <alignment horizontal="left" wrapText="1" readingOrder="1"/>
      <protection locked="0"/>
    </xf>
    <xf numFmtId="0" fontId="27" fillId="0" borderId="0" xfId="16" applyAlignment="1">
      <alignment horizontal="left" wrapText="1" readingOrder="1"/>
    </xf>
    <xf numFmtId="0" fontId="153" fillId="0" borderId="0" xfId="16" applyFont="1" applyAlignment="1">
      <alignment horizontal="left" wrapText="1"/>
    </xf>
    <xf numFmtId="171" fontId="105" fillId="0" borderId="0" xfId="118" applyNumberFormat="1" applyFont="1" applyAlignment="1">
      <alignment wrapText="1"/>
    </xf>
    <xf numFmtId="171" fontId="35" fillId="32" borderId="33" xfId="118" quotePrefix="1" applyNumberFormat="1" applyFont="1" applyFill="1" applyBorder="1" applyAlignment="1">
      <alignment horizontal="center"/>
    </xf>
    <xf numFmtId="171" fontId="35" fillId="32" borderId="33" xfId="118" applyNumberFormat="1" applyFont="1" applyFill="1" applyBorder="1" applyAlignment="1">
      <alignment horizontal="center"/>
    </xf>
    <xf numFmtId="171" fontId="33" fillId="32" borderId="33" xfId="118" quotePrefix="1" applyNumberFormat="1" applyFont="1" applyFill="1" applyBorder="1" applyAlignment="1">
      <alignment horizontal="center"/>
    </xf>
    <xf numFmtId="171" fontId="33" fillId="32" borderId="33" xfId="118" applyNumberFormat="1" applyFont="1" applyFill="1" applyBorder="1" applyAlignment="1">
      <alignment horizontal="center"/>
    </xf>
    <xf numFmtId="171" fontId="33" fillId="32" borderId="34" xfId="118" applyNumberFormat="1" applyFont="1" applyFill="1" applyBorder="1" applyAlignment="1">
      <alignment horizontal="center"/>
    </xf>
    <xf numFmtId="171" fontId="24" fillId="0" borderId="0" xfId="118" applyNumberFormat="1" applyFont="1" applyAlignment="1" applyProtection="1">
      <alignment horizontal="left" wrapText="1" readingOrder="1"/>
      <protection locked="0"/>
    </xf>
    <xf numFmtId="0" fontId="33" fillId="32" borderId="33" xfId="116" applyFont="1" applyFill="1" applyBorder="1" applyAlignment="1">
      <alignment horizontal="center"/>
    </xf>
    <xf numFmtId="171" fontId="35" fillId="32" borderId="33" xfId="118" applyNumberFormat="1" applyFont="1" applyFill="1" applyBorder="1" applyAlignment="1">
      <alignment horizontal="center" wrapText="1"/>
    </xf>
    <xf numFmtId="171" fontId="33" fillId="32" borderId="33" xfId="118" applyNumberFormat="1" applyFont="1" applyFill="1" applyBorder="1" applyAlignment="1">
      <alignment horizontal="center" wrapText="1"/>
    </xf>
    <xf numFmtId="0" fontId="33" fillId="32" borderId="33" xfId="116" applyFont="1" applyFill="1" applyBorder="1" applyAlignment="1">
      <alignment horizontal="center" wrapText="1"/>
    </xf>
    <xf numFmtId="0" fontId="24" fillId="0" borderId="0" xfId="116" applyFont="1" applyAlignment="1">
      <alignment wrapText="1"/>
    </xf>
    <xf numFmtId="171" fontId="24" fillId="0" borderId="0" xfId="120" applyNumberFormat="1" applyFont="1" applyAlignment="1">
      <alignment wrapText="1"/>
    </xf>
    <xf numFmtId="171" fontId="119" fillId="0" borderId="0" xfId="122" applyNumberFormat="1" applyFont="1" applyAlignment="1">
      <alignment wrapText="1"/>
    </xf>
    <xf numFmtId="171" fontId="80" fillId="0" borderId="0" xfId="9" applyNumberFormat="1" applyFont="1" applyAlignment="1">
      <alignment wrapText="1"/>
    </xf>
    <xf numFmtId="171" fontId="119" fillId="0" borderId="0" xfId="9" applyNumberFormat="1" applyFont="1" applyAlignment="1">
      <alignment horizontal="justify" vertical="top"/>
    </xf>
    <xf numFmtId="0" fontId="25" fillId="0" borderId="73" xfId="125" applyFont="1" applyBorder="1" applyAlignment="1">
      <alignment horizontal="left" vertical="top" wrapText="1"/>
    </xf>
    <xf numFmtId="0" fontId="29" fillId="29" borderId="56" xfId="125" applyFont="1" applyFill="1" applyBorder="1" applyAlignment="1">
      <alignment horizontal="left"/>
    </xf>
    <xf numFmtId="0" fontId="29" fillId="29" borderId="58" xfId="125" applyFont="1" applyFill="1" applyBorder="1" applyAlignment="1">
      <alignment horizontal="left"/>
    </xf>
    <xf numFmtId="0" fontId="29" fillId="29" borderId="68" xfId="125" applyFont="1" applyFill="1" applyBorder="1" applyAlignment="1">
      <alignment horizontal="left"/>
    </xf>
    <xf numFmtId="0" fontId="25" fillId="0" borderId="61" xfId="125" applyFont="1" applyBorder="1" applyAlignment="1">
      <alignment horizontal="left" vertical="top"/>
    </xf>
    <xf numFmtId="0" fontId="25" fillId="0" borderId="5" xfId="125" applyFont="1" applyBorder="1" applyAlignment="1">
      <alignment horizontal="left" vertical="top"/>
    </xf>
    <xf numFmtId="0" fontId="25" fillId="0" borderId="1" xfId="125" applyFont="1" applyBorder="1" applyAlignment="1">
      <alignment horizontal="left" vertical="top"/>
    </xf>
    <xf numFmtId="0" fontId="25" fillId="0" borderId="61" xfId="125" applyFont="1" applyBorder="1" applyAlignment="1">
      <alignment horizontal="left" vertical="top" wrapText="1"/>
    </xf>
    <xf numFmtId="0" fontId="25" fillId="0" borderId="2" xfId="125" applyFont="1" applyBorder="1" applyAlignment="1">
      <alignment horizontal="left" vertical="top" wrapText="1"/>
    </xf>
    <xf numFmtId="0" fontId="25" fillId="0" borderId="30" xfId="125" applyFont="1" applyBorder="1" applyAlignment="1">
      <alignment horizontal="left" vertical="top" wrapText="1"/>
    </xf>
    <xf numFmtId="0" fontId="29" fillId="29" borderId="3" xfId="125" applyFont="1" applyFill="1" applyBorder="1" applyAlignment="1">
      <alignment horizontal="left"/>
    </xf>
    <xf numFmtId="0" fontId="29" fillId="29" borderId="29" xfId="125" applyFont="1" applyFill="1" applyBorder="1" applyAlignment="1">
      <alignment horizontal="left"/>
    </xf>
    <xf numFmtId="0" fontId="25" fillId="0" borderId="73" xfId="125" applyFont="1" applyBorder="1" applyAlignment="1">
      <alignment horizontal="left" vertical="top"/>
    </xf>
    <xf numFmtId="0" fontId="25" fillId="0" borderId="61" xfId="125" applyFont="1" applyBorder="1" applyAlignment="1">
      <alignment vertical="top"/>
    </xf>
    <xf numFmtId="0" fontId="25" fillId="0" borderId="5" xfId="125" applyFont="1" applyBorder="1" applyAlignment="1">
      <alignment vertical="top"/>
    </xf>
    <xf numFmtId="0" fontId="25" fillId="0" borderId="1" xfId="125" applyFont="1" applyBorder="1" applyAlignment="1">
      <alignment vertical="top"/>
    </xf>
    <xf numFmtId="0" fontId="165" fillId="28" borderId="0" xfId="127" applyFont="1" applyFill="1" applyAlignment="1">
      <alignment vertical="center" wrapText="1"/>
    </xf>
    <xf numFmtId="0" fontId="25" fillId="0" borderId="60" xfId="125" applyFont="1" applyBorder="1" applyAlignment="1">
      <alignment vertical="top"/>
    </xf>
    <xf numFmtId="0" fontId="25" fillId="0" borderId="2" xfId="125" applyFont="1" applyBorder="1" applyAlignment="1">
      <alignment vertical="top"/>
    </xf>
    <xf numFmtId="0" fontId="25" fillId="0" borderId="30" xfId="125" applyFont="1" applyBorder="1" applyAlignment="1">
      <alignment vertical="top"/>
    </xf>
    <xf numFmtId="0" fontId="167" fillId="0" borderId="0" xfId="0" applyFont="1" applyAlignment="1">
      <alignment horizontal="left" vertical="center" wrapText="1"/>
    </xf>
    <xf numFmtId="0" fontId="167" fillId="0" borderId="0" xfId="0" applyFont="1" applyAlignment="1">
      <alignment horizontal="left" vertical="center"/>
    </xf>
    <xf numFmtId="0" fontId="36" fillId="0" borderId="61" xfId="0" applyFont="1" applyBorder="1" applyAlignment="1">
      <alignment horizontal="left" vertical="center"/>
    </xf>
    <xf numFmtId="0" fontId="36" fillId="0" borderId="5" xfId="0" applyFont="1" applyBorder="1" applyAlignment="1">
      <alignment horizontal="left" vertical="center"/>
    </xf>
    <xf numFmtId="0" fontId="36" fillId="0" borderId="1" xfId="0" applyFont="1" applyBorder="1" applyAlignment="1">
      <alignment horizontal="left" vertical="center"/>
    </xf>
    <xf numFmtId="0" fontId="33" fillId="0" borderId="61" xfId="0" applyFont="1" applyBorder="1" applyAlignment="1">
      <alignment horizontal="left" vertical="center"/>
    </xf>
    <xf numFmtId="0" fontId="33" fillId="0" borderId="1" xfId="0" applyFont="1" applyBorder="1" applyAlignment="1">
      <alignment horizontal="left" vertical="center"/>
    </xf>
    <xf numFmtId="0" fontId="36" fillId="4" borderId="56" xfId="128" applyFont="1" applyFill="1" applyBorder="1" applyAlignment="1">
      <alignment horizontal="left"/>
    </xf>
    <xf numFmtId="0" fontId="36" fillId="4" borderId="68" xfId="128" applyFont="1" applyFill="1" applyBorder="1" applyAlignment="1">
      <alignment horizontal="left"/>
    </xf>
    <xf numFmtId="0" fontId="33" fillId="0" borderId="5" xfId="0" applyFont="1" applyBorder="1" applyAlignment="1">
      <alignment horizontal="left" vertical="center"/>
    </xf>
    <xf numFmtId="0" fontId="36" fillId="0" borderId="61" xfId="0" applyFont="1" applyBorder="1" applyAlignment="1">
      <alignment horizontal="left" wrapText="1"/>
    </xf>
    <xf numFmtId="0" fontId="36" fillId="0" borderId="1" xfId="0" applyFont="1" applyBorder="1" applyAlignment="1">
      <alignment horizontal="left" wrapText="1"/>
    </xf>
    <xf numFmtId="0" fontId="33" fillId="0" borderId="61" xfId="0" applyFont="1" applyBorder="1" applyAlignment="1">
      <alignment horizontal="left"/>
    </xf>
    <xf numFmtId="0" fontId="33" fillId="0" borderId="5" xfId="0" applyFont="1" applyBorder="1" applyAlignment="1">
      <alignment horizontal="left"/>
    </xf>
    <xf numFmtId="0" fontId="33" fillId="0" borderId="1" xfId="0" applyFont="1" applyBorder="1" applyAlignment="1">
      <alignment horizontal="left"/>
    </xf>
    <xf numFmtId="0" fontId="106" fillId="4" borderId="56" xfId="128" applyFont="1" applyFill="1" applyBorder="1" applyAlignment="1">
      <alignment horizontal="left"/>
    </xf>
    <xf numFmtId="0" fontId="106" fillId="4" borderId="68" xfId="128" applyFont="1" applyFill="1" applyBorder="1" applyAlignment="1">
      <alignment horizontal="left"/>
    </xf>
    <xf numFmtId="0" fontId="126" fillId="0" borderId="0" xfId="129" applyFont="1" applyAlignment="1">
      <alignment horizontal="left" vertical="top" wrapText="1"/>
    </xf>
    <xf numFmtId="0" fontId="105" fillId="0" borderId="0" xfId="129" applyFont="1" applyAlignment="1">
      <alignment wrapText="1"/>
    </xf>
    <xf numFmtId="0" fontId="36" fillId="0" borderId="0" xfId="0" applyFont="1"/>
    <xf numFmtId="0" fontId="20" fillId="0" borderId="0" xfId="0" applyFont="1" applyAlignment="1">
      <alignment horizontal="left" vertical="center" wrapText="1"/>
    </xf>
    <xf numFmtId="0" fontId="20" fillId="0" borderId="92" xfId="0" applyFont="1" applyBorder="1" applyAlignment="1">
      <alignment horizontal="left" vertical="top" wrapText="1"/>
    </xf>
    <xf numFmtId="0" fontId="20" fillId="0" borderId="92" xfId="0" applyFont="1" applyBorder="1" applyAlignment="1">
      <alignment horizontal="left" vertical="center" wrapText="1"/>
    </xf>
    <xf numFmtId="0" fontId="176" fillId="0" borderId="0" xfId="0" applyFont="1" applyAlignment="1">
      <alignment horizontal="left" vertical="center" wrapText="1"/>
    </xf>
    <xf numFmtId="0" fontId="25" fillId="0" borderId="0" xfId="0" applyFont="1" applyAlignment="1">
      <alignment horizontal="left" vertical="center" wrapText="1"/>
    </xf>
    <xf numFmtId="0" fontId="36" fillId="0" borderId="108" xfId="0" applyFont="1" applyBorder="1" applyAlignment="1">
      <alignment vertical="top" wrapText="1"/>
    </xf>
    <xf numFmtId="0" fontId="36" fillId="0" borderId="109" xfId="0" applyFont="1" applyBorder="1" applyAlignment="1">
      <alignment vertical="top" wrapText="1"/>
    </xf>
    <xf numFmtId="0" fontId="36" fillId="0" borderId="0" xfId="0" applyFont="1" applyAlignment="1">
      <alignment wrapText="1"/>
    </xf>
    <xf numFmtId="0" fontId="105" fillId="4" borderId="27" xfId="131" applyFont="1" applyFill="1" applyBorder="1" applyAlignment="1">
      <alignment horizontal="center" wrapText="1"/>
    </xf>
    <xf numFmtId="0" fontId="105" fillId="4" borderId="28" xfId="131" applyFont="1" applyFill="1" applyBorder="1" applyAlignment="1">
      <alignment horizontal="center" wrapText="1"/>
    </xf>
    <xf numFmtId="0" fontId="1" fillId="28" borderId="0" xfId="131" applyFill="1" applyAlignment="1">
      <alignment wrapText="1"/>
    </xf>
    <xf numFmtId="0" fontId="18" fillId="0" borderId="0" xfId="126" applyFont="1"/>
    <xf numFmtId="0" fontId="0" fillId="0" borderId="0" xfId="0"/>
    <xf numFmtId="0" fontId="108" fillId="4" borderId="26" xfId="131" applyFont="1" applyFill="1" applyBorder="1" applyAlignment="1">
      <alignment horizontal="left" vertical="center" wrapText="1"/>
    </xf>
    <xf numFmtId="0" fontId="108" fillId="4" borderId="52" xfId="131" applyFont="1" applyFill="1" applyBorder="1" applyAlignment="1">
      <alignment horizontal="left" vertical="center" wrapText="1"/>
    </xf>
    <xf numFmtId="0" fontId="105" fillId="4" borderId="27" xfId="131" applyFont="1" applyFill="1" applyBorder="1" applyAlignment="1">
      <alignment horizontal="right" wrapText="1"/>
    </xf>
    <xf numFmtId="0" fontId="105" fillId="4" borderId="61" xfId="131" applyFont="1" applyFill="1" applyBorder="1" applyAlignment="1">
      <alignment horizontal="right" wrapText="1"/>
    </xf>
    <xf numFmtId="0" fontId="177" fillId="0" borderId="0" xfId="0" applyFont="1" applyAlignment="1">
      <alignment wrapText="1"/>
    </xf>
    <xf numFmtId="0" fontId="108" fillId="4" borderId="56" xfId="0" applyFont="1" applyFill="1" applyBorder="1"/>
    <xf numFmtId="0" fontId="108" fillId="4" borderId="73" xfId="0" applyFont="1" applyFill="1" applyBorder="1"/>
    <xf numFmtId="0" fontId="108" fillId="29" borderId="2" xfId="0" applyFont="1" applyFill="1" applyBorder="1" applyAlignment="1">
      <alignment vertical="center" wrapText="1"/>
    </xf>
    <xf numFmtId="0" fontId="108" fillId="4" borderId="58" xfId="0" applyFont="1" applyFill="1" applyBorder="1"/>
    <xf numFmtId="0" fontId="108" fillId="4" borderId="68" xfId="0" applyFont="1" applyFill="1" applyBorder="1"/>
    <xf numFmtId="0" fontId="105" fillId="29" borderId="60" xfId="0" applyFont="1" applyFill="1" applyBorder="1" applyAlignment="1">
      <alignment wrapText="1"/>
    </xf>
    <xf numFmtId="0" fontId="105" fillId="29" borderId="67" xfId="0" applyFont="1" applyFill="1" applyBorder="1" applyAlignment="1">
      <alignment wrapText="1"/>
    </xf>
    <xf numFmtId="0" fontId="21" fillId="0" borderId="0" xfId="0" applyFont="1" applyFill="1" applyAlignment="1">
      <alignment vertical="center" wrapText="1"/>
    </xf>
    <xf numFmtId="0" fontId="0" fillId="0" borderId="0" xfId="0" applyFill="1"/>
    <xf numFmtId="0" fontId="7" fillId="0" borderId="0" xfId="110" applyFill="1"/>
    <xf numFmtId="3" fontId="16" fillId="0" borderId="0" xfId="110" applyNumberFormat="1" applyFont="1" applyFill="1"/>
    <xf numFmtId="0" fontId="80" fillId="0" borderId="0" xfId="84" applyFont="1" applyFill="1"/>
  </cellXfs>
  <cellStyles count="132">
    <cellStyle name="%" xfId="9" xr:uid="{534A17ED-0277-4E72-871C-2B2B377C84C2}"/>
    <cellStyle name="% 2" xfId="10" xr:uid="{606F7E20-8DDE-4FD2-8A52-937E28510672}"/>
    <cellStyle name="% 2 2" xfId="20" xr:uid="{129353B6-E59C-4389-8103-D5A92A5D982C}"/>
    <cellStyle name="% 2 3" xfId="14" xr:uid="{AD09E821-18DD-45AB-875B-60A4EAE09956}"/>
    <cellStyle name="% 3" xfId="2" xr:uid="{ABEA6BBA-2CEF-483F-B9C7-8DE76618C1AE}"/>
    <cellStyle name="% 3 2" xfId="68" xr:uid="{27D1ABA7-05F6-4A54-BC74-D2DC88D5A577}"/>
    <cellStyle name="%_20150724-FY1415_AP12_Note24_Losses_in_FY1516_Draft_Format" xfId="15" xr:uid="{B565B571-0611-4F55-A08C-4950E71BB535}"/>
    <cellStyle name="20% - Accent1 2" xfId="23" xr:uid="{B741C64C-C409-46FB-BE68-D088E133CBE4}"/>
    <cellStyle name="20% - Accent2 2" xfId="24" xr:uid="{CA90C082-7562-4D1A-9C5F-49AF032CB23F}"/>
    <cellStyle name="20% - Accent3 2" xfId="25" xr:uid="{4FFA00CF-0AAF-464D-9A91-2D27B8A25813}"/>
    <cellStyle name="20% - Accent4 2" xfId="26" xr:uid="{26BAA327-822D-4980-AAD6-00D76A2AD4C8}"/>
    <cellStyle name="20% - Accent5 2" xfId="27" xr:uid="{3E8F9178-8876-4427-BF3E-A6B84A23CC1D}"/>
    <cellStyle name="20% - Accent6 2" xfId="28" xr:uid="{EDB6421A-6020-44D9-B4A2-CE2A9F2B95E8}"/>
    <cellStyle name="40% - Accent1 2" xfId="29" xr:uid="{1DB0002B-34C0-4071-A0E2-47B8FC9305EB}"/>
    <cellStyle name="40% - Accent2 2" xfId="30" xr:uid="{B7710B88-AE2A-427D-A999-3E7B44F34525}"/>
    <cellStyle name="40% - Accent3 2" xfId="31" xr:uid="{9A7F2549-41FF-4E82-8C71-B708E4F6EE0F}"/>
    <cellStyle name="40% - Accent4 2" xfId="32" xr:uid="{5E4632FD-999A-4CF7-9310-03BE3746968E}"/>
    <cellStyle name="40% - Accent5 2" xfId="33" xr:uid="{68A46226-6CDB-4DE7-AEAF-45A0295BA396}"/>
    <cellStyle name="40% - Accent6 2" xfId="34" xr:uid="{DF2EDEDF-6006-410A-9A84-72E215576E63}"/>
    <cellStyle name="60% - Accent1 2" xfId="35" xr:uid="{65EC2508-3580-4D62-A223-98B564E58838}"/>
    <cellStyle name="60% - Accent2 2" xfId="36" xr:uid="{C8C98D51-46EF-45D3-B138-BB9B9C94ED6D}"/>
    <cellStyle name="60% - Accent3 2" xfId="37" xr:uid="{0C368607-1561-4697-A6BF-9B84C81810B7}"/>
    <cellStyle name="60% - Accent4 2" xfId="38" xr:uid="{0496BDCA-4954-4AA2-AB4E-621315F19DB8}"/>
    <cellStyle name="60% - Accent5 2" xfId="39" xr:uid="{B7BB80B6-84F9-4E56-B200-6834DB14E65A}"/>
    <cellStyle name="60% - Accent6 2" xfId="40" xr:uid="{EC06C4B9-2F3F-418F-9880-EA4D8FEFF306}"/>
    <cellStyle name="Accent1 2" xfId="41" xr:uid="{3E006B94-6229-48C7-992E-FEA97C4AA022}"/>
    <cellStyle name="Accent2 2" xfId="42" xr:uid="{0AED6EE4-72D2-4200-93BF-B1431CCED3E9}"/>
    <cellStyle name="Accent3 2" xfId="43" xr:uid="{0E786E64-7759-486D-9A45-109B1ECEB902}"/>
    <cellStyle name="Accent4 2" xfId="44" xr:uid="{9C318C10-86CE-4776-9E40-902F3925816F}"/>
    <cellStyle name="Accent5 2" xfId="45" xr:uid="{C96E606C-0CB0-4043-8958-49E72C407D5A}"/>
    <cellStyle name="Accent6 2" xfId="46" xr:uid="{352548AB-FF6E-467A-9CCE-E663E6900A99}"/>
    <cellStyle name="Bad 2" xfId="47" xr:uid="{E224D5E8-F76D-4481-8824-618F3529E427}"/>
    <cellStyle name="Calculation 2" xfId="72" xr:uid="{FAA793DC-8369-41A8-8CB9-3EB3E4198A41}"/>
    <cellStyle name="Calculation 2 2" xfId="90" xr:uid="{10C2BBB8-754D-488A-9AAA-DD937A4C1031}"/>
    <cellStyle name="Calculation 3" xfId="48" xr:uid="{EEC5C589-AAEA-48B1-9A39-150F85FD5FEA}"/>
    <cellStyle name="Calculation 4" xfId="85" xr:uid="{64E70E0B-BC11-408C-B1D2-8CB36870C733}"/>
    <cellStyle name="Check Cell 2" xfId="49" xr:uid="{51698A93-4E3B-4610-B006-1EAFF2023979}"/>
    <cellStyle name="Comma" xfId="112" builtinId="3"/>
    <cellStyle name="Comma 2" xfId="21" xr:uid="{59D9458F-9FD6-4F2A-8199-C6E980F2A608}"/>
    <cellStyle name="Comma 2 2" xfId="5" xr:uid="{CA7A8024-AE10-495F-AF27-EEE82F23A8D6}"/>
    <cellStyle name="Comma 2 2 2" xfId="79" xr:uid="{5B49EE7D-CF3C-4462-BAC7-9CED1A7A16AC}"/>
    <cellStyle name="Comma 2 3" xfId="70" xr:uid="{3D07B0FB-3E46-4263-930C-3F3F003C3DF4}"/>
    <cellStyle name="Comma 2 4" xfId="115" xr:uid="{78A0681E-9B1E-4526-A1C9-1948BBD35801}"/>
    <cellStyle name="Comma 2 5" xfId="130" xr:uid="{686A64C4-0006-4627-ABED-07FBF5B2CD12}"/>
    <cellStyle name="Comma 3" xfId="3" xr:uid="{A43D7DF0-17FB-4220-A4E9-5E3295A837E9}"/>
    <cellStyle name="Comma 3 2" xfId="81" xr:uid="{F578C62C-B063-4DC9-85AF-FF674B170007}"/>
    <cellStyle name="Comma 3 3" xfId="108" xr:uid="{E5019085-914D-4150-9652-F94D6EF4C2D0}"/>
    <cellStyle name="Comma 4" xfId="7" xr:uid="{E23C44CD-F7A1-48AA-823D-1C9CD8D6F3E5}"/>
    <cellStyle name="Comma 4 2" xfId="123" xr:uid="{19D1C952-0C7C-4359-8068-91B6EA2805BF}"/>
    <cellStyle name="Comma 5" xfId="13" xr:uid="{1812C920-411A-4877-8450-1B304A6A34FD}"/>
    <cellStyle name="Comma 6" xfId="103" xr:uid="{7500B8F9-EF74-428D-87F2-1FD4FCDB33F6}"/>
    <cellStyle name="Currency 2" xfId="82" xr:uid="{F0F00732-E982-4EB1-A020-4B03770EFBE2}"/>
    <cellStyle name="Explanatory Text 2" xfId="50" xr:uid="{04A062A8-FA60-466F-8ADB-0F407C4B5645}"/>
    <cellStyle name="Good 2" xfId="51" xr:uid="{60ECF6B3-A9D2-4604-8DAE-19DF5793E80E}"/>
    <cellStyle name="Heading 1 2" xfId="52" xr:uid="{E55A3F4B-86C1-4ABB-A2E9-D27199361F7C}"/>
    <cellStyle name="Heading 2 2" xfId="53" xr:uid="{DF188A0E-9582-4F86-BCD9-5D818E14AAC0}"/>
    <cellStyle name="Heading 3 2" xfId="54" xr:uid="{57B4E318-062E-436E-BF2E-630C5F3A379F}"/>
    <cellStyle name="Heading 4 2" xfId="55" xr:uid="{4FF5EC53-2F1A-492D-A08E-D8B64F3FB523}"/>
    <cellStyle name="Hyperlink" xfId="96" builtinId="8"/>
    <cellStyle name="Hyperlink 2" xfId="113" xr:uid="{E79C145E-140D-4D3C-B11B-84A4C10D80DA}"/>
    <cellStyle name="Input 2" xfId="73" xr:uid="{A29E53B8-5D8B-4E28-ACB8-EC87F51A7F9B}"/>
    <cellStyle name="Input 2 2" xfId="91" xr:uid="{4F2FEF8E-C257-4D7E-8D38-2277BCBAF9D4}"/>
    <cellStyle name="Input 3" xfId="56" xr:uid="{F2AB8D6A-4977-45A7-B92E-660DC40B24B6}"/>
    <cellStyle name="Input 4" xfId="86" xr:uid="{0995C867-14A6-4866-B60F-A9412138ACEC}"/>
    <cellStyle name="Linked Cell 2" xfId="57" xr:uid="{576A1216-5F5B-4E7E-9F9A-303189108783}"/>
    <cellStyle name="Neutral 2" xfId="58" xr:uid="{86C362B0-983D-49BE-AA7B-13AF32B0E125}"/>
    <cellStyle name="Normal" xfId="0" builtinId="0"/>
    <cellStyle name="Normal 10" xfId="22" xr:uid="{A71E054A-55CF-411A-9DB5-668F8A096D5D}"/>
    <cellStyle name="Normal 11" xfId="100" xr:uid="{CEB5CC73-AEA2-47C8-86A1-3FBCA4B71F43}"/>
    <cellStyle name="Normal 11 2" xfId="125" xr:uid="{F226E6C1-D859-4960-8406-59A5C639B520}"/>
    <cellStyle name="Normal 12" xfId="84" xr:uid="{B6DD9C78-AA6F-4A92-AD30-FBBDD0C79B35}"/>
    <cellStyle name="Normal 13" xfId="105" xr:uid="{892B677C-94A7-4E51-ACDB-032262EE23F4}"/>
    <cellStyle name="Normal 13 2" xfId="131" xr:uid="{E50D42F2-327E-4D4C-96A4-EF8B4C6ECCD3}"/>
    <cellStyle name="Normal 14" xfId="116" xr:uid="{57FD364C-F67E-45EC-ABB6-F4C92EB96138}"/>
    <cellStyle name="Normal 2" xfId="16" xr:uid="{9A8ADA2E-386A-4090-85D8-E91925C58593}"/>
    <cellStyle name="Normal 2 2" xfId="4" xr:uid="{218EAA4C-F634-4DB9-B66C-413E799E33E5}"/>
    <cellStyle name="Normal 2 3" xfId="98" xr:uid="{5119788F-A25A-4D2D-A639-DACA82A36EB3}"/>
    <cellStyle name="Normal 2 4" xfId="129" xr:uid="{836586FF-3E12-4A5C-A941-0F10711A45AC}"/>
    <cellStyle name="Normal 3" xfId="17" xr:uid="{1E4E4B8B-AB59-40B9-810B-BD1A161FD4AE}"/>
    <cellStyle name="Normal 3 2" xfId="1" xr:uid="{2E071FB5-2EBD-4D0E-ACE2-201F9CB6D97D}"/>
    <cellStyle name="Normal 3 2 2" xfId="78" xr:uid="{BD2F6F91-10BD-4F69-A758-0F290A196715}"/>
    <cellStyle name="Normal 3 2 2 2" xfId="99" xr:uid="{8CAD52D3-489E-4229-BC76-7208D8233918}"/>
    <cellStyle name="Normal 3 2 3" xfId="97" xr:uid="{6D49C6F8-B6DB-476B-A1DF-1298A496588B}"/>
    <cellStyle name="Normal 3 2 3 2" xfId="109" xr:uid="{4D499954-813C-4622-99BB-BB6C77ECF1C0}"/>
    <cellStyle name="Normal 3 2 3 3" xfId="111" xr:uid="{C3A34FA2-2B34-4EAF-BE1B-BCD9B6CB5AEE}"/>
    <cellStyle name="Normal 3 2 3 4" xfId="118" xr:uid="{A812426F-994C-49FF-A937-197FB054AA50}"/>
    <cellStyle name="Normal 3 2 4" xfId="102" xr:uid="{B36E3E25-EBCE-4F7F-9E4B-B744FC4D25E8}"/>
    <cellStyle name="Normal 3 2 5" xfId="106" xr:uid="{0A40A13E-20D1-490C-8F4D-8FB1E4822023}"/>
    <cellStyle name="Normal 3 2 6" xfId="107" xr:uid="{354FE856-62A0-4D41-BA7F-044D88FA5F75}"/>
    <cellStyle name="Normal 3 2 7" xfId="110" xr:uid="{98D61078-1B63-44B0-BA0A-0CA702F84BE7}"/>
    <cellStyle name="Normal 3 3" xfId="64" xr:uid="{E566A2A3-AEEB-450F-832E-3DF0AAE1025D}"/>
    <cellStyle name="Normal 4" xfId="19" xr:uid="{B6983873-B11F-466D-91AA-115E949C4119}"/>
    <cellStyle name="Normal 4 2" xfId="11" xr:uid="{0F9EDB10-49F1-49D1-A94E-60D08498B59F}"/>
    <cellStyle name="Normal 4 3" xfId="65" xr:uid="{FA6FE7F8-7610-41CE-944C-0D3B9AE31998}"/>
    <cellStyle name="Normal 4 4" xfId="114" xr:uid="{8FB0AC67-8435-43EA-970E-0E2A05000AFA}"/>
    <cellStyle name="Normal 4 5" xfId="119" xr:uid="{C88E7390-11ED-4B89-8828-C32CFAD994F9}"/>
    <cellStyle name="Normal 4 6" xfId="128" xr:uid="{95A39EE6-65BF-49AD-ABB4-1ACA6017F206}"/>
    <cellStyle name="Normal 5" xfId="12" xr:uid="{017683B3-AB86-4FE9-8FE6-9DA703A59C15}"/>
    <cellStyle name="Normal 5 2" xfId="66" xr:uid="{01979C74-8088-4323-A97F-FB7B19FC6E8A}"/>
    <cellStyle name="Normal 5 3 2" xfId="122" xr:uid="{9F33DAE8-9E74-4697-B535-8F2F49BBA4CF}"/>
    <cellStyle name="Normal 6" xfId="67" xr:uid="{60B70D1A-4761-4843-ABD0-54AF31C2EF87}"/>
    <cellStyle name="Normal 6 2" xfId="126" xr:uid="{DF4D2200-E464-4C05-942F-46EA1CC9D526}"/>
    <cellStyle name="Normal 6 3 2" xfId="120" xr:uid="{588FC31A-5334-4635-B6CD-D012811D3E44}"/>
    <cellStyle name="Normal 7" xfId="69" xr:uid="{212EBB65-D6B3-457A-AC26-BB6EE400FB2F}"/>
    <cellStyle name="Normal 7 2" xfId="127" xr:uid="{D56DAADE-ED54-4E84-AC2C-E347F10640D3}"/>
    <cellStyle name="Normal 8" xfId="71" xr:uid="{41EA0D30-EBAC-482B-A562-09D6539E333F}"/>
    <cellStyle name="Normal 9" xfId="6" xr:uid="{9259680F-EA7D-44F9-843A-5B32194179F6}"/>
    <cellStyle name="Normal 9 2" xfId="80" xr:uid="{1A544FCA-5D8F-4E10-94F1-C602DD22CB3A}"/>
    <cellStyle name="Normal_20120515-Chronological list of SCA contracts-U" xfId="124" xr:uid="{256CE264-D1C0-40BC-8534-19998E3F27A8}"/>
    <cellStyle name="Normal_Fixed ASsets breakdown" xfId="121" xr:uid="{A6C0BB95-125C-463A-934A-BCD92453F71D}"/>
    <cellStyle name="Normal_Segmental_Reporting_£000_AP9" xfId="117" xr:uid="{4AB20662-D2FE-475E-9129-A4F3EC367DDE}"/>
    <cellStyle name="Note 2" xfId="74" xr:uid="{0E0FCD17-3503-439B-A587-BC092C8F05CE}"/>
    <cellStyle name="Note 2 2" xfId="92" xr:uid="{7E82CD73-8E02-4DB0-8441-A8A2A2086133}"/>
    <cellStyle name="Note 3" xfId="77" xr:uid="{51D1995F-E650-4DD8-BCF9-DC582D58C069}"/>
    <cellStyle name="Note 3 2" xfId="95" xr:uid="{7450C78C-2254-43AF-9D7E-C8F0B4B49F7E}"/>
    <cellStyle name="Note 4" xfId="59" xr:uid="{A74BB2A3-A928-46FA-B95F-BE54F4F92E47}"/>
    <cellStyle name="Note 5" xfId="87" xr:uid="{335CB88B-9FE6-46EF-8072-85074C07A3AD}"/>
    <cellStyle name="Output 2" xfId="75" xr:uid="{B59B55A3-CCF0-418E-9663-DADBC25B3E79}"/>
    <cellStyle name="Output 2 2" xfId="93" xr:uid="{DFFD570F-F3B7-4E77-9A28-30F561984708}"/>
    <cellStyle name="Output 3" xfId="60" xr:uid="{1B4485BF-3CFD-4FF5-B1B5-7169B7A28C51}"/>
    <cellStyle name="Output 4" xfId="88" xr:uid="{C30230CB-BDDA-44CE-91D0-66DC61194B90}"/>
    <cellStyle name="Percent" xfId="101" builtinId="5"/>
    <cellStyle name="Percent 2" xfId="8" xr:uid="{B32DC21B-59A8-412E-BDF4-B30585B0FDA6}"/>
    <cellStyle name="Percent 2 2" xfId="83" xr:uid="{0CF5AD8A-B478-43D3-A38F-6792524CA94F}"/>
    <cellStyle name="Percent 3" xfId="104" xr:uid="{BA4A7D56-A2CF-488C-A39D-6B09F49B5148}"/>
    <cellStyle name="Style 1" xfId="18" xr:uid="{ECE251FE-2582-4AC2-9ECB-5A1A25EE3C69}"/>
    <cellStyle name="Title 2" xfId="61" xr:uid="{94FA5086-43F2-4D98-B038-29E016AA3E53}"/>
    <cellStyle name="Total 2" xfId="76" xr:uid="{8DD022A4-5634-43C4-BAD9-F3CAA6977F90}"/>
    <cellStyle name="Total 2 2" xfId="94" xr:uid="{AF8DDE57-A84D-473A-987B-B948EED37E03}"/>
    <cellStyle name="Total 3" xfId="62" xr:uid="{768FEE23-EC76-4FEE-92A0-64ACD9D26AE4}"/>
    <cellStyle name="Total 4" xfId="89" xr:uid="{33A6714B-B7B7-4C82-A841-9C974CE41567}"/>
    <cellStyle name="Warning Text 2" xfId="63" xr:uid="{1364C924-F0A0-4647-B3B1-F38D39A95E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3.xml"/><Relationship Id="rId89" Type="http://schemas.openxmlformats.org/officeDocument/2006/relationships/externalLink" Target="externalLinks/externalLink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6.xml"/><Relationship Id="rId102"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1.xml"/><Relationship Id="rId90" Type="http://schemas.openxmlformats.org/officeDocument/2006/relationships/externalLink" Target="externalLinks/externalLink9.xml"/><Relationship Id="rId95" Type="http://schemas.openxmlformats.org/officeDocument/2006/relationships/externalLink" Target="externalLinks/externalLink1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calcChain" Target="calcChain.xml"/><Relationship Id="rId105" Type="http://schemas.openxmlformats.org/officeDocument/2006/relationships/customXml" Target="../customXml/item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4.xml"/><Relationship Id="rId93" Type="http://schemas.openxmlformats.org/officeDocument/2006/relationships/externalLink" Target="externalLinks/externalLink12.xml"/><Relationship Id="rId98"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2.xml"/><Relationship Id="rId88" Type="http://schemas.openxmlformats.org/officeDocument/2006/relationships/externalLink" Target="externalLinks/externalLink7.xml"/><Relationship Id="rId91" Type="http://schemas.openxmlformats.org/officeDocument/2006/relationships/externalLink" Target="externalLinks/externalLink10.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ustomXml" Target="../customXml/item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5.xml"/><Relationship Id="rId94" Type="http://schemas.openxmlformats.org/officeDocument/2006/relationships/externalLink" Target="externalLinks/externalLink13.xml"/><Relationship Id="rId99" Type="http://schemas.microsoft.com/office/2017/10/relationships/person" Target="persons/person.xml"/><Relationship Id="rId10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10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3rsts052\wss_shared$\MBB%20Shared%20Apps\DGFM\DGFM%20CFC-CMFA%20DRAc\CFAT%202006-07\CFAT%202007-08\DRAc%202007-08\2007-08%20DRAc%20AP06\AP06%20Consolidation\AP06%20Consolida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W1\ROOTFS1\FS\UK%20Defence%20Statistics\2011\Table%20Frames\Copy%20of%2020110526-NS_UKDS%202011%20Chapter%201%20Version%203-U.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MB2\ROOTFS2\Quad\Publications\Diversity%20Dashboard\2014%2004\Tri-Service\20140506%20Tri_dashboard_Apr1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Quad\Publications\QPR\FY%202015-16\April%202015\20150325-QPR_Apr15_strengt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ublications/Service%20Personnel%20Statistics/2015-16/10%20October%202015/20151022-Oct_tables-O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Quad/Publications/Service%20Personnel%20Statistics/2015-16/11%20Nov%202015/20151022-Nov_tables-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Quad\Publications\Performance%20Reporting\2018-19\01%20April%202018\PCMI\20180128-PCMI_worksheet-O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Quad\Publications\Regulars%20MI\2017-18\11%20February%202018\Automated%20M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warners722/AppData/Local/Microsoft/Windows/Temporary%20Internet%20Files/Content.Outlook/NFSNDQHX/20151022-Nov_tables_to_become_values_copy-O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hornem502/AppData/Local/Microsoft/Windows/Temporary%20Internet%20Files/Content.Outlook/TDL6CSJT/May%20Thursday%2019/Copy%20of%2020160515-graph_data%20NEW%20DBMI-O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6-17/03%20June%2016/New%20DBMI/20160614-%20graph_data%20NEW%20DBMI-O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Quad\Publications\Service%20Personnel%20Statistics\2018-19\9%20April%202018\SPS%20April%20Working%20file.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Quad\Publications\UKDS\2014\Tri%20Service\Bulletin%202.01%20-%20Tri\Table%202.01.01%20-%202.01.10,%202.01.13-2.01.19\working\20140909-2.01_bulletin_wor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ons"/>
      <sheetName val="INDEX"/>
      <sheetName val="Oracle TB"/>
      <sheetName val="Trial Bal"/>
      <sheetName val="CHECK"/>
      <sheetName val="OCS"/>
      <sheetName val="STRGL"/>
      <sheetName val="Balance Sheet"/>
      <sheetName val="Cashflow"/>
      <sheetName val="Intangible"/>
      <sheetName val="Tangible"/>
      <sheetName val="Invest 1"/>
      <sheetName val="Stocks 1"/>
      <sheetName val="Debtors 3"/>
      <sheetName val="Debtors 1 &amp; 2"/>
      <sheetName val="Cash 1"/>
      <sheetName val=" Creditors 1"/>
      <sheetName val="DRS&amp;CRS"/>
      <sheetName val="Provisions 1"/>
      <sheetName val="IMG Accounts"/>
      <sheetName val="Reserves 1"/>
      <sheetName val="OCS 1"/>
      <sheetName val="Disposals"/>
      <sheetName val="GIACOA"/>
      <sheetName val="Op inc"/>
      <sheetName val="Interest"/>
      <sheetName val="CashflowCOA"/>
      <sheetName val="Mvmnts in WC"/>
      <sheetName val="Op lease comm"/>
      <sheetName val="PFI Table 15.1"/>
      <sheetName val="CLSIOS Table 15.2"/>
      <sheetName val="XL Tables - Intangible"/>
      <sheetName val="XL Tables - Tangible"/>
      <sheetName val="XL Tables - Stocks"/>
      <sheetName val="XL Tables - Debtors"/>
      <sheetName val="XL Tables - Debtors 2"/>
      <sheetName val="XL Tables - Creditors"/>
      <sheetName val="XL Tables - Creditors 2"/>
      <sheetName val="XL Tables - Provisions"/>
      <sheetName val="XL Tables - Provisions 2"/>
      <sheetName val="XL Tables - Reserves"/>
      <sheetName val="XL Tables - OCS"/>
      <sheetName val="XL Tables - Income"/>
      <sheetName val="XL Tables - Trans"/>
      <sheetName val="XL Tables - Other"/>
      <sheetName val="XL Tables - Salaries 10.1"/>
      <sheetName val="WGA - Foreign Currency"/>
      <sheetName val="Administration Costs"/>
      <sheetName val="AP09 BS Variance"/>
      <sheetName val="AP09 OCS Variance"/>
      <sheetName val="Module1"/>
      <sheetName val="Module2"/>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refreshError="1"/>
      <sheetData sheetId="49" refreshError="1"/>
      <sheetData sheetId="50" refreshError="1"/>
      <sheetData sheetId="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_Sheet"/>
      <sheetName val="sitdate_data"/>
      <sheetName val="sitdate_-_1yr"/>
      <sheetName val="sitdate_-_2yr"/>
      <sheetName val="Pivots"/>
      <sheetName val="Age_Graph_data"/>
      <sheetName val="Gender_(UR)"/>
      <sheetName val="Ethnicity_(UR)"/>
      <sheetName val="Religion_(UR)"/>
      <sheetName val="Age_(UR)"/>
      <sheetName val="Gender"/>
      <sheetName val="Ethnicity"/>
      <sheetName val="Religion_-_Christian"/>
      <sheetName val="Religion_-_Non_Christian"/>
      <sheetName val="Religion_-_Secular"/>
      <sheetName val="Age"/>
      <sheetName val="Mil_Age"/>
      <sheetName val="Process Sheet"/>
      <sheetName val="sitdate data"/>
      <sheetName val="sitdate - 1yr"/>
      <sheetName val="sitdate - 2yr"/>
      <sheetName val="Age Graph data"/>
      <sheetName val="Gender (UR)"/>
      <sheetName val="Ethnicity (UR)"/>
      <sheetName val="Religion (UR)"/>
      <sheetName val="Age (UR)"/>
      <sheetName val="Religion - Christian"/>
      <sheetName val="Religion - Non Christian"/>
      <sheetName val="Religion - Secular"/>
      <sheetName val="Mil Age"/>
      <sheetName val="Process_Sheet1"/>
      <sheetName val="sitdate_data1"/>
      <sheetName val="sitdate_-_1yr1"/>
      <sheetName val="sitdate_-_2yr1"/>
      <sheetName val="Age_Graph_data1"/>
      <sheetName val="Gender_(UR)1"/>
      <sheetName val="Ethnicity_(UR)1"/>
      <sheetName val="Religion_(UR)1"/>
      <sheetName val="Age_(UR)1"/>
      <sheetName val="Religion_-_Christian1"/>
      <sheetName val="Religion_-_Non_Christian1"/>
      <sheetName val="Religion_-_Secular1"/>
      <sheetName val="Mil_Age1"/>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refreshError="1"/>
      <sheetData sheetId="12"/>
      <sheetData sheetId="13"/>
      <sheetData sheetId="14"/>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rocess Sheet"/>
      <sheetName val="Navy Strength Data"/>
      <sheetName val="Army Strength Data"/>
      <sheetName val="RAF Strength Data"/>
      <sheetName val="Strength Pivots"/>
      <sheetName val="Summary Stats"/>
      <sheetName val="Historical Data"/>
      <sheetName val="Reserves Data"/>
      <sheetName val="2020 Graph Data"/>
      <sheetName val="Strength Graph Data"/>
      <sheetName val="TotalTableHLOOKUP"/>
      <sheetName val="Table1HLOOKUP"/>
      <sheetName val="Table2HLOOKUP"/>
      <sheetName val="FR20aLOOKUP"/>
      <sheetName val="FR20bLOOKUP"/>
      <sheetName val="Table3HLOOKUP"/>
      <sheetName val="Table 1"/>
      <sheetName val="Table 2"/>
      <sheetName val="Table 3"/>
      <sheetName val="Table 4"/>
      <sheetName val="Table 5a"/>
      <sheetName val="Table 5b"/>
      <sheetName val="Table 5bi"/>
      <sheetName val="Table 5c"/>
      <sheetName val="5.1 2020 Target"/>
      <sheetName val="Table 5 Graphs"/>
      <sheetName val="Table 6a"/>
      <sheetName val="Table 6b"/>
      <sheetName val="Table 7a"/>
      <sheetName val="Table 7b 7c"/>
      <sheetName val="Table 7 Graph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ons"/>
      <sheetName val="INDEX"/>
      <sheetName val="Oracle TB"/>
      <sheetName val="Trial Bal"/>
      <sheetName val="CHECK"/>
      <sheetName val="OCS"/>
      <sheetName val="STRGL"/>
      <sheetName val="Balance Sheet"/>
      <sheetName val="Cashflow"/>
      <sheetName val="Intangible"/>
      <sheetName val="Tangible"/>
      <sheetName val="Invest 1"/>
      <sheetName val="Stocks 1"/>
      <sheetName val="Debtors 3"/>
      <sheetName val="Debtors 1 &amp; 2"/>
      <sheetName val="Cash 1"/>
      <sheetName val=" Creditors 1"/>
      <sheetName val="DRS&amp;CRS"/>
      <sheetName val="Provisions 1"/>
      <sheetName val="IMG Accounts"/>
      <sheetName val="Reserves 1"/>
      <sheetName val="OCS 1"/>
      <sheetName val="Disposals"/>
      <sheetName val="GIACOA"/>
      <sheetName val="Op inc"/>
      <sheetName val="Interest"/>
      <sheetName val="CashflowCOA"/>
      <sheetName val="Mvmnts in WC"/>
      <sheetName val="Op lease comm"/>
      <sheetName val="PFI Table 15.1"/>
      <sheetName val="CLSIOS Table 15.2"/>
      <sheetName val="XL Tables - Intangible"/>
      <sheetName val="XL Tables - Tangible"/>
      <sheetName val="XL Tables - Stocks"/>
      <sheetName val="XL Tables - Debtors"/>
      <sheetName val="XL Tables - Debtors 2"/>
      <sheetName val="XL Tables - Creditors"/>
      <sheetName val="XL Tables - Creditors 2"/>
      <sheetName val="XL Tables - Provisions"/>
      <sheetName val="XL Tables - Provisions 2"/>
      <sheetName val="XL Tables - Reserves"/>
      <sheetName val="XL Tables - OCS"/>
      <sheetName val="XL Tables - Income"/>
      <sheetName val="XL Tables - Trans"/>
      <sheetName val="XL Tables - Other"/>
      <sheetName val="XL Tables - Salaries 10.1"/>
      <sheetName val="WGA - Foreign Currency"/>
      <sheetName val="Administration Costs"/>
      <sheetName val="AP09 BS Variance"/>
      <sheetName val="AP09 OCS Variance"/>
      <sheetName val="Module1"/>
      <sheetName val="Module2"/>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refreshError="1"/>
      <sheetData sheetId="49" refreshError="1"/>
      <sheetData sheetId="50" refreshError="1"/>
      <sheetData sheetId="5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Navy Str Data"/>
      <sheetName val="Army Str Data"/>
      <sheetName val="RAF Str Data"/>
      <sheetName val="Outflow Data"/>
      <sheetName val="Intake Data"/>
      <sheetName val="GTS Data"/>
      <sheetName val="Strength Pivots"/>
      <sheetName val="Sheet1"/>
      <sheetName val="Outflow Pivots"/>
      <sheetName val="Intake Pivots"/>
      <sheetName val="GTS Pivot"/>
      <sheetName val="Sheet2"/>
      <sheetName val="Historical Data"/>
      <sheetName val="Graph Data Sheet"/>
      <sheetName val="Forecast Data"/>
      <sheetName val="RN Input"/>
      <sheetName val="Army Input"/>
      <sheetName val="RAF Input"/>
      <sheetName val="Tri Input"/>
      <sheetName val="SWA figures UR"/>
      <sheetName val="SWA figures"/>
      <sheetName val="(1)Tri Chart"/>
      <sheetName val="(2)RN Chart"/>
      <sheetName val="(3)Army Chart"/>
      <sheetName val="(4)RAF Chart"/>
      <sheetName val="OF OR Flows"/>
      <sheetName val="(5)Off VO Cht"/>
      <sheetName val="(6)OR VO Cht"/>
      <sheetName val="(7)RN OF Flows"/>
      <sheetName val="(8)Army OF Flows"/>
      <sheetName val="(9)RAF OF Flows"/>
      <sheetName val="(10)RN OR Flows"/>
      <sheetName val="(11)Army OR Flows"/>
      <sheetName val="(12)RAF OR Flows"/>
      <sheetName val="(13)RNRM InOut Train"/>
      <sheetName val="(14)Army InOut Train"/>
      <sheetName val="(15)RAF InOut Train"/>
      <sheetName val="(16)RNRM InOut Untrain"/>
      <sheetName val="(17)Army InOut Untrain"/>
      <sheetName val="(18)RAF InOut Untrain"/>
      <sheetName val="Sheet3"/>
      <sheetName val="Monitor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ies"/>
      <sheetName val="Regulars MI"/>
      <sheetName val="Process"/>
      <sheetName val="Process (2)"/>
      <sheetName val="Data"/>
      <sheetName val="Charts"/>
      <sheetName val="Sheet1"/>
      <sheetName val="Regular Data"/>
      <sheetName val="Diversity Data"/>
      <sheetName val="Full-time_datasheet"/>
      <sheetName val="Pivot tables"/>
      <sheetName val="Diversity Pivots"/>
      <sheetName val="Diversity Tables"/>
      <sheetName val="Diversity Datasheet"/>
      <sheetName val="Applications datasheet"/>
      <sheetName val="Tables"/>
      <sheetName val="Tables 2"/>
      <sheetName val="Commentary Automation"/>
      <sheetName val="Submission Tabl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rocess Sheet"/>
      <sheetName val="Navy Str Data"/>
      <sheetName val="Army Str Data"/>
      <sheetName val="RAF Str Data"/>
      <sheetName val="Outflow Data"/>
      <sheetName val="Strength Pivots"/>
      <sheetName val="Outflow Pivots"/>
      <sheetName val="Graph Data Sheet"/>
      <sheetName val="SWA figures UR"/>
      <sheetName val="Forecast Data"/>
      <sheetName val="OF Flows"/>
      <sheetName val="OR Flows"/>
      <sheetName val="RN input (Updated)"/>
      <sheetName val="RN input (Original)"/>
      <sheetName val="Army input"/>
      <sheetName val="RAF input"/>
      <sheetName val="Tri"/>
      <sheetName val="Historical Data"/>
      <sheetName val="Inflow Data"/>
      <sheetName val="Tri Chart"/>
      <sheetName val="RN Chart"/>
      <sheetName val="Army Chart"/>
      <sheetName val="RAF Chart"/>
      <sheetName val="Reg VO"/>
      <sheetName val="Reg Intake"/>
      <sheetName val="Navy Intake &amp; Outflow"/>
      <sheetName val="Army Intake &amp; Outflow"/>
      <sheetName val="RAF Intake &amp; Outflow"/>
      <sheetName val="tri s"/>
      <sheetName val="rn"/>
      <sheetName val="ar"/>
      <sheetName val="raf"/>
      <sheetName val="tri reg vo"/>
      <sheetName val="tri reg intake"/>
      <sheetName val="Ci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rocess Sheet"/>
      <sheetName val="Navy Str Data"/>
      <sheetName val="Army Str Data"/>
      <sheetName val="RAF Str Data"/>
      <sheetName val="Outflow Data"/>
      <sheetName val="Strength Pivots"/>
      <sheetName val="Outflow Pivots"/>
      <sheetName val="Graph Data Sheet"/>
      <sheetName val="SWA figures UR"/>
      <sheetName val="Forecast Data"/>
      <sheetName val="OF Flows"/>
      <sheetName val="OR Flows"/>
      <sheetName val="RN input (Updated)"/>
      <sheetName val="RN input (Original)"/>
      <sheetName val="Army input"/>
      <sheetName val="RAF input"/>
      <sheetName val="Tri"/>
      <sheetName val="Historical Data"/>
      <sheetName val="Intake Data"/>
      <sheetName val="Tri Chart"/>
      <sheetName val="RN Chart"/>
      <sheetName val="Army Chart"/>
      <sheetName val="RAF Chart"/>
      <sheetName val="Reg VO"/>
      <sheetName val="Reg Intake"/>
      <sheetName val="Navy Intake &amp; Outflow"/>
      <sheetName val="Army Intake &amp; Outflow"/>
      <sheetName val="RAF Intake &amp; Outflow"/>
      <sheetName val="tri s"/>
      <sheetName val="rn"/>
      <sheetName val="ar"/>
      <sheetName val="raf"/>
      <sheetName val="tri reg vo"/>
      <sheetName val="tri reg intake"/>
      <sheetName val="Ci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7 Branch Plans"/>
      <sheetName val="Liabilities"/>
      <sheetName val="Process"/>
      <sheetName val="Data - NEW"/>
      <sheetName val="Pivots - NEW"/>
      <sheetName val="Full Time"/>
      <sheetName val="Reserves Strengths"/>
      <sheetName val="Reserves Flows"/>
      <sheetName val="Reserves Pivots"/>
      <sheetName val="Reserves Datasheet"/>
      <sheetName val="Salaries"/>
      <sheetName val="Separated Service"/>
      <sheetName val="Applications"/>
      <sheetName val="MI Data"/>
      <sheetName val="Regulars MI Tables"/>
      <sheetName val="MI Charts"/>
      <sheetName val="MI Commentary"/>
      <sheetName val="MI Submission"/>
      <sheetName val="Summary Tables"/>
      <sheetName val="Summary Salaries"/>
      <sheetName val="Graphs"/>
      <sheetName val="Charts V2"/>
      <sheetName val="SPS Commentary"/>
      <sheetName val="Submission  Commentary"/>
      <sheetName val="SPS Tables - NEW"/>
      <sheetName val="Contents"/>
      <sheetName val="Notes and Definitions"/>
      <sheetName val="Table 1"/>
      <sheetName val="Table 2a"/>
      <sheetName val="Table 2b"/>
      <sheetName val="Table 2c"/>
      <sheetName val="Table 3a"/>
      <sheetName val="Table 3b"/>
      <sheetName val="Table 3c"/>
      <sheetName val="Table 3d"/>
      <sheetName val="Table 3e"/>
      <sheetName val="Table 4 12m"/>
      <sheetName val="Table 5a 12m"/>
      <sheetName val="Table 5b 12m"/>
      <sheetName val="Table 5c 12m"/>
      <sheetName val="Table 5d 12m"/>
      <sheetName val="Table 6a"/>
      <sheetName val="Table 6b"/>
      <sheetName val="Table 7a"/>
      <sheetName val="Table 7b"/>
      <sheetName val="Table 7c"/>
      <sheetName val="Table 8a"/>
      <sheetName val="Table 8b"/>
      <sheetName val="Table 8c"/>
      <sheetName val="Table 8d"/>
      <sheetName val="Table 9a"/>
      <sheetName val="Table 9b"/>
      <sheetName val="Table 9c"/>
      <sheetName val="Table 10"/>
      <sheetName val="Table 11a"/>
      <sheetName val="Table 11b"/>
      <sheetName val="Table 11c"/>
      <sheetName val="Table 11d"/>
      <sheetName val="Table 12"/>
      <sheetName val="Table 13"/>
      <sheetName val="Separated Service MI"/>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ngthData"/>
      <sheetName val="2.1.1aUR"/>
      <sheetName val="2.1.1aGraph_data"/>
      <sheetName val="2.1.1bUR"/>
      <sheetName val="2.1.2UR"/>
      <sheetName val="2.1.2Graph_data"/>
      <sheetName val="2.1.3UR"/>
      <sheetName val="2.1.4UR"/>
      <sheetName val="2.1.5UR"/>
      <sheetName val="2.1.6UR"/>
      <sheetName val="2.1.7UR"/>
      <sheetName val="2.1.8UR"/>
      <sheetName val="2.1.9UR"/>
      <sheetName val="2.1.10UR"/>
      <sheetName val="2.1.11"/>
      <sheetName val="2.1.12a"/>
      <sheetName val="2.1.12b"/>
      <sheetName val="2.01.01a"/>
      <sheetName val="2.01.01b"/>
      <sheetName val="2.01.02"/>
      <sheetName val="2.01.02 Chart"/>
      <sheetName val="2.01.03"/>
      <sheetName val="2.01.04"/>
      <sheetName val="2.01.05"/>
      <sheetName val="2.01.06"/>
      <sheetName val="2.01.07"/>
      <sheetName val="2.01.08"/>
      <sheetName val="2.01.09"/>
      <sheetName val="2.01.10"/>
      <sheetName val="2.01.11"/>
      <sheetName val="2.01.12a"/>
      <sheetName val="2.01.12b"/>
      <sheetName val="OutflowData"/>
      <sheetName val="2.01.13UR"/>
      <sheetName val="2.1.14UR"/>
      <sheetName val="2.1.15UR"/>
      <sheetName val="2.1.16UR"/>
      <sheetName val="2.1.17UR"/>
      <sheetName val="2.1.14-2.1.17graphs_data"/>
      <sheetName val="2.1.18UR"/>
      <sheetName val="2.1.19UR"/>
      <sheetName val="2.01.13 "/>
      <sheetName val="2.01.14 "/>
      <sheetName val="2.01.15 "/>
      <sheetName val="2.01.16"/>
      <sheetName val="2.01.17"/>
      <sheetName val="2.01.14 &amp; 2.01.17 charts"/>
      <sheetName val="2.01.18"/>
      <sheetName val="2.01.20"/>
      <sheetName val="2.01.19"/>
      <sheetName val="2.01.20 Graph"/>
      <sheetName val="2.01.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AE793-98D0-4D40-BD0B-BC3A9F66F57C}">
  <dimension ref="B1:H21"/>
  <sheetViews>
    <sheetView workbookViewId="0">
      <selection activeCell="B23" sqref="B23"/>
    </sheetView>
  </sheetViews>
  <sheetFormatPr defaultColWidth="9.140625" defaultRowHeight="12.75" x14ac:dyDescent="0.2"/>
  <cols>
    <col min="1" max="1" width="9.140625" style="490"/>
    <col min="2" max="2" width="51" style="490" bestFit="1" customWidth="1"/>
    <col min="3" max="3" width="9.140625" style="490" bestFit="1" customWidth="1"/>
    <col min="4" max="4" width="9.5703125" style="490" customWidth="1"/>
    <col min="5" max="5" width="9.28515625" style="490" customWidth="1"/>
    <col min="6" max="7" width="9.42578125" style="490" customWidth="1"/>
    <col min="8" max="16384" width="9.140625" style="490"/>
  </cols>
  <sheetData>
    <row r="1" spans="2:8" x14ac:dyDescent="0.2">
      <c r="B1" s="489"/>
      <c r="H1" s="489"/>
    </row>
    <row r="2" spans="2:8" ht="13.5" thickBot="1" x14ac:dyDescent="0.25"/>
    <row r="3" spans="2:8" ht="15" x14ac:dyDescent="0.2">
      <c r="B3" s="580" t="s">
        <v>659</v>
      </c>
      <c r="C3" s="581"/>
      <c r="D3" s="581"/>
      <c r="E3" s="581"/>
      <c r="F3" s="581"/>
      <c r="G3" s="582"/>
    </row>
    <row r="4" spans="2:8" x14ac:dyDescent="0.2">
      <c r="B4" s="583"/>
      <c r="C4" s="508"/>
      <c r="D4" s="508"/>
      <c r="E4" s="508"/>
      <c r="F4" s="508"/>
      <c r="G4" s="584"/>
    </row>
    <row r="5" spans="2:8" ht="29.1" customHeight="1" x14ac:dyDescent="0.2">
      <c r="B5" s="591" t="s">
        <v>709</v>
      </c>
      <c r="C5" s="491"/>
      <c r="D5" s="511">
        <v>130</v>
      </c>
      <c r="E5" s="512"/>
      <c r="F5" s="512"/>
      <c r="G5" s="585"/>
    </row>
    <row r="6" spans="2:8" ht="15" customHeight="1" x14ac:dyDescent="0.2">
      <c r="B6" s="583"/>
      <c r="C6" s="508"/>
      <c r="D6" s="508"/>
      <c r="E6" s="508"/>
      <c r="F6" s="508"/>
      <c r="G6" s="584"/>
    </row>
    <row r="7" spans="2:8" ht="30" x14ac:dyDescent="0.2">
      <c r="B7" s="590" t="s">
        <v>710</v>
      </c>
      <c r="C7" s="509" t="s">
        <v>711</v>
      </c>
      <c r="D7" s="509" t="s">
        <v>712</v>
      </c>
      <c r="E7" s="509" t="s">
        <v>713</v>
      </c>
      <c r="F7" s="509" t="s">
        <v>714</v>
      </c>
      <c r="G7" s="586" t="s">
        <v>660</v>
      </c>
    </row>
    <row r="8" spans="2:8" ht="30" x14ac:dyDescent="0.2">
      <c r="B8" s="588" t="s">
        <v>661</v>
      </c>
      <c r="C8" s="510">
        <v>18</v>
      </c>
      <c r="D8" s="510">
        <v>9</v>
      </c>
      <c r="E8" s="510">
        <v>7</v>
      </c>
      <c r="F8" s="589">
        <v>14</v>
      </c>
      <c r="G8" s="587">
        <v>0</v>
      </c>
    </row>
    <row r="9" spans="2:8" ht="30" x14ac:dyDescent="0.2">
      <c r="B9" s="588" t="s">
        <v>662</v>
      </c>
      <c r="C9" s="510">
        <v>15</v>
      </c>
      <c r="D9" s="510">
        <v>9</v>
      </c>
      <c r="E9" s="510">
        <v>7</v>
      </c>
      <c r="F9" s="589">
        <v>11</v>
      </c>
      <c r="G9" s="587">
        <v>0</v>
      </c>
    </row>
    <row r="10" spans="2:8" ht="30.75" thickBot="1" x14ac:dyDescent="0.25">
      <c r="B10" s="592" t="s">
        <v>663</v>
      </c>
      <c r="C10" s="593">
        <v>0</v>
      </c>
      <c r="D10" s="593">
        <v>0</v>
      </c>
      <c r="E10" s="593">
        <v>0</v>
      </c>
      <c r="F10" s="593">
        <v>0</v>
      </c>
      <c r="G10" s="594">
        <v>0</v>
      </c>
    </row>
    <row r="12" spans="2:8" ht="15" x14ac:dyDescent="0.2">
      <c r="B12" s="2067" t="s">
        <v>715</v>
      </c>
      <c r="C12" s="2067"/>
      <c r="D12" s="2067"/>
      <c r="E12" s="579"/>
      <c r="F12" s="508"/>
      <c r="G12" s="508"/>
    </row>
    <row r="13" spans="2:8" ht="15" x14ac:dyDescent="0.2">
      <c r="B13" s="578"/>
      <c r="C13" s="578"/>
      <c r="D13" s="578"/>
      <c r="E13" s="579"/>
      <c r="F13" s="508"/>
      <c r="G13" s="508"/>
    </row>
    <row r="14" spans="2:8" ht="15" x14ac:dyDescent="0.25">
      <c r="B14" s="492"/>
      <c r="C14" s="492"/>
      <c r="D14" s="492"/>
      <c r="E14" s="492"/>
      <c r="F14" s="492"/>
    </row>
    <row r="15" spans="2:8" ht="15" x14ac:dyDescent="0.25">
      <c r="B15" s="492"/>
      <c r="C15" s="492"/>
      <c r="D15" s="492"/>
      <c r="E15" s="492"/>
      <c r="F15" s="492"/>
    </row>
    <row r="16" spans="2:8" ht="15" x14ac:dyDescent="0.25">
      <c r="B16" s="492"/>
      <c r="C16" s="492"/>
      <c r="D16" s="492"/>
      <c r="E16" s="492"/>
      <c r="F16" s="492"/>
    </row>
    <row r="17" spans="2:6" ht="15" x14ac:dyDescent="0.25">
      <c r="B17" s="492"/>
      <c r="C17" s="492"/>
      <c r="D17" s="492"/>
      <c r="E17" s="492"/>
      <c r="F17" s="492"/>
    </row>
    <row r="18" spans="2:6" ht="15" x14ac:dyDescent="0.25">
      <c r="B18" s="492"/>
      <c r="C18" s="492"/>
      <c r="D18" s="492"/>
      <c r="E18" s="492"/>
      <c r="F18" s="492"/>
    </row>
    <row r="19" spans="2:6" ht="15" x14ac:dyDescent="0.25">
      <c r="B19" s="492"/>
      <c r="C19" s="492"/>
      <c r="D19" s="492"/>
      <c r="E19" s="492"/>
      <c r="F19" s="492"/>
    </row>
    <row r="20" spans="2:6" ht="15" x14ac:dyDescent="0.25">
      <c r="B20" s="492"/>
      <c r="C20" s="492"/>
      <c r="D20" s="492"/>
      <c r="E20" s="492"/>
      <c r="F20" s="492"/>
    </row>
    <row r="21" spans="2:6" ht="15" x14ac:dyDescent="0.25">
      <c r="B21" s="492"/>
      <c r="C21" s="492"/>
      <c r="D21" s="492"/>
      <c r="E21" s="492"/>
      <c r="F21" s="492"/>
    </row>
  </sheetData>
  <mergeCells count="1">
    <mergeCell ref="B12:D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A9E36-5F5C-4769-8E26-F5060B306DA6}">
  <dimension ref="B1:J42"/>
  <sheetViews>
    <sheetView topLeftCell="A25" zoomScale="80" zoomScaleNormal="80" workbookViewId="0">
      <selection activeCell="E68" sqref="E68"/>
    </sheetView>
  </sheetViews>
  <sheetFormatPr defaultColWidth="9.42578125" defaultRowHeight="15" x14ac:dyDescent="0.25"/>
  <cols>
    <col min="1" max="1" width="9.42578125" style="194"/>
    <col min="2" max="2" width="54.5703125" style="194" customWidth="1"/>
    <col min="3" max="3" width="10.140625" style="194" customWidth="1"/>
    <col min="4" max="4" width="11.140625" style="194" customWidth="1"/>
    <col min="5" max="5" width="16.7109375" style="194" customWidth="1"/>
    <col min="6" max="6" width="18.42578125" style="194" customWidth="1"/>
    <col min="7" max="7" width="10.140625" style="194" customWidth="1"/>
    <col min="8" max="9" width="9.42578125" style="194"/>
    <col min="10" max="10" width="9.42578125" style="194" customWidth="1"/>
    <col min="11" max="16384" width="9.42578125" style="194"/>
  </cols>
  <sheetData>
    <row r="1" spans="2:10" ht="18" x14ac:dyDescent="0.25">
      <c r="B1" s="208" t="s">
        <v>0</v>
      </c>
    </row>
    <row r="2" spans="2:10" ht="18" x14ac:dyDescent="0.25">
      <c r="B2" s="748" t="s">
        <v>102</v>
      </c>
      <c r="C2" s="431"/>
      <c r="D2" s="431"/>
      <c r="E2" s="431"/>
      <c r="F2" s="431"/>
      <c r="G2" s="431"/>
    </row>
    <row r="3" spans="2:10" ht="18" x14ac:dyDescent="0.25">
      <c r="B3" s="749" t="s">
        <v>204</v>
      </c>
      <c r="C3" s="430"/>
      <c r="D3" s="430"/>
      <c r="E3" s="431"/>
      <c r="F3" s="430"/>
      <c r="G3" s="431"/>
    </row>
    <row r="4" spans="2:10" ht="18.75" thickBot="1" x14ac:dyDescent="0.3">
      <c r="B4" s="430"/>
      <c r="C4" s="430"/>
      <c r="D4" s="430"/>
      <c r="E4" s="431"/>
      <c r="F4" s="430"/>
      <c r="G4" s="431"/>
    </row>
    <row r="5" spans="2:10" ht="51" x14ac:dyDescent="0.25">
      <c r="B5" s="750"/>
      <c r="C5" s="2130" t="s">
        <v>205</v>
      </c>
      <c r="D5" s="2130"/>
      <c r="E5" s="596" t="s">
        <v>206</v>
      </c>
      <c r="F5" s="399" t="s">
        <v>207</v>
      </c>
      <c r="G5" s="751" t="s">
        <v>132</v>
      </c>
    </row>
    <row r="6" spans="2:10" x14ac:dyDescent="0.25">
      <c r="B6" s="752"/>
      <c r="C6" s="209" t="s">
        <v>133</v>
      </c>
      <c r="D6" s="209" t="s">
        <v>133</v>
      </c>
      <c r="E6" s="207" t="s">
        <v>133</v>
      </c>
      <c r="F6" s="207" t="s">
        <v>133</v>
      </c>
      <c r="G6" s="753" t="s">
        <v>133</v>
      </c>
    </row>
    <row r="7" spans="2:10" ht="14.45" customHeight="1" x14ac:dyDescent="0.25">
      <c r="B7" s="754" t="s">
        <v>7</v>
      </c>
      <c r="C7" s="2112" t="s">
        <v>208</v>
      </c>
      <c r="D7" s="2113"/>
      <c r="E7" s="2113"/>
      <c r="F7" s="2113"/>
      <c r="G7" s="2114"/>
    </row>
    <row r="8" spans="2:10" x14ac:dyDescent="0.25">
      <c r="B8" s="755" t="s">
        <v>209</v>
      </c>
      <c r="C8" s="2115"/>
      <c r="D8" s="2129"/>
      <c r="E8" s="2129"/>
      <c r="F8" s="2129"/>
      <c r="G8" s="2116"/>
    </row>
    <row r="9" spans="2:10" x14ac:dyDescent="0.25">
      <c r="B9" s="756" t="s">
        <v>9</v>
      </c>
      <c r="C9" s="2115"/>
      <c r="D9" s="2129"/>
      <c r="E9" s="2129"/>
      <c r="F9" s="2129"/>
      <c r="G9" s="2116"/>
    </row>
    <row r="10" spans="2:10" x14ac:dyDescent="0.25">
      <c r="B10" s="757" t="s">
        <v>136</v>
      </c>
      <c r="C10" s="2115"/>
      <c r="D10" s="2129"/>
      <c r="E10" s="2129"/>
      <c r="F10" s="2129"/>
      <c r="G10" s="2116"/>
    </row>
    <row r="11" spans="2:10" x14ac:dyDescent="0.25">
      <c r="B11" s="754" t="s">
        <v>18</v>
      </c>
      <c r="C11" s="2115"/>
      <c r="D11" s="2129"/>
      <c r="E11" s="2129"/>
      <c r="F11" s="2129"/>
      <c r="G11" s="2116"/>
    </row>
    <row r="12" spans="2:10" x14ac:dyDescent="0.25">
      <c r="B12" s="549" t="s">
        <v>693</v>
      </c>
      <c r="C12" s="2115"/>
      <c r="D12" s="2129"/>
      <c r="E12" s="2129"/>
      <c r="F12" s="2129"/>
      <c r="G12" s="2116"/>
      <c r="J12" s="263"/>
    </row>
    <row r="13" spans="2:10" x14ac:dyDescent="0.25">
      <c r="B13" s="758" t="s">
        <v>694</v>
      </c>
      <c r="C13" s="2115"/>
      <c r="D13" s="2129"/>
      <c r="E13" s="2129"/>
      <c r="F13" s="2129"/>
      <c r="G13" s="2116"/>
    </row>
    <row r="14" spans="2:10" x14ac:dyDescent="0.25">
      <c r="B14" s="758" t="s">
        <v>702</v>
      </c>
      <c r="C14" s="2115"/>
      <c r="D14" s="2129"/>
      <c r="E14" s="2129"/>
      <c r="F14" s="2129"/>
      <c r="G14" s="2116"/>
    </row>
    <row r="15" spans="2:10" x14ac:dyDescent="0.25">
      <c r="B15" s="754" t="s">
        <v>16</v>
      </c>
      <c r="C15" s="2115"/>
      <c r="D15" s="2129"/>
      <c r="E15" s="2129"/>
      <c r="F15" s="2129"/>
      <c r="G15" s="2116"/>
      <c r="J15" s="262"/>
    </row>
    <row r="16" spans="2:10" x14ac:dyDescent="0.25">
      <c r="B16" s="755" t="s">
        <v>692</v>
      </c>
      <c r="C16" s="2115"/>
      <c r="D16" s="2129"/>
      <c r="E16" s="2129"/>
      <c r="F16" s="2129"/>
      <c r="G16" s="2116"/>
    </row>
    <row r="17" spans="2:8" ht="25.5" x14ac:dyDescent="0.25">
      <c r="B17" s="754" t="s">
        <v>210</v>
      </c>
      <c r="C17" s="2115"/>
      <c r="D17" s="2129"/>
      <c r="E17" s="2129"/>
      <c r="F17" s="2129"/>
      <c r="G17" s="2116"/>
    </row>
    <row r="18" spans="2:8" x14ac:dyDescent="0.25">
      <c r="B18" s="759" t="s">
        <v>220</v>
      </c>
      <c r="C18" s="2115"/>
      <c r="D18" s="2129"/>
      <c r="E18" s="2129"/>
      <c r="F18" s="2129"/>
      <c r="G18" s="2116"/>
    </row>
    <row r="19" spans="2:8" x14ac:dyDescent="0.25">
      <c r="B19" s="229" t="s">
        <v>13</v>
      </c>
      <c r="C19" s="2115"/>
      <c r="D19" s="2129"/>
      <c r="E19" s="2129"/>
      <c r="F19" s="2129"/>
      <c r="G19" s="2116"/>
    </row>
    <row r="20" spans="2:8" x14ac:dyDescent="0.25">
      <c r="B20" s="229" t="s">
        <v>691</v>
      </c>
      <c r="C20" s="2117"/>
      <c r="D20" s="2118"/>
      <c r="E20" s="2118"/>
      <c r="F20" s="2118"/>
      <c r="G20" s="2119"/>
    </row>
    <row r="21" spans="2:8" ht="13.15" customHeight="1" x14ac:dyDescent="0.25">
      <c r="B21" s="754" t="s">
        <v>156</v>
      </c>
      <c r="C21" s="760" t="s">
        <v>211</v>
      </c>
      <c r="D21" s="761" t="s">
        <v>727</v>
      </c>
      <c r="E21" s="2131"/>
      <c r="F21" s="2132"/>
      <c r="G21" s="2133"/>
    </row>
    <row r="22" spans="2:8" x14ac:dyDescent="0.25">
      <c r="B22" s="549" t="s">
        <v>162</v>
      </c>
      <c r="C22" s="384" t="s">
        <v>179</v>
      </c>
      <c r="D22" s="384" t="s">
        <v>194</v>
      </c>
      <c r="E22" s="385">
        <v>1420</v>
      </c>
      <c r="F22" s="385">
        <v>1576</v>
      </c>
      <c r="G22" s="762">
        <v>-14</v>
      </c>
    </row>
    <row r="23" spans="2:8" x14ac:dyDescent="0.25">
      <c r="B23" s="763"/>
      <c r="C23" s="268" t="s">
        <v>135</v>
      </c>
      <c r="D23" s="477" t="s">
        <v>135</v>
      </c>
      <c r="E23" s="205"/>
      <c r="F23" s="205"/>
      <c r="G23" s="764"/>
      <c r="H23" s="419"/>
    </row>
    <row r="24" spans="2:8" ht="14.45" customHeight="1" x14ac:dyDescent="0.25">
      <c r="B24" s="754" t="s">
        <v>167</v>
      </c>
      <c r="C24" s="760"/>
      <c r="D24" s="761"/>
      <c r="E24" s="2134"/>
      <c r="F24" s="2135"/>
      <c r="G24" s="2136"/>
    </row>
    <row r="25" spans="2:8" x14ac:dyDescent="0.25">
      <c r="B25" s="549" t="s">
        <v>221</v>
      </c>
      <c r="C25" s="388" t="s">
        <v>111</v>
      </c>
      <c r="D25" s="389" t="s">
        <v>111</v>
      </c>
      <c r="E25" s="388" t="s">
        <v>111</v>
      </c>
      <c r="F25" s="389" t="s">
        <v>111</v>
      </c>
      <c r="G25" s="765" t="s">
        <v>111</v>
      </c>
    </row>
    <row r="26" spans="2:8" x14ac:dyDescent="0.25">
      <c r="B26" s="549"/>
      <c r="C26" s="206" t="s">
        <v>111</v>
      </c>
      <c r="D26" s="206" t="s">
        <v>111</v>
      </c>
      <c r="E26" s="206" t="s">
        <v>111</v>
      </c>
      <c r="F26" s="206" t="s">
        <v>111</v>
      </c>
      <c r="G26" s="766" t="s">
        <v>111</v>
      </c>
    </row>
    <row r="27" spans="2:8" ht="15.6" customHeight="1" x14ac:dyDescent="0.25">
      <c r="B27" s="754" t="s">
        <v>172</v>
      </c>
      <c r="C27" s="400"/>
      <c r="D27" s="401"/>
      <c r="E27" s="2126"/>
      <c r="F27" s="2127"/>
      <c r="G27" s="2128"/>
    </row>
    <row r="28" spans="2:8" x14ac:dyDescent="0.25">
      <c r="B28" s="767" t="s">
        <v>212</v>
      </c>
      <c r="C28" s="404" t="s">
        <v>169</v>
      </c>
      <c r="D28" s="408" t="s">
        <v>215</v>
      </c>
      <c r="E28" s="405">
        <v>3002</v>
      </c>
      <c r="F28" s="409">
        <v>3829</v>
      </c>
      <c r="G28" s="768">
        <v>734</v>
      </c>
    </row>
    <row r="29" spans="2:8" x14ac:dyDescent="0.25">
      <c r="B29" s="767" t="s">
        <v>213</v>
      </c>
      <c r="C29" s="406" t="s">
        <v>214</v>
      </c>
      <c r="D29" s="269" t="s">
        <v>216</v>
      </c>
      <c r="E29" s="407"/>
      <c r="F29" s="265"/>
      <c r="G29" s="769"/>
    </row>
    <row r="30" spans="2:8" ht="13.9" customHeight="1" x14ac:dyDescent="0.25">
      <c r="B30" s="754" t="s">
        <v>59</v>
      </c>
      <c r="C30" s="402"/>
      <c r="D30" s="403"/>
      <c r="E30" s="2123"/>
      <c r="F30" s="2124"/>
      <c r="G30" s="2125"/>
    </row>
    <row r="31" spans="2:8" x14ac:dyDescent="0.25">
      <c r="B31" s="770" t="s">
        <v>58</v>
      </c>
      <c r="C31" s="384" t="s">
        <v>222</v>
      </c>
      <c r="D31" s="384" t="s">
        <v>223</v>
      </c>
      <c r="E31" s="266">
        <v>2420</v>
      </c>
      <c r="F31" s="265">
        <v>2417</v>
      </c>
      <c r="G31" s="762">
        <v>5</v>
      </c>
    </row>
    <row r="32" spans="2:8" x14ac:dyDescent="0.25">
      <c r="B32" s="755"/>
      <c r="C32" s="269" t="s">
        <v>224</v>
      </c>
      <c r="D32" s="478" t="s">
        <v>707</v>
      </c>
      <c r="E32" s="266"/>
      <c r="F32" s="265"/>
      <c r="G32" s="769"/>
    </row>
    <row r="33" spans="2:7" ht="15" customHeight="1" x14ac:dyDescent="0.25">
      <c r="B33" s="771" t="s">
        <v>188</v>
      </c>
      <c r="C33" s="384" t="s">
        <v>179</v>
      </c>
      <c r="D33" s="384" t="s">
        <v>160</v>
      </c>
      <c r="E33" s="386">
        <v>1637</v>
      </c>
      <c r="F33" s="387">
        <v>2047</v>
      </c>
      <c r="G33" s="772">
        <v>410</v>
      </c>
    </row>
    <row r="34" spans="2:7" x14ac:dyDescent="0.25">
      <c r="B34" s="773"/>
      <c r="C34" s="269" t="s">
        <v>217</v>
      </c>
      <c r="D34" s="269" t="s">
        <v>218</v>
      </c>
      <c r="E34" s="267"/>
      <c r="F34" s="264"/>
      <c r="G34" s="774"/>
    </row>
    <row r="35" spans="2:7" ht="12.6" customHeight="1" x14ac:dyDescent="0.25">
      <c r="B35" s="754" t="s">
        <v>191</v>
      </c>
      <c r="C35" s="319"/>
      <c r="D35" s="595"/>
      <c r="E35" s="2120"/>
      <c r="F35" s="2121"/>
      <c r="G35" s="2122"/>
    </row>
    <row r="36" spans="2:7" x14ac:dyDescent="0.25">
      <c r="B36" s="773" t="s">
        <v>192</v>
      </c>
      <c r="C36" s="384" t="s">
        <v>219</v>
      </c>
      <c r="D36" s="384" t="s">
        <v>183</v>
      </c>
      <c r="E36" s="266">
        <v>741</v>
      </c>
      <c r="F36" s="265">
        <v>819</v>
      </c>
      <c r="G36" s="762">
        <v>-11</v>
      </c>
    </row>
    <row r="37" spans="2:7" ht="15.75" thickBot="1" x14ac:dyDescent="0.3">
      <c r="B37" s="775"/>
      <c r="C37" s="776" t="s">
        <v>135</v>
      </c>
      <c r="D37" s="777" t="s">
        <v>135</v>
      </c>
      <c r="E37" s="778"/>
      <c r="F37" s="779"/>
      <c r="G37" s="780"/>
    </row>
    <row r="38" spans="2:7" x14ac:dyDescent="0.25">
      <c r="B38" s="573"/>
      <c r="C38" s="574"/>
      <c r="D38" s="477"/>
      <c r="E38" s="575"/>
      <c r="F38" s="575"/>
      <c r="G38" s="576"/>
    </row>
    <row r="39" spans="2:7" x14ac:dyDescent="0.25">
      <c r="B39" s="572" t="s">
        <v>645</v>
      </c>
    </row>
    <row r="40" spans="2:7" x14ac:dyDescent="0.25">
      <c r="B40" s="572" t="s">
        <v>730</v>
      </c>
    </row>
    <row r="41" spans="2:7" x14ac:dyDescent="0.25">
      <c r="B41" s="572" t="s">
        <v>728</v>
      </c>
    </row>
    <row r="42" spans="2:7" x14ac:dyDescent="0.25">
      <c r="B42" s="572" t="s">
        <v>729</v>
      </c>
    </row>
  </sheetData>
  <mergeCells count="7">
    <mergeCell ref="E35:G35"/>
    <mergeCell ref="E30:G30"/>
    <mergeCell ref="E27:G27"/>
    <mergeCell ref="C7:G20"/>
    <mergeCell ref="C5:D5"/>
    <mergeCell ref="E21:G21"/>
    <mergeCell ref="E24:G2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E43C9-F54F-488B-BA60-EEE581718500}">
  <dimension ref="A1:I11"/>
  <sheetViews>
    <sheetView zoomScaleNormal="100" workbookViewId="0">
      <selection activeCell="B23" sqref="B23"/>
    </sheetView>
  </sheetViews>
  <sheetFormatPr defaultRowHeight="15" x14ac:dyDescent="0.25"/>
  <cols>
    <col min="1" max="1" width="56.85546875" customWidth="1"/>
    <col min="2" max="2" width="11.140625" bestFit="1" customWidth="1"/>
    <col min="3" max="3" width="11.85546875" customWidth="1"/>
    <col min="4" max="4" width="8.42578125" customWidth="1"/>
    <col min="5" max="7" width="11.85546875" customWidth="1"/>
  </cols>
  <sheetData>
    <row r="1" spans="1:9" ht="15.75" thickBot="1" x14ac:dyDescent="0.3">
      <c r="A1" s="157"/>
      <c r="I1" s="168"/>
    </row>
    <row r="2" spans="1:9" x14ac:dyDescent="0.25">
      <c r="A2" s="2137" t="s">
        <v>225</v>
      </c>
      <c r="B2" s="2139" t="s">
        <v>226</v>
      </c>
      <c r="C2" s="2139"/>
      <c r="D2" s="2139" t="s">
        <v>227</v>
      </c>
      <c r="E2" s="2140"/>
    </row>
    <row r="3" spans="1:9" x14ac:dyDescent="0.25">
      <c r="A3" s="2138"/>
      <c r="B3" s="781" t="s">
        <v>89</v>
      </c>
      <c r="C3" s="782" t="s">
        <v>90</v>
      </c>
      <c r="D3" s="781" t="s">
        <v>89</v>
      </c>
      <c r="E3" s="783" t="s">
        <v>90</v>
      </c>
      <c r="I3" s="89"/>
    </row>
    <row r="4" spans="1:9" x14ac:dyDescent="0.25">
      <c r="A4" s="320" t="s">
        <v>228</v>
      </c>
      <c r="B4" s="784">
        <v>372500</v>
      </c>
      <c r="C4" s="785">
        <v>352500</v>
      </c>
      <c r="D4" s="786">
        <v>182500</v>
      </c>
      <c r="E4" s="787">
        <v>177500</v>
      </c>
    </row>
    <row r="5" spans="1:9" ht="24" x14ac:dyDescent="0.25">
      <c r="A5" s="320" t="s">
        <v>229</v>
      </c>
      <c r="B5" s="788">
        <v>1</v>
      </c>
      <c r="C5" s="789">
        <v>0</v>
      </c>
      <c r="D5" s="790">
        <v>6</v>
      </c>
      <c r="E5" s="791">
        <v>8</v>
      </c>
      <c r="I5" s="89"/>
    </row>
    <row r="6" spans="1:9" ht="30.75" customHeight="1" thickBot="1" x14ac:dyDescent="0.3">
      <c r="A6" s="230" t="s">
        <v>230</v>
      </c>
      <c r="B6" s="792" t="s">
        <v>689</v>
      </c>
      <c r="C6" s="793" t="s">
        <v>231</v>
      </c>
      <c r="D6" s="794" t="s">
        <v>232</v>
      </c>
      <c r="E6" s="795" t="s">
        <v>233</v>
      </c>
      <c r="I6" s="89"/>
    </row>
    <row r="11" spans="1:9" x14ac:dyDescent="0.25">
      <c r="B11" s="270"/>
    </row>
  </sheetData>
  <mergeCells count="3">
    <mergeCell ref="A2:A3"/>
    <mergeCell ref="B2:C2"/>
    <mergeCell ref="D2:E2"/>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B29B1-0D9C-4074-8B1C-D9C14A202BCD}">
  <dimension ref="A1:E10"/>
  <sheetViews>
    <sheetView workbookViewId="0">
      <selection activeCell="B23" sqref="B23"/>
    </sheetView>
  </sheetViews>
  <sheetFormatPr defaultColWidth="8.7109375" defaultRowHeight="15" x14ac:dyDescent="0.25"/>
  <cols>
    <col min="1" max="1" width="32" style="134" customWidth="1"/>
    <col min="2" max="2" width="11.85546875" style="134" customWidth="1"/>
    <col min="3" max="3" width="12" style="134" customWidth="1"/>
    <col min="4" max="4" width="10.7109375" style="134" customWidth="1"/>
    <col min="5" max="5" width="10" style="134" customWidth="1"/>
    <col min="6" max="16384" width="8.7109375" style="134"/>
  </cols>
  <sheetData>
    <row r="1" spans="1:5" ht="24" customHeight="1" x14ac:dyDescent="0.25">
      <c r="A1" s="231" t="s">
        <v>234</v>
      </c>
    </row>
    <row r="2" spans="1:5" ht="15.75" thickBot="1" x14ac:dyDescent="0.3"/>
    <row r="3" spans="1:5" x14ac:dyDescent="0.25">
      <c r="A3" s="2141" t="s">
        <v>235</v>
      </c>
      <c r="B3" s="2143" t="s">
        <v>89</v>
      </c>
      <c r="C3" s="2144"/>
      <c r="D3" s="2145" t="s">
        <v>90</v>
      </c>
      <c r="E3" s="2144"/>
    </row>
    <row r="4" spans="1:5" x14ac:dyDescent="0.25">
      <c r="A4" s="2142"/>
      <c r="B4" s="796" t="s">
        <v>226</v>
      </c>
      <c r="C4" s="321" t="s">
        <v>227</v>
      </c>
      <c r="D4" s="797" t="s">
        <v>226</v>
      </c>
      <c r="E4" s="798" t="s">
        <v>227</v>
      </c>
    </row>
    <row r="5" spans="1:5" x14ac:dyDescent="0.25">
      <c r="A5" s="799" t="s">
        <v>237</v>
      </c>
      <c r="B5" s="800">
        <v>5.67E-2</v>
      </c>
      <c r="C5" s="322">
        <v>2.8199999999999999E-2</v>
      </c>
      <c r="D5" s="801">
        <v>-4.0800000000000003E-2</v>
      </c>
      <c r="E5" s="802">
        <v>-7.7899999999999997E-2</v>
      </c>
    </row>
    <row r="6" spans="1:5" x14ac:dyDescent="0.25">
      <c r="A6" s="799" t="s">
        <v>236</v>
      </c>
      <c r="B6" s="803">
        <v>4.1200000000000001E-2</v>
      </c>
      <c r="C6" s="322">
        <v>7.0099999999999996E-2</v>
      </c>
      <c r="D6" s="804">
        <v>-6.0000000000000001E-3</v>
      </c>
      <c r="E6" s="802">
        <v>1.18E-2</v>
      </c>
    </row>
    <row r="7" spans="1:5" x14ac:dyDescent="0.25">
      <c r="A7" s="805" t="s">
        <v>631</v>
      </c>
      <c r="B7" s="806"/>
      <c r="C7" s="323"/>
      <c r="D7" s="806"/>
      <c r="E7" s="323"/>
    </row>
    <row r="8" spans="1:5" x14ac:dyDescent="0.25">
      <c r="A8" s="799" t="s">
        <v>237</v>
      </c>
      <c r="B8" s="807"/>
      <c r="C8" s="324"/>
      <c r="D8" s="808" t="s">
        <v>238</v>
      </c>
      <c r="E8" s="809" t="s">
        <v>238</v>
      </c>
    </row>
    <row r="9" spans="1:5" ht="15.75" thickBot="1" x14ac:dyDescent="0.3">
      <c r="A9" s="810" t="s">
        <v>236</v>
      </c>
      <c r="B9" s="811"/>
      <c r="C9" s="812">
        <v>2.47E-2</v>
      </c>
      <c r="D9" s="813" t="s">
        <v>238</v>
      </c>
      <c r="E9" s="814">
        <v>-2.0400000000000001E-2</v>
      </c>
    </row>
    <row r="10" spans="1:5" x14ac:dyDescent="0.25">
      <c r="A10" s="164" t="s">
        <v>632</v>
      </c>
    </row>
  </sheetData>
  <mergeCells count="3">
    <mergeCell ref="A3:A4"/>
    <mergeCell ref="B3:C3"/>
    <mergeCell ref="D3:E3"/>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7F26C-1A58-43D5-9A43-3914730D15D9}">
  <dimension ref="A1:M33"/>
  <sheetViews>
    <sheetView zoomScale="85" zoomScaleNormal="85" workbookViewId="0">
      <selection activeCell="B23" sqref="B23"/>
    </sheetView>
  </sheetViews>
  <sheetFormatPr defaultColWidth="8.7109375" defaultRowHeight="15" x14ac:dyDescent="0.25"/>
  <cols>
    <col min="1" max="1" width="22.140625" style="134" customWidth="1"/>
    <col min="2" max="2" width="12.5703125" style="134" customWidth="1"/>
    <col min="3" max="3" width="9.7109375" style="134" bestFit="1" customWidth="1"/>
    <col min="4" max="4" width="12" style="134" customWidth="1"/>
    <col min="5" max="5" width="12.140625" style="134" customWidth="1"/>
    <col min="6" max="6" width="9.7109375" style="134" bestFit="1" customWidth="1"/>
    <col min="7" max="7" width="11.85546875" style="134" customWidth="1"/>
    <col min="8" max="8" width="21.85546875" style="134" customWidth="1"/>
    <col min="9" max="9" width="9.28515625" style="134" customWidth="1"/>
    <col min="10" max="10" width="9.28515625" style="134" bestFit="1" customWidth="1"/>
    <col min="11" max="11" width="10.7109375" style="134" customWidth="1"/>
    <col min="12" max="12" width="9.28515625" style="134" bestFit="1" customWidth="1"/>
    <col min="13" max="13" width="9.28515625" style="134" customWidth="1"/>
    <col min="14" max="14" width="9.28515625" style="134" bestFit="1" customWidth="1"/>
    <col min="15" max="16384" width="8.7109375" style="134"/>
  </cols>
  <sheetData>
    <row r="1" spans="1:11" x14ac:dyDescent="0.25">
      <c r="A1" s="231" t="s">
        <v>239</v>
      </c>
    </row>
    <row r="2" spans="1:11" ht="16.5" thickBot="1" x14ac:dyDescent="0.3">
      <c r="A2" s="165"/>
    </row>
    <row r="3" spans="1:11" x14ac:dyDescent="0.25">
      <c r="A3" s="815"/>
      <c r="B3" s="2152" t="s">
        <v>240</v>
      </c>
      <c r="C3" s="2152"/>
      <c r="D3" s="2152"/>
      <c r="E3" s="2153" t="s">
        <v>227</v>
      </c>
      <c r="F3" s="2152"/>
      <c r="G3" s="2154"/>
    </row>
    <row r="4" spans="1:11" ht="27.95" customHeight="1" x14ac:dyDescent="0.25">
      <c r="A4" s="816"/>
      <c r="B4" s="817" t="s">
        <v>241</v>
      </c>
      <c r="C4" s="818" t="s">
        <v>242</v>
      </c>
      <c r="D4" s="819" t="s">
        <v>243</v>
      </c>
      <c r="E4" s="817" t="s">
        <v>241</v>
      </c>
      <c r="F4" s="818" t="s">
        <v>242</v>
      </c>
      <c r="G4" s="820" t="s">
        <v>243</v>
      </c>
    </row>
    <row r="5" spans="1:11" x14ac:dyDescent="0.25">
      <c r="A5" s="821" t="s">
        <v>89</v>
      </c>
      <c r="B5" s="822" t="s">
        <v>244</v>
      </c>
      <c r="C5" s="822" t="s">
        <v>651</v>
      </c>
      <c r="D5" s="823" t="s">
        <v>690</v>
      </c>
      <c r="E5" s="824" t="s">
        <v>652</v>
      </c>
      <c r="F5" s="824" t="s">
        <v>653</v>
      </c>
      <c r="G5" s="825" t="s">
        <v>654</v>
      </c>
    </row>
    <row r="6" spans="1:11" ht="15.75" thickBot="1" x14ac:dyDescent="0.3">
      <c r="A6" s="826" t="s">
        <v>90</v>
      </c>
      <c r="B6" s="827" t="s">
        <v>247</v>
      </c>
      <c r="C6" s="827" t="s">
        <v>248</v>
      </c>
      <c r="D6" s="827" t="s">
        <v>249</v>
      </c>
      <c r="E6" s="827" t="s">
        <v>245</v>
      </c>
      <c r="F6" s="827" t="s">
        <v>246</v>
      </c>
      <c r="G6" s="828" t="s">
        <v>250</v>
      </c>
    </row>
    <row r="7" spans="1:11" ht="11.45" customHeight="1" x14ac:dyDescent="0.25">
      <c r="A7" s="232"/>
      <c r="B7" s="233"/>
      <c r="C7" s="233"/>
      <c r="D7" s="233"/>
      <c r="E7" s="233"/>
      <c r="F7" s="233"/>
      <c r="G7" s="233"/>
    </row>
    <row r="8" spans="1:11" ht="15.75" hidden="1" thickBot="1" x14ac:dyDescent="0.3">
      <c r="A8" s="232"/>
      <c r="B8" s="233"/>
      <c r="C8" s="233"/>
      <c r="D8" s="233"/>
      <c r="E8" s="233"/>
      <c r="F8" s="233"/>
      <c r="G8" s="233"/>
    </row>
    <row r="9" spans="1:11" ht="15.75" hidden="1" thickBot="1" x14ac:dyDescent="0.3">
      <c r="A9" s="235"/>
      <c r="B9" s="2159" t="s">
        <v>240</v>
      </c>
      <c r="C9" s="2159"/>
      <c r="D9" s="2159"/>
      <c r="E9" s="2159"/>
      <c r="F9" s="2159"/>
      <c r="G9" s="2160"/>
    </row>
    <row r="10" spans="1:11" ht="15.75" hidden="1" thickBot="1" x14ac:dyDescent="0.3">
      <c r="A10" s="2155"/>
      <c r="B10" s="2157" t="s">
        <v>241</v>
      </c>
      <c r="C10" s="2158"/>
      <c r="D10" s="2155" t="s">
        <v>242</v>
      </c>
      <c r="E10" s="2158"/>
      <c r="F10" s="2161" t="s">
        <v>243</v>
      </c>
      <c r="G10" s="2158"/>
    </row>
    <row r="11" spans="1:11" ht="15.75" hidden="1" thickBot="1" x14ac:dyDescent="0.3">
      <c r="A11" s="2156"/>
      <c r="B11" s="325" t="s">
        <v>89</v>
      </c>
      <c r="C11" s="326" t="s">
        <v>90</v>
      </c>
      <c r="D11" s="327" t="s">
        <v>89</v>
      </c>
      <c r="E11" s="328" t="s">
        <v>90</v>
      </c>
      <c r="F11" s="329" t="s">
        <v>89</v>
      </c>
      <c r="G11" s="330" t="s">
        <v>90</v>
      </c>
      <c r="H11" s="210"/>
    </row>
    <row r="12" spans="1:11" ht="15.75" hidden="1" thickBot="1" x14ac:dyDescent="0.3">
      <c r="A12" s="331" t="s">
        <v>251</v>
      </c>
      <c r="B12" s="332">
        <v>27683</v>
      </c>
      <c r="C12" s="333">
        <v>26614</v>
      </c>
      <c r="D12" s="332">
        <v>36979</v>
      </c>
      <c r="E12" s="333">
        <v>35302</v>
      </c>
      <c r="F12" s="334">
        <v>47745</v>
      </c>
      <c r="G12" s="236">
        <v>44818</v>
      </c>
      <c r="H12" s="210"/>
    </row>
    <row r="13" spans="1:11" ht="15.75" hidden="1" thickBot="1" x14ac:dyDescent="0.3">
      <c r="A13" s="237" t="s">
        <v>252</v>
      </c>
      <c r="B13" s="335">
        <v>27683</v>
      </c>
      <c r="C13" s="238">
        <v>26614</v>
      </c>
      <c r="D13" s="335">
        <v>36979</v>
      </c>
      <c r="E13" s="238">
        <v>35302</v>
      </c>
      <c r="F13" s="336">
        <v>47745</v>
      </c>
      <c r="G13" s="239">
        <v>44818</v>
      </c>
      <c r="H13" s="210"/>
      <c r="I13" s="210" t="s">
        <v>253</v>
      </c>
      <c r="J13" s="210"/>
      <c r="K13" s="210"/>
    </row>
    <row r="14" spans="1:11" ht="15.75" hidden="1" thickBot="1" x14ac:dyDescent="0.3">
      <c r="A14" s="234"/>
      <c r="B14" s="234"/>
      <c r="C14" s="234"/>
      <c r="D14" s="234"/>
      <c r="E14" s="234"/>
      <c r="F14" s="234"/>
      <c r="G14" s="234"/>
      <c r="H14" s="210"/>
    </row>
    <row r="15" spans="1:11" ht="15.75" hidden="1" thickBot="1" x14ac:dyDescent="0.3">
      <c r="A15" s="235"/>
      <c r="B15" s="2162" t="s">
        <v>227</v>
      </c>
      <c r="C15" s="2159"/>
      <c r="D15" s="2159"/>
      <c r="E15" s="2159"/>
      <c r="F15" s="2159"/>
      <c r="G15" s="2160"/>
      <c r="H15" s="210"/>
    </row>
    <row r="16" spans="1:11" ht="15.75" hidden="1" thickBot="1" x14ac:dyDescent="0.3">
      <c r="A16" s="2155"/>
      <c r="B16" s="2157" t="s">
        <v>241</v>
      </c>
      <c r="C16" s="2158"/>
      <c r="D16" s="2155" t="s">
        <v>242</v>
      </c>
      <c r="E16" s="2158"/>
      <c r="F16" s="2155" t="s">
        <v>243</v>
      </c>
      <c r="G16" s="2158"/>
      <c r="H16" s="210"/>
    </row>
    <row r="17" spans="1:13" ht="15.75" hidden="1" thickBot="1" x14ac:dyDescent="0.3">
      <c r="A17" s="2156"/>
      <c r="B17" s="325" t="s">
        <v>89</v>
      </c>
      <c r="C17" s="326" t="s">
        <v>90</v>
      </c>
      <c r="D17" s="327" t="s">
        <v>89</v>
      </c>
      <c r="E17" s="328" t="s">
        <v>90</v>
      </c>
      <c r="F17" s="327" t="s">
        <v>89</v>
      </c>
      <c r="G17" s="328" t="s">
        <v>90</v>
      </c>
      <c r="H17" s="210"/>
    </row>
    <row r="18" spans="1:13" ht="15.75" hidden="1" thickBot="1" x14ac:dyDescent="0.3">
      <c r="A18" s="337" t="s">
        <v>251</v>
      </c>
      <c r="B18" s="332">
        <v>27361</v>
      </c>
      <c r="C18" s="333">
        <v>25565</v>
      </c>
      <c r="D18" s="332">
        <v>34330</v>
      </c>
      <c r="E18" s="333">
        <v>33000</v>
      </c>
      <c r="F18" s="334">
        <v>44043</v>
      </c>
      <c r="G18" s="333">
        <v>41353</v>
      </c>
      <c r="H18" s="210"/>
    </row>
    <row r="19" spans="1:13" ht="15.75" hidden="1" thickBot="1" x14ac:dyDescent="0.3">
      <c r="A19" s="240" t="s">
        <v>252</v>
      </c>
      <c r="B19" s="335">
        <v>27361</v>
      </c>
      <c r="C19" s="238">
        <v>26656</v>
      </c>
      <c r="D19" s="335">
        <v>34330</v>
      </c>
      <c r="E19" s="238">
        <v>33500</v>
      </c>
      <c r="F19" s="336">
        <v>44043</v>
      </c>
      <c r="G19" s="239">
        <v>44131</v>
      </c>
      <c r="H19" s="210"/>
      <c r="I19" s="210" t="s">
        <v>254</v>
      </c>
      <c r="J19" s="210"/>
      <c r="K19" s="210"/>
      <c r="L19" s="210"/>
      <c r="M19" s="210"/>
    </row>
    <row r="20" spans="1:13" ht="15.75" hidden="1" thickBot="1" x14ac:dyDescent="0.3"/>
    <row r="25" spans="1:13" ht="15.75" thickBot="1" x14ac:dyDescent="0.3"/>
    <row r="26" spans="1:13" x14ac:dyDescent="0.25">
      <c r="A26" s="829"/>
      <c r="B26" s="2148" t="s">
        <v>241</v>
      </c>
      <c r="C26" s="2147"/>
      <c r="D26" s="2146" t="s">
        <v>242</v>
      </c>
      <c r="E26" s="2147"/>
      <c r="F26" s="2146" t="s">
        <v>243</v>
      </c>
      <c r="G26" s="2147"/>
    </row>
    <row r="27" spans="1:13" x14ac:dyDescent="0.25">
      <c r="A27" s="830"/>
      <c r="B27" s="599" t="s">
        <v>89</v>
      </c>
      <c r="C27" s="326" t="s">
        <v>90</v>
      </c>
      <c r="D27" s="327" t="s">
        <v>89</v>
      </c>
      <c r="E27" s="598" t="s">
        <v>90</v>
      </c>
      <c r="F27" s="597" t="s">
        <v>89</v>
      </c>
      <c r="G27" s="330" t="s">
        <v>90</v>
      </c>
    </row>
    <row r="28" spans="1:13" x14ac:dyDescent="0.25">
      <c r="A28" s="831"/>
      <c r="B28" s="2150" t="s">
        <v>240</v>
      </c>
      <c r="C28" s="2150"/>
      <c r="D28" s="2150"/>
      <c r="E28" s="2150"/>
      <c r="F28" s="2150"/>
      <c r="G28" s="2151"/>
    </row>
    <row r="29" spans="1:13" x14ac:dyDescent="0.25">
      <c r="A29" s="331" t="s">
        <v>251</v>
      </c>
      <c r="B29" s="832">
        <v>27512</v>
      </c>
      <c r="C29" s="359">
        <v>26614</v>
      </c>
      <c r="D29" s="832">
        <v>36656</v>
      </c>
      <c r="E29" s="359">
        <v>35302</v>
      </c>
      <c r="F29" s="360">
        <v>46659</v>
      </c>
      <c r="G29" s="833">
        <v>44818</v>
      </c>
    </row>
    <row r="30" spans="1:13" x14ac:dyDescent="0.25">
      <c r="A30" s="331" t="s">
        <v>252</v>
      </c>
      <c r="B30" s="834">
        <v>27512</v>
      </c>
      <c r="C30" s="333">
        <v>26614</v>
      </c>
      <c r="D30" s="834">
        <v>36656</v>
      </c>
      <c r="E30" s="333">
        <v>35302</v>
      </c>
      <c r="F30" s="338">
        <v>46659</v>
      </c>
      <c r="G30" s="236">
        <v>44818</v>
      </c>
    </row>
    <row r="31" spans="1:13" x14ac:dyDescent="0.25">
      <c r="A31" s="831"/>
      <c r="B31" s="2149" t="s">
        <v>227</v>
      </c>
      <c r="C31" s="2150"/>
      <c r="D31" s="2150"/>
      <c r="E31" s="2150"/>
      <c r="F31" s="2150"/>
      <c r="G31" s="2151"/>
    </row>
    <row r="32" spans="1:13" x14ac:dyDescent="0.25">
      <c r="A32" s="337" t="s">
        <v>251</v>
      </c>
      <c r="B32" s="834">
        <v>27361</v>
      </c>
      <c r="C32" s="333">
        <v>25565</v>
      </c>
      <c r="D32" s="834">
        <v>34330</v>
      </c>
      <c r="E32" s="333">
        <v>33000</v>
      </c>
      <c r="F32" s="338">
        <v>44044</v>
      </c>
      <c r="G32" s="333">
        <v>41353</v>
      </c>
    </row>
    <row r="33" spans="1:7" ht="15.75" thickBot="1" x14ac:dyDescent="0.3">
      <c r="A33" s="240" t="s">
        <v>252</v>
      </c>
      <c r="B33" s="835">
        <v>27490</v>
      </c>
      <c r="C33" s="238">
        <v>26656</v>
      </c>
      <c r="D33" s="835">
        <v>34916</v>
      </c>
      <c r="E33" s="238">
        <v>33500</v>
      </c>
      <c r="F33" s="836">
        <v>45025</v>
      </c>
      <c r="G33" s="239">
        <v>44131</v>
      </c>
    </row>
  </sheetData>
  <mergeCells count="17">
    <mergeCell ref="B3:D3"/>
    <mergeCell ref="E3:G3"/>
    <mergeCell ref="A16:A17"/>
    <mergeCell ref="B16:C16"/>
    <mergeCell ref="D16:E16"/>
    <mergeCell ref="F16:G16"/>
    <mergeCell ref="B9:G9"/>
    <mergeCell ref="A10:A11"/>
    <mergeCell ref="B10:C10"/>
    <mergeCell ref="D10:E10"/>
    <mergeCell ref="F10:G10"/>
    <mergeCell ref="B15:G15"/>
    <mergeCell ref="F26:G26"/>
    <mergeCell ref="D26:E26"/>
    <mergeCell ref="B26:C26"/>
    <mergeCell ref="B31:G31"/>
    <mergeCell ref="B28:G28"/>
  </mergeCells>
  <phoneticPr fontId="101" type="noConversion"/>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4799D-CD62-44EA-95D1-0E26844FBFA3}">
  <dimension ref="A1:F30"/>
  <sheetViews>
    <sheetView topLeftCell="A7" workbookViewId="0">
      <selection activeCell="B23" sqref="B23"/>
    </sheetView>
  </sheetViews>
  <sheetFormatPr defaultColWidth="9.42578125" defaultRowHeight="15" x14ac:dyDescent="0.25"/>
  <cols>
    <col min="1" max="1" width="14.42578125" style="14" customWidth="1"/>
    <col min="2" max="16384" width="9.42578125" style="14"/>
  </cols>
  <sheetData>
    <row r="1" spans="1:6" ht="18" x14ac:dyDescent="0.25">
      <c r="A1" s="8" t="s">
        <v>0</v>
      </c>
    </row>
    <row r="2" spans="1:6" ht="18" x14ac:dyDescent="0.25">
      <c r="A2" s="8" t="s">
        <v>255</v>
      </c>
    </row>
    <row r="3" spans="1:6" ht="18" x14ac:dyDescent="0.25">
      <c r="A3" s="8"/>
    </row>
    <row r="4" spans="1:6" x14ac:dyDescent="0.25">
      <c r="A4" s="4" t="s">
        <v>256</v>
      </c>
      <c r="B4" s="15"/>
      <c r="C4" s="15"/>
      <c r="D4" s="15"/>
      <c r="E4" s="15"/>
      <c r="F4" s="15"/>
    </row>
    <row r="5" spans="1:6" ht="15.75" thickBot="1" x14ac:dyDescent="0.3">
      <c r="A5" s="4"/>
      <c r="B5" s="15"/>
      <c r="C5" s="15"/>
      <c r="D5" s="15"/>
      <c r="E5" s="15"/>
      <c r="F5" s="15"/>
    </row>
    <row r="6" spans="1:6" x14ac:dyDescent="0.25">
      <c r="A6" s="241"/>
      <c r="B6" s="600" t="s">
        <v>89</v>
      </c>
      <c r="C6" s="837" t="s">
        <v>90</v>
      </c>
    </row>
    <row r="7" spans="1:6" x14ac:dyDescent="0.25">
      <c r="A7" s="2163" t="s">
        <v>257</v>
      </c>
      <c r="B7" s="2164"/>
      <c r="C7" s="2165"/>
    </row>
    <row r="8" spans="1:6" x14ac:dyDescent="0.25">
      <c r="A8" s="838" t="s">
        <v>258</v>
      </c>
      <c r="B8" s="839">
        <v>229</v>
      </c>
      <c r="C8" s="840">
        <v>240</v>
      </c>
      <c r="E8" s="16"/>
      <c r="F8" s="16"/>
    </row>
    <row r="9" spans="1:6" x14ac:dyDescent="0.25">
      <c r="A9" s="838" t="s">
        <v>259</v>
      </c>
      <c r="B9" s="839">
        <v>60</v>
      </c>
      <c r="C9" s="840">
        <v>55</v>
      </c>
      <c r="E9" s="16"/>
      <c r="F9" s="16"/>
    </row>
    <row r="10" spans="1:6" x14ac:dyDescent="0.25">
      <c r="A10" s="838" t="s">
        <v>260</v>
      </c>
      <c r="B10" s="839">
        <v>9</v>
      </c>
      <c r="C10" s="840">
        <v>8</v>
      </c>
      <c r="E10" s="16"/>
      <c r="F10" s="16"/>
    </row>
    <row r="11" spans="1:6" ht="15.75" thickBot="1" x14ac:dyDescent="0.3">
      <c r="A11" s="841" t="s">
        <v>261</v>
      </c>
      <c r="B11" s="842">
        <v>2</v>
      </c>
      <c r="C11" s="843">
        <v>2</v>
      </c>
      <c r="E11" s="16"/>
      <c r="F11" s="16"/>
    </row>
    <row r="13" spans="1:6" x14ac:dyDescent="0.25">
      <c r="A13" s="4" t="s">
        <v>262</v>
      </c>
      <c r="B13" s="15"/>
      <c r="C13" s="15"/>
      <c r="D13" s="15"/>
      <c r="E13" s="15"/>
      <c r="F13" s="15"/>
    </row>
    <row r="14" spans="1:6" ht="15.75" thickBot="1" x14ac:dyDescent="0.3">
      <c r="A14" s="4"/>
      <c r="B14" s="15"/>
      <c r="C14" s="15"/>
      <c r="D14" s="15"/>
      <c r="E14" s="15"/>
      <c r="F14" s="15"/>
    </row>
    <row r="15" spans="1:6" x14ac:dyDescent="0.25">
      <c r="A15" s="241"/>
      <c r="B15" s="600" t="s">
        <v>89</v>
      </c>
      <c r="C15" s="837" t="s">
        <v>90</v>
      </c>
    </row>
    <row r="16" spans="1:6" x14ac:dyDescent="0.25">
      <c r="A16" s="2163" t="s">
        <v>263</v>
      </c>
      <c r="B16" s="2164"/>
      <c r="C16" s="2165"/>
    </row>
    <row r="17" spans="1:6" x14ac:dyDescent="0.25">
      <c r="A17" s="838" t="s">
        <v>258</v>
      </c>
      <c r="B17" s="839">
        <v>87</v>
      </c>
      <c r="C17" s="840">
        <v>87</v>
      </c>
    </row>
    <row r="18" spans="1:6" x14ac:dyDescent="0.25">
      <c r="A18" s="838" t="s">
        <v>259</v>
      </c>
      <c r="B18" s="839">
        <v>16</v>
      </c>
      <c r="C18" s="840">
        <v>18</v>
      </c>
    </row>
    <row r="19" spans="1:6" x14ac:dyDescent="0.25">
      <c r="A19" s="844" t="s">
        <v>260</v>
      </c>
      <c r="B19" s="839">
        <v>3</v>
      </c>
      <c r="C19" s="840">
        <v>3</v>
      </c>
    </row>
    <row r="20" spans="1:6" ht="15.75" thickBot="1" x14ac:dyDescent="0.3">
      <c r="A20" s="845" t="s">
        <v>261</v>
      </c>
      <c r="B20" s="842">
        <v>1</v>
      </c>
      <c r="C20" s="843">
        <v>1</v>
      </c>
    </row>
    <row r="22" spans="1:6" x14ac:dyDescent="0.25">
      <c r="A22" s="4" t="s">
        <v>264</v>
      </c>
      <c r="B22" s="15"/>
      <c r="C22" s="15"/>
      <c r="D22" s="15"/>
      <c r="E22" s="15"/>
      <c r="F22" s="15"/>
    </row>
    <row r="23" spans="1:6" ht="15.75" thickBot="1" x14ac:dyDescent="0.3">
      <c r="A23" s="4"/>
      <c r="B23" s="15"/>
      <c r="C23" s="15"/>
      <c r="D23" s="15"/>
      <c r="E23" s="15"/>
      <c r="F23" s="15"/>
    </row>
    <row r="24" spans="1:6" x14ac:dyDescent="0.25">
      <c r="A24" s="241"/>
      <c r="B24" s="600" t="s">
        <v>89</v>
      </c>
      <c r="C24" s="837" t="s">
        <v>90</v>
      </c>
    </row>
    <row r="25" spans="1:6" x14ac:dyDescent="0.25">
      <c r="A25" s="2163" t="s">
        <v>263</v>
      </c>
      <c r="B25" s="2164"/>
      <c r="C25" s="2165"/>
    </row>
    <row r="26" spans="1:6" x14ac:dyDescent="0.25">
      <c r="A26" s="838" t="s">
        <v>258</v>
      </c>
      <c r="B26" s="839">
        <v>25</v>
      </c>
      <c r="C26" s="840">
        <v>23</v>
      </c>
    </row>
    <row r="27" spans="1:6" x14ac:dyDescent="0.25">
      <c r="A27" s="838" t="s">
        <v>259</v>
      </c>
      <c r="B27" s="839">
        <v>7</v>
      </c>
      <c r="C27" s="840">
        <v>6</v>
      </c>
    </row>
    <row r="28" spans="1:6" ht="15.75" thickBot="1" x14ac:dyDescent="0.3">
      <c r="A28" s="841" t="s">
        <v>260</v>
      </c>
      <c r="B28" s="842">
        <v>1</v>
      </c>
      <c r="C28" s="843">
        <v>1</v>
      </c>
    </row>
    <row r="30" spans="1:6" x14ac:dyDescent="0.25">
      <c r="A30" s="17"/>
      <c r="B30" s="18"/>
      <c r="C30" s="18"/>
    </row>
  </sheetData>
  <mergeCells count="3">
    <mergeCell ref="A7:C7"/>
    <mergeCell ref="A16:C16"/>
    <mergeCell ref="A25:C25"/>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7A926-5492-4941-AADF-6158E95B4573}">
  <dimension ref="A1:M20"/>
  <sheetViews>
    <sheetView zoomScaleNormal="100" workbookViewId="0">
      <selection activeCell="B23" sqref="B23"/>
    </sheetView>
  </sheetViews>
  <sheetFormatPr defaultColWidth="9.42578125" defaultRowHeight="15" x14ac:dyDescent="0.25"/>
  <cols>
    <col min="1" max="1" width="11.42578125" style="14" customWidth="1"/>
    <col min="2" max="2" width="15.42578125" style="14" customWidth="1"/>
    <col min="3" max="3" width="12" style="14" customWidth="1"/>
    <col min="4" max="4" width="16.5703125" style="14" customWidth="1"/>
    <col min="5" max="5" width="15.42578125" style="14" customWidth="1"/>
    <col min="6" max="6" width="10.5703125" style="14" customWidth="1"/>
    <col min="7" max="7" width="13" style="14" customWidth="1"/>
    <col min="8" max="16384" width="9.42578125" style="14"/>
  </cols>
  <sheetData>
    <row r="1" spans="1:13" ht="18" x14ac:dyDescent="0.25">
      <c r="A1" s="8" t="s">
        <v>0</v>
      </c>
    </row>
    <row r="2" spans="1:13" ht="18" x14ac:dyDescent="0.25">
      <c r="A2" s="8" t="s">
        <v>255</v>
      </c>
    </row>
    <row r="3" spans="1:13" ht="18" x14ac:dyDescent="0.25">
      <c r="A3" s="8"/>
    </row>
    <row r="4" spans="1:13" x14ac:dyDescent="0.25">
      <c r="A4" s="4" t="s">
        <v>265</v>
      </c>
      <c r="B4" s="15"/>
      <c r="C4" s="15"/>
      <c r="D4" s="15"/>
      <c r="E4" s="15"/>
      <c r="F4" s="15"/>
    </row>
    <row r="5" spans="1:13" ht="15.75" thickBot="1" x14ac:dyDescent="0.3"/>
    <row r="6" spans="1:13" x14ac:dyDescent="0.25">
      <c r="A6" s="241"/>
      <c r="B6" s="2166" t="s">
        <v>89</v>
      </c>
      <c r="C6" s="2166"/>
      <c r="D6" s="2166"/>
      <c r="E6" s="2167" t="s">
        <v>90</v>
      </c>
      <c r="F6" s="2167"/>
      <c r="G6" s="2168"/>
    </row>
    <row r="7" spans="1:13" s="19" customFormat="1" ht="29.45" customHeight="1" x14ac:dyDescent="0.25">
      <c r="A7" s="846" t="s">
        <v>266</v>
      </c>
      <c r="B7" s="432" t="s">
        <v>267</v>
      </c>
      <c r="C7" s="432" t="s">
        <v>268</v>
      </c>
      <c r="D7" s="432" t="s">
        <v>269</v>
      </c>
      <c r="E7" s="433" t="s">
        <v>270</v>
      </c>
      <c r="F7" s="433" t="s">
        <v>268</v>
      </c>
      <c r="G7" s="847" t="s">
        <v>269</v>
      </c>
    </row>
    <row r="8" spans="1:13" x14ac:dyDescent="0.25">
      <c r="A8" s="838" t="s">
        <v>271</v>
      </c>
      <c r="B8" s="848">
        <v>11</v>
      </c>
      <c r="C8" s="848">
        <v>716</v>
      </c>
      <c r="D8" s="849">
        <v>158048</v>
      </c>
      <c r="E8" s="850">
        <v>12</v>
      </c>
      <c r="F8" s="850">
        <v>725</v>
      </c>
      <c r="G8" s="851">
        <v>163272</v>
      </c>
    </row>
    <row r="9" spans="1:13" ht="15.75" thickBot="1" x14ac:dyDescent="0.3">
      <c r="A9" s="841" t="s">
        <v>272</v>
      </c>
      <c r="B9" s="852">
        <v>2</v>
      </c>
      <c r="C9" s="852">
        <v>200</v>
      </c>
      <c r="D9" s="853">
        <v>39711</v>
      </c>
      <c r="E9" s="854">
        <v>2</v>
      </c>
      <c r="F9" s="854">
        <v>179</v>
      </c>
      <c r="G9" s="855">
        <v>39242</v>
      </c>
    </row>
    <row r="10" spans="1:13" x14ac:dyDescent="0.25">
      <c r="A10" s="20" t="s">
        <v>273</v>
      </c>
      <c r="B10" s="20"/>
      <c r="C10" s="20"/>
      <c r="D10" s="20"/>
      <c r="E10" s="20"/>
      <c r="F10" s="20"/>
      <c r="G10" s="20"/>
      <c r="H10" s="20"/>
      <c r="I10" s="20"/>
      <c r="J10" s="20"/>
      <c r="K10" s="20"/>
      <c r="L10" s="20"/>
      <c r="M10" s="20"/>
    </row>
    <row r="11" spans="1:13" x14ac:dyDescent="0.25">
      <c r="A11" s="20"/>
      <c r="B11" s="20"/>
      <c r="C11" s="20"/>
      <c r="D11" s="20"/>
      <c r="E11" s="20"/>
      <c r="F11" s="20"/>
      <c r="G11" s="20"/>
      <c r="H11" s="20"/>
      <c r="I11" s="20"/>
      <c r="J11" s="20"/>
      <c r="K11" s="20"/>
      <c r="L11" s="20"/>
      <c r="M11" s="20"/>
    </row>
    <row r="12" spans="1:13" x14ac:dyDescent="0.25">
      <c r="A12" s="20"/>
      <c r="B12" s="21"/>
      <c r="C12" s="21"/>
      <c r="D12" s="21"/>
      <c r="E12" s="21"/>
      <c r="F12" s="21"/>
      <c r="G12" s="21"/>
      <c r="H12" s="20"/>
      <c r="I12" s="20"/>
      <c r="J12" s="20"/>
      <c r="K12" s="20"/>
      <c r="L12" s="20"/>
      <c r="M12" s="20"/>
    </row>
    <row r="13" spans="1:13" x14ac:dyDescent="0.25">
      <c r="A13" s="22"/>
      <c r="B13" s="23"/>
      <c r="C13" s="24"/>
      <c r="D13" s="23"/>
      <c r="E13" s="24"/>
      <c r="F13" s="23"/>
      <c r="G13" s="24"/>
    </row>
    <row r="14" spans="1:13" x14ac:dyDescent="0.25">
      <c r="A14" s="25"/>
      <c r="B14" s="26"/>
      <c r="C14" s="26"/>
      <c r="D14" s="26"/>
      <c r="E14" s="26"/>
      <c r="F14" s="27"/>
      <c r="G14" s="27"/>
    </row>
    <row r="15" spans="1:13" x14ac:dyDescent="0.25">
      <c r="A15" s="25"/>
      <c r="B15" s="26"/>
      <c r="C15" s="26"/>
      <c r="D15" s="26"/>
      <c r="E15" s="26"/>
      <c r="F15" s="27"/>
      <c r="G15" s="27"/>
    </row>
    <row r="20" ht="64.5" customHeight="1" x14ac:dyDescent="0.25"/>
  </sheetData>
  <mergeCells count="2">
    <mergeCell ref="B6:D6"/>
    <mergeCell ref="E6:G6"/>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21B5-D3F8-41F9-B7E4-BA2E7F459887}">
  <dimension ref="A1:T19"/>
  <sheetViews>
    <sheetView zoomScaleNormal="100" workbookViewId="0">
      <selection activeCell="B23" sqref="B23"/>
    </sheetView>
  </sheetViews>
  <sheetFormatPr defaultColWidth="9.42578125" defaultRowHeight="15" x14ac:dyDescent="0.25"/>
  <cols>
    <col min="1" max="1" width="19" style="14" customWidth="1"/>
    <col min="2" max="2" width="12" style="28" customWidth="1"/>
    <col min="3" max="3" width="13.42578125" style="28" customWidth="1"/>
    <col min="4" max="4" width="11.5703125" style="28" customWidth="1"/>
    <col min="5" max="5" width="13.42578125" style="28" customWidth="1"/>
    <col min="6" max="16384" width="9.42578125" style="14"/>
  </cols>
  <sheetData>
    <row r="1" spans="1:6" ht="18" x14ac:dyDescent="0.25">
      <c r="A1" s="8" t="s">
        <v>0</v>
      </c>
    </row>
    <row r="2" spans="1:6" ht="18" x14ac:dyDescent="0.25">
      <c r="A2" s="8" t="s">
        <v>255</v>
      </c>
      <c r="B2" s="29"/>
      <c r="C2" s="29"/>
      <c r="D2" s="30"/>
      <c r="E2" s="30"/>
    </row>
    <row r="3" spans="1:6" ht="18" x14ac:dyDescent="0.25">
      <c r="A3" s="8"/>
      <c r="B3" s="29"/>
      <c r="C3" s="29"/>
      <c r="D3" s="30"/>
      <c r="E3" s="30"/>
    </row>
    <row r="4" spans="1:6" x14ac:dyDescent="0.25">
      <c r="A4" s="4" t="s">
        <v>274</v>
      </c>
      <c r="B4" s="15"/>
      <c r="C4" s="15"/>
      <c r="D4" s="30"/>
      <c r="E4" s="30"/>
    </row>
    <row r="5" spans="1:6" ht="15.75" thickBot="1" x14ac:dyDescent="0.3"/>
    <row r="6" spans="1:6" x14ac:dyDescent="0.25">
      <c r="A6" s="241"/>
      <c r="B6" s="2166" t="s">
        <v>89</v>
      </c>
      <c r="C6" s="2166"/>
      <c r="D6" s="2167" t="s">
        <v>90</v>
      </c>
      <c r="E6" s="2168"/>
      <c r="F6" s="33"/>
    </row>
    <row r="7" spans="1:6" ht="36.75" x14ac:dyDescent="0.25">
      <c r="A7" s="244"/>
      <c r="B7" s="434" t="s">
        <v>275</v>
      </c>
      <c r="C7" s="434" t="s">
        <v>276</v>
      </c>
      <c r="D7" s="435" t="s">
        <v>275</v>
      </c>
      <c r="E7" s="245" t="s">
        <v>277</v>
      </c>
    </row>
    <row r="8" spans="1:6" x14ac:dyDescent="0.25">
      <c r="A8" s="856" t="s">
        <v>278</v>
      </c>
      <c r="B8" s="857">
        <v>55330</v>
      </c>
      <c r="C8" s="857">
        <v>64571</v>
      </c>
      <c r="D8" s="858">
        <v>55580</v>
      </c>
      <c r="E8" s="859">
        <v>64811</v>
      </c>
    </row>
    <row r="9" spans="1:6" x14ac:dyDescent="0.25">
      <c r="A9" s="856" t="s">
        <v>279</v>
      </c>
      <c r="B9" s="857">
        <v>6009</v>
      </c>
      <c r="C9" s="857">
        <v>6268</v>
      </c>
      <c r="D9" s="858">
        <v>5487</v>
      </c>
      <c r="E9" s="859">
        <v>5770</v>
      </c>
    </row>
    <row r="10" spans="1:6" x14ac:dyDescent="0.25">
      <c r="A10" s="856" t="s">
        <v>3</v>
      </c>
      <c r="B10" s="857">
        <v>5</v>
      </c>
      <c r="C10" s="857">
        <v>5</v>
      </c>
      <c r="D10" s="858">
        <v>5</v>
      </c>
      <c r="E10" s="859">
        <v>5</v>
      </c>
    </row>
    <row r="11" spans="1:6" x14ac:dyDescent="0.25">
      <c r="A11" s="856" t="s">
        <v>280</v>
      </c>
      <c r="B11" s="857">
        <v>3</v>
      </c>
      <c r="C11" s="857">
        <v>3</v>
      </c>
      <c r="D11" s="858">
        <v>2</v>
      </c>
      <c r="E11" s="859">
        <v>2</v>
      </c>
    </row>
    <row r="12" spans="1:6" x14ac:dyDescent="0.25">
      <c r="A12" s="856" t="s">
        <v>281</v>
      </c>
      <c r="B12" s="857">
        <v>155857</v>
      </c>
      <c r="C12" s="857">
        <v>155857</v>
      </c>
      <c r="D12" s="858">
        <v>161611</v>
      </c>
      <c r="E12" s="859">
        <v>161611</v>
      </c>
    </row>
    <row r="13" spans="1:6" ht="15.75" thickBot="1" x14ac:dyDescent="0.3">
      <c r="A13" s="860" t="s">
        <v>282</v>
      </c>
      <c r="B13" s="861">
        <v>217204</v>
      </c>
      <c r="C13" s="861">
        <v>226704</v>
      </c>
      <c r="D13" s="862">
        <f>SUM(D8:D12)</f>
        <v>222685</v>
      </c>
      <c r="E13" s="863">
        <f>SUM(E8:E12)</f>
        <v>232199</v>
      </c>
    </row>
    <row r="14" spans="1:6" x14ac:dyDescent="0.25">
      <c r="A14" s="20" t="s">
        <v>283</v>
      </c>
    </row>
    <row r="15" spans="1:6" x14ac:dyDescent="0.25">
      <c r="A15" s="20" t="s">
        <v>284</v>
      </c>
    </row>
    <row r="16" spans="1:6" x14ac:dyDescent="0.25">
      <c r="A16" s="20"/>
    </row>
    <row r="17" spans="1:20" x14ac:dyDescent="0.25">
      <c r="A17" s="20"/>
    </row>
    <row r="18" spans="1:20" x14ac:dyDescent="0.25">
      <c r="A18" s="411"/>
    </row>
    <row r="19" spans="1:20" x14ac:dyDescent="0.25">
      <c r="A19" s="31"/>
      <c r="B19" s="32"/>
      <c r="C19" s="32"/>
      <c r="D19" s="274"/>
      <c r="E19" s="32"/>
      <c r="F19" s="18"/>
      <c r="G19" s="18"/>
      <c r="H19" s="18"/>
      <c r="I19" s="18"/>
      <c r="J19" s="18"/>
      <c r="K19" s="18"/>
      <c r="L19" s="18"/>
      <c r="M19" s="18"/>
      <c r="N19" s="18"/>
      <c r="O19" s="18"/>
      <c r="P19" s="18"/>
      <c r="Q19" s="18"/>
      <c r="R19" s="18"/>
      <c r="S19" s="18"/>
      <c r="T19" s="18"/>
    </row>
  </sheetData>
  <mergeCells count="2">
    <mergeCell ref="B6:C6"/>
    <mergeCell ref="D6:E6"/>
  </mergeCells>
  <phoneticPr fontId="57" type="noConversion"/>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E7E65-AC7B-44BA-86EB-5333B53D3034}">
  <dimension ref="A1:T21"/>
  <sheetViews>
    <sheetView zoomScaleNormal="100" workbookViewId="0">
      <selection activeCell="B23" sqref="B23"/>
    </sheetView>
  </sheetViews>
  <sheetFormatPr defaultColWidth="9.42578125" defaultRowHeight="15" x14ac:dyDescent="0.25"/>
  <cols>
    <col min="1" max="1" width="16.7109375" style="14" customWidth="1"/>
    <col min="2" max="2" width="19.28515625" style="28" customWidth="1"/>
    <col min="3" max="3" width="15.140625" style="28" customWidth="1"/>
    <col min="4" max="4" width="14" style="28" customWidth="1"/>
    <col min="5" max="5" width="14.5703125" style="28" customWidth="1"/>
    <col min="6" max="7" width="9.42578125" style="14"/>
    <col min="8" max="8" width="25.140625" style="14" customWidth="1"/>
    <col min="9" max="9" width="31.7109375" style="14" bestFit="1" customWidth="1"/>
    <col min="10" max="10" width="21.85546875" style="14" customWidth="1"/>
    <col min="11" max="11" width="13.5703125" style="14" customWidth="1"/>
    <col min="12" max="12" width="13.28515625" style="14" customWidth="1"/>
    <col min="13" max="16384" width="9.42578125" style="14"/>
  </cols>
  <sheetData>
    <row r="1" spans="1:20" ht="18" x14ac:dyDescent="0.25">
      <c r="A1" s="8" t="s">
        <v>0</v>
      </c>
    </row>
    <row r="2" spans="1:20" ht="18" x14ac:dyDescent="0.25">
      <c r="A2" s="8" t="s">
        <v>255</v>
      </c>
      <c r="B2" s="29"/>
      <c r="C2" s="29"/>
      <c r="D2" s="30"/>
      <c r="E2" s="30"/>
    </row>
    <row r="3" spans="1:20" ht="18" x14ac:dyDescent="0.25">
      <c r="A3" s="8"/>
      <c r="B3" s="29"/>
      <c r="C3" s="29"/>
      <c r="D3" s="30"/>
      <c r="E3" s="30"/>
    </row>
    <row r="4" spans="1:20" x14ac:dyDescent="0.25">
      <c r="A4" s="4" t="s">
        <v>731</v>
      </c>
      <c r="B4" s="15"/>
      <c r="C4" s="15"/>
      <c r="D4" s="30"/>
      <c r="E4" s="30"/>
    </row>
    <row r="5" spans="1:20" ht="15.75" thickBot="1" x14ac:dyDescent="0.3"/>
    <row r="6" spans="1:20" x14ac:dyDescent="0.25">
      <c r="A6" s="241"/>
      <c r="B6" s="2166" t="s">
        <v>89</v>
      </c>
      <c r="C6" s="2166"/>
      <c r="D6" s="2166" t="s">
        <v>732</v>
      </c>
      <c r="E6" s="2171"/>
      <c r="H6" s="423"/>
      <c r="I6" s="2169"/>
      <c r="J6" s="2169"/>
      <c r="K6" s="2169"/>
      <c r="L6" s="2169"/>
    </row>
    <row r="7" spans="1:20" ht="36.75" x14ac:dyDescent="0.25">
      <c r="A7" s="244"/>
      <c r="B7" s="242" t="s">
        <v>275</v>
      </c>
      <c r="C7" s="242" t="s">
        <v>277</v>
      </c>
      <c r="D7" s="243" t="s">
        <v>275</v>
      </c>
      <c r="E7" s="245" t="s">
        <v>277</v>
      </c>
      <c r="H7" s="423"/>
      <c r="I7" s="424"/>
      <c r="J7" s="424"/>
      <c r="K7" s="480"/>
      <c r="L7" s="480"/>
    </row>
    <row r="8" spans="1:20" ht="24.75" thickBot="1" x14ac:dyDescent="0.3">
      <c r="A8" s="246" t="s">
        <v>285</v>
      </c>
      <c r="B8" s="392">
        <v>0.112</v>
      </c>
      <c r="C8" s="392">
        <v>0.107</v>
      </c>
      <c r="D8" s="339">
        <v>0.11</v>
      </c>
      <c r="E8" s="247">
        <v>0.104</v>
      </c>
      <c r="H8" s="425"/>
      <c r="I8" s="426"/>
      <c r="J8" s="426"/>
      <c r="K8" s="426"/>
      <c r="L8" s="426"/>
    </row>
    <row r="9" spans="1:20" ht="15.95" customHeight="1" x14ac:dyDescent="0.25">
      <c r="A9" s="166"/>
      <c r="B9" s="74"/>
      <c r="C9" s="74"/>
      <c r="D9" s="74"/>
      <c r="E9" s="74"/>
    </row>
    <row r="10" spans="1:20" ht="15.95" customHeight="1" x14ac:dyDescent="0.25">
      <c r="A10" s="2170" t="s">
        <v>733</v>
      </c>
      <c r="B10" s="2170"/>
      <c r="C10" s="2170"/>
      <c r="D10" s="2170"/>
      <c r="E10" s="2170"/>
      <c r="F10" s="2170"/>
    </row>
    <row r="11" spans="1:20" ht="16.5" thickBot="1" x14ac:dyDescent="0.3">
      <c r="A11" s="411"/>
      <c r="B11" s="74"/>
      <c r="C11" s="74"/>
      <c r="D11" s="74"/>
      <c r="E11" s="74"/>
      <c r="H11" s="167"/>
      <c r="I11" s="167"/>
      <c r="J11" s="422"/>
    </row>
    <row r="12" spans="1:20" x14ac:dyDescent="0.25">
      <c r="A12" s="241"/>
      <c r="B12" s="2166" t="s">
        <v>89</v>
      </c>
      <c r="C12" s="2171"/>
      <c r="H12" s="423"/>
      <c r="I12" s="2169"/>
      <c r="J12" s="2169"/>
    </row>
    <row r="13" spans="1:20" ht="66.75" customHeight="1" x14ac:dyDescent="0.25">
      <c r="A13" s="244"/>
      <c r="B13" s="434" t="s">
        <v>286</v>
      </c>
      <c r="C13" s="864" t="s">
        <v>287</v>
      </c>
      <c r="D13" s="2172"/>
      <c r="E13" s="2172"/>
      <c r="H13" s="423"/>
      <c r="I13" s="424"/>
      <c r="J13" s="424"/>
    </row>
    <row r="14" spans="1:20" ht="15.75" thickBot="1" x14ac:dyDescent="0.3">
      <c r="A14" s="246" t="s">
        <v>226</v>
      </c>
      <c r="B14" s="865">
        <v>0.10299999999999999</v>
      </c>
      <c r="C14" s="247">
        <v>0.08</v>
      </c>
      <c r="D14" s="73"/>
      <c r="E14" s="73"/>
      <c r="F14" s="18"/>
      <c r="G14" s="18"/>
      <c r="H14" s="425"/>
      <c r="I14" s="426"/>
      <c r="J14" s="426"/>
      <c r="K14" s="18"/>
      <c r="L14" s="18"/>
      <c r="M14" s="18"/>
      <c r="N14" s="18"/>
      <c r="O14" s="18"/>
      <c r="P14" s="18"/>
      <c r="Q14" s="18"/>
      <c r="R14" s="18"/>
      <c r="S14" s="18"/>
      <c r="T14" s="18"/>
    </row>
    <row r="15" spans="1:20" s="28" customFormat="1" x14ac:dyDescent="0.25">
      <c r="A15" s="14" t="s">
        <v>288</v>
      </c>
      <c r="F15" s="14"/>
      <c r="G15" s="14"/>
      <c r="H15" s="14"/>
      <c r="I15" s="14"/>
      <c r="J15" s="14"/>
      <c r="K15" s="14"/>
      <c r="L15" s="14"/>
      <c r="M15" s="14"/>
      <c r="N15" s="14"/>
      <c r="O15" s="14"/>
      <c r="P15" s="14"/>
      <c r="Q15" s="14"/>
      <c r="R15" s="14"/>
      <c r="S15" s="14"/>
      <c r="T15" s="14"/>
    </row>
    <row r="17" spans="1:6" x14ac:dyDescent="0.25">
      <c r="A17" s="192" t="s">
        <v>633</v>
      </c>
    </row>
    <row r="18" spans="1:6" ht="37.5" customHeight="1" x14ac:dyDescent="0.25">
      <c r="A18" s="2170" t="s">
        <v>289</v>
      </c>
      <c r="B18" s="2170"/>
      <c r="C18" s="2170"/>
      <c r="D18" s="2170"/>
      <c r="E18" s="2170"/>
      <c r="F18" s="2170"/>
    </row>
    <row r="19" spans="1:6" x14ac:dyDescent="0.25">
      <c r="A19" s="20" t="s">
        <v>290</v>
      </c>
    </row>
    <row r="20" spans="1:6" ht="54" customHeight="1" x14ac:dyDescent="0.25">
      <c r="A20" s="2170" t="s">
        <v>291</v>
      </c>
      <c r="B20" s="2170"/>
      <c r="C20" s="2170"/>
      <c r="D20" s="2170"/>
      <c r="E20" s="2170"/>
      <c r="F20" s="2170"/>
    </row>
    <row r="21" spans="1:6" x14ac:dyDescent="0.25">
      <c r="A21" s="20" t="s">
        <v>292</v>
      </c>
    </row>
  </sheetData>
  <mergeCells count="10">
    <mergeCell ref="K6:L6"/>
    <mergeCell ref="A18:F18"/>
    <mergeCell ref="A20:F20"/>
    <mergeCell ref="B6:C6"/>
    <mergeCell ref="D6:E6"/>
    <mergeCell ref="I12:J12"/>
    <mergeCell ref="D13:E13"/>
    <mergeCell ref="B12:C12"/>
    <mergeCell ref="I6:J6"/>
    <mergeCell ref="A10:F10"/>
  </mergeCells>
  <phoneticPr fontId="76" type="noConversion"/>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CD143-79BA-4E9F-BF8C-257B10C289B6}">
  <dimension ref="A1:G23"/>
  <sheetViews>
    <sheetView workbookViewId="0">
      <selection activeCell="B16" sqref="B16"/>
    </sheetView>
  </sheetViews>
  <sheetFormatPr defaultColWidth="9.42578125" defaultRowHeight="15" x14ac:dyDescent="0.25"/>
  <cols>
    <col min="1" max="1" width="23.85546875" style="14" customWidth="1"/>
    <col min="2" max="2" width="11" style="33" customWidth="1"/>
    <col min="3" max="3" width="9.42578125" style="33"/>
    <col min="4" max="4" width="10.42578125" style="33" customWidth="1"/>
    <col min="5" max="5" width="9.42578125" style="33" customWidth="1"/>
    <col min="6" max="6" width="13.42578125" style="33" customWidth="1"/>
    <col min="7" max="7" width="12.5703125" style="33" customWidth="1"/>
    <col min="8" max="16384" width="9.42578125" style="14"/>
  </cols>
  <sheetData>
    <row r="1" spans="1:7" ht="18" x14ac:dyDescent="0.25">
      <c r="A1" s="8" t="s">
        <v>0</v>
      </c>
    </row>
    <row r="2" spans="1:7" ht="18" x14ac:dyDescent="0.25">
      <c r="A2" s="8" t="s">
        <v>255</v>
      </c>
    </row>
    <row r="3" spans="1:7" ht="18" x14ac:dyDescent="0.25">
      <c r="A3" s="8"/>
    </row>
    <row r="4" spans="1:7" ht="15" customHeight="1" x14ac:dyDescent="0.25">
      <c r="A4" s="4" t="s">
        <v>293</v>
      </c>
      <c r="B4" s="34"/>
      <c r="C4" s="35"/>
      <c r="D4" s="35"/>
      <c r="E4" s="35"/>
      <c r="F4" s="35"/>
      <c r="G4" s="35"/>
    </row>
    <row r="5" spans="1:7" ht="15.75" thickBot="1" x14ac:dyDescent="0.3">
      <c r="A5" s="36"/>
      <c r="B5" s="35"/>
      <c r="C5" s="35"/>
      <c r="D5" s="35"/>
      <c r="E5" s="35"/>
      <c r="F5" s="35"/>
      <c r="G5" s="35"/>
    </row>
    <row r="6" spans="1:7" ht="20.25" customHeight="1" x14ac:dyDescent="0.25">
      <c r="A6" s="866"/>
      <c r="B6" s="2166" t="s">
        <v>294</v>
      </c>
      <c r="C6" s="2166"/>
      <c r="D6" s="2173"/>
      <c r="E6" s="2173"/>
      <c r="F6" s="2173"/>
      <c r="G6" s="867" t="s">
        <v>90</v>
      </c>
    </row>
    <row r="7" spans="1:7" ht="27.75" customHeight="1" x14ac:dyDescent="0.25">
      <c r="A7" s="868"/>
      <c r="B7" s="434" t="s">
        <v>278</v>
      </c>
      <c r="C7" s="434" t="s">
        <v>281</v>
      </c>
      <c r="D7" s="434" t="s">
        <v>295</v>
      </c>
      <c r="E7" s="434" t="s">
        <v>3</v>
      </c>
      <c r="F7" s="434" t="s">
        <v>277</v>
      </c>
      <c r="G7" s="245" t="s">
        <v>277</v>
      </c>
    </row>
    <row r="8" spans="1:7" ht="13.5" customHeight="1" x14ac:dyDescent="0.25">
      <c r="A8" s="868"/>
      <c r="B8" s="434"/>
      <c r="C8" s="434"/>
      <c r="D8" s="434"/>
      <c r="E8" s="434"/>
      <c r="F8" s="434" t="s">
        <v>101</v>
      </c>
      <c r="G8" s="245" t="s">
        <v>101</v>
      </c>
    </row>
    <row r="9" spans="1:7" x14ac:dyDescent="0.25">
      <c r="A9" s="868"/>
      <c r="B9" s="434" t="s">
        <v>296</v>
      </c>
      <c r="C9" s="434" t="s">
        <v>296</v>
      </c>
      <c r="D9" s="435" t="s">
        <v>296</v>
      </c>
      <c r="E9" s="435" t="s">
        <v>296</v>
      </c>
      <c r="F9" s="434" t="s">
        <v>296</v>
      </c>
      <c r="G9" s="245" t="s">
        <v>296</v>
      </c>
    </row>
    <row r="10" spans="1:7" ht="21" customHeight="1" x14ac:dyDescent="0.25">
      <c r="A10" s="856" t="s">
        <v>297</v>
      </c>
      <c r="B10" s="869">
        <v>2516.7000000000003</v>
      </c>
      <c r="C10" s="869">
        <v>6891.4</v>
      </c>
      <c r="D10" s="869">
        <v>418</v>
      </c>
      <c r="E10" s="869">
        <v>0.1</v>
      </c>
      <c r="F10" s="869">
        <v>9826.2000000000007</v>
      </c>
      <c r="G10" s="870">
        <v>9420.7000000000007</v>
      </c>
    </row>
    <row r="11" spans="1:7" x14ac:dyDescent="0.25">
      <c r="A11" s="856" t="s">
        <v>298</v>
      </c>
      <c r="B11" s="869">
        <v>283</v>
      </c>
      <c r="C11" s="869">
        <v>668.3</v>
      </c>
      <c r="D11" s="869">
        <v>0.2</v>
      </c>
      <c r="E11" s="869">
        <v>0</v>
      </c>
      <c r="F11" s="869">
        <v>951.5</v>
      </c>
      <c r="G11" s="870">
        <v>870.3</v>
      </c>
    </row>
    <row r="12" spans="1:7" x14ac:dyDescent="0.25">
      <c r="A12" s="856" t="s">
        <v>299</v>
      </c>
      <c r="B12" s="869">
        <v>583.6</v>
      </c>
      <c r="C12" s="869">
        <v>4067.4</v>
      </c>
      <c r="D12" s="869">
        <v>1.1000000000000001</v>
      </c>
      <c r="E12" s="869">
        <v>0</v>
      </c>
      <c r="F12" s="869">
        <v>4652.1000000000004</v>
      </c>
      <c r="G12" s="870">
        <v>4560.8999999999996</v>
      </c>
    </row>
    <row r="13" spans="1:7" x14ac:dyDescent="0.25">
      <c r="A13" s="871" t="s">
        <v>300</v>
      </c>
      <c r="B13" s="872">
        <v>3383.3</v>
      </c>
      <c r="C13" s="872">
        <v>11627.1</v>
      </c>
      <c r="D13" s="872">
        <v>419.3</v>
      </c>
      <c r="E13" s="872">
        <v>0.1</v>
      </c>
      <c r="F13" s="872">
        <v>15429.800000000001</v>
      </c>
      <c r="G13" s="873">
        <v>14851.9</v>
      </c>
    </row>
    <row r="14" spans="1:7" ht="41.25" customHeight="1" x14ac:dyDescent="0.25">
      <c r="A14" s="874" t="s">
        <v>301</v>
      </c>
      <c r="B14" s="869">
        <v>-52.7</v>
      </c>
      <c r="C14" s="869">
        <v>-13.7</v>
      </c>
      <c r="D14" s="869">
        <v>-10.8</v>
      </c>
      <c r="E14" s="869">
        <v>0</v>
      </c>
      <c r="F14" s="869">
        <v>-77.2</v>
      </c>
      <c r="G14" s="875">
        <v>-22.7</v>
      </c>
    </row>
    <row r="15" spans="1:7" ht="41.25" customHeight="1" x14ac:dyDescent="0.25">
      <c r="A15" s="856" t="s">
        <v>302</v>
      </c>
      <c r="B15" s="869">
        <v>-19.2</v>
      </c>
      <c r="C15" s="869">
        <v>-32.799999999999997</v>
      </c>
      <c r="D15" s="869">
        <v>0</v>
      </c>
      <c r="E15" s="869">
        <v>0</v>
      </c>
      <c r="F15" s="869">
        <v>-52</v>
      </c>
      <c r="G15" s="876">
        <v>-54.4</v>
      </c>
    </row>
    <row r="16" spans="1:7" ht="15.75" thickBot="1" x14ac:dyDescent="0.3">
      <c r="A16" s="860" t="s">
        <v>303</v>
      </c>
      <c r="B16" s="877">
        <v>3311.4000000000005</v>
      </c>
      <c r="C16" s="877">
        <v>11580.6</v>
      </c>
      <c r="D16" s="877">
        <v>408.5</v>
      </c>
      <c r="E16" s="877">
        <v>0.1</v>
      </c>
      <c r="F16" s="877">
        <v>15300.6</v>
      </c>
      <c r="G16" s="878">
        <v>14774.8</v>
      </c>
    </row>
    <row r="18" spans="1:7" x14ac:dyDescent="0.25">
      <c r="A18" s="153" t="s">
        <v>635</v>
      </c>
    </row>
    <row r="19" spans="1:7" ht="28.15" customHeight="1" x14ac:dyDescent="0.25">
      <c r="A19" s="2174" t="s">
        <v>634</v>
      </c>
      <c r="B19" s="2174"/>
      <c r="C19" s="2174"/>
      <c r="D19" s="2174"/>
      <c r="E19" s="2174"/>
      <c r="F19" s="2174"/>
      <c r="G19" s="2174"/>
    </row>
    <row r="20" spans="1:7" x14ac:dyDescent="0.25">
      <c r="A20" s="153" t="s">
        <v>636</v>
      </c>
    </row>
    <row r="22" spans="1:7" x14ac:dyDescent="0.25">
      <c r="A22" s="411"/>
    </row>
    <row r="23" spans="1:7" x14ac:dyDescent="0.25">
      <c r="B23" s="377"/>
      <c r="C23" s="377"/>
      <c r="D23" s="377"/>
      <c r="E23" s="377"/>
      <c r="F23" s="377"/>
    </row>
  </sheetData>
  <mergeCells count="2">
    <mergeCell ref="B6:F6"/>
    <mergeCell ref="A19:G19"/>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EB9C8-A70F-4FCE-A961-A1498E34A3CF}">
  <dimension ref="A1:G37"/>
  <sheetViews>
    <sheetView topLeftCell="A10" workbookViewId="0">
      <selection activeCell="G35" sqref="G35"/>
    </sheetView>
  </sheetViews>
  <sheetFormatPr defaultColWidth="9.42578125" defaultRowHeight="15" x14ac:dyDescent="0.25"/>
  <cols>
    <col min="1" max="1" width="12.7109375" style="40" customWidth="1"/>
    <col min="2" max="2" width="14.7109375" style="33" customWidth="1"/>
    <col min="3" max="3" width="13.85546875" style="33" customWidth="1"/>
    <col min="4" max="4" width="14.7109375" style="33" customWidth="1"/>
    <col min="5" max="5" width="13.7109375" style="33" customWidth="1"/>
    <col min="6" max="6" width="13.140625" style="33" customWidth="1"/>
    <col min="7" max="7" width="12.7109375" style="33" customWidth="1"/>
    <col min="8" max="16384" width="9.42578125" style="14"/>
  </cols>
  <sheetData>
    <row r="1" spans="1:7" ht="18" x14ac:dyDescent="0.25">
      <c r="A1" s="8" t="s">
        <v>0</v>
      </c>
    </row>
    <row r="2" spans="1:7" ht="18" x14ac:dyDescent="0.25">
      <c r="A2" s="8" t="s">
        <v>255</v>
      </c>
    </row>
    <row r="3" spans="1:7" ht="18" x14ac:dyDescent="0.25">
      <c r="A3" s="4" t="s">
        <v>304</v>
      </c>
      <c r="B3" s="15"/>
      <c r="C3" s="1"/>
      <c r="D3" s="1"/>
    </row>
    <row r="5" spans="1:7" x14ac:dyDescent="0.25">
      <c r="A5" s="436"/>
      <c r="B5" s="2176" t="s">
        <v>89</v>
      </c>
      <c r="C5" s="2176"/>
      <c r="D5" s="2176"/>
      <c r="E5" s="2176"/>
      <c r="F5" s="2176"/>
      <c r="G5" s="2176"/>
    </row>
    <row r="6" spans="1:7" ht="15" customHeight="1" x14ac:dyDescent="0.25">
      <c r="A6" s="437"/>
      <c r="B6" s="2175" t="s">
        <v>275</v>
      </c>
      <c r="C6" s="2175"/>
      <c r="D6" s="2175"/>
      <c r="E6" s="2175" t="s">
        <v>277</v>
      </c>
      <c r="F6" s="2175"/>
      <c r="G6" s="2175"/>
    </row>
    <row r="7" spans="1:7" ht="81" customHeight="1" x14ac:dyDescent="0.25">
      <c r="A7" s="438" t="s">
        <v>305</v>
      </c>
      <c r="B7" s="340" t="s">
        <v>306</v>
      </c>
      <c r="C7" s="340" t="s">
        <v>307</v>
      </c>
      <c r="D7" s="340" t="s">
        <v>308</v>
      </c>
      <c r="E7" s="340" t="s">
        <v>306</v>
      </c>
      <c r="F7" s="340" t="s">
        <v>307</v>
      </c>
      <c r="G7" s="340" t="s">
        <v>308</v>
      </c>
    </row>
    <row r="8" spans="1:7" x14ac:dyDescent="0.25">
      <c r="A8" s="439" t="s">
        <v>309</v>
      </c>
      <c r="B8" s="343" t="s">
        <v>319</v>
      </c>
      <c r="C8" s="343" t="s">
        <v>320</v>
      </c>
      <c r="D8" s="343" t="s">
        <v>321</v>
      </c>
      <c r="E8" s="343" t="s">
        <v>322</v>
      </c>
      <c r="F8" s="343" t="s">
        <v>323</v>
      </c>
      <c r="G8" s="343" t="s">
        <v>324</v>
      </c>
    </row>
    <row r="9" spans="1:7" s="39" customFormat="1" ht="24" x14ac:dyDescent="0.25">
      <c r="A9" s="439" t="s">
        <v>310</v>
      </c>
      <c r="B9" s="343" t="s">
        <v>319</v>
      </c>
      <c r="C9" s="343" t="s">
        <v>325</v>
      </c>
      <c r="D9" s="343" t="s">
        <v>326</v>
      </c>
      <c r="E9" s="343" t="s">
        <v>327</v>
      </c>
      <c r="F9" s="343" t="s">
        <v>328</v>
      </c>
      <c r="G9" s="343" t="s">
        <v>329</v>
      </c>
    </row>
    <row r="10" spans="1:7" s="28" customFormat="1" ht="24" x14ac:dyDescent="0.25">
      <c r="A10" s="439" t="s">
        <v>311</v>
      </c>
      <c r="B10" s="343" t="s">
        <v>327</v>
      </c>
      <c r="C10" s="343" t="s">
        <v>330</v>
      </c>
      <c r="D10" s="343" t="s">
        <v>331</v>
      </c>
      <c r="E10" s="343" t="s">
        <v>332</v>
      </c>
      <c r="F10" s="343" t="s">
        <v>333</v>
      </c>
      <c r="G10" s="343" t="s">
        <v>334</v>
      </c>
    </row>
    <row r="11" spans="1:7" ht="24" customHeight="1" x14ac:dyDescent="0.25">
      <c r="A11" s="439" t="s">
        <v>312</v>
      </c>
      <c r="B11" s="345" t="s">
        <v>335</v>
      </c>
      <c r="C11" s="345" t="s">
        <v>336</v>
      </c>
      <c r="D11" s="345" t="s">
        <v>337</v>
      </c>
      <c r="E11" s="345" t="s">
        <v>338</v>
      </c>
      <c r="F11" s="345" t="s">
        <v>339</v>
      </c>
      <c r="G11" s="345" t="s">
        <v>340</v>
      </c>
    </row>
    <row r="12" spans="1:7" ht="24" x14ac:dyDescent="0.25">
      <c r="A12" s="439" t="s">
        <v>313</v>
      </c>
      <c r="B12" s="345" t="s">
        <v>238</v>
      </c>
      <c r="C12" s="345" t="s">
        <v>338</v>
      </c>
      <c r="D12" s="345" t="s">
        <v>338</v>
      </c>
      <c r="E12" s="345" t="s">
        <v>238</v>
      </c>
      <c r="F12" s="345" t="s">
        <v>338</v>
      </c>
      <c r="G12" s="345" t="s">
        <v>338</v>
      </c>
    </row>
    <row r="13" spans="1:7" ht="24" x14ac:dyDescent="0.25">
      <c r="A13" s="439" t="s">
        <v>314</v>
      </c>
      <c r="B13" s="345" t="s">
        <v>238</v>
      </c>
      <c r="C13" s="345" t="s">
        <v>341</v>
      </c>
      <c r="D13" s="345" t="s">
        <v>341</v>
      </c>
      <c r="E13" s="345" t="s">
        <v>238</v>
      </c>
      <c r="F13" s="345" t="s">
        <v>341</v>
      </c>
      <c r="G13" s="345" t="s">
        <v>341</v>
      </c>
    </row>
    <row r="14" spans="1:7" ht="24" x14ac:dyDescent="0.25">
      <c r="A14" s="439" t="s">
        <v>315</v>
      </c>
      <c r="B14" s="345" t="s">
        <v>238</v>
      </c>
      <c r="C14" s="345" t="s">
        <v>238</v>
      </c>
      <c r="D14" s="345" t="s">
        <v>238</v>
      </c>
      <c r="E14" s="345" t="s">
        <v>238</v>
      </c>
      <c r="F14" s="345" t="s">
        <v>238</v>
      </c>
      <c r="G14" s="345" t="s">
        <v>238</v>
      </c>
    </row>
    <row r="15" spans="1:7" ht="24" x14ac:dyDescent="0.25">
      <c r="A15" s="439" t="s">
        <v>316</v>
      </c>
      <c r="B15" s="345" t="s">
        <v>238</v>
      </c>
      <c r="C15" s="345" t="s">
        <v>238</v>
      </c>
      <c r="D15" s="345" t="s">
        <v>238</v>
      </c>
      <c r="E15" s="345" t="s">
        <v>238</v>
      </c>
      <c r="F15" s="345" t="s">
        <v>238</v>
      </c>
      <c r="G15" s="345" t="s">
        <v>238</v>
      </c>
    </row>
    <row r="16" spans="1:7" ht="36" x14ac:dyDescent="0.25">
      <c r="A16" s="440" t="s">
        <v>317</v>
      </c>
      <c r="B16" s="346" t="s">
        <v>342</v>
      </c>
      <c r="C16" s="346" t="s">
        <v>343</v>
      </c>
      <c r="D16" s="346" t="s">
        <v>344</v>
      </c>
      <c r="E16" s="346" t="s">
        <v>345</v>
      </c>
      <c r="F16" s="346" t="s">
        <v>346</v>
      </c>
      <c r="G16" s="346" t="s">
        <v>347</v>
      </c>
    </row>
    <row r="17" spans="1:7" ht="36" x14ac:dyDescent="0.25">
      <c r="A17" s="440" t="s">
        <v>318</v>
      </c>
      <c r="B17" s="441" t="s">
        <v>348</v>
      </c>
      <c r="C17" s="441" t="s">
        <v>349</v>
      </c>
      <c r="D17" s="441" t="s">
        <v>350</v>
      </c>
      <c r="E17" s="441" t="s">
        <v>656</v>
      </c>
      <c r="F17" s="441" t="s">
        <v>351</v>
      </c>
      <c r="G17" s="441" t="s">
        <v>352</v>
      </c>
    </row>
    <row r="19" spans="1:7" x14ac:dyDescent="0.25">
      <c r="A19" s="2177" t="s">
        <v>734</v>
      </c>
      <c r="B19" s="2090"/>
      <c r="C19" s="2090"/>
      <c r="D19" s="2090"/>
      <c r="E19" s="2090"/>
      <c r="F19" s="2090"/>
    </row>
    <row r="20" spans="1:7" x14ac:dyDescent="0.25">
      <c r="A20" s="14"/>
    </row>
    <row r="21" spans="1:7" x14ac:dyDescent="0.25">
      <c r="A21" s="14"/>
    </row>
    <row r="37" spans="3:3" x14ac:dyDescent="0.25">
      <c r="C37" s="420"/>
    </row>
  </sheetData>
  <mergeCells count="4">
    <mergeCell ref="B5:G5"/>
    <mergeCell ref="B6:D6"/>
    <mergeCell ref="E6:G6"/>
    <mergeCell ref="A19:F19"/>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E25D1-B54C-4ED4-BE7F-291975C08BD4}">
  <dimension ref="A1:P16"/>
  <sheetViews>
    <sheetView zoomScaleNormal="100" workbookViewId="0">
      <selection activeCell="B23" sqref="B23"/>
    </sheetView>
  </sheetViews>
  <sheetFormatPr defaultColWidth="9.42578125" defaultRowHeight="15" x14ac:dyDescent="0.25"/>
  <cols>
    <col min="1" max="1" width="32.42578125" style="3" customWidth="1"/>
    <col min="2" max="2" width="36.140625" style="3" customWidth="1"/>
    <col min="3" max="3" width="14.85546875" style="3" customWidth="1"/>
    <col min="4" max="16384" width="9.42578125" style="3"/>
  </cols>
  <sheetData>
    <row r="1" spans="1:16" ht="18" x14ac:dyDescent="0.25">
      <c r="A1" s="1" t="s">
        <v>0</v>
      </c>
      <c r="B1" s="1"/>
      <c r="C1" s="1"/>
      <c r="D1" s="1"/>
      <c r="E1" s="1"/>
      <c r="F1"/>
      <c r="G1" s="2"/>
      <c r="H1" s="2"/>
      <c r="I1" s="2"/>
      <c r="J1" s="2"/>
      <c r="K1" s="2"/>
      <c r="L1" s="2"/>
    </row>
    <row r="2" spans="1:16" ht="18" x14ac:dyDescent="0.25">
      <c r="A2" s="1" t="s">
        <v>1</v>
      </c>
      <c r="B2" s="1"/>
      <c r="C2" s="1"/>
      <c r="D2" s="1"/>
      <c r="E2" s="1"/>
      <c r="F2"/>
      <c r="G2" s="2"/>
      <c r="H2" s="2"/>
      <c r="I2" s="2"/>
      <c r="J2" s="2"/>
      <c r="K2" s="2"/>
      <c r="L2" s="2"/>
    </row>
    <row r="3" spans="1:16" ht="18.75" thickBot="1" x14ac:dyDescent="0.3">
      <c r="A3" s="4"/>
      <c r="B3" s="1"/>
      <c r="C3" s="1"/>
      <c r="D3" s="1"/>
      <c r="E3" s="1"/>
      <c r="F3"/>
      <c r="G3" s="2"/>
      <c r="H3" s="2"/>
      <c r="I3" s="2"/>
      <c r="J3" s="2"/>
      <c r="K3" s="2"/>
      <c r="L3" s="2"/>
    </row>
    <row r="4" spans="1:16" x14ac:dyDescent="0.25">
      <c r="A4" s="2068" t="s">
        <v>2</v>
      </c>
      <c r="B4" s="2069"/>
      <c r="C4" s="605"/>
    </row>
    <row r="5" spans="1:16" ht="29.25" x14ac:dyDescent="0.25">
      <c r="A5" s="606" t="s">
        <v>3</v>
      </c>
      <c r="B5" s="607" t="s">
        <v>4</v>
      </c>
      <c r="C5" s="608" t="s">
        <v>5</v>
      </c>
    </row>
    <row r="6" spans="1:16" x14ac:dyDescent="0.25">
      <c r="A6" s="609" t="s">
        <v>6</v>
      </c>
      <c r="B6" s="610" t="s">
        <v>7</v>
      </c>
      <c r="C6" s="611" t="s">
        <v>8</v>
      </c>
    </row>
    <row r="7" spans="1:16" ht="25.5" x14ac:dyDescent="0.25">
      <c r="A7" s="609" t="s">
        <v>717</v>
      </c>
      <c r="B7" s="610" t="s">
        <v>9</v>
      </c>
      <c r="C7" s="611" t="s">
        <v>8</v>
      </c>
    </row>
    <row r="8" spans="1:16" ht="25.5" x14ac:dyDescent="0.25">
      <c r="A8" s="609" t="s">
        <v>10</v>
      </c>
      <c r="B8" s="610" t="s">
        <v>11</v>
      </c>
      <c r="C8" s="611" t="s">
        <v>12</v>
      </c>
      <c r="E8" s="417"/>
    </row>
    <row r="9" spans="1:16" ht="25.5" x14ac:dyDescent="0.25">
      <c r="A9" s="609" t="s">
        <v>13</v>
      </c>
      <c r="B9" s="610" t="s">
        <v>14</v>
      </c>
      <c r="C9" s="611" t="s">
        <v>12</v>
      </c>
    </row>
    <row r="10" spans="1:16" ht="25.5" x14ac:dyDescent="0.25">
      <c r="A10" s="609" t="s">
        <v>691</v>
      </c>
      <c r="B10" s="610" t="s">
        <v>14</v>
      </c>
      <c r="C10" s="611" t="s">
        <v>15</v>
      </c>
      <c r="E10" s="417"/>
      <c r="F10" s="417"/>
    </row>
    <row r="11" spans="1:16" ht="25.5" customHeight="1" x14ac:dyDescent="0.25">
      <c r="A11" s="609" t="s">
        <v>692</v>
      </c>
      <c r="B11" s="610" t="s">
        <v>16</v>
      </c>
      <c r="C11" s="611" t="s">
        <v>17</v>
      </c>
    </row>
    <row r="12" spans="1:16" ht="25.5" x14ac:dyDescent="0.25">
      <c r="A12" s="609" t="s">
        <v>693</v>
      </c>
      <c r="B12" s="610" t="s">
        <v>18</v>
      </c>
      <c r="C12" s="611" t="s">
        <v>12</v>
      </c>
    </row>
    <row r="13" spans="1:16" ht="38.25" x14ac:dyDescent="0.25">
      <c r="A13" s="609" t="s">
        <v>694</v>
      </c>
      <c r="B13" s="610" t="s">
        <v>18</v>
      </c>
      <c r="C13" s="611" t="s">
        <v>19</v>
      </c>
    </row>
    <row r="14" spans="1:16" ht="26.25" thickBot="1" x14ac:dyDescent="0.3">
      <c r="A14" s="612" t="s">
        <v>702</v>
      </c>
      <c r="B14" s="613" t="s">
        <v>18</v>
      </c>
      <c r="C14" s="614" t="s">
        <v>20</v>
      </c>
      <c r="D14" s="5"/>
      <c r="E14" s="5"/>
      <c r="F14" s="5"/>
      <c r="G14" s="5"/>
      <c r="H14" s="5"/>
      <c r="I14" s="5"/>
      <c r="J14" s="5"/>
      <c r="K14" s="5"/>
      <c r="L14" s="5"/>
      <c r="M14" s="5"/>
      <c r="N14" s="5"/>
      <c r="O14" s="5"/>
      <c r="P14" s="5"/>
    </row>
    <row r="15" spans="1:16" x14ac:dyDescent="0.25">
      <c r="A15" s="6"/>
      <c r="B15" s="5"/>
      <c r="C15" s="5"/>
      <c r="D15" s="5"/>
      <c r="E15" s="5"/>
      <c r="F15" s="5"/>
      <c r="G15" s="5"/>
      <c r="H15" s="5"/>
      <c r="I15" s="5"/>
      <c r="J15" s="5"/>
      <c r="K15" s="5"/>
      <c r="L15" s="5"/>
      <c r="M15" s="5"/>
      <c r="N15" s="5"/>
      <c r="O15" s="5"/>
      <c r="P15" s="5"/>
    </row>
    <row r="16" spans="1:16" x14ac:dyDescent="0.25">
      <c r="A16" s="6"/>
      <c r="B16" s="5"/>
      <c r="C16" s="5"/>
      <c r="D16" s="5"/>
      <c r="E16" s="5"/>
      <c r="F16" s="5"/>
      <c r="G16" s="5"/>
      <c r="H16" s="5"/>
      <c r="I16" s="5"/>
      <c r="J16" s="5"/>
      <c r="K16" s="5"/>
      <c r="L16" s="5"/>
      <c r="M16" s="5"/>
      <c r="N16" s="5"/>
      <c r="O16" s="5"/>
      <c r="P16" s="5"/>
    </row>
  </sheetData>
  <mergeCells count="1">
    <mergeCell ref="A4:B4"/>
  </mergeCells>
  <pageMargins left="0.7" right="0.7" top="0.75" bottom="0.75" header="0.3" footer="0.3"/>
  <pageSetup paperSize="9" scale="99" orientation="portrait" r:id="rId1"/>
  <headerFooter>
    <oddHeader>&amp;C&amp;"Calibri"&amp;12&amp;K000000 OFFICIAL-SENSITIVE&amp;1#_x000D_</oddHeader>
    <oddFooter>&amp;C_x000D_&amp;1#&amp;"Calibri"&amp;12&amp;K000000 OFFICIAL-SENSITIVE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40DC2-E703-4F93-9431-86A9B1ACC62E}">
  <dimension ref="A1:N30"/>
  <sheetViews>
    <sheetView zoomScale="85" zoomScaleNormal="85" workbookViewId="0">
      <selection activeCell="B34" sqref="B34"/>
    </sheetView>
  </sheetViews>
  <sheetFormatPr defaultColWidth="9.42578125" defaultRowHeight="15" x14ac:dyDescent="0.25"/>
  <cols>
    <col min="1" max="1" width="43.7109375" style="14" customWidth="1"/>
    <col min="2" max="2" width="12.5703125" style="19" customWidth="1"/>
    <col min="3" max="3" width="11.5703125" style="33" customWidth="1"/>
    <col min="4" max="4" width="13.42578125" style="33" customWidth="1"/>
    <col min="5" max="5" width="11.85546875" style="33" customWidth="1"/>
    <col min="6" max="6" width="28.28515625" style="33" customWidth="1"/>
    <col min="7" max="16384" width="9.42578125" style="14"/>
  </cols>
  <sheetData>
    <row r="1" spans="1:6" ht="18" x14ac:dyDescent="0.25">
      <c r="A1" s="8" t="s">
        <v>0</v>
      </c>
    </row>
    <row r="2" spans="1:6" ht="18" x14ac:dyDescent="0.25">
      <c r="A2" s="8" t="s">
        <v>255</v>
      </c>
    </row>
    <row r="3" spans="1:6" ht="18" x14ac:dyDescent="0.25">
      <c r="A3" s="4" t="s">
        <v>353</v>
      </c>
      <c r="B3" s="15"/>
      <c r="C3" s="1"/>
      <c r="D3" s="1"/>
    </row>
    <row r="4" spans="1:6" ht="15.75" thickBot="1" x14ac:dyDescent="0.3"/>
    <row r="5" spans="1:6" x14ac:dyDescent="0.25">
      <c r="A5" s="879" t="s">
        <v>354</v>
      </c>
      <c r="B5" s="2178" t="s">
        <v>89</v>
      </c>
      <c r="C5" s="2179"/>
      <c r="D5" s="2180" t="s">
        <v>90</v>
      </c>
      <c r="E5" s="2181"/>
    </row>
    <row r="6" spans="1:6" ht="26.25" customHeight="1" x14ac:dyDescent="0.25">
      <c r="A6" s="880"/>
      <c r="B6" s="881" t="s">
        <v>355</v>
      </c>
      <c r="C6" s="882" t="s">
        <v>356</v>
      </c>
      <c r="D6" s="883" t="s">
        <v>355</v>
      </c>
      <c r="E6" s="341" t="s">
        <v>357</v>
      </c>
    </row>
    <row r="7" spans="1:6" x14ac:dyDescent="0.25">
      <c r="A7" s="880" t="s">
        <v>358</v>
      </c>
      <c r="B7" s="881" t="s">
        <v>296</v>
      </c>
      <c r="C7" s="881" t="s">
        <v>296</v>
      </c>
      <c r="D7" s="883" t="s">
        <v>296</v>
      </c>
      <c r="E7" s="884" t="s">
        <v>296</v>
      </c>
    </row>
    <row r="8" spans="1:6" x14ac:dyDescent="0.25">
      <c r="A8" s="885" t="s">
        <v>359</v>
      </c>
      <c r="B8" s="886">
        <v>126.06100000000001</v>
      </c>
      <c r="C8" s="886">
        <v>205.78700000000001</v>
      </c>
      <c r="D8" s="887">
        <v>113.324</v>
      </c>
      <c r="E8" s="888">
        <v>325.14</v>
      </c>
    </row>
    <row r="9" spans="1:6" x14ac:dyDescent="0.25">
      <c r="A9" s="889" t="s">
        <v>360</v>
      </c>
      <c r="B9" s="890"/>
      <c r="C9" s="890"/>
      <c r="D9" s="890"/>
      <c r="E9" s="891"/>
    </row>
    <row r="10" spans="1:6" s="41" customFormat="1" x14ac:dyDescent="0.2">
      <c r="A10" s="892" t="s">
        <v>361</v>
      </c>
      <c r="B10" s="886">
        <v>5.1840000000000002</v>
      </c>
      <c r="C10" s="886">
        <v>129.208</v>
      </c>
      <c r="D10" s="887">
        <v>1.2549999999999999</v>
      </c>
      <c r="E10" s="888">
        <v>97.313000000000002</v>
      </c>
    </row>
    <row r="11" spans="1:6" x14ac:dyDescent="0.25">
      <c r="A11" s="892" t="s">
        <v>362</v>
      </c>
      <c r="B11" s="893">
        <v>0</v>
      </c>
      <c r="C11" s="893">
        <v>0</v>
      </c>
      <c r="D11" s="894">
        <v>0</v>
      </c>
      <c r="E11" s="888">
        <v>20.925000000000001</v>
      </c>
      <c r="F11" s="14"/>
    </row>
    <row r="12" spans="1:6" x14ac:dyDescent="0.25">
      <c r="A12" s="892" t="s">
        <v>363</v>
      </c>
      <c r="B12" s="886">
        <v>0.19800000000000001</v>
      </c>
      <c r="C12" s="886">
        <v>15.286</v>
      </c>
      <c r="D12" s="887">
        <v>2.0630000000000002</v>
      </c>
      <c r="E12" s="888">
        <v>12.468999999999999</v>
      </c>
      <c r="F12" s="14"/>
    </row>
    <row r="13" spans="1:6" x14ac:dyDescent="0.25">
      <c r="A13" s="889" t="s">
        <v>364</v>
      </c>
      <c r="B13" s="890"/>
      <c r="C13" s="890"/>
      <c r="D13" s="890"/>
      <c r="E13" s="891"/>
      <c r="F13" s="14"/>
    </row>
    <row r="14" spans="1:6" x14ac:dyDescent="0.25">
      <c r="A14" s="892" t="s">
        <v>365</v>
      </c>
      <c r="B14" s="886">
        <v>0.34200000000000003</v>
      </c>
      <c r="C14" s="893">
        <v>0</v>
      </c>
      <c r="D14" s="895">
        <v>0.23</v>
      </c>
      <c r="E14" s="896">
        <v>3.5999999999999997E-2</v>
      </c>
      <c r="F14" s="14"/>
    </row>
    <row r="15" spans="1:6" x14ac:dyDescent="0.25">
      <c r="A15" s="892" t="s">
        <v>366</v>
      </c>
      <c r="B15" s="886">
        <v>0.02</v>
      </c>
      <c r="C15" s="893">
        <v>0</v>
      </c>
      <c r="D15" s="894">
        <v>0</v>
      </c>
      <c r="E15" s="897">
        <v>0</v>
      </c>
      <c r="F15" s="14"/>
    </row>
    <row r="16" spans="1:6" x14ac:dyDescent="0.25">
      <c r="A16" s="892" t="s">
        <v>367</v>
      </c>
      <c r="B16" s="886">
        <v>8.5000000000000006E-2</v>
      </c>
      <c r="C16" s="886">
        <v>1.4999999999999999E-2</v>
      </c>
      <c r="D16" s="887">
        <v>0.24099999999999999</v>
      </c>
      <c r="E16" s="898">
        <v>0</v>
      </c>
      <c r="F16" s="14"/>
    </row>
    <row r="17" spans="1:14" x14ac:dyDescent="0.25">
      <c r="A17" s="892" t="s">
        <v>368</v>
      </c>
      <c r="B17" s="886">
        <v>4.9000000000000002E-2</v>
      </c>
      <c r="C17" s="893">
        <v>0</v>
      </c>
      <c r="D17" s="899">
        <v>0</v>
      </c>
      <c r="E17" s="888">
        <v>0.307</v>
      </c>
    </row>
    <row r="18" spans="1:14" x14ac:dyDescent="0.25">
      <c r="A18" s="900" t="s">
        <v>637</v>
      </c>
      <c r="B18" s="886">
        <v>16.02</v>
      </c>
      <c r="C18" s="886">
        <v>24.39</v>
      </c>
      <c r="D18" s="895">
        <v>15.590999999999999</v>
      </c>
      <c r="E18" s="888">
        <v>25.995999999999999</v>
      </c>
    </row>
    <row r="19" spans="1:14" x14ac:dyDescent="0.25">
      <c r="A19" s="901" t="s">
        <v>370</v>
      </c>
      <c r="B19" s="893">
        <v>0</v>
      </c>
      <c r="C19" s="893">
        <v>0</v>
      </c>
      <c r="D19" s="895">
        <v>1.9E-2</v>
      </c>
      <c r="E19" s="888">
        <v>0.03</v>
      </c>
      <c r="G19" s="411"/>
    </row>
    <row r="20" spans="1:14" x14ac:dyDescent="0.25">
      <c r="A20" s="885" t="s">
        <v>371</v>
      </c>
      <c r="B20" s="886">
        <v>1.1459999999999999</v>
      </c>
      <c r="C20" s="886">
        <v>1.2270000000000001</v>
      </c>
      <c r="D20" s="887">
        <v>2.2189999999999999</v>
      </c>
      <c r="E20" s="888">
        <v>1.2310000000000001</v>
      </c>
      <c r="G20" s="411"/>
    </row>
    <row r="21" spans="1:14" ht="15.75" thickBot="1" x14ac:dyDescent="0.3">
      <c r="A21" s="902" t="s">
        <v>372</v>
      </c>
      <c r="B21" s="903">
        <v>149.10499999999999</v>
      </c>
      <c r="C21" s="903">
        <v>375.91300000000001</v>
      </c>
      <c r="D21" s="903">
        <f>SUM(D8:D20)</f>
        <v>134.94200000000001</v>
      </c>
      <c r="E21" s="904">
        <f>SUM(E8:E20)</f>
        <v>483.44699999999995</v>
      </c>
    </row>
    <row r="23" spans="1:14" ht="21.6" customHeight="1" x14ac:dyDescent="0.25">
      <c r="A23" s="2182" t="s">
        <v>373</v>
      </c>
      <c r="B23" s="2182"/>
      <c r="C23" s="2182"/>
      <c r="D23" s="2182"/>
      <c r="E23" s="2182"/>
    </row>
    <row r="24" spans="1:14" ht="14.45" customHeight="1" x14ac:dyDescent="0.25">
      <c r="A24" s="2183" t="s">
        <v>374</v>
      </c>
      <c r="B24" s="2183"/>
      <c r="C24" s="2183"/>
      <c r="D24" s="2183"/>
      <c r="E24" s="2183"/>
      <c r="F24" s="43"/>
      <c r="G24" s="20"/>
      <c r="H24" s="20"/>
      <c r="I24" s="20"/>
      <c r="J24" s="20"/>
      <c r="K24" s="20"/>
      <c r="L24" s="20"/>
      <c r="M24" s="20"/>
      <c r="N24" s="20"/>
    </row>
    <row r="25" spans="1:14" x14ac:dyDescent="0.25">
      <c r="A25" s="488" t="s">
        <v>658</v>
      </c>
      <c r="B25" s="42"/>
      <c r="C25" s="43"/>
      <c r="D25" s="43"/>
      <c r="E25" s="43"/>
      <c r="F25" s="43"/>
      <c r="G25" s="20"/>
      <c r="H25" s="20"/>
      <c r="I25" s="20"/>
      <c r="J25" s="20"/>
      <c r="K25" s="20"/>
      <c r="L25" s="20"/>
      <c r="M25" s="20"/>
      <c r="N25" s="20"/>
    </row>
    <row r="26" spans="1:14" ht="12.75" customHeight="1" x14ac:dyDescent="0.25">
      <c r="A26" s="159"/>
      <c r="B26" s="42"/>
      <c r="C26" s="159"/>
      <c r="D26" s="43"/>
      <c r="E26" s="43"/>
      <c r="F26" s="43"/>
      <c r="G26" s="20"/>
      <c r="H26" s="20"/>
      <c r="I26" s="20"/>
      <c r="J26" s="20"/>
      <c r="K26" s="20"/>
      <c r="L26" s="20"/>
      <c r="M26" s="20"/>
      <c r="N26" s="20"/>
    </row>
    <row r="28" spans="1:14" x14ac:dyDescent="0.25">
      <c r="A28" s="411"/>
    </row>
    <row r="30" spans="1:14" x14ac:dyDescent="0.25">
      <c r="A30" s="479"/>
    </row>
  </sheetData>
  <mergeCells count="4">
    <mergeCell ref="B5:C5"/>
    <mergeCell ref="D5:E5"/>
    <mergeCell ref="A23:E23"/>
    <mergeCell ref="A24:E24"/>
  </mergeCells>
  <phoneticPr fontId="90" type="noConversion"/>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FE50-FD3A-4D2A-9705-56755D195A8C}">
  <dimension ref="A1:L50"/>
  <sheetViews>
    <sheetView topLeftCell="A18" zoomScale="85" zoomScaleNormal="85" zoomScaleSheetLayoutView="85" workbookViewId="0">
      <selection activeCell="E8" sqref="E8"/>
    </sheetView>
  </sheetViews>
  <sheetFormatPr defaultColWidth="9.42578125" defaultRowHeight="15" x14ac:dyDescent="0.25"/>
  <cols>
    <col min="1" max="1" width="64.42578125" style="40" customWidth="1"/>
    <col min="2" max="2" width="14" style="14" customWidth="1"/>
    <col min="3" max="3" width="9.7109375" style="28" customWidth="1"/>
    <col min="4" max="4" width="13.28515625" style="14" customWidth="1"/>
    <col min="5" max="5" width="11.85546875" style="14" customWidth="1"/>
    <col min="6" max="9" width="9.42578125" style="14"/>
    <col min="10" max="10" width="38.5703125" style="14" customWidth="1"/>
    <col min="11" max="11" width="8.5703125" style="14" customWidth="1"/>
    <col min="12" max="16384" width="9.42578125" style="14"/>
  </cols>
  <sheetData>
    <row r="1" spans="1:12" ht="18" x14ac:dyDescent="0.25">
      <c r="A1" s="8" t="s">
        <v>0</v>
      </c>
      <c r="B1" s="15"/>
      <c r="C1" s="1"/>
    </row>
    <row r="2" spans="1:12" ht="18" x14ac:dyDescent="0.25">
      <c r="A2" s="8" t="s">
        <v>255</v>
      </c>
      <c r="C2" s="14"/>
      <c r="D2" s="28"/>
    </row>
    <row r="3" spans="1:12" x14ac:dyDescent="0.25">
      <c r="C3" s="14"/>
      <c r="D3" s="28"/>
    </row>
    <row r="4" spans="1:12" x14ac:dyDescent="0.25">
      <c r="A4" s="4" t="s">
        <v>375</v>
      </c>
      <c r="C4" s="14"/>
      <c r="D4" s="28"/>
    </row>
    <row r="5" spans="1:12" ht="15.75" thickBot="1" x14ac:dyDescent="0.3">
      <c r="C5" s="14"/>
      <c r="D5" s="28"/>
      <c r="J5" s="44"/>
      <c r="K5" s="44"/>
      <c r="L5" s="44"/>
    </row>
    <row r="6" spans="1:12" ht="24" x14ac:dyDescent="0.25">
      <c r="A6" s="248"/>
      <c r="B6" s="905" t="s">
        <v>376</v>
      </c>
      <c r="C6" s="905" t="s">
        <v>377</v>
      </c>
      <c r="D6" s="906" t="s">
        <v>378</v>
      </c>
      <c r="J6" s="44"/>
      <c r="K6" s="45"/>
      <c r="L6" s="45"/>
    </row>
    <row r="7" spans="1:12" x14ac:dyDescent="0.25">
      <c r="A7" s="907" t="s">
        <v>379</v>
      </c>
      <c r="B7" s="908">
        <v>2063</v>
      </c>
      <c r="C7" s="908">
        <v>172</v>
      </c>
      <c r="D7" s="909">
        <v>2235</v>
      </c>
      <c r="E7" s="391"/>
      <c r="I7" s="46"/>
      <c r="J7" s="44"/>
      <c r="K7" s="19"/>
      <c r="L7" s="19"/>
    </row>
    <row r="8" spans="1:12" x14ac:dyDescent="0.25">
      <c r="A8" s="880" t="s">
        <v>380</v>
      </c>
      <c r="B8" s="910"/>
      <c r="C8" s="910"/>
      <c r="D8" s="911"/>
      <c r="I8" s="19"/>
      <c r="J8" s="44"/>
      <c r="K8" s="45"/>
      <c r="L8" s="45"/>
    </row>
    <row r="9" spans="1:12" x14ac:dyDescent="0.25">
      <c r="A9" s="907" t="s">
        <v>381</v>
      </c>
      <c r="B9" s="912">
        <v>1308</v>
      </c>
      <c r="C9" s="913">
        <v>70</v>
      </c>
      <c r="D9" s="914">
        <v>1378</v>
      </c>
      <c r="I9" s="46"/>
      <c r="J9" s="44"/>
      <c r="K9" s="45"/>
      <c r="L9" s="45"/>
    </row>
    <row r="10" spans="1:12" x14ac:dyDescent="0.25">
      <c r="A10" s="907" t="s">
        <v>382</v>
      </c>
      <c r="B10" s="913">
        <v>494</v>
      </c>
      <c r="C10" s="913">
        <v>41</v>
      </c>
      <c r="D10" s="915">
        <v>535</v>
      </c>
      <c r="I10" s="46"/>
      <c r="J10" s="44"/>
      <c r="K10" s="45"/>
      <c r="L10" s="45"/>
    </row>
    <row r="11" spans="1:12" x14ac:dyDescent="0.25">
      <c r="A11" s="907" t="s">
        <v>383</v>
      </c>
      <c r="B11" s="913">
        <v>121</v>
      </c>
      <c r="C11" s="913">
        <v>14</v>
      </c>
      <c r="D11" s="915">
        <v>135</v>
      </c>
      <c r="I11" s="46"/>
      <c r="J11" s="44"/>
      <c r="K11" s="45"/>
      <c r="L11" s="45"/>
    </row>
    <row r="12" spans="1:12" x14ac:dyDescent="0.25">
      <c r="A12" s="907" t="s">
        <v>384</v>
      </c>
      <c r="B12" s="913">
        <v>100</v>
      </c>
      <c r="C12" s="913">
        <v>14</v>
      </c>
      <c r="D12" s="915">
        <v>114</v>
      </c>
      <c r="I12" s="46"/>
      <c r="J12" s="44"/>
      <c r="K12" s="45"/>
      <c r="L12" s="45"/>
    </row>
    <row r="13" spans="1:12" x14ac:dyDescent="0.25">
      <c r="A13" s="907" t="s">
        <v>385</v>
      </c>
      <c r="B13" s="913">
        <v>40</v>
      </c>
      <c r="C13" s="913">
        <v>33</v>
      </c>
      <c r="D13" s="915">
        <v>73</v>
      </c>
      <c r="I13" s="46"/>
      <c r="K13" s="47"/>
    </row>
    <row r="14" spans="1:12" ht="15.75" thickBot="1" x14ac:dyDescent="0.3">
      <c r="A14" s="916"/>
      <c r="B14" s="917"/>
      <c r="C14" s="918"/>
      <c r="D14" s="919"/>
      <c r="K14" s="47"/>
    </row>
    <row r="15" spans="1:12" x14ac:dyDescent="0.25">
      <c r="A15" s="927"/>
      <c r="B15" s="928"/>
      <c r="C15" s="422"/>
      <c r="D15" s="422"/>
      <c r="K15" s="47"/>
    </row>
    <row r="16" spans="1:12" x14ac:dyDescent="0.25">
      <c r="A16" s="4" t="s">
        <v>386</v>
      </c>
    </row>
    <row r="17" spans="1:12" ht="15.75" thickBot="1" x14ac:dyDescent="0.3">
      <c r="A17" s="48"/>
    </row>
    <row r="18" spans="1:12" ht="24" x14ac:dyDescent="0.25">
      <c r="A18" s="920"/>
      <c r="B18" s="905" t="s">
        <v>376</v>
      </c>
      <c r="C18" s="905" t="s">
        <v>377</v>
      </c>
      <c r="D18" s="906" t="s">
        <v>378</v>
      </c>
      <c r="J18" s="44"/>
      <c r="K18" s="44"/>
      <c r="L18" s="44"/>
    </row>
    <row r="19" spans="1:12" ht="24" x14ac:dyDescent="0.25">
      <c r="A19" s="320" t="s">
        <v>387</v>
      </c>
      <c r="B19" s="908">
        <v>3131</v>
      </c>
      <c r="C19" s="908">
        <v>173</v>
      </c>
      <c r="D19" s="909">
        <v>3304</v>
      </c>
      <c r="E19" s="391"/>
      <c r="H19" s="46"/>
      <c r="J19" s="44"/>
      <c r="K19" s="45"/>
      <c r="L19" s="49"/>
    </row>
    <row r="20" spans="1:12" x14ac:dyDescent="0.25">
      <c r="A20" s="921" t="s">
        <v>380</v>
      </c>
      <c r="B20" s="922"/>
      <c r="C20" s="922"/>
      <c r="D20" s="923"/>
      <c r="H20" s="46"/>
      <c r="J20" s="44"/>
      <c r="K20" s="45"/>
      <c r="L20" s="36"/>
    </row>
    <row r="21" spans="1:12" x14ac:dyDescent="0.25">
      <c r="A21" s="320" t="s">
        <v>388</v>
      </c>
      <c r="B21" s="912">
        <v>3007</v>
      </c>
      <c r="C21" s="913">
        <v>75</v>
      </c>
      <c r="D21" s="924">
        <v>3082</v>
      </c>
      <c r="H21" s="46"/>
      <c r="J21" s="44"/>
      <c r="K21" s="45"/>
      <c r="L21" s="45"/>
    </row>
    <row r="22" spans="1:12" x14ac:dyDescent="0.25">
      <c r="A22" s="320" t="s">
        <v>389</v>
      </c>
      <c r="B22" s="913">
        <v>76</v>
      </c>
      <c r="C22" s="913" t="s">
        <v>238</v>
      </c>
      <c r="D22" s="925">
        <v>76</v>
      </c>
      <c r="H22" s="46"/>
      <c r="J22" s="44"/>
      <c r="K22" s="45"/>
      <c r="L22" s="45"/>
    </row>
    <row r="23" spans="1:12" x14ac:dyDescent="0.25">
      <c r="A23" s="320" t="s">
        <v>390</v>
      </c>
      <c r="B23" s="913">
        <v>48</v>
      </c>
      <c r="C23" s="913">
        <v>98</v>
      </c>
      <c r="D23" s="925">
        <v>146</v>
      </c>
      <c r="H23" s="46"/>
      <c r="J23" s="44"/>
      <c r="K23" s="45"/>
      <c r="L23" s="45"/>
    </row>
    <row r="24" spans="1:12" ht="24" x14ac:dyDescent="0.25">
      <c r="A24" s="320" t="s">
        <v>391</v>
      </c>
      <c r="B24" s="912">
        <v>1903</v>
      </c>
      <c r="C24" s="913">
        <v>104</v>
      </c>
      <c r="D24" s="924">
        <v>2007</v>
      </c>
      <c r="H24" s="46"/>
      <c r="J24" s="44"/>
      <c r="K24" s="45"/>
      <c r="L24" s="45"/>
    </row>
    <row r="25" spans="1:12" ht="24.75" thickBot="1" x14ac:dyDescent="0.3">
      <c r="A25" s="230" t="s">
        <v>392</v>
      </c>
      <c r="B25" s="793">
        <v>1</v>
      </c>
      <c r="C25" s="793">
        <v>11</v>
      </c>
      <c r="D25" s="926">
        <v>12</v>
      </c>
      <c r="H25" s="46"/>
      <c r="J25" s="44"/>
      <c r="K25" s="45"/>
      <c r="L25" s="45"/>
    </row>
    <row r="26" spans="1:12" x14ac:dyDescent="0.25">
      <c r="A26" s="83"/>
      <c r="B26" s="143"/>
      <c r="C26" s="143"/>
      <c r="D26" s="144"/>
      <c r="H26" s="46"/>
      <c r="J26" s="44"/>
      <c r="K26" s="45"/>
      <c r="L26" s="45"/>
    </row>
    <row r="27" spans="1:12" x14ac:dyDescent="0.25">
      <c r="A27" s="83"/>
      <c r="B27" s="143"/>
      <c r="C27" s="143"/>
      <c r="D27" s="144"/>
      <c r="H27" s="46"/>
      <c r="J27" s="44"/>
      <c r="K27" s="45"/>
      <c r="L27" s="45"/>
    </row>
    <row r="28" spans="1:12" x14ac:dyDescent="0.25">
      <c r="A28" s="83" t="s">
        <v>393</v>
      </c>
      <c r="B28" s="143"/>
      <c r="C28" s="143"/>
      <c r="D28" s="144"/>
      <c r="H28" s="46"/>
      <c r="J28" s="44"/>
      <c r="K28" s="45"/>
      <c r="L28" s="45"/>
    </row>
    <row r="29" spans="1:12" ht="15.75" thickBot="1" x14ac:dyDescent="0.3">
      <c r="A29" s="83"/>
      <c r="B29" s="143"/>
      <c r="C29" s="143"/>
      <c r="D29" s="144"/>
      <c r="H29" s="46"/>
      <c r="J29" s="44"/>
      <c r="K29" s="45"/>
      <c r="L29" s="45"/>
    </row>
    <row r="30" spans="1:12" ht="24" x14ac:dyDescent="0.25">
      <c r="A30" s="929"/>
      <c r="B30" s="930" t="s">
        <v>394</v>
      </c>
      <c r="C30" s="931" t="s">
        <v>395</v>
      </c>
      <c r="D30" s="144"/>
      <c r="H30" s="46"/>
      <c r="J30" s="44"/>
      <c r="K30" s="45"/>
      <c r="L30" s="45"/>
    </row>
    <row r="31" spans="1:12" x14ac:dyDescent="0.25">
      <c r="A31" s="320" t="s">
        <v>396</v>
      </c>
      <c r="B31" s="913">
        <v>2</v>
      </c>
      <c r="C31" s="915">
        <v>1</v>
      </c>
      <c r="D31" s="144"/>
      <c r="H31" s="46"/>
      <c r="J31" s="44"/>
      <c r="K31" s="45"/>
      <c r="L31" s="45"/>
    </row>
    <row r="32" spans="1:12" x14ac:dyDescent="0.25">
      <c r="A32" s="320" t="s">
        <v>362</v>
      </c>
      <c r="B32" s="913">
        <v>57</v>
      </c>
      <c r="C32" s="932">
        <v>0</v>
      </c>
      <c r="D32" s="144"/>
      <c r="H32" s="46"/>
      <c r="J32" s="44"/>
      <c r="K32" s="45"/>
      <c r="L32" s="45"/>
    </row>
    <row r="33" spans="1:12" x14ac:dyDescent="0.25">
      <c r="A33" s="320" t="s">
        <v>397</v>
      </c>
      <c r="B33" s="913">
        <v>14</v>
      </c>
      <c r="C33" s="915">
        <v>20</v>
      </c>
      <c r="D33" s="144"/>
      <c r="H33" s="46"/>
      <c r="J33" s="44"/>
      <c r="K33" s="45"/>
      <c r="L33" s="45"/>
    </row>
    <row r="34" spans="1:12" x14ac:dyDescent="0.25">
      <c r="A34" s="320" t="s">
        <v>398</v>
      </c>
      <c r="B34" s="913">
        <v>1</v>
      </c>
      <c r="C34" s="932">
        <v>0</v>
      </c>
      <c r="D34" s="390"/>
      <c r="H34" s="46"/>
      <c r="J34" s="44"/>
      <c r="K34" s="45"/>
      <c r="L34" s="45"/>
    </row>
    <row r="35" spans="1:12" x14ac:dyDescent="0.25">
      <c r="A35" s="320" t="s">
        <v>399</v>
      </c>
      <c r="B35" s="913">
        <v>24</v>
      </c>
      <c r="C35" s="915">
        <v>13</v>
      </c>
      <c r="D35" s="144"/>
      <c r="H35" s="46"/>
      <c r="J35" s="44"/>
      <c r="K35" s="45"/>
      <c r="L35" s="45"/>
    </row>
    <row r="36" spans="1:12" x14ac:dyDescent="0.25">
      <c r="A36" s="320" t="s">
        <v>369</v>
      </c>
      <c r="B36" s="913">
        <v>14</v>
      </c>
      <c r="C36" s="915">
        <v>33</v>
      </c>
      <c r="D36" s="144"/>
      <c r="H36" s="46"/>
      <c r="J36" s="44"/>
      <c r="K36" s="45"/>
      <c r="L36" s="45"/>
    </row>
    <row r="37" spans="1:12" x14ac:dyDescent="0.25">
      <c r="A37" s="320" t="s">
        <v>400</v>
      </c>
      <c r="B37" s="933">
        <v>0</v>
      </c>
      <c r="C37" s="934">
        <v>5</v>
      </c>
      <c r="D37" s="144"/>
      <c r="H37" s="46"/>
      <c r="J37" s="44"/>
      <c r="K37" s="45"/>
      <c r="L37" s="45"/>
    </row>
    <row r="38" spans="1:12" x14ac:dyDescent="0.25">
      <c r="A38" s="320" t="s">
        <v>401</v>
      </c>
      <c r="B38" s="913">
        <v>1</v>
      </c>
      <c r="C38" s="932">
        <v>0</v>
      </c>
      <c r="D38" s="144"/>
      <c r="H38" s="46"/>
      <c r="J38" s="44"/>
      <c r="K38" s="45"/>
      <c r="L38" s="45"/>
    </row>
    <row r="39" spans="1:12" x14ac:dyDescent="0.25">
      <c r="A39" s="320" t="s">
        <v>402</v>
      </c>
      <c r="B39" s="913">
        <v>1</v>
      </c>
      <c r="C39" s="932">
        <v>0</v>
      </c>
      <c r="D39" s="144"/>
      <c r="H39" s="46"/>
      <c r="J39" s="44"/>
      <c r="K39" s="45"/>
      <c r="L39" s="45"/>
    </row>
    <row r="40" spans="1:12" x14ac:dyDescent="0.25">
      <c r="A40" s="320" t="s">
        <v>403</v>
      </c>
      <c r="B40" s="933">
        <v>0</v>
      </c>
      <c r="C40" s="915">
        <v>1</v>
      </c>
      <c r="D40" s="144"/>
      <c r="H40" s="46"/>
      <c r="J40" s="44"/>
      <c r="K40" s="45"/>
      <c r="L40" s="45"/>
    </row>
    <row r="41" spans="1:12" ht="15.75" thickBot="1" x14ac:dyDescent="0.3">
      <c r="A41" s="935" t="s">
        <v>101</v>
      </c>
      <c r="B41" s="936">
        <v>114</v>
      </c>
      <c r="C41" s="937">
        <v>73</v>
      </c>
      <c r="D41" s="144"/>
      <c r="H41" s="46"/>
      <c r="J41" s="44"/>
      <c r="K41" s="45"/>
      <c r="L41" s="45"/>
    </row>
    <row r="42" spans="1:12" x14ac:dyDescent="0.25">
      <c r="A42" s="14"/>
      <c r="C42" s="14"/>
    </row>
    <row r="43" spans="1:12" x14ac:dyDescent="0.25">
      <c r="A43" s="421"/>
      <c r="B43" s="145"/>
      <c r="C43" s="145"/>
    </row>
    <row r="44" spans="1:12" ht="24.75" customHeight="1" x14ac:dyDescent="0.25">
      <c r="A44" s="4" t="s">
        <v>404</v>
      </c>
      <c r="B44" s="36"/>
      <c r="C44" s="36"/>
      <c r="D44" s="36"/>
      <c r="E44" s="36"/>
    </row>
    <row r="45" spans="1:12" ht="16.5" thickBot="1" x14ac:dyDescent="0.3">
      <c r="A45" s="160"/>
      <c r="B45" s="161"/>
      <c r="C45" s="161"/>
      <c r="D45" s="161"/>
    </row>
    <row r="46" spans="1:12" ht="29.25" x14ac:dyDescent="0.25">
      <c r="A46" s="938"/>
      <c r="B46" s="939" t="s">
        <v>376</v>
      </c>
      <c r="C46" s="939" t="s">
        <v>377</v>
      </c>
      <c r="D46" s="940" t="s">
        <v>277</v>
      </c>
    </row>
    <row r="47" spans="1:12" ht="43.5" x14ac:dyDescent="0.25">
      <c r="A47" s="941" t="s">
        <v>405</v>
      </c>
      <c r="B47" s="942">
        <v>0</v>
      </c>
      <c r="C47" s="942">
        <v>0</v>
      </c>
      <c r="D47" s="943">
        <v>0</v>
      </c>
    </row>
    <row r="48" spans="1:12" ht="44.25" thickBot="1" x14ac:dyDescent="0.3">
      <c r="A48" s="944" t="s">
        <v>406</v>
      </c>
      <c r="B48" s="945">
        <v>29</v>
      </c>
      <c r="C48" s="945">
        <v>17</v>
      </c>
      <c r="D48" s="946">
        <v>46</v>
      </c>
    </row>
    <row r="49" spans="1:4" x14ac:dyDescent="0.25">
      <c r="A49" s="162"/>
      <c r="B49" s="163"/>
      <c r="C49" s="163"/>
      <c r="D49" s="163"/>
    </row>
    <row r="50" spans="1:4" ht="31.5" customHeight="1" x14ac:dyDescent="0.25">
      <c r="A50" s="2184" t="s">
        <v>407</v>
      </c>
      <c r="B50" s="2185"/>
      <c r="C50" s="2185"/>
      <c r="D50" s="2185"/>
    </row>
  </sheetData>
  <mergeCells count="1">
    <mergeCell ref="A50:D50"/>
  </mergeCells>
  <pageMargins left="0.7" right="0.7" top="0.75" bottom="0.75" header="0.3" footer="0.3"/>
  <pageSetup paperSize="9" scale="63" orientation="portrait" r:id="rId1"/>
  <headerFooter>
    <oddHeader>&amp;C&amp;"Calibri"&amp;12&amp;K000000 OFFICIAL-SENSITIVE&amp;1#_x000D_</oddHeader>
    <oddFooter>&amp;C_x000D_&amp;1#&amp;"Calibri"&amp;12&amp;K000000 OFFICIAL-SENSITIVE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BABA3-EDE3-4381-9528-4BF3F1F3871E}">
  <dimension ref="A1:J32"/>
  <sheetViews>
    <sheetView topLeftCell="A4" workbookViewId="0">
      <selection activeCell="B23" sqref="B23"/>
    </sheetView>
  </sheetViews>
  <sheetFormatPr defaultColWidth="9.42578125" defaultRowHeight="15" x14ac:dyDescent="0.25"/>
  <cols>
    <col min="1" max="1" width="32.5703125" style="14" customWidth="1"/>
    <col min="2" max="2" width="21.5703125" style="14" customWidth="1"/>
    <col min="3" max="4" width="9.42578125" style="14"/>
    <col min="5" max="5" width="19.42578125" style="14" bestFit="1" customWidth="1"/>
    <col min="6" max="6" width="9.42578125" style="14"/>
    <col min="7" max="7" width="16.42578125" style="14" bestFit="1" customWidth="1"/>
    <col min="8" max="16384" width="9.42578125" style="14"/>
  </cols>
  <sheetData>
    <row r="1" spans="1:2" ht="18" x14ac:dyDescent="0.25">
      <c r="A1" s="8" t="s">
        <v>0</v>
      </c>
    </row>
    <row r="2" spans="1:2" ht="18" x14ac:dyDescent="0.25">
      <c r="A2" s="8" t="s">
        <v>255</v>
      </c>
    </row>
    <row r="4" spans="1:2" x14ac:dyDescent="0.25">
      <c r="A4" s="4" t="s">
        <v>408</v>
      </c>
    </row>
    <row r="5" spans="1:2" ht="15.75" thickBot="1" x14ac:dyDescent="0.3"/>
    <row r="6" spans="1:2" x14ac:dyDescent="0.25">
      <c r="A6" s="250" t="s">
        <v>409</v>
      </c>
      <c r="B6" s="251"/>
    </row>
    <row r="7" spans="1:2" ht="36" x14ac:dyDescent="0.25">
      <c r="A7" s="347" t="s">
        <v>410</v>
      </c>
      <c r="B7" s="348" t="s">
        <v>411</v>
      </c>
    </row>
    <row r="8" spans="1:2" ht="25.5" customHeight="1" thickBot="1" x14ac:dyDescent="0.3">
      <c r="A8" s="252">
        <v>114</v>
      </c>
      <c r="B8" s="253">
        <v>108</v>
      </c>
    </row>
    <row r="10" spans="1:2" x14ac:dyDescent="0.25">
      <c r="A10" s="4" t="s">
        <v>412</v>
      </c>
    </row>
    <row r="11" spans="1:2" ht="15.75" thickBot="1" x14ac:dyDescent="0.3"/>
    <row r="12" spans="1:2" x14ac:dyDescent="0.25">
      <c r="A12" s="250" t="s">
        <v>413</v>
      </c>
      <c r="B12" s="947" t="s">
        <v>414</v>
      </c>
    </row>
    <row r="13" spans="1:2" x14ac:dyDescent="0.25">
      <c r="A13" s="948">
        <v>0</v>
      </c>
      <c r="B13" s="344">
        <v>40</v>
      </c>
    </row>
    <row r="14" spans="1:2" x14ac:dyDescent="0.25">
      <c r="A14" s="342" t="s">
        <v>415</v>
      </c>
      <c r="B14" s="344">
        <v>74</v>
      </c>
    </row>
    <row r="15" spans="1:2" x14ac:dyDescent="0.25">
      <c r="A15" s="342" t="s">
        <v>416</v>
      </c>
      <c r="B15" s="344">
        <v>0</v>
      </c>
    </row>
    <row r="16" spans="1:2" ht="15.75" thickBot="1" x14ac:dyDescent="0.3">
      <c r="A16" s="949">
        <v>1</v>
      </c>
      <c r="B16" s="950">
        <v>0</v>
      </c>
    </row>
    <row r="17" spans="1:10" x14ac:dyDescent="0.25">
      <c r="A17" s="39"/>
    </row>
    <row r="18" spans="1:10" x14ac:dyDescent="0.25">
      <c r="A18" s="4" t="s">
        <v>417</v>
      </c>
    </row>
    <row r="19" spans="1:10" ht="15.75" thickBot="1" x14ac:dyDescent="0.3"/>
    <row r="20" spans="1:10" x14ac:dyDescent="0.25">
      <c r="A20" s="2186" t="s">
        <v>418</v>
      </c>
      <c r="B20" s="2187"/>
    </row>
    <row r="21" spans="1:10" x14ac:dyDescent="0.25">
      <c r="A21" s="342" t="s">
        <v>419</v>
      </c>
      <c r="B21" s="951">
        <v>197540</v>
      </c>
    </row>
    <row r="22" spans="1:10" x14ac:dyDescent="0.25">
      <c r="A22" s="342" t="s">
        <v>420</v>
      </c>
      <c r="B22" s="951">
        <v>3383300000</v>
      </c>
      <c r="G22" s="25"/>
    </row>
    <row r="23" spans="1:10" ht="24.75" thickBot="1" x14ac:dyDescent="0.3">
      <c r="A23" s="952" t="s">
        <v>421</v>
      </c>
      <c r="B23" s="953">
        <v>1E-4</v>
      </c>
      <c r="E23" s="155"/>
      <c r="G23" s="156"/>
    </row>
    <row r="24" spans="1:10" x14ac:dyDescent="0.25">
      <c r="A24" s="39"/>
    </row>
    <row r="25" spans="1:10" x14ac:dyDescent="0.25">
      <c r="A25" s="4" t="s">
        <v>422</v>
      </c>
    </row>
    <row r="26" spans="1:10" ht="15.75" thickBot="1" x14ac:dyDescent="0.3"/>
    <row r="27" spans="1:10" x14ac:dyDescent="0.25">
      <c r="A27" s="2186" t="s">
        <v>423</v>
      </c>
      <c r="B27" s="2187"/>
    </row>
    <row r="28" spans="1:10" ht="36.75" thickBot="1" x14ac:dyDescent="0.3">
      <c r="A28" s="952" t="s">
        <v>424</v>
      </c>
      <c r="B28" s="954">
        <v>0</v>
      </c>
    </row>
    <row r="29" spans="1:10" x14ac:dyDescent="0.25">
      <c r="A29" s="955"/>
      <c r="B29" s="956"/>
    </row>
    <row r="30" spans="1:10" x14ac:dyDescent="0.25">
      <c r="A30" s="473"/>
    </row>
    <row r="31" spans="1:10" x14ac:dyDescent="0.25">
      <c r="J31" s="50"/>
    </row>
    <row r="32" spans="1:10" x14ac:dyDescent="0.25">
      <c r="A32" s="20"/>
    </row>
  </sheetData>
  <mergeCells count="2">
    <mergeCell ref="A20:B20"/>
    <mergeCell ref="A27:B27"/>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35BFD-C382-4DE8-8765-DFC631EEFE58}">
  <sheetPr>
    <pageSetUpPr fitToPage="1"/>
  </sheetPr>
  <dimension ref="A1:J58"/>
  <sheetViews>
    <sheetView topLeftCell="A7" zoomScaleNormal="100" workbookViewId="0">
      <selection activeCell="B23" sqref="B23"/>
    </sheetView>
  </sheetViews>
  <sheetFormatPr defaultColWidth="9.140625" defaultRowHeight="12.75" x14ac:dyDescent="0.2"/>
  <cols>
    <col min="1" max="1" width="34.7109375" style="90" customWidth="1"/>
    <col min="2" max="2" width="9.140625" style="90"/>
    <col min="3" max="4" width="15.7109375" style="90" customWidth="1"/>
    <col min="5" max="5" width="17.140625" style="90" customWidth="1"/>
    <col min="6" max="6" width="15.7109375" style="90" customWidth="1"/>
    <col min="7" max="9" width="9.140625" style="90"/>
    <col min="10" max="10" width="1.5703125" style="90" bestFit="1" customWidth="1"/>
    <col min="11" max="16384" width="9.140625" style="90"/>
  </cols>
  <sheetData>
    <row r="1" spans="1:10" ht="18" x14ac:dyDescent="0.2">
      <c r="A1" s="8" t="s">
        <v>0</v>
      </c>
      <c r="I1" s="96"/>
    </row>
    <row r="2" spans="1:10" ht="18" x14ac:dyDescent="0.2">
      <c r="A2" s="8" t="s">
        <v>425</v>
      </c>
    </row>
    <row r="3" spans="1:10" ht="18" x14ac:dyDescent="0.2">
      <c r="A3" s="51"/>
    </row>
    <row r="4" spans="1:10" x14ac:dyDescent="0.2">
      <c r="A4" s="52" t="s">
        <v>426</v>
      </c>
    </row>
    <row r="5" spans="1:10" ht="13.5" thickBot="1" x14ac:dyDescent="0.25">
      <c r="A5" s="91"/>
      <c r="B5" s="92"/>
      <c r="C5" s="93"/>
      <c r="D5" s="93"/>
      <c r="E5" s="93"/>
      <c r="F5" s="93"/>
    </row>
    <row r="6" spans="1:10" ht="27" customHeight="1" x14ac:dyDescent="0.2">
      <c r="A6" s="957"/>
      <c r="B6" s="2188" t="s">
        <v>89</v>
      </c>
      <c r="C6" s="2188"/>
      <c r="D6" s="2188"/>
      <c r="E6" s="2188"/>
      <c r="F6" s="958" t="s">
        <v>90</v>
      </c>
    </row>
    <row r="7" spans="1:10" ht="47.1" customHeight="1" x14ac:dyDescent="0.2">
      <c r="A7" s="959"/>
      <c r="B7" s="442" t="s">
        <v>427</v>
      </c>
      <c r="C7" s="443" t="s">
        <v>428</v>
      </c>
      <c r="D7" s="443" t="s">
        <v>429</v>
      </c>
      <c r="E7" s="443" t="s">
        <v>430</v>
      </c>
      <c r="F7" s="960" t="s">
        <v>431</v>
      </c>
      <c r="J7" s="602"/>
    </row>
    <row r="8" spans="1:10" ht="12.6" customHeight="1" x14ac:dyDescent="0.2">
      <c r="A8" s="961"/>
      <c r="B8" s="212" t="s">
        <v>432</v>
      </c>
      <c r="C8" s="213" t="s">
        <v>133</v>
      </c>
      <c r="D8" s="213" t="s">
        <v>133</v>
      </c>
      <c r="E8" s="213" t="s">
        <v>133</v>
      </c>
      <c r="F8" s="962" t="s">
        <v>133</v>
      </c>
    </row>
    <row r="9" spans="1:10" x14ac:dyDescent="0.2">
      <c r="A9" s="963" t="s">
        <v>433</v>
      </c>
      <c r="B9" s="393"/>
      <c r="C9" s="394"/>
      <c r="D9" s="394"/>
      <c r="E9" s="394"/>
      <c r="F9" s="964"/>
    </row>
    <row r="10" spans="1:10" x14ac:dyDescent="0.2">
      <c r="A10" s="965" t="s">
        <v>434</v>
      </c>
      <c r="B10" s="94" t="s">
        <v>435</v>
      </c>
      <c r="C10" s="211">
        <v>39847790</v>
      </c>
      <c r="D10" s="211">
        <v>40881151</v>
      </c>
      <c r="E10" s="211">
        <v>1033361</v>
      </c>
      <c r="F10" s="966">
        <v>39737516</v>
      </c>
      <c r="J10" s="103">
        <f t="shared" ref="J10:J18" si="0">F10-C10</f>
        <v>-110274</v>
      </c>
    </row>
    <row r="11" spans="1:10" x14ac:dyDescent="0.2">
      <c r="A11" s="965" t="s">
        <v>436</v>
      </c>
      <c r="B11" s="94" t="s">
        <v>437</v>
      </c>
      <c r="C11" s="967">
        <v>20304031</v>
      </c>
      <c r="D11" s="967">
        <v>20472404</v>
      </c>
      <c r="E11" s="967">
        <v>168373</v>
      </c>
      <c r="F11" s="966">
        <v>14179994</v>
      </c>
      <c r="J11" s="103">
        <f t="shared" si="0"/>
        <v>-6124037</v>
      </c>
    </row>
    <row r="12" spans="1:10" x14ac:dyDescent="0.2">
      <c r="A12" s="965" t="s">
        <v>101</v>
      </c>
      <c r="B12" s="94"/>
      <c r="C12" s="967">
        <v>60151821</v>
      </c>
      <c r="D12" s="967">
        <v>61353555</v>
      </c>
      <c r="E12" s="967">
        <v>1201734</v>
      </c>
      <c r="F12" s="966">
        <v>53917510</v>
      </c>
      <c r="J12" s="103">
        <f t="shared" si="0"/>
        <v>-6234311</v>
      </c>
    </row>
    <row r="13" spans="1:10" x14ac:dyDescent="0.2">
      <c r="A13" s="963" t="s">
        <v>438</v>
      </c>
      <c r="B13" s="393"/>
      <c r="C13" s="394"/>
      <c r="D13" s="394"/>
      <c r="E13" s="394"/>
      <c r="F13" s="964"/>
      <c r="J13" s="103"/>
    </row>
    <row r="14" spans="1:10" x14ac:dyDescent="0.2">
      <c r="A14" s="965" t="s">
        <v>439</v>
      </c>
      <c r="B14" s="94" t="s">
        <v>435</v>
      </c>
      <c r="C14" s="211">
        <v>-13855977</v>
      </c>
      <c r="D14" s="211">
        <v>-8500000</v>
      </c>
      <c r="E14" s="211">
        <v>5355977</v>
      </c>
      <c r="F14" s="966">
        <v>10786644</v>
      </c>
      <c r="J14" s="103">
        <f t="shared" si="0"/>
        <v>24642621</v>
      </c>
    </row>
    <row r="15" spans="1:10" x14ac:dyDescent="0.2">
      <c r="A15" s="963" t="s">
        <v>440</v>
      </c>
      <c r="B15" s="393"/>
      <c r="C15" s="394"/>
      <c r="D15" s="394"/>
      <c r="E15" s="394"/>
      <c r="F15" s="964"/>
      <c r="J15" s="103"/>
    </row>
    <row r="16" spans="1:10" x14ac:dyDescent="0.2">
      <c r="A16" s="965" t="s">
        <v>441</v>
      </c>
      <c r="B16" s="94" t="s">
        <v>435</v>
      </c>
      <c r="C16" s="211">
        <v>25991813</v>
      </c>
      <c r="D16" s="211">
        <v>32381151</v>
      </c>
      <c r="E16" s="211">
        <v>6389338</v>
      </c>
      <c r="F16" s="966">
        <v>50524160</v>
      </c>
      <c r="J16" s="103">
        <f t="shared" si="0"/>
        <v>24532347</v>
      </c>
    </row>
    <row r="17" spans="1:10" x14ac:dyDescent="0.2">
      <c r="A17" s="965" t="s">
        <v>436</v>
      </c>
      <c r="B17" s="94" t="s">
        <v>437</v>
      </c>
      <c r="C17" s="967">
        <v>20304031</v>
      </c>
      <c r="D17" s="967">
        <v>20472404</v>
      </c>
      <c r="E17" s="967">
        <v>168373</v>
      </c>
      <c r="F17" s="966">
        <v>14179994</v>
      </c>
      <c r="J17" s="103">
        <f t="shared" si="0"/>
        <v>-6124037</v>
      </c>
    </row>
    <row r="18" spans="1:10" ht="13.5" thickBot="1" x14ac:dyDescent="0.25">
      <c r="A18" s="968" t="s">
        <v>101</v>
      </c>
      <c r="B18" s="969"/>
      <c r="C18" s="970">
        <v>46295844</v>
      </c>
      <c r="D18" s="970">
        <v>52853555</v>
      </c>
      <c r="E18" s="970">
        <v>6557711</v>
      </c>
      <c r="F18" s="971">
        <v>64704154</v>
      </c>
      <c r="J18" s="103">
        <f t="shared" si="0"/>
        <v>18408310</v>
      </c>
    </row>
    <row r="58" spans="2:3" x14ac:dyDescent="0.2">
      <c r="B58" s="101"/>
      <c r="C58" s="101"/>
    </row>
  </sheetData>
  <mergeCells count="1">
    <mergeCell ref="B6:E6"/>
  </mergeCells>
  <pageMargins left="0.15748031496062992" right="0.15748031496062992" top="0.39370078740157483" bottom="0.39370078740157483" header="0.51181102362204722" footer="0.51181102362204722"/>
  <pageSetup paperSize="9" fitToHeight="0" orientation="landscape" r:id="rId1"/>
  <headerFooter alignWithMargins="0">
    <oddHeader>&amp;C&amp;"Calibri"&amp;12&amp;K000000 OFFICIAL-SENSITIVE&amp;1#_x000D_</oddHeader>
    <oddFooter>&amp;C_x000D_&amp;1#&amp;"Calibri"&amp;12&amp;K000000 OFFICIAL-SENSITIVE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C84B6-BB40-405F-AB6A-40210AC6F663}">
  <sheetPr>
    <pageSetUpPr fitToPage="1"/>
  </sheetPr>
  <dimension ref="A1:M77"/>
  <sheetViews>
    <sheetView zoomScale="85" zoomScaleNormal="85" workbookViewId="0">
      <selection activeCell="E21" sqref="E21"/>
    </sheetView>
  </sheetViews>
  <sheetFormatPr defaultColWidth="9.140625" defaultRowHeight="12.75" x14ac:dyDescent="0.2"/>
  <cols>
    <col min="1" max="1" width="34.7109375" style="90" customWidth="1"/>
    <col min="2" max="2" width="9.140625" style="90"/>
    <col min="3" max="4" width="11.7109375" style="90" customWidth="1"/>
    <col min="5" max="5" width="15.85546875" style="90" customWidth="1"/>
    <col min="6" max="6" width="12.42578125" style="90" customWidth="1"/>
    <col min="7" max="16384" width="9.140625" style="90"/>
  </cols>
  <sheetData>
    <row r="1" spans="1:13" ht="18" x14ac:dyDescent="0.2">
      <c r="A1" s="8" t="s">
        <v>0</v>
      </c>
      <c r="M1" s="96" t="s">
        <v>442</v>
      </c>
    </row>
    <row r="2" spans="1:13" ht="18" x14ac:dyDescent="0.2">
      <c r="A2" s="8" t="s">
        <v>425</v>
      </c>
    </row>
    <row r="3" spans="1:13" x14ac:dyDescent="0.2">
      <c r="A3" s="52" t="s">
        <v>443</v>
      </c>
    </row>
    <row r="4" spans="1:13" ht="13.5" thickBot="1" x14ac:dyDescent="0.25">
      <c r="A4" s="2189"/>
      <c r="B4" s="2190"/>
      <c r="C4" s="2191"/>
      <c r="D4" s="2191"/>
      <c r="E4" s="2191"/>
      <c r="F4" s="2191"/>
    </row>
    <row r="5" spans="1:13" x14ac:dyDescent="0.2">
      <c r="A5" s="957"/>
      <c r="B5" s="2188" t="s">
        <v>89</v>
      </c>
      <c r="C5" s="2192"/>
      <c r="D5" s="2192"/>
      <c r="E5" s="2192"/>
      <c r="F5" s="958" t="s">
        <v>90</v>
      </c>
    </row>
    <row r="6" spans="1:13" ht="66.75" customHeight="1" x14ac:dyDescent="0.2">
      <c r="A6" s="959"/>
      <c r="B6" s="442" t="s">
        <v>427</v>
      </c>
      <c r="C6" s="443" t="s">
        <v>431</v>
      </c>
      <c r="D6" s="443" t="s">
        <v>444</v>
      </c>
      <c r="E6" s="443" t="s">
        <v>445</v>
      </c>
      <c r="F6" s="960" t="s">
        <v>431</v>
      </c>
    </row>
    <row r="7" spans="1:13" x14ac:dyDescent="0.2">
      <c r="A7" s="961"/>
      <c r="B7" s="442" t="s">
        <v>432</v>
      </c>
      <c r="C7" s="444" t="s">
        <v>133</v>
      </c>
      <c r="D7" s="444" t="s">
        <v>133</v>
      </c>
      <c r="E7" s="444" t="s">
        <v>133</v>
      </c>
      <c r="F7" s="972" t="s">
        <v>133</v>
      </c>
    </row>
    <row r="8" spans="1:13" ht="13.5" thickBot="1" x14ac:dyDescent="0.25">
      <c r="A8" s="973" t="s">
        <v>446</v>
      </c>
      <c r="B8" s="974">
        <v>3</v>
      </c>
      <c r="C8" s="975">
        <v>48565081</v>
      </c>
      <c r="D8" s="975">
        <v>53103785</v>
      </c>
      <c r="E8" s="975">
        <v>4538704</v>
      </c>
      <c r="F8" s="976">
        <v>43874288</v>
      </c>
    </row>
    <row r="9" spans="1:13" x14ac:dyDescent="0.2">
      <c r="A9" s="95"/>
      <c r="B9" s="95"/>
      <c r="C9" s="95"/>
      <c r="D9" s="95"/>
      <c r="E9" s="95"/>
      <c r="F9" s="95"/>
    </row>
    <row r="10" spans="1:13" x14ac:dyDescent="0.2">
      <c r="A10" s="95"/>
      <c r="B10" s="95"/>
      <c r="C10" s="95"/>
      <c r="D10" s="95"/>
      <c r="E10" s="95"/>
      <c r="F10" s="95"/>
    </row>
    <row r="11" spans="1:13" x14ac:dyDescent="0.2">
      <c r="A11" s="52" t="s">
        <v>447</v>
      </c>
      <c r="B11" s="95"/>
      <c r="C11" s="95"/>
      <c r="D11" s="95"/>
      <c r="E11" s="95"/>
      <c r="F11" s="95"/>
    </row>
    <row r="12" spans="1:13" ht="13.5" thickBot="1" x14ac:dyDescent="0.25">
      <c r="A12" s="97"/>
      <c r="B12" s="98"/>
      <c r="C12" s="98"/>
      <c r="D12" s="98"/>
      <c r="E12" s="99"/>
      <c r="F12" s="95"/>
    </row>
    <row r="13" spans="1:13" ht="12.75" customHeight="1" x14ac:dyDescent="0.2">
      <c r="A13" s="957"/>
      <c r="B13" s="2188" t="s">
        <v>89</v>
      </c>
      <c r="C13" s="2192"/>
      <c r="D13" s="2192"/>
      <c r="E13" s="2192"/>
      <c r="F13" s="958" t="s">
        <v>90</v>
      </c>
      <c r="G13" s="100"/>
    </row>
    <row r="14" spans="1:13" ht="63" customHeight="1" x14ac:dyDescent="0.2">
      <c r="A14" s="959"/>
      <c r="B14" s="442" t="s">
        <v>427</v>
      </c>
      <c r="C14" s="443" t="s">
        <v>431</v>
      </c>
      <c r="D14" s="443" t="s">
        <v>444</v>
      </c>
      <c r="E14" s="443" t="s">
        <v>445</v>
      </c>
      <c r="F14" s="960" t="s">
        <v>431</v>
      </c>
      <c r="G14" s="95"/>
    </row>
    <row r="15" spans="1:13" x14ac:dyDescent="0.2">
      <c r="A15" s="977"/>
      <c r="B15" s="442" t="s">
        <v>432</v>
      </c>
      <c r="C15" s="444" t="s">
        <v>133</v>
      </c>
      <c r="D15" s="444" t="s">
        <v>133</v>
      </c>
      <c r="E15" s="444" t="s">
        <v>133</v>
      </c>
      <c r="F15" s="972" t="s">
        <v>133</v>
      </c>
      <c r="G15" s="102"/>
    </row>
    <row r="16" spans="1:13" ht="13.5" thickBot="1" x14ac:dyDescent="0.25">
      <c r="A16" s="978" t="s">
        <v>448</v>
      </c>
      <c r="B16" s="979">
        <v>1.1000000000000001</v>
      </c>
      <c r="C16" s="980">
        <v>1757739</v>
      </c>
      <c r="D16" s="980">
        <v>1810479</v>
      </c>
      <c r="E16" s="980">
        <v>52740</v>
      </c>
      <c r="F16" s="981">
        <v>1753062</v>
      </c>
      <c r="G16" s="100"/>
    </row>
    <row r="17" spans="1:6" x14ac:dyDescent="0.2">
      <c r="A17" s="412"/>
      <c r="B17" s="413"/>
      <c r="C17" s="412"/>
      <c r="D17" s="412"/>
      <c r="E17" s="412"/>
      <c r="F17" s="414"/>
    </row>
    <row r="19" spans="1:6" x14ac:dyDescent="0.2">
      <c r="D19" s="103"/>
    </row>
    <row r="77" spans="2:3" x14ac:dyDescent="0.2">
      <c r="B77" s="101"/>
      <c r="C77" s="101"/>
    </row>
  </sheetData>
  <mergeCells count="3">
    <mergeCell ref="A4:F4"/>
    <mergeCell ref="B5:E5"/>
    <mergeCell ref="B13:E13"/>
  </mergeCells>
  <pageMargins left="0.15748031496062992" right="0.15748031496062992" top="0.39370078740157483" bottom="0.39370078740157483" header="0.51181102362204722" footer="0.51181102362204722"/>
  <pageSetup paperSize="9" fitToHeight="0" orientation="landscape" r:id="rId1"/>
  <headerFooter alignWithMargins="0">
    <oddHeader>&amp;C&amp;"Calibri"&amp;12&amp;K000000 OFFICIAL-SENSITIVE&amp;1#_x000D_</oddHeader>
    <oddFooter>&amp;C_x000D_&amp;1#&amp;"Calibri"&amp;12&amp;K000000 OFFICIAL-SENSITIVE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5F0C8-3112-4D4F-A9B4-985C9CEF75F3}">
  <sheetPr>
    <pageSetUpPr fitToPage="1"/>
  </sheetPr>
  <dimension ref="A1:Q151"/>
  <sheetViews>
    <sheetView topLeftCell="A34" zoomScale="85" zoomScaleNormal="85" workbookViewId="0">
      <selection activeCell="H11" sqref="H11"/>
    </sheetView>
  </sheetViews>
  <sheetFormatPr defaultColWidth="10.7109375" defaultRowHeight="11.25" x14ac:dyDescent="0.2"/>
  <cols>
    <col min="1" max="1" width="32.42578125" style="107" customWidth="1"/>
    <col min="2" max="2" width="14.85546875" style="107" customWidth="1"/>
    <col min="3" max="10" width="12.7109375" style="107" customWidth="1"/>
    <col min="11" max="16" width="10.7109375" style="96" customWidth="1"/>
    <col min="17" max="16384" width="10.7109375" style="107"/>
  </cols>
  <sheetData>
    <row r="1" spans="1:16" ht="18" x14ac:dyDescent="0.2">
      <c r="A1" s="8" t="s">
        <v>0</v>
      </c>
    </row>
    <row r="2" spans="1:16" ht="18" x14ac:dyDescent="0.2">
      <c r="A2" s="8" t="s">
        <v>425</v>
      </c>
    </row>
    <row r="4" spans="1:16" ht="15.75" x14ac:dyDescent="0.2">
      <c r="A4" s="150" t="s">
        <v>449</v>
      </c>
    </row>
    <row r="6" spans="1:16" ht="15.75" x14ac:dyDescent="0.2">
      <c r="A6" s="149" t="s">
        <v>450</v>
      </c>
      <c r="B6" s="104"/>
      <c r="C6" s="105"/>
      <c r="D6" s="106"/>
    </row>
    <row r="7" spans="1:16" ht="15.75" x14ac:dyDescent="0.2">
      <c r="A7" s="104"/>
      <c r="B7" s="104"/>
      <c r="C7" s="105"/>
      <c r="D7" s="106"/>
    </row>
    <row r="8" spans="1:16" ht="12.75" x14ac:dyDescent="0.2">
      <c r="A8" s="445"/>
      <c r="B8" s="2198" t="s">
        <v>89</v>
      </c>
      <c r="C8" s="2199"/>
      <c r="D8" s="2199"/>
      <c r="E8" s="2199"/>
      <c r="F8" s="2199"/>
      <c r="G8" s="2199"/>
      <c r="H8" s="2199"/>
      <c r="I8" s="2200"/>
      <c r="J8" s="446" t="s">
        <v>90</v>
      </c>
    </row>
    <row r="9" spans="1:16" ht="55.5" customHeight="1" x14ac:dyDescent="0.2">
      <c r="A9" s="2194" t="s">
        <v>451</v>
      </c>
      <c r="B9" s="349" t="s">
        <v>452</v>
      </c>
      <c r="C9" s="349" t="s">
        <v>453</v>
      </c>
      <c r="D9" s="349" t="s">
        <v>454</v>
      </c>
      <c r="E9" s="349" t="s">
        <v>455</v>
      </c>
      <c r="F9" s="349" t="s">
        <v>456</v>
      </c>
      <c r="G9" s="349" t="s">
        <v>457</v>
      </c>
      <c r="H9" s="349" t="s">
        <v>458</v>
      </c>
      <c r="I9" s="349" t="s">
        <v>459</v>
      </c>
      <c r="J9" s="447" t="s">
        <v>460</v>
      </c>
    </row>
    <row r="10" spans="1:16" s="109" customFormat="1" ht="10.5" customHeight="1" x14ac:dyDescent="0.2">
      <c r="A10" s="2201"/>
      <c r="B10" s="214" t="s">
        <v>133</v>
      </c>
      <c r="C10" s="215" t="s">
        <v>133</v>
      </c>
      <c r="D10" s="215" t="s">
        <v>133</v>
      </c>
      <c r="E10" s="214" t="s">
        <v>133</v>
      </c>
      <c r="F10" s="214" t="s">
        <v>133</v>
      </c>
      <c r="G10" s="214" t="s">
        <v>133</v>
      </c>
      <c r="H10" s="214" t="s">
        <v>133</v>
      </c>
      <c r="I10" s="214" t="s">
        <v>133</v>
      </c>
      <c r="J10" s="214" t="s">
        <v>133</v>
      </c>
      <c r="K10" s="108"/>
      <c r="L10" s="108"/>
      <c r="M10" s="108"/>
      <c r="N10" s="108"/>
      <c r="O10" s="108"/>
      <c r="P10" s="108"/>
    </row>
    <row r="11" spans="1:16" ht="22.5" x14ac:dyDescent="0.2">
      <c r="A11" s="448" t="s">
        <v>461</v>
      </c>
      <c r="B11" s="415">
        <v>0</v>
      </c>
      <c r="C11" s="415">
        <v>10623288</v>
      </c>
      <c r="D11" s="415">
        <v>0</v>
      </c>
      <c r="E11" s="376">
        <v>10623288</v>
      </c>
      <c r="F11" s="415">
        <v>10628469</v>
      </c>
      <c r="G11" s="415">
        <v>-5181</v>
      </c>
      <c r="H11" s="415">
        <v>10623288</v>
      </c>
      <c r="I11" s="415">
        <v>0</v>
      </c>
      <c r="J11" s="449">
        <v>10390528</v>
      </c>
      <c r="L11" s="158"/>
      <c r="M11" s="158"/>
      <c r="O11" s="158"/>
    </row>
    <row r="12" spans="1:16" ht="22.5" x14ac:dyDescent="0.2">
      <c r="A12" s="448" t="s">
        <v>462</v>
      </c>
      <c r="B12" s="415">
        <v>0</v>
      </c>
      <c r="C12" s="415">
        <v>1642062</v>
      </c>
      <c r="D12" s="415">
        <v>0</v>
      </c>
      <c r="E12" s="376">
        <v>1642062</v>
      </c>
      <c r="F12" s="415">
        <v>1953992</v>
      </c>
      <c r="G12" s="415">
        <v>-311930</v>
      </c>
      <c r="H12" s="415">
        <v>1642062</v>
      </c>
      <c r="I12" s="415">
        <v>0</v>
      </c>
      <c r="J12" s="449">
        <v>1612148</v>
      </c>
      <c r="L12" s="158"/>
      <c r="M12" s="158"/>
      <c r="O12" s="158"/>
    </row>
    <row r="13" spans="1:16" ht="22.5" x14ac:dyDescent="0.2">
      <c r="A13" s="448" t="s">
        <v>463</v>
      </c>
      <c r="B13" s="415">
        <v>0</v>
      </c>
      <c r="C13" s="415">
        <v>4816706</v>
      </c>
      <c r="D13" s="415">
        <v>0</v>
      </c>
      <c r="E13" s="376">
        <v>4816706</v>
      </c>
      <c r="F13" s="415">
        <v>5146483</v>
      </c>
      <c r="G13" s="415">
        <v>-329777</v>
      </c>
      <c r="H13" s="415">
        <v>4816706</v>
      </c>
      <c r="I13" s="415">
        <v>0</v>
      </c>
      <c r="J13" s="449">
        <v>5063419</v>
      </c>
      <c r="L13" s="158"/>
      <c r="M13" s="158"/>
      <c r="O13" s="158"/>
    </row>
    <row r="14" spans="1:16" ht="22.5" x14ac:dyDescent="0.2">
      <c r="A14" s="448" t="s">
        <v>464</v>
      </c>
      <c r="B14" s="415">
        <v>0</v>
      </c>
      <c r="C14" s="415">
        <v>1607774</v>
      </c>
      <c r="D14" s="415">
        <v>0</v>
      </c>
      <c r="E14" s="376">
        <v>1607774</v>
      </c>
      <c r="F14" s="415">
        <v>1600909</v>
      </c>
      <c r="G14" s="415">
        <v>6865</v>
      </c>
      <c r="H14" s="415">
        <v>1607774</v>
      </c>
      <c r="I14" s="415">
        <v>0</v>
      </c>
      <c r="J14" s="449">
        <v>1360704</v>
      </c>
      <c r="L14" s="158"/>
      <c r="M14" s="158"/>
      <c r="O14" s="158"/>
    </row>
    <row r="15" spans="1:16" ht="22.5" x14ac:dyDescent="0.2">
      <c r="A15" s="448" t="s">
        <v>465</v>
      </c>
      <c r="B15" s="415">
        <v>0</v>
      </c>
      <c r="C15" s="415">
        <v>7818594</v>
      </c>
      <c r="D15" s="415">
        <v>0</v>
      </c>
      <c r="E15" s="376">
        <v>7818594</v>
      </c>
      <c r="F15" s="415">
        <v>7750517</v>
      </c>
      <c r="G15" s="415">
        <v>68077</v>
      </c>
      <c r="H15" s="415">
        <v>7818594</v>
      </c>
      <c r="I15" s="415">
        <v>0</v>
      </c>
      <c r="J15" s="449">
        <v>7537696</v>
      </c>
      <c r="L15" s="158"/>
      <c r="M15" s="158"/>
      <c r="O15" s="158"/>
    </row>
    <row r="16" spans="1:16" ht="22.5" x14ac:dyDescent="0.2">
      <c r="A16" s="448" t="s">
        <v>466</v>
      </c>
      <c r="B16" s="415">
        <v>0</v>
      </c>
      <c r="C16" s="415">
        <v>2114922</v>
      </c>
      <c r="D16" s="415">
        <v>0</v>
      </c>
      <c r="E16" s="376">
        <v>2114922</v>
      </c>
      <c r="F16" s="415">
        <v>1560749</v>
      </c>
      <c r="G16" s="415">
        <v>554173</v>
      </c>
      <c r="H16" s="415">
        <v>2114922</v>
      </c>
      <c r="I16" s="415">
        <v>0</v>
      </c>
      <c r="J16" s="449">
        <v>2187387</v>
      </c>
      <c r="L16" s="158"/>
      <c r="M16" s="158"/>
      <c r="O16" s="158"/>
    </row>
    <row r="17" spans="1:15" ht="22.5" x14ac:dyDescent="0.2">
      <c r="A17" s="448" t="s">
        <v>467</v>
      </c>
      <c r="B17" s="415">
        <v>0</v>
      </c>
      <c r="C17" s="415">
        <v>0</v>
      </c>
      <c r="D17" s="415">
        <v>-1367549</v>
      </c>
      <c r="E17" s="376">
        <v>-1367549</v>
      </c>
      <c r="F17" s="415">
        <v>-1517000</v>
      </c>
      <c r="G17" s="415">
        <v>149451</v>
      </c>
      <c r="H17" s="415">
        <v>-1367549</v>
      </c>
      <c r="I17" s="415">
        <v>0</v>
      </c>
      <c r="J17" s="449">
        <v>-1218848</v>
      </c>
      <c r="L17" s="158"/>
      <c r="M17" s="158"/>
      <c r="O17" s="158"/>
    </row>
    <row r="18" spans="1:15" ht="22.5" x14ac:dyDescent="0.2">
      <c r="A18" s="448" t="s">
        <v>468</v>
      </c>
      <c r="B18" s="415">
        <v>0</v>
      </c>
      <c r="C18" s="415">
        <v>7351151</v>
      </c>
      <c r="D18" s="415">
        <v>0</v>
      </c>
      <c r="E18" s="376">
        <v>7351151</v>
      </c>
      <c r="F18" s="415">
        <v>8246070</v>
      </c>
      <c r="G18" s="415">
        <v>0</v>
      </c>
      <c r="H18" s="415">
        <v>8246070</v>
      </c>
      <c r="I18" s="415">
        <v>894919</v>
      </c>
      <c r="J18" s="449">
        <v>7987529</v>
      </c>
      <c r="L18" s="158"/>
      <c r="M18" s="158"/>
      <c r="O18" s="158"/>
    </row>
    <row r="19" spans="1:15" ht="22.5" x14ac:dyDescent="0.2">
      <c r="A19" s="448" t="s">
        <v>469</v>
      </c>
      <c r="B19" s="415">
        <v>0</v>
      </c>
      <c r="C19" s="415">
        <v>376475</v>
      </c>
      <c r="D19" s="415">
        <v>0</v>
      </c>
      <c r="E19" s="376">
        <v>376475</v>
      </c>
      <c r="F19" s="415">
        <v>359740</v>
      </c>
      <c r="G19" s="415">
        <v>16735</v>
      </c>
      <c r="H19" s="415">
        <v>376475</v>
      </c>
      <c r="I19" s="415">
        <v>0</v>
      </c>
      <c r="J19" s="449">
        <v>383636</v>
      </c>
      <c r="L19" s="158"/>
      <c r="M19" s="158"/>
      <c r="O19" s="158"/>
    </row>
    <row r="20" spans="1:15" ht="22.5" x14ac:dyDescent="0.2">
      <c r="A20" s="448" t="s">
        <v>470</v>
      </c>
      <c r="B20" s="415">
        <v>0</v>
      </c>
      <c r="C20" s="415">
        <v>202193</v>
      </c>
      <c r="D20" s="415">
        <v>0</v>
      </c>
      <c r="E20" s="376">
        <v>202193</v>
      </c>
      <c r="F20" s="415">
        <v>162986</v>
      </c>
      <c r="G20" s="415">
        <v>39207</v>
      </c>
      <c r="H20" s="415">
        <v>202193</v>
      </c>
      <c r="I20" s="415">
        <v>0</v>
      </c>
      <c r="J20" s="449">
        <v>224828</v>
      </c>
      <c r="L20" s="158"/>
      <c r="M20" s="158"/>
      <c r="O20" s="158"/>
    </row>
    <row r="21" spans="1:15" ht="22.5" x14ac:dyDescent="0.2">
      <c r="A21" s="448" t="s">
        <v>471</v>
      </c>
      <c r="B21" s="415">
        <v>0</v>
      </c>
      <c r="C21" s="415">
        <v>28412</v>
      </c>
      <c r="D21" s="415">
        <v>0</v>
      </c>
      <c r="E21" s="376">
        <v>28412</v>
      </c>
      <c r="F21" s="415">
        <v>38000</v>
      </c>
      <c r="G21" s="415">
        <v>0</v>
      </c>
      <c r="H21" s="415">
        <v>38000</v>
      </c>
      <c r="I21" s="415">
        <v>9588</v>
      </c>
      <c r="J21" s="449">
        <v>25630</v>
      </c>
      <c r="L21" s="158"/>
      <c r="M21" s="158"/>
      <c r="O21" s="158"/>
    </row>
    <row r="22" spans="1:15" ht="22.5" x14ac:dyDescent="0.2">
      <c r="A22" s="448" t="s">
        <v>472</v>
      </c>
      <c r="B22" s="415">
        <v>0</v>
      </c>
      <c r="C22" s="415">
        <v>1623</v>
      </c>
      <c r="D22" s="415">
        <v>0</v>
      </c>
      <c r="E22" s="376">
        <v>1623</v>
      </c>
      <c r="F22" s="415">
        <v>3000</v>
      </c>
      <c r="G22" s="415">
        <v>0</v>
      </c>
      <c r="H22" s="415">
        <v>3000</v>
      </c>
      <c r="I22" s="415">
        <v>1377</v>
      </c>
      <c r="J22" s="449">
        <v>3269</v>
      </c>
      <c r="L22" s="158"/>
      <c r="M22" s="158"/>
      <c r="O22" s="158"/>
    </row>
    <row r="23" spans="1:15" ht="12" x14ac:dyDescent="0.2">
      <c r="A23" s="448" t="s">
        <v>473</v>
      </c>
      <c r="B23" s="415">
        <v>0</v>
      </c>
      <c r="C23" s="415">
        <v>158523</v>
      </c>
      <c r="D23" s="415">
        <v>0</v>
      </c>
      <c r="E23" s="376">
        <v>158523</v>
      </c>
      <c r="F23" s="415">
        <v>155500</v>
      </c>
      <c r="G23" s="415">
        <v>3023</v>
      </c>
      <c r="H23" s="415">
        <v>158523</v>
      </c>
      <c r="I23" s="415">
        <v>0</v>
      </c>
      <c r="J23" s="449">
        <v>107081</v>
      </c>
      <c r="L23" s="158"/>
      <c r="M23" s="158"/>
      <c r="O23" s="158"/>
    </row>
    <row r="24" spans="1:15" ht="12" x14ac:dyDescent="0.2">
      <c r="A24" s="448" t="s">
        <v>474</v>
      </c>
      <c r="B24" s="415">
        <v>0</v>
      </c>
      <c r="C24" s="415">
        <v>164426</v>
      </c>
      <c r="D24" s="415">
        <v>0</v>
      </c>
      <c r="E24" s="376">
        <v>164426</v>
      </c>
      <c r="F24" s="415">
        <v>91000</v>
      </c>
      <c r="G24" s="415">
        <v>73426</v>
      </c>
      <c r="H24" s="415">
        <v>164426</v>
      </c>
      <c r="I24" s="415">
        <v>0</v>
      </c>
      <c r="J24" s="449">
        <v>69433</v>
      </c>
      <c r="L24" s="158"/>
      <c r="M24" s="158"/>
      <c r="O24" s="158"/>
    </row>
    <row r="25" spans="1:15" ht="12" x14ac:dyDescent="0.2">
      <c r="A25" s="448" t="s">
        <v>475</v>
      </c>
      <c r="B25" s="415">
        <v>0</v>
      </c>
      <c r="C25" s="415">
        <v>417130</v>
      </c>
      <c r="D25" s="415">
        <v>0</v>
      </c>
      <c r="E25" s="376">
        <v>417130</v>
      </c>
      <c r="F25" s="415">
        <v>435000</v>
      </c>
      <c r="G25" s="415">
        <v>0</v>
      </c>
      <c r="H25" s="415">
        <v>435000</v>
      </c>
      <c r="I25" s="415">
        <v>17870</v>
      </c>
      <c r="J25" s="449">
        <v>235490</v>
      </c>
      <c r="L25" s="158"/>
      <c r="M25" s="158"/>
      <c r="O25" s="158"/>
    </row>
    <row r="26" spans="1:15" ht="12" x14ac:dyDescent="0.2">
      <c r="A26" s="448" t="s">
        <v>476</v>
      </c>
      <c r="B26" s="415">
        <v>0</v>
      </c>
      <c r="C26" s="415">
        <v>7563</v>
      </c>
      <c r="D26" s="415">
        <v>0</v>
      </c>
      <c r="E26" s="376">
        <v>7563</v>
      </c>
      <c r="F26" s="415">
        <v>107000</v>
      </c>
      <c r="G26" s="415">
        <v>-77436</v>
      </c>
      <c r="H26" s="415">
        <v>29564</v>
      </c>
      <c r="I26" s="415">
        <v>22001</v>
      </c>
      <c r="J26" s="449">
        <v>-3770</v>
      </c>
      <c r="L26" s="158"/>
      <c r="M26" s="158"/>
      <c r="O26" s="158"/>
    </row>
    <row r="27" spans="1:15" ht="12" x14ac:dyDescent="0.2">
      <c r="A27" s="448" t="s">
        <v>477</v>
      </c>
      <c r="B27" s="415">
        <v>0</v>
      </c>
      <c r="C27" s="415">
        <v>0</v>
      </c>
      <c r="D27" s="415">
        <v>-6513</v>
      </c>
      <c r="E27" s="376">
        <v>-6513</v>
      </c>
      <c r="F27" s="415">
        <v>-7500</v>
      </c>
      <c r="G27" s="415">
        <v>987</v>
      </c>
      <c r="H27" s="415">
        <v>-6513</v>
      </c>
      <c r="I27" s="415">
        <v>0</v>
      </c>
      <c r="J27" s="449">
        <v>-4271</v>
      </c>
      <c r="L27" s="158"/>
      <c r="M27" s="158"/>
      <c r="O27" s="158"/>
    </row>
    <row r="28" spans="1:15" ht="12" x14ac:dyDescent="0.2">
      <c r="A28" s="448" t="s">
        <v>478</v>
      </c>
      <c r="B28" s="415">
        <v>0</v>
      </c>
      <c r="C28" s="415">
        <v>234987</v>
      </c>
      <c r="D28" s="415">
        <v>0</v>
      </c>
      <c r="E28" s="376">
        <v>234987</v>
      </c>
      <c r="F28" s="415">
        <v>215870</v>
      </c>
      <c r="G28" s="415">
        <v>19117</v>
      </c>
      <c r="H28" s="415">
        <v>234987</v>
      </c>
      <c r="I28" s="415">
        <v>0</v>
      </c>
      <c r="J28" s="449">
        <v>226707</v>
      </c>
      <c r="L28" s="158"/>
      <c r="M28" s="158"/>
      <c r="O28" s="158"/>
    </row>
    <row r="29" spans="1:15" ht="12" x14ac:dyDescent="0.2">
      <c r="A29" s="448" t="s">
        <v>479</v>
      </c>
      <c r="B29" s="415">
        <v>0</v>
      </c>
      <c r="C29" s="415">
        <v>1216547</v>
      </c>
      <c r="D29" s="415">
        <v>0</v>
      </c>
      <c r="E29" s="376">
        <v>1216547</v>
      </c>
      <c r="F29" s="415">
        <v>1247994</v>
      </c>
      <c r="G29" s="415">
        <v>0</v>
      </c>
      <c r="H29" s="415">
        <v>1247994</v>
      </c>
      <c r="I29" s="415">
        <v>31447</v>
      </c>
      <c r="J29" s="449">
        <v>1095298</v>
      </c>
      <c r="L29" s="158"/>
      <c r="M29" s="158"/>
      <c r="O29" s="158"/>
    </row>
    <row r="30" spans="1:15" ht="12" x14ac:dyDescent="0.2">
      <c r="A30" s="448" t="s">
        <v>480</v>
      </c>
      <c r="B30" s="415">
        <v>0</v>
      </c>
      <c r="C30" s="415">
        <v>606730</v>
      </c>
      <c r="D30" s="415">
        <v>0</v>
      </c>
      <c r="E30" s="376">
        <v>606730</v>
      </c>
      <c r="F30" s="415">
        <v>605930</v>
      </c>
      <c r="G30" s="415">
        <v>800</v>
      </c>
      <c r="H30" s="415">
        <v>606730</v>
      </c>
      <c r="I30" s="415">
        <v>0</v>
      </c>
      <c r="J30" s="449">
        <v>622575</v>
      </c>
      <c r="L30" s="158"/>
      <c r="M30" s="158"/>
      <c r="O30" s="158"/>
    </row>
    <row r="31" spans="1:15" ht="12" x14ac:dyDescent="0.2">
      <c r="A31" s="452" t="s">
        <v>481</v>
      </c>
      <c r="B31" s="453">
        <v>0</v>
      </c>
      <c r="C31" s="453">
        <v>75007</v>
      </c>
      <c r="D31" s="453">
        <v>0</v>
      </c>
      <c r="E31" s="454">
        <v>75007</v>
      </c>
      <c r="F31" s="453">
        <v>78426</v>
      </c>
      <c r="G31" s="453">
        <v>0</v>
      </c>
      <c r="H31" s="453">
        <v>78426</v>
      </c>
      <c r="I31" s="453">
        <v>3419</v>
      </c>
      <c r="J31" s="455">
        <v>77985</v>
      </c>
      <c r="L31" s="158"/>
      <c r="M31" s="158"/>
      <c r="O31" s="158"/>
    </row>
    <row r="32" spans="1:15" x14ac:dyDescent="0.2">
      <c r="A32" s="456" t="s">
        <v>482</v>
      </c>
      <c r="B32" s="457"/>
      <c r="C32" s="457"/>
      <c r="D32" s="457"/>
      <c r="E32" s="458"/>
      <c r="F32" s="457"/>
      <c r="G32" s="457"/>
      <c r="H32" s="457"/>
      <c r="I32" s="457"/>
      <c r="J32" s="459"/>
      <c r="L32" s="158"/>
    </row>
    <row r="33" spans="1:12" ht="22.5" x14ac:dyDescent="0.2">
      <c r="A33" s="448" t="s">
        <v>483</v>
      </c>
      <c r="B33" s="415">
        <v>663464</v>
      </c>
      <c r="C33" s="415">
        <v>0</v>
      </c>
      <c r="D33" s="415">
        <v>0</v>
      </c>
      <c r="E33" s="376">
        <v>663464</v>
      </c>
      <c r="F33" s="415">
        <v>704720</v>
      </c>
      <c r="G33" s="415">
        <v>-39201</v>
      </c>
      <c r="H33" s="415">
        <v>665519</v>
      </c>
      <c r="I33" s="415">
        <v>2055</v>
      </c>
      <c r="J33" s="449">
        <v>636425</v>
      </c>
      <c r="L33" s="158"/>
    </row>
    <row r="34" spans="1:12" ht="22.5" x14ac:dyDescent="0.2">
      <c r="A34" s="448" t="s">
        <v>484</v>
      </c>
      <c r="B34" s="415">
        <v>291964</v>
      </c>
      <c r="C34" s="415">
        <v>0</v>
      </c>
      <c r="D34" s="415">
        <v>0</v>
      </c>
      <c r="E34" s="376">
        <v>291964</v>
      </c>
      <c r="F34" s="415">
        <v>478396</v>
      </c>
      <c r="G34" s="415">
        <v>-149451</v>
      </c>
      <c r="H34" s="415">
        <v>328945</v>
      </c>
      <c r="I34" s="415">
        <v>36981</v>
      </c>
      <c r="J34" s="449">
        <v>345877</v>
      </c>
      <c r="L34" s="158"/>
    </row>
    <row r="35" spans="1:12" ht="22.5" x14ac:dyDescent="0.2">
      <c r="A35" s="448" t="s">
        <v>485</v>
      </c>
      <c r="B35" s="415">
        <v>797079</v>
      </c>
      <c r="C35" s="415">
        <v>0</v>
      </c>
      <c r="D35" s="415">
        <v>0</v>
      </c>
      <c r="E35" s="376">
        <v>797079</v>
      </c>
      <c r="F35" s="415">
        <v>829900</v>
      </c>
      <c r="G35" s="415">
        <v>-19117</v>
      </c>
      <c r="H35" s="415">
        <v>810783</v>
      </c>
      <c r="I35" s="415">
        <v>13704</v>
      </c>
      <c r="J35" s="449">
        <v>767735</v>
      </c>
      <c r="L35" s="158"/>
    </row>
    <row r="36" spans="1:12" ht="12" x14ac:dyDescent="0.2">
      <c r="A36" s="448" t="s">
        <v>486</v>
      </c>
      <c r="B36" s="415">
        <v>5232</v>
      </c>
      <c r="C36" s="415">
        <v>0</v>
      </c>
      <c r="D36" s="415">
        <v>0</v>
      </c>
      <c r="E36" s="376">
        <v>5232</v>
      </c>
      <c r="F36" s="415">
        <v>5000</v>
      </c>
      <c r="G36" s="415">
        <v>232</v>
      </c>
      <c r="H36" s="415">
        <v>5232</v>
      </c>
      <c r="I36" s="415">
        <v>0</v>
      </c>
      <c r="J36" s="449">
        <v>3025</v>
      </c>
      <c r="L36" s="158"/>
    </row>
    <row r="37" spans="1:12" ht="12" x14ac:dyDescent="0.2">
      <c r="A37" s="450" t="s">
        <v>487</v>
      </c>
      <c r="B37" s="375">
        <v>1757739</v>
      </c>
      <c r="C37" s="375">
        <v>39464113</v>
      </c>
      <c r="D37" s="375">
        <v>-1374062</v>
      </c>
      <c r="E37" s="375">
        <v>39847790</v>
      </c>
      <c r="F37" s="375">
        <v>40881151</v>
      </c>
      <c r="G37" s="375">
        <v>0</v>
      </c>
      <c r="H37" s="375">
        <v>40881151</v>
      </c>
      <c r="I37" s="375">
        <v>1033361</v>
      </c>
      <c r="J37" s="451">
        <v>39737516</v>
      </c>
      <c r="L37" s="158"/>
    </row>
    <row r="38" spans="1:12" ht="12.75" x14ac:dyDescent="0.2">
      <c r="E38" s="147"/>
      <c r="F38" s="147"/>
      <c r="G38" s="147"/>
      <c r="H38" s="147"/>
      <c r="I38" s="147"/>
      <c r="J38" s="147"/>
    </row>
    <row r="39" spans="1:12" ht="12.75" x14ac:dyDescent="0.2">
      <c r="A39" s="460"/>
      <c r="B39" s="2199" t="s">
        <v>89</v>
      </c>
      <c r="C39" s="2199"/>
      <c r="D39" s="2199"/>
      <c r="E39" s="2199"/>
      <c r="F39" s="2199"/>
      <c r="G39" s="2199"/>
      <c r="H39" s="2199"/>
      <c r="I39" s="2200"/>
      <c r="J39" s="446" t="s">
        <v>90</v>
      </c>
    </row>
    <row r="40" spans="1:12" ht="56.25" customHeight="1" x14ac:dyDescent="0.2">
      <c r="A40" s="461" t="s">
        <v>488</v>
      </c>
      <c r="B40" s="349" t="s">
        <v>452</v>
      </c>
      <c r="C40" s="349" t="s">
        <v>453</v>
      </c>
      <c r="D40" s="349" t="s">
        <v>454</v>
      </c>
      <c r="E40" s="349" t="s">
        <v>455</v>
      </c>
      <c r="F40" s="349" t="s">
        <v>456</v>
      </c>
      <c r="G40" s="349" t="s">
        <v>457</v>
      </c>
      <c r="H40" s="349" t="s">
        <v>458</v>
      </c>
      <c r="I40" s="349" t="s">
        <v>459</v>
      </c>
      <c r="J40" s="447" t="s">
        <v>460</v>
      </c>
    </row>
    <row r="41" spans="1:12" x14ac:dyDescent="0.2">
      <c r="A41" s="462" t="s">
        <v>489</v>
      </c>
      <c r="B41" s="214" t="s">
        <v>133</v>
      </c>
      <c r="C41" s="215" t="s">
        <v>133</v>
      </c>
      <c r="D41" s="215" t="s">
        <v>133</v>
      </c>
      <c r="E41" s="214" t="s">
        <v>133</v>
      </c>
      <c r="F41" s="214" t="s">
        <v>133</v>
      </c>
      <c r="G41" s="214" t="s">
        <v>133</v>
      </c>
      <c r="H41" s="214" t="s">
        <v>133</v>
      </c>
      <c r="I41" s="214" t="s">
        <v>133</v>
      </c>
      <c r="J41" s="214" t="s">
        <v>133</v>
      </c>
    </row>
    <row r="42" spans="1:12" ht="22.5" x14ac:dyDescent="0.2">
      <c r="A42" s="448" t="s">
        <v>490</v>
      </c>
      <c r="B42" s="415">
        <v>0</v>
      </c>
      <c r="C42" s="415">
        <v>-95076</v>
      </c>
      <c r="D42" s="415">
        <v>0</v>
      </c>
      <c r="E42" s="376">
        <v>-95076</v>
      </c>
      <c r="F42" s="415">
        <v>202197</v>
      </c>
      <c r="G42" s="415">
        <v>0</v>
      </c>
      <c r="H42" s="415">
        <v>202197</v>
      </c>
      <c r="I42" s="415">
        <v>297273</v>
      </c>
      <c r="J42" s="449">
        <v>129504</v>
      </c>
      <c r="L42" s="158"/>
    </row>
    <row r="43" spans="1:12" ht="22.5" x14ac:dyDescent="0.2">
      <c r="A43" s="448" t="s">
        <v>491</v>
      </c>
      <c r="B43" s="415">
        <v>0</v>
      </c>
      <c r="C43" s="415">
        <v>-13371447</v>
      </c>
      <c r="D43" s="415">
        <v>0</v>
      </c>
      <c r="E43" s="376">
        <v>-13371447</v>
      </c>
      <c r="F43" s="415">
        <v>-8585447</v>
      </c>
      <c r="G43" s="415">
        <v>0</v>
      </c>
      <c r="H43" s="415">
        <v>-8585447</v>
      </c>
      <c r="I43" s="415">
        <v>4786000</v>
      </c>
      <c r="J43" s="449">
        <v>11737047</v>
      </c>
      <c r="L43" s="158"/>
    </row>
    <row r="44" spans="1:12" ht="22.5" x14ac:dyDescent="0.2">
      <c r="A44" s="448" t="s">
        <v>492</v>
      </c>
      <c r="B44" s="415">
        <v>0</v>
      </c>
      <c r="C44" s="415">
        <v>-381707</v>
      </c>
      <c r="D44" s="415">
        <v>0</v>
      </c>
      <c r="E44" s="376">
        <v>-381707</v>
      </c>
      <c r="F44" s="415">
        <v>-364740</v>
      </c>
      <c r="G44" s="415">
        <v>0</v>
      </c>
      <c r="H44" s="415">
        <v>-364740</v>
      </c>
      <c r="I44" s="415">
        <v>16967</v>
      </c>
      <c r="J44" s="449">
        <v>-386661</v>
      </c>
      <c r="L44" s="158"/>
    </row>
    <row r="45" spans="1:12" ht="22.5" x14ac:dyDescent="0.2">
      <c r="A45" s="448" t="s">
        <v>493</v>
      </c>
      <c r="B45" s="415">
        <v>0</v>
      </c>
      <c r="C45" s="415">
        <v>-7747</v>
      </c>
      <c r="D45" s="415">
        <v>0</v>
      </c>
      <c r="E45" s="376">
        <v>-7747</v>
      </c>
      <c r="F45" s="415">
        <v>247990</v>
      </c>
      <c r="G45" s="415">
        <v>0</v>
      </c>
      <c r="H45" s="415">
        <v>247990</v>
      </c>
      <c r="I45" s="415">
        <v>255737</v>
      </c>
      <c r="J45" s="449">
        <v>-693246</v>
      </c>
      <c r="L45" s="158"/>
    </row>
    <row r="46" spans="1:12" ht="12" x14ac:dyDescent="0.2">
      <c r="A46" s="450" t="s">
        <v>494</v>
      </c>
      <c r="B46" s="375">
        <v>0</v>
      </c>
      <c r="C46" s="375">
        <v>-13855977</v>
      </c>
      <c r="D46" s="375">
        <v>0</v>
      </c>
      <c r="E46" s="375">
        <v>-13855977</v>
      </c>
      <c r="F46" s="375">
        <v>-8500000</v>
      </c>
      <c r="G46" s="375">
        <v>0</v>
      </c>
      <c r="H46" s="375">
        <v>-8500000</v>
      </c>
      <c r="I46" s="375">
        <v>5355977</v>
      </c>
      <c r="J46" s="451">
        <v>10786644</v>
      </c>
      <c r="L46" s="158"/>
    </row>
    <row r="47" spans="1:12" ht="12" customHeight="1" x14ac:dyDescent="0.2">
      <c r="A47" s="463"/>
      <c r="B47" s="464"/>
      <c r="C47" s="464"/>
      <c r="D47" s="464"/>
      <c r="E47" s="464"/>
      <c r="F47" s="465"/>
      <c r="G47" s="465"/>
      <c r="H47" s="465"/>
      <c r="I47" s="466"/>
      <c r="J47" s="467"/>
      <c r="L47" s="158"/>
    </row>
    <row r="48" spans="1:12" ht="12" x14ac:dyDescent="0.2">
      <c r="A48" s="450" t="s">
        <v>495</v>
      </c>
      <c r="B48" s="375">
        <v>1757739</v>
      </c>
      <c r="C48" s="375">
        <v>25608136</v>
      </c>
      <c r="D48" s="375">
        <v>-1374062</v>
      </c>
      <c r="E48" s="375">
        <v>25991813</v>
      </c>
      <c r="F48" s="375">
        <v>32381151</v>
      </c>
      <c r="G48" s="375">
        <v>0</v>
      </c>
      <c r="H48" s="375">
        <v>32381151</v>
      </c>
      <c r="I48" s="375">
        <v>6389338</v>
      </c>
      <c r="J48" s="451">
        <v>50524160</v>
      </c>
      <c r="L48" s="158"/>
    </row>
    <row r="49" spans="1:12" x14ac:dyDescent="0.2">
      <c r="A49" s="110"/>
      <c r="B49" s="111"/>
      <c r="C49" s="111"/>
      <c r="D49" s="111"/>
      <c r="E49" s="111"/>
      <c r="F49" s="112"/>
      <c r="G49" s="112"/>
      <c r="H49" s="112"/>
      <c r="I49" s="71"/>
      <c r="J49" s="112"/>
    </row>
    <row r="50" spans="1:12" ht="12.75" x14ac:dyDescent="0.2">
      <c r="A50" s="2202" t="s">
        <v>496</v>
      </c>
      <c r="B50" s="2203"/>
      <c r="C50" s="2203"/>
      <c r="D50" s="2203"/>
      <c r="E50" s="111"/>
      <c r="F50" s="112"/>
      <c r="G50" s="112"/>
      <c r="H50" s="112"/>
      <c r="I50" s="71"/>
      <c r="J50" s="112"/>
    </row>
    <row r="51" spans="1:12" ht="12.75" x14ac:dyDescent="0.2">
      <c r="A51" s="358"/>
      <c r="B51" s="147"/>
      <c r="C51" s="147"/>
      <c r="D51" s="147"/>
      <c r="E51" s="111"/>
      <c r="F51" s="112"/>
      <c r="G51" s="112"/>
      <c r="H51" s="112"/>
      <c r="I51" s="71"/>
      <c r="J51" s="112"/>
    </row>
    <row r="52" spans="1:12" ht="15" x14ac:dyDescent="0.2">
      <c r="A52" s="2204" t="s">
        <v>497</v>
      </c>
      <c r="B52" s="2204"/>
      <c r="C52" s="2204"/>
      <c r="D52" s="111"/>
      <c r="E52" s="111"/>
      <c r="F52" s="112"/>
      <c r="G52" s="112"/>
      <c r="H52" s="112"/>
      <c r="I52" s="71"/>
      <c r="J52" s="112"/>
    </row>
    <row r="53" spans="1:12" ht="12.75" customHeight="1" x14ac:dyDescent="0.2">
      <c r="D53" s="111"/>
      <c r="E53" s="111"/>
      <c r="F53" s="112"/>
      <c r="G53" s="112"/>
      <c r="H53" s="112"/>
      <c r="I53" s="71"/>
      <c r="J53" s="112"/>
    </row>
    <row r="54" spans="1:12" ht="12.75" customHeight="1" x14ac:dyDescent="0.2">
      <c r="A54" s="2193" t="s">
        <v>498</v>
      </c>
      <c r="B54" s="2195" t="s">
        <v>89</v>
      </c>
      <c r="C54" s="2196"/>
      <c r="D54" s="2196"/>
      <c r="E54" s="2196"/>
      <c r="F54" s="2196"/>
      <c r="G54" s="2196"/>
      <c r="H54" s="2196"/>
      <c r="I54" s="2197"/>
      <c r="J54" s="446" t="s">
        <v>90</v>
      </c>
    </row>
    <row r="55" spans="1:12" ht="56.25" customHeight="1" x14ac:dyDescent="0.2">
      <c r="A55" s="2194"/>
      <c r="B55" s="349" t="s">
        <v>452</v>
      </c>
      <c r="C55" s="349" t="s">
        <v>453</v>
      </c>
      <c r="D55" s="349" t="s">
        <v>454</v>
      </c>
      <c r="E55" s="349" t="s">
        <v>499</v>
      </c>
      <c r="F55" s="349" t="s">
        <v>500</v>
      </c>
      <c r="G55" s="349" t="s">
        <v>457</v>
      </c>
      <c r="H55" s="349" t="s">
        <v>501</v>
      </c>
      <c r="I55" s="349" t="s">
        <v>502</v>
      </c>
      <c r="J55" s="447" t="s">
        <v>503</v>
      </c>
    </row>
    <row r="56" spans="1:12" x14ac:dyDescent="0.2">
      <c r="A56" s="462" t="s">
        <v>504</v>
      </c>
      <c r="B56" s="214" t="s">
        <v>133</v>
      </c>
      <c r="C56" s="215" t="s">
        <v>133</v>
      </c>
      <c r="D56" s="215" t="s">
        <v>133</v>
      </c>
      <c r="E56" s="214" t="s">
        <v>133</v>
      </c>
      <c r="F56" s="214" t="s">
        <v>133</v>
      </c>
      <c r="G56" s="214" t="s">
        <v>133</v>
      </c>
      <c r="H56" s="214" t="s">
        <v>133</v>
      </c>
      <c r="I56" s="214" t="s">
        <v>133</v>
      </c>
      <c r="J56" s="214" t="s">
        <v>133</v>
      </c>
    </row>
    <row r="57" spans="1:12" ht="22.5" x14ac:dyDescent="0.2">
      <c r="A57" s="448" t="s">
        <v>505</v>
      </c>
      <c r="B57" s="415">
        <v>0</v>
      </c>
      <c r="C57" s="415">
        <v>8487084</v>
      </c>
      <c r="D57" s="415">
        <v>0</v>
      </c>
      <c r="E57" s="376">
        <v>8487084</v>
      </c>
      <c r="F57" s="415">
        <v>8521128</v>
      </c>
      <c r="G57" s="415">
        <v>-5174</v>
      </c>
      <c r="H57" s="415">
        <v>8515954</v>
      </c>
      <c r="I57" s="415">
        <v>28870</v>
      </c>
      <c r="J57" s="449">
        <v>8462664</v>
      </c>
      <c r="L57" s="158"/>
    </row>
    <row r="58" spans="1:12" ht="22.5" x14ac:dyDescent="0.2">
      <c r="A58" s="448" t="s">
        <v>506</v>
      </c>
      <c r="B58" s="415">
        <v>0</v>
      </c>
      <c r="C58" s="415">
        <v>7666258</v>
      </c>
      <c r="D58" s="415">
        <v>0</v>
      </c>
      <c r="E58" s="376">
        <v>7666258</v>
      </c>
      <c r="F58" s="415">
        <v>7592110</v>
      </c>
      <c r="G58" s="415">
        <v>74148</v>
      </c>
      <c r="H58" s="415">
        <v>7666258</v>
      </c>
      <c r="I58" s="415">
        <v>0</v>
      </c>
      <c r="J58" s="449">
        <v>3878886</v>
      </c>
      <c r="L58" s="603"/>
    </row>
    <row r="59" spans="1:12" ht="22.5" x14ac:dyDescent="0.2">
      <c r="A59" s="448" t="s">
        <v>507</v>
      </c>
      <c r="B59" s="415">
        <v>0</v>
      </c>
      <c r="C59" s="415">
        <v>0</v>
      </c>
      <c r="D59" s="415">
        <v>-74580</v>
      </c>
      <c r="E59" s="376">
        <v>-74580</v>
      </c>
      <c r="F59" s="415">
        <v>-120000</v>
      </c>
      <c r="G59" s="415">
        <v>45420</v>
      </c>
      <c r="H59" s="415">
        <v>-74580</v>
      </c>
      <c r="I59" s="415">
        <v>0</v>
      </c>
      <c r="J59" s="449">
        <v>-79453</v>
      </c>
      <c r="L59" s="158"/>
    </row>
    <row r="60" spans="1:12" ht="12" hidden="1" x14ac:dyDescent="0.2">
      <c r="A60" s="448" t="s">
        <v>508</v>
      </c>
      <c r="B60" s="415">
        <v>0</v>
      </c>
      <c r="C60" s="415">
        <v>0</v>
      </c>
      <c r="D60" s="415">
        <v>0</v>
      </c>
      <c r="E60" s="376">
        <v>0</v>
      </c>
      <c r="F60" s="415">
        <v>0</v>
      </c>
      <c r="G60" s="415">
        <v>0</v>
      </c>
      <c r="H60" s="415">
        <v>0</v>
      </c>
      <c r="I60" s="415">
        <v>0</v>
      </c>
      <c r="J60" s="449">
        <v>0</v>
      </c>
      <c r="L60" s="158"/>
    </row>
    <row r="61" spans="1:12" ht="22.5" x14ac:dyDescent="0.2">
      <c r="A61" s="448" t="s">
        <v>470</v>
      </c>
      <c r="B61" s="415">
        <v>0</v>
      </c>
      <c r="C61" s="415">
        <v>2050462</v>
      </c>
      <c r="D61" s="415">
        <v>0</v>
      </c>
      <c r="E61" s="376">
        <v>2050462</v>
      </c>
      <c r="F61" s="415">
        <v>2174000</v>
      </c>
      <c r="G61" s="415">
        <v>-119568</v>
      </c>
      <c r="H61" s="415">
        <v>2054432</v>
      </c>
      <c r="I61" s="415">
        <v>3970</v>
      </c>
      <c r="J61" s="449">
        <v>1836383</v>
      </c>
      <c r="L61" s="158"/>
    </row>
    <row r="62" spans="1:12" ht="22.5" x14ac:dyDescent="0.2">
      <c r="A62" s="448" t="s">
        <v>509</v>
      </c>
      <c r="B62" s="415">
        <v>0</v>
      </c>
      <c r="C62" s="415">
        <v>733643</v>
      </c>
      <c r="D62" s="415">
        <v>0</v>
      </c>
      <c r="E62" s="376">
        <v>733643</v>
      </c>
      <c r="F62" s="415">
        <v>1054000</v>
      </c>
      <c r="G62" s="415">
        <v>-186888</v>
      </c>
      <c r="H62" s="415">
        <v>867112</v>
      </c>
      <c r="I62" s="415">
        <v>133469</v>
      </c>
      <c r="J62" s="449">
        <v>0</v>
      </c>
      <c r="L62" s="158"/>
    </row>
    <row r="63" spans="1:12" ht="12" x14ac:dyDescent="0.2">
      <c r="A63" s="448" t="s">
        <v>510</v>
      </c>
      <c r="B63" s="415">
        <v>0</v>
      </c>
      <c r="C63" s="415">
        <v>1291888</v>
      </c>
      <c r="D63" s="415">
        <v>0</v>
      </c>
      <c r="E63" s="376">
        <v>1291888</v>
      </c>
      <c r="F63" s="415">
        <v>1105000</v>
      </c>
      <c r="G63" s="415">
        <v>186888</v>
      </c>
      <c r="H63" s="415">
        <v>1291888</v>
      </c>
      <c r="I63" s="415">
        <v>0</v>
      </c>
      <c r="J63" s="449">
        <v>-9055</v>
      </c>
      <c r="L63" s="603"/>
    </row>
    <row r="64" spans="1:12" ht="12" x14ac:dyDescent="0.2">
      <c r="A64" s="448" t="s">
        <v>511</v>
      </c>
      <c r="B64" s="415">
        <v>0</v>
      </c>
      <c r="C64" s="415">
        <v>27400</v>
      </c>
      <c r="D64" s="415">
        <v>-19725</v>
      </c>
      <c r="E64" s="376">
        <v>7675</v>
      </c>
      <c r="F64" s="415">
        <v>2501</v>
      </c>
      <c r="G64" s="415">
        <v>5174</v>
      </c>
      <c r="H64" s="415">
        <v>7675</v>
      </c>
      <c r="I64" s="415">
        <v>0</v>
      </c>
      <c r="J64" s="449">
        <v>2575</v>
      </c>
      <c r="L64" s="158"/>
    </row>
    <row r="65" spans="1:12" ht="12" x14ac:dyDescent="0.2">
      <c r="A65" s="448" t="s">
        <v>512</v>
      </c>
      <c r="B65" s="415">
        <v>0</v>
      </c>
      <c r="C65" s="415">
        <v>141601</v>
      </c>
      <c r="D65" s="415">
        <v>0</v>
      </c>
      <c r="E65" s="376">
        <v>141601</v>
      </c>
      <c r="F65" s="415">
        <v>143665</v>
      </c>
      <c r="G65" s="415">
        <v>0</v>
      </c>
      <c r="H65" s="415">
        <v>143665</v>
      </c>
      <c r="I65" s="415">
        <v>2064</v>
      </c>
      <c r="J65" s="449">
        <v>87994</v>
      </c>
      <c r="L65" s="158"/>
    </row>
    <row r="66" spans="1:12" ht="12" x14ac:dyDescent="0.2">
      <c r="A66" s="448" t="s">
        <v>481</v>
      </c>
      <c r="B66" s="415">
        <v>0</v>
      </c>
      <c r="C66" s="415">
        <v>0</v>
      </c>
      <c r="D66" s="415">
        <v>0</v>
      </c>
      <c r="E66" s="376">
        <v>0</v>
      </c>
      <c r="F66" s="415">
        <v>0</v>
      </c>
      <c r="G66" s="415">
        <v>0</v>
      </c>
      <c r="H66" s="415">
        <v>0</v>
      </c>
      <c r="I66" s="415">
        <v>0</v>
      </c>
      <c r="J66" s="449">
        <v>0</v>
      </c>
      <c r="L66" s="158"/>
    </row>
    <row r="67" spans="1:12" ht="12" x14ac:dyDescent="0.2">
      <c r="A67" s="450" t="s">
        <v>513</v>
      </c>
      <c r="B67" s="375">
        <v>0</v>
      </c>
      <c r="C67" s="375">
        <v>20398336</v>
      </c>
      <c r="D67" s="375">
        <v>-94305</v>
      </c>
      <c r="E67" s="375">
        <v>20304031</v>
      </c>
      <c r="F67" s="375">
        <v>20472404</v>
      </c>
      <c r="G67" s="375">
        <v>0</v>
      </c>
      <c r="H67" s="375">
        <v>20472404</v>
      </c>
      <c r="I67" s="375">
        <v>168373</v>
      </c>
      <c r="J67" s="451">
        <v>14179994</v>
      </c>
      <c r="L67" s="158"/>
    </row>
    <row r="68" spans="1:12" x14ac:dyDescent="0.2">
      <c r="J68" s="96"/>
    </row>
    <row r="69" spans="1:12" ht="74.099999999999994" customHeight="1" x14ac:dyDescent="0.25">
      <c r="B69" s="601"/>
      <c r="C69" s="601"/>
      <c r="D69" s="601"/>
      <c r="E69" s="601"/>
      <c r="F69" s="601"/>
      <c r="J69" s="96"/>
    </row>
    <row r="70" spans="1:12" x14ac:dyDescent="0.2">
      <c r="J70" s="96"/>
    </row>
    <row r="71" spans="1:12" x14ac:dyDescent="0.2">
      <c r="J71" s="96"/>
    </row>
    <row r="72" spans="1:12" x14ac:dyDescent="0.2">
      <c r="J72" s="96"/>
    </row>
    <row r="73" spans="1:12" x14ac:dyDescent="0.2">
      <c r="J73" s="96"/>
    </row>
    <row r="74" spans="1:12" x14ac:dyDescent="0.2">
      <c r="J74" s="96"/>
    </row>
    <row r="75" spans="1:12" x14ac:dyDescent="0.2">
      <c r="J75" s="96"/>
    </row>
    <row r="76" spans="1:12" x14ac:dyDescent="0.2">
      <c r="J76" s="96"/>
    </row>
    <row r="77" spans="1:12" x14ac:dyDescent="0.2">
      <c r="J77" s="96"/>
    </row>
    <row r="78" spans="1:12" x14ac:dyDescent="0.2">
      <c r="J78" s="96"/>
    </row>
    <row r="79" spans="1:12" x14ac:dyDescent="0.2">
      <c r="J79" s="96"/>
    </row>
    <row r="80" spans="1:12" x14ac:dyDescent="0.2">
      <c r="J80" s="96"/>
    </row>
    <row r="81" spans="1:10" x14ac:dyDescent="0.2">
      <c r="J81" s="96"/>
    </row>
    <row r="82" spans="1:10" x14ac:dyDescent="0.2">
      <c r="A82" s="113"/>
      <c r="B82" s="96"/>
      <c r="C82" s="96"/>
      <c r="D82" s="96"/>
      <c r="E82" s="96"/>
      <c r="F82" s="96"/>
      <c r="G82" s="96"/>
      <c r="H82" s="96"/>
      <c r="I82" s="96"/>
      <c r="J82" s="96"/>
    </row>
    <row r="83" spans="1:10" x14ac:dyDescent="0.2">
      <c r="A83" s="113"/>
      <c r="B83" s="96"/>
      <c r="C83" s="96"/>
      <c r="D83" s="96"/>
      <c r="E83" s="96"/>
      <c r="F83" s="96"/>
      <c r="G83" s="96"/>
      <c r="H83" s="96"/>
      <c r="I83" s="96"/>
      <c r="J83" s="96"/>
    </row>
    <row r="84" spans="1:10" x14ac:dyDescent="0.2">
      <c r="A84" s="113"/>
      <c r="B84" s="96"/>
      <c r="C84" s="96"/>
      <c r="D84" s="96"/>
      <c r="E84" s="96"/>
      <c r="F84" s="96"/>
      <c r="G84" s="96"/>
      <c r="H84" s="96"/>
      <c r="I84" s="96"/>
      <c r="J84" s="96"/>
    </row>
    <row r="85" spans="1:10" x14ac:dyDescent="0.2">
      <c r="A85" s="113"/>
      <c r="B85" s="96"/>
      <c r="C85" s="96"/>
      <c r="D85" s="96"/>
      <c r="E85" s="96"/>
      <c r="F85" s="96"/>
      <c r="G85" s="96"/>
      <c r="H85" s="96"/>
      <c r="I85" s="96"/>
      <c r="J85" s="96"/>
    </row>
    <row r="86" spans="1:10" x14ac:dyDescent="0.2">
      <c r="A86" s="113"/>
      <c r="B86" s="96"/>
      <c r="C86" s="96"/>
      <c r="D86" s="96"/>
      <c r="E86" s="96"/>
      <c r="F86" s="96"/>
      <c r="G86" s="96"/>
      <c r="H86" s="96"/>
      <c r="I86" s="96"/>
      <c r="J86" s="96"/>
    </row>
    <row r="87" spans="1:10" x14ac:dyDescent="0.2">
      <c r="A87" s="113"/>
      <c r="B87" s="96"/>
      <c r="C87" s="96"/>
      <c r="D87" s="96"/>
      <c r="E87" s="96"/>
      <c r="F87" s="96"/>
      <c r="G87" s="96"/>
      <c r="H87" s="96"/>
      <c r="I87" s="96"/>
      <c r="J87" s="96"/>
    </row>
    <row r="88" spans="1:10" x14ac:dyDescent="0.2">
      <c r="A88" s="113"/>
      <c r="B88" s="96"/>
      <c r="C88" s="96"/>
      <c r="D88" s="96"/>
      <c r="E88" s="96"/>
      <c r="F88" s="96"/>
      <c r="G88" s="96"/>
      <c r="H88" s="96"/>
      <c r="I88" s="96"/>
      <c r="J88" s="96"/>
    </row>
    <row r="89" spans="1:10" x14ac:dyDescent="0.2">
      <c r="A89" s="113"/>
      <c r="B89" s="96"/>
      <c r="C89" s="96"/>
      <c r="D89" s="96"/>
      <c r="E89" s="96"/>
      <c r="F89" s="96"/>
      <c r="G89" s="96"/>
      <c r="H89" s="96"/>
      <c r="I89" s="96"/>
      <c r="J89" s="96"/>
    </row>
    <row r="90" spans="1:10" x14ac:dyDescent="0.2">
      <c r="A90" s="113"/>
      <c r="B90" s="96"/>
      <c r="C90" s="96"/>
      <c r="D90" s="96"/>
      <c r="E90" s="96"/>
      <c r="F90" s="96"/>
      <c r="G90" s="96"/>
      <c r="H90" s="96"/>
      <c r="I90" s="96"/>
      <c r="J90" s="96"/>
    </row>
    <row r="91" spans="1:10" x14ac:dyDescent="0.2">
      <c r="A91" s="113"/>
      <c r="B91" s="96"/>
      <c r="C91" s="96"/>
      <c r="D91" s="96"/>
      <c r="E91" s="96"/>
      <c r="F91" s="96"/>
      <c r="G91" s="96"/>
      <c r="H91" s="96"/>
      <c r="I91" s="96"/>
      <c r="J91" s="96"/>
    </row>
    <row r="92" spans="1:10" x14ac:dyDescent="0.2">
      <c r="A92" s="113"/>
      <c r="B92" s="96"/>
      <c r="C92" s="96"/>
      <c r="D92" s="96"/>
      <c r="E92" s="96"/>
      <c r="F92" s="96"/>
      <c r="G92" s="96"/>
      <c r="H92" s="96"/>
      <c r="I92" s="96"/>
      <c r="J92" s="96"/>
    </row>
    <row r="93" spans="1:10" x14ac:dyDescent="0.2">
      <c r="A93" s="113"/>
      <c r="B93" s="96"/>
      <c r="C93" s="96"/>
      <c r="D93" s="96"/>
      <c r="E93" s="96"/>
      <c r="F93" s="96"/>
      <c r="G93" s="96"/>
      <c r="H93" s="96"/>
      <c r="I93" s="96"/>
      <c r="J93" s="96"/>
    </row>
    <row r="94" spans="1:10" x14ac:dyDescent="0.2">
      <c r="A94" s="113"/>
      <c r="B94" s="96"/>
      <c r="C94" s="96"/>
      <c r="D94" s="96"/>
      <c r="E94" s="96"/>
      <c r="F94" s="96"/>
      <c r="G94" s="96"/>
      <c r="H94" s="96"/>
      <c r="I94" s="96"/>
      <c r="J94" s="96"/>
    </row>
    <row r="95" spans="1:10" x14ac:dyDescent="0.2">
      <c r="A95" s="113"/>
      <c r="B95" s="96"/>
      <c r="C95" s="96"/>
      <c r="D95" s="96"/>
      <c r="E95" s="96"/>
      <c r="F95" s="96"/>
      <c r="G95" s="96"/>
      <c r="H95" s="96"/>
      <c r="I95" s="96"/>
      <c r="J95" s="96"/>
    </row>
    <row r="96" spans="1:10" x14ac:dyDescent="0.2">
      <c r="A96" s="113"/>
      <c r="B96" s="96"/>
      <c r="C96" s="96"/>
      <c r="D96" s="96"/>
      <c r="E96" s="96"/>
      <c r="F96" s="96"/>
      <c r="G96" s="96"/>
      <c r="H96" s="96"/>
      <c r="I96" s="96"/>
      <c r="J96" s="96"/>
    </row>
    <row r="97" spans="1:10" x14ac:dyDescent="0.2">
      <c r="A97" s="113"/>
      <c r="B97" s="96"/>
      <c r="C97" s="96"/>
      <c r="D97" s="96"/>
      <c r="E97" s="96"/>
      <c r="F97" s="96"/>
      <c r="G97" s="96"/>
      <c r="H97" s="96"/>
      <c r="I97" s="96"/>
      <c r="J97" s="96"/>
    </row>
    <row r="98" spans="1:10" x14ac:dyDescent="0.2">
      <c r="A98" s="113"/>
      <c r="B98" s="96"/>
      <c r="C98" s="96"/>
      <c r="D98" s="96"/>
      <c r="E98" s="96"/>
      <c r="F98" s="96"/>
      <c r="G98" s="96"/>
      <c r="H98" s="96"/>
      <c r="I98" s="96"/>
      <c r="J98" s="96"/>
    </row>
    <row r="99" spans="1:10" x14ac:dyDescent="0.2">
      <c r="A99" s="113"/>
      <c r="B99" s="96"/>
      <c r="C99" s="96"/>
      <c r="D99" s="96"/>
      <c r="E99" s="96"/>
      <c r="F99" s="96"/>
      <c r="G99" s="96"/>
      <c r="H99" s="96"/>
      <c r="I99" s="96"/>
      <c r="J99" s="96"/>
    </row>
    <row r="100" spans="1:10" x14ac:dyDescent="0.2">
      <c r="A100" s="113"/>
      <c r="B100" s="96"/>
      <c r="C100" s="96"/>
      <c r="D100" s="96"/>
      <c r="E100" s="96"/>
      <c r="F100" s="96"/>
      <c r="G100" s="96"/>
      <c r="H100" s="96"/>
      <c r="I100" s="96"/>
      <c r="J100" s="96"/>
    </row>
    <row r="101" spans="1:10" x14ac:dyDescent="0.2">
      <c r="A101" s="113"/>
      <c r="B101" s="96"/>
      <c r="C101" s="96"/>
      <c r="D101" s="96"/>
      <c r="E101" s="96"/>
      <c r="F101" s="96"/>
      <c r="G101" s="96"/>
      <c r="H101" s="96"/>
      <c r="I101" s="96"/>
      <c r="J101" s="96"/>
    </row>
    <row r="102" spans="1:10" x14ac:dyDescent="0.2">
      <c r="A102" s="113"/>
      <c r="B102" s="96"/>
      <c r="C102" s="96"/>
      <c r="D102" s="96"/>
      <c r="E102" s="96"/>
      <c r="F102" s="96"/>
      <c r="G102" s="96"/>
      <c r="H102" s="96"/>
      <c r="I102" s="96"/>
      <c r="J102" s="96"/>
    </row>
    <row r="103" spans="1:10" x14ac:dyDescent="0.2">
      <c r="A103" s="113"/>
      <c r="B103" s="96"/>
      <c r="C103" s="96"/>
      <c r="D103" s="96"/>
      <c r="E103" s="96"/>
      <c r="F103" s="96"/>
      <c r="G103" s="96"/>
      <c r="H103" s="96"/>
      <c r="I103" s="96"/>
      <c r="J103" s="96"/>
    </row>
    <row r="104" spans="1:10" x14ac:dyDescent="0.2">
      <c r="A104" s="113"/>
      <c r="B104" s="96"/>
      <c r="C104" s="96"/>
      <c r="D104" s="96"/>
      <c r="E104" s="96"/>
      <c r="F104" s="96"/>
      <c r="G104" s="96"/>
      <c r="H104" s="96"/>
      <c r="I104" s="96"/>
      <c r="J104" s="96"/>
    </row>
    <row r="105" spans="1:10" x14ac:dyDescent="0.2">
      <c r="A105" s="113"/>
      <c r="B105" s="96"/>
      <c r="C105" s="96"/>
      <c r="D105" s="96"/>
      <c r="E105" s="96"/>
      <c r="F105" s="96"/>
      <c r="G105" s="96"/>
      <c r="H105" s="96"/>
      <c r="I105" s="96"/>
      <c r="J105" s="96"/>
    </row>
    <row r="106" spans="1:10" x14ac:dyDescent="0.2">
      <c r="A106" s="113"/>
      <c r="B106" s="96"/>
      <c r="C106" s="96"/>
      <c r="D106" s="96"/>
      <c r="E106" s="96"/>
      <c r="F106" s="96"/>
      <c r="G106" s="96"/>
      <c r="H106" s="96"/>
      <c r="I106" s="96"/>
      <c r="J106" s="96"/>
    </row>
    <row r="107" spans="1:10" x14ac:dyDescent="0.2">
      <c r="A107" s="113"/>
      <c r="B107" s="96"/>
      <c r="C107" s="96"/>
      <c r="D107" s="96"/>
      <c r="E107" s="96"/>
      <c r="F107" s="96"/>
      <c r="G107" s="96"/>
      <c r="H107" s="96"/>
      <c r="I107" s="96"/>
      <c r="J107" s="96"/>
    </row>
    <row r="108" spans="1:10" x14ac:dyDescent="0.2">
      <c r="A108" s="113"/>
      <c r="B108" s="96"/>
      <c r="C108" s="96"/>
      <c r="D108" s="96"/>
      <c r="E108" s="96"/>
      <c r="F108" s="96"/>
      <c r="G108" s="96"/>
      <c r="H108" s="96"/>
      <c r="I108" s="96"/>
      <c r="J108" s="96"/>
    </row>
    <row r="109" spans="1:10" x14ac:dyDescent="0.2">
      <c r="A109" s="113"/>
      <c r="B109" s="96"/>
      <c r="C109" s="96"/>
      <c r="D109" s="96"/>
      <c r="E109" s="96"/>
      <c r="F109" s="96"/>
      <c r="G109" s="96"/>
      <c r="H109" s="96"/>
      <c r="I109" s="96"/>
      <c r="J109" s="96"/>
    </row>
    <row r="110" spans="1:10" x14ac:dyDescent="0.2">
      <c r="A110" s="113"/>
      <c r="B110" s="96"/>
      <c r="C110" s="96"/>
      <c r="D110" s="96"/>
      <c r="E110" s="96"/>
      <c r="F110" s="96"/>
      <c r="G110" s="96"/>
      <c r="H110" s="96"/>
      <c r="I110" s="96"/>
      <c r="J110" s="96"/>
    </row>
    <row r="111" spans="1:10" x14ac:dyDescent="0.2">
      <c r="A111" s="113"/>
      <c r="B111" s="96"/>
      <c r="C111" s="96"/>
      <c r="D111" s="96"/>
      <c r="E111" s="96"/>
      <c r="F111" s="96"/>
      <c r="G111" s="96"/>
      <c r="H111" s="96"/>
      <c r="I111" s="96"/>
      <c r="J111" s="96"/>
    </row>
    <row r="112" spans="1:10" x14ac:dyDescent="0.2">
      <c r="A112" s="113"/>
      <c r="B112" s="96"/>
      <c r="C112" s="96"/>
      <c r="D112" s="96"/>
      <c r="E112" s="96"/>
      <c r="F112" s="96"/>
      <c r="G112" s="96"/>
      <c r="H112" s="96"/>
      <c r="I112" s="96"/>
      <c r="J112" s="96"/>
    </row>
    <row r="113" spans="1:17" x14ac:dyDescent="0.2">
      <c r="A113" s="113"/>
      <c r="B113" s="96"/>
      <c r="C113" s="96"/>
      <c r="D113" s="96"/>
      <c r="E113" s="96"/>
      <c r="F113" s="96"/>
      <c r="G113" s="96"/>
      <c r="H113" s="96"/>
      <c r="I113" s="96"/>
      <c r="J113" s="96"/>
    </row>
    <row r="114" spans="1:17" x14ac:dyDescent="0.2">
      <c r="A114" s="113"/>
      <c r="B114" s="96"/>
      <c r="C114" s="96"/>
      <c r="D114" s="96"/>
      <c r="E114" s="96"/>
      <c r="F114" s="96"/>
      <c r="G114" s="96"/>
      <c r="H114" s="96"/>
      <c r="I114" s="96"/>
      <c r="J114" s="96"/>
    </row>
    <row r="115" spans="1:17" x14ac:dyDescent="0.2">
      <c r="A115" s="113"/>
      <c r="B115" s="96"/>
      <c r="C115" s="96"/>
      <c r="D115" s="96"/>
      <c r="E115" s="96"/>
      <c r="F115" s="96"/>
      <c r="G115" s="96"/>
      <c r="H115" s="96"/>
      <c r="I115" s="96"/>
      <c r="J115" s="96"/>
    </row>
    <row r="116" spans="1:17" x14ac:dyDescent="0.2">
      <c r="A116" s="113"/>
      <c r="B116" s="96"/>
      <c r="C116" s="96"/>
      <c r="D116" s="96"/>
      <c r="E116" s="96"/>
      <c r="F116" s="96"/>
      <c r="G116" s="96"/>
      <c r="H116" s="96"/>
      <c r="I116" s="96"/>
      <c r="J116" s="96"/>
    </row>
    <row r="117" spans="1:17" x14ac:dyDescent="0.2">
      <c r="A117" s="113"/>
      <c r="B117" s="96"/>
      <c r="C117" s="96"/>
      <c r="D117" s="96"/>
      <c r="E117" s="96"/>
      <c r="F117" s="96"/>
      <c r="G117" s="96"/>
      <c r="H117" s="96"/>
      <c r="I117" s="96"/>
      <c r="J117" s="96"/>
    </row>
    <row r="118" spans="1:17" x14ac:dyDescent="0.2">
      <c r="A118" s="113"/>
      <c r="B118" s="96"/>
      <c r="C118" s="96"/>
      <c r="D118" s="96"/>
      <c r="E118" s="96"/>
      <c r="F118" s="96"/>
      <c r="G118" s="96"/>
      <c r="H118" s="96"/>
      <c r="I118" s="96"/>
      <c r="J118" s="96"/>
    </row>
    <row r="119" spans="1:17" x14ac:dyDescent="0.2">
      <c r="A119" s="113"/>
      <c r="B119" s="96"/>
      <c r="C119" s="96"/>
      <c r="D119" s="96"/>
      <c r="E119" s="96"/>
      <c r="F119" s="96"/>
      <c r="G119" s="96"/>
      <c r="H119" s="96"/>
      <c r="I119" s="96"/>
      <c r="J119" s="96"/>
    </row>
    <row r="120" spans="1:17" x14ac:dyDescent="0.2">
      <c r="A120" s="113"/>
      <c r="B120" s="96"/>
      <c r="C120" s="96"/>
      <c r="D120" s="96"/>
      <c r="E120" s="96"/>
      <c r="F120" s="96"/>
      <c r="G120" s="96"/>
      <c r="H120" s="96"/>
      <c r="I120" s="96"/>
      <c r="J120" s="96"/>
    </row>
    <row r="121" spans="1:17" x14ac:dyDescent="0.2">
      <c r="A121" s="113"/>
      <c r="B121" s="96"/>
      <c r="C121" s="96"/>
      <c r="D121" s="96"/>
      <c r="E121" s="96"/>
      <c r="F121" s="96"/>
      <c r="G121" s="96"/>
      <c r="H121" s="96"/>
      <c r="I121" s="96"/>
      <c r="J121" s="96"/>
    </row>
    <row r="122" spans="1:17" s="96" customFormat="1" x14ac:dyDescent="0.2">
      <c r="A122" s="113"/>
      <c r="Q122" s="107"/>
    </row>
    <row r="123" spans="1:17" s="96" customFormat="1" x14ac:dyDescent="0.2">
      <c r="A123" s="113"/>
      <c r="Q123" s="107"/>
    </row>
    <row r="124" spans="1:17" s="96" customFormat="1" x14ac:dyDescent="0.2">
      <c r="A124" s="113"/>
    </row>
    <row r="125" spans="1:17" s="96" customFormat="1" x14ac:dyDescent="0.2">
      <c r="A125" s="113"/>
    </row>
    <row r="126" spans="1:17" s="96" customFormat="1" x14ac:dyDescent="0.2">
      <c r="A126" s="113"/>
    </row>
    <row r="127" spans="1:17" s="96" customFormat="1" x14ac:dyDescent="0.2">
      <c r="A127" s="113"/>
    </row>
    <row r="128" spans="1:17" s="96" customFormat="1" x14ac:dyDescent="0.2">
      <c r="A128" s="113"/>
    </row>
    <row r="129" spans="1:1" s="96" customFormat="1" x14ac:dyDescent="0.2">
      <c r="A129" s="113"/>
    </row>
    <row r="130" spans="1:1" s="96" customFormat="1" x14ac:dyDescent="0.2">
      <c r="A130" s="113"/>
    </row>
    <row r="131" spans="1:1" s="96" customFormat="1" x14ac:dyDescent="0.2">
      <c r="A131" s="113"/>
    </row>
    <row r="132" spans="1:1" s="96" customFormat="1" x14ac:dyDescent="0.2">
      <c r="A132" s="113"/>
    </row>
    <row r="133" spans="1:1" s="96" customFormat="1" x14ac:dyDescent="0.2">
      <c r="A133" s="113"/>
    </row>
    <row r="134" spans="1:1" s="96" customFormat="1" x14ac:dyDescent="0.2">
      <c r="A134" s="113"/>
    </row>
    <row r="135" spans="1:1" s="96" customFormat="1" x14ac:dyDescent="0.2">
      <c r="A135" s="113"/>
    </row>
    <row r="136" spans="1:1" s="96" customFormat="1" x14ac:dyDescent="0.2">
      <c r="A136" s="113"/>
    </row>
    <row r="137" spans="1:1" s="96" customFormat="1" x14ac:dyDescent="0.2">
      <c r="A137" s="113"/>
    </row>
    <row r="138" spans="1:1" s="96" customFormat="1" x14ac:dyDescent="0.2">
      <c r="A138" s="113"/>
    </row>
    <row r="139" spans="1:1" s="96" customFormat="1" x14ac:dyDescent="0.2">
      <c r="A139" s="113"/>
    </row>
    <row r="140" spans="1:1" s="96" customFormat="1" x14ac:dyDescent="0.2">
      <c r="A140" s="113"/>
    </row>
    <row r="141" spans="1:1" s="96" customFormat="1" x14ac:dyDescent="0.2">
      <c r="A141" s="113"/>
    </row>
    <row r="142" spans="1:1" s="96" customFormat="1" x14ac:dyDescent="0.2">
      <c r="A142" s="113"/>
    </row>
    <row r="143" spans="1:1" s="96" customFormat="1" x14ac:dyDescent="0.2">
      <c r="A143" s="113"/>
    </row>
    <row r="144" spans="1:1" s="96" customFormat="1" x14ac:dyDescent="0.2">
      <c r="A144" s="113"/>
    </row>
    <row r="145" spans="1:1" s="96" customFormat="1" x14ac:dyDescent="0.2">
      <c r="A145" s="113"/>
    </row>
    <row r="146" spans="1:1" s="96" customFormat="1" x14ac:dyDescent="0.2">
      <c r="A146" s="113"/>
    </row>
    <row r="147" spans="1:1" s="96" customFormat="1" x14ac:dyDescent="0.2">
      <c r="A147" s="113"/>
    </row>
    <row r="148" spans="1:1" s="96" customFormat="1" x14ac:dyDescent="0.2">
      <c r="A148" s="113"/>
    </row>
    <row r="149" spans="1:1" s="96" customFormat="1" x14ac:dyDescent="0.2">
      <c r="A149" s="113"/>
    </row>
    <row r="150" spans="1:1" s="96" customFormat="1" x14ac:dyDescent="0.2">
      <c r="A150" s="113"/>
    </row>
    <row r="151" spans="1:1" s="96" customFormat="1" x14ac:dyDescent="0.2">
      <c r="A151" s="113"/>
    </row>
  </sheetData>
  <mergeCells count="7">
    <mergeCell ref="A54:A55"/>
    <mergeCell ref="B54:I54"/>
    <mergeCell ref="B8:I8"/>
    <mergeCell ref="A9:A10"/>
    <mergeCell ref="A50:D50"/>
    <mergeCell ref="B39:I39"/>
    <mergeCell ref="A52:C52"/>
  </mergeCells>
  <pageMargins left="0.15748031496062992" right="0.15748031496062992" top="0.39370078740157483" bottom="0.39370078740157483" header="0.51181102362204722" footer="0.51181102362204722"/>
  <pageSetup paperSize="9" scale="59" fitToHeight="0" orientation="portrait" r:id="rId1"/>
  <headerFooter alignWithMargins="0">
    <oddHeader>&amp;C&amp;"Calibri"&amp;12&amp;K000000 OFFICIAL-SENSITIVE&amp;1#_x000D_</oddHeader>
    <oddFooter>&amp;C_x000D_&amp;1#&amp;"Calibri"&amp;12&amp;K000000 OFFICIAL-SENSITIVE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8678B-1927-4E89-808E-0995277F3700}">
  <sheetPr>
    <pageSetUpPr fitToPage="1"/>
  </sheetPr>
  <dimension ref="A1:J78"/>
  <sheetViews>
    <sheetView topLeftCell="A4" zoomScale="85" zoomScaleNormal="85" workbookViewId="0">
      <selection activeCell="G1" sqref="G1"/>
    </sheetView>
  </sheetViews>
  <sheetFormatPr defaultColWidth="9.140625" defaultRowHeight="12.75" x14ac:dyDescent="0.2"/>
  <cols>
    <col min="1" max="1" width="72.5703125" style="120" customWidth="1"/>
    <col min="2" max="2" width="8.7109375" style="126" customWidth="1"/>
    <col min="3" max="4" width="13.7109375" style="120" customWidth="1"/>
    <col min="5" max="5" width="12.85546875" style="120" customWidth="1"/>
    <col min="6" max="6" width="18.5703125" style="120" customWidth="1"/>
    <col min="7" max="7" width="9.140625" style="120"/>
    <col min="8" max="8" width="13" style="120" customWidth="1"/>
    <col min="9" max="9" width="9.140625" style="120"/>
    <col min="10" max="10" width="18.42578125" style="120" customWidth="1"/>
    <col min="11" max="16384" width="9.140625" style="120"/>
  </cols>
  <sheetData>
    <row r="1" spans="1:10" ht="18" x14ac:dyDescent="0.2">
      <c r="A1" s="8" t="s">
        <v>0</v>
      </c>
      <c r="G1" s="90"/>
    </row>
    <row r="2" spans="1:10" ht="18" x14ac:dyDescent="0.2">
      <c r="A2" s="8" t="s">
        <v>425</v>
      </c>
    </row>
    <row r="3" spans="1:10" s="114" customFormat="1" ht="12.75" customHeight="1" x14ac:dyDescent="0.25">
      <c r="A3" s="148" t="s">
        <v>514</v>
      </c>
      <c r="B3" s="115"/>
    </row>
    <row r="4" spans="1:10" ht="13.5" thickBot="1" x14ac:dyDescent="0.25">
      <c r="A4" s="116"/>
      <c r="B4" s="117"/>
      <c r="C4" s="118"/>
      <c r="D4" s="119"/>
      <c r="E4" s="114"/>
      <c r="F4" s="114"/>
      <c r="G4" s="114"/>
      <c r="H4" s="114"/>
      <c r="I4" s="114"/>
      <c r="J4" s="114"/>
    </row>
    <row r="5" spans="1:10" x14ac:dyDescent="0.2">
      <c r="A5" s="982"/>
      <c r="B5" s="983"/>
      <c r="C5" s="984" t="s">
        <v>89</v>
      </c>
      <c r="D5" s="985" t="s">
        <v>90</v>
      </c>
      <c r="E5" s="114"/>
      <c r="F5" s="114"/>
      <c r="G5" s="114"/>
      <c r="H5" s="114"/>
      <c r="I5" s="114"/>
      <c r="J5" s="114"/>
    </row>
    <row r="6" spans="1:10" x14ac:dyDescent="0.2">
      <c r="A6" s="986"/>
      <c r="B6" s="468" t="s">
        <v>432</v>
      </c>
      <c r="C6" s="469" t="s">
        <v>133</v>
      </c>
      <c r="D6" s="987" t="s">
        <v>133</v>
      </c>
      <c r="E6" s="114"/>
      <c r="F6" s="114"/>
      <c r="G6" s="114"/>
      <c r="H6" s="114"/>
      <c r="I6" s="114"/>
      <c r="J6" s="114"/>
    </row>
    <row r="7" spans="1:10" x14ac:dyDescent="0.2">
      <c r="A7" s="988" t="s">
        <v>455</v>
      </c>
      <c r="B7" s="989" t="s">
        <v>515</v>
      </c>
      <c r="C7" s="967">
        <v>25991813</v>
      </c>
      <c r="D7" s="990">
        <v>50524160</v>
      </c>
      <c r="E7" s="121"/>
      <c r="F7" s="114"/>
      <c r="G7" s="114"/>
      <c r="H7" s="114"/>
      <c r="I7" s="114"/>
      <c r="J7" s="114"/>
    </row>
    <row r="8" spans="1:10" x14ac:dyDescent="0.2">
      <c r="A8" s="991" t="s">
        <v>516</v>
      </c>
      <c r="B8" s="992"/>
      <c r="C8" s="967">
        <v>246814</v>
      </c>
      <c r="D8" s="993">
        <v>-73097</v>
      </c>
      <c r="E8" s="121"/>
      <c r="F8" s="114"/>
      <c r="G8" s="114"/>
      <c r="H8" s="114"/>
      <c r="I8" s="114"/>
      <c r="J8" s="114"/>
    </row>
    <row r="9" spans="1:10" ht="36" x14ac:dyDescent="0.2">
      <c r="A9" s="991" t="s">
        <v>517</v>
      </c>
      <c r="B9" s="992"/>
      <c r="C9" s="967">
        <v>317543</v>
      </c>
      <c r="D9" s="993">
        <v>35853</v>
      </c>
      <c r="E9" s="121"/>
      <c r="F9" s="114"/>
      <c r="G9" s="114"/>
      <c r="H9" s="114"/>
      <c r="I9" s="114"/>
      <c r="J9" s="114"/>
    </row>
    <row r="10" spans="1:10" x14ac:dyDescent="0.2">
      <c r="A10" s="991" t="s">
        <v>518</v>
      </c>
      <c r="B10" s="992"/>
      <c r="C10" s="967">
        <v>0</v>
      </c>
      <c r="D10" s="993">
        <v>-40764</v>
      </c>
      <c r="E10" s="121"/>
      <c r="F10" s="114"/>
      <c r="G10" s="114"/>
      <c r="H10" s="114"/>
      <c r="I10" s="114"/>
      <c r="J10" s="114"/>
    </row>
    <row r="11" spans="1:10" ht="28.5" customHeight="1" x14ac:dyDescent="0.2">
      <c r="A11" s="991" t="s">
        <v>519</v>
      </c>
      <c r="B11" s="992"/>
      <c r="C11" s="967">
        <v>-133535</v>
      </c>
      <c r="D11" s="993">
        <v>133333</v>
      </c>
      <c r="E11" s="121"/>
      <c r="F11" s="114"/>
      <c r="G11" s="114"/>
      <c r="H11" s="114"/>
      <c r="I11" s="114"/>
      <c r="J11" s="114"/>
    </row>
    <row r="12" spans="1:10" ht="24" x14ac:dyDescent="0.2">
      <c r="A12" s="991" t="s">
        <v>520</v>
      </c>
      <c r="B12" s="992"/>
      <c r="C12" s="967">
        <v>2772922</v>
      </c>
      <c r="D12" s="993">
        <v>-2334352</v>
      </c>
      <c r="E12" s="121"/>
      <c r="F12" s="114"/>
      <c r="G12" s="114"/>
      <c r="H12" s="114"/>
      <c r="I12" s="114"/>
      <c r="J12" s="114"/>
    </row>
    <row r="13" spans="1:10" ht="24" x14ac:dyDescent="0.2">
      <c r="A13" s="991" t="s">
        <v>521</v>
      </c>
      <c r="B13" s="992"/>
      <c r="C13" s="967" t="s">
        <v>708</v>
      </c>
      <c r="D13" s="993">
        <v>30165</v>
      </c>
      <c r="E13" s="114"/>
      <c r="F13" s="114"/>
      <c r="G13" s="114"/>
      <c r="H13" s="114"/>
      <c r="I13" s="114"/>
      <c r="J13" s="114"/>
    </row>
    <row r="14" spans="1:10" x14ac:dyDescent="0.2">
      <c r="A14" s="991" t="s">
        <v>522</v>
      </c>
      <c r="B14" s="992"/>
      <c r="C14" s="967">
        <v>0</v>
      </c>
      <c r="D14" s="993">
        <v>-385897</v>
      </c>
      <c r="E14" s="114"/>
      <c r="F14" s="122"/>
      <c r="G14" s="114"/>
      <c r="H14" s="114"/>
      <c r="I14" s="114"/>
      <c r="J14" s="114"/>
    </row>
    <row r="15" spans="1:10" ht="25.9" customHeight="1" x14ac:dyDescent="0.2">
      <c r="A15" s="991" t="s">
        <v>523</v>
      </c>
      <c r="B15" s="992"/>
      <c r="C15" s="967">
        <v>1968119</v>
      </c>
      <c r="D15" s="993">
        <v>1742162</v>
      </c>
      <c r="E15" s="114"/>
      <c r="F15" s="122"/>
      <c r="G15" s="114"/>
      <c r="H15" s="114"/>
      <c r="I15" s="114"/>
      <c r="J15" s="114"/>
    </row>
    <row r="16" spans="1:10" ht="25.9" customHeight="1" thickBot="1" x14ac:dyDescent="0.25">
      <c r="A16" s="994" t="s">
        <v>524</v>
      </c>
      <c r="B16" s="995" t="s">
        <v>525</v>
      </c>
      <c r="C16" s="996">
        <v>32601885</v>
      </c>
      <c r="D16" s="997">
        <v>49631563</v>
      </c>
      <c r="E16" s="114"/>
      <c r="F16" s="122"/>
      <c r="G16" s="114"/>
      <c r="H16" s="114"/>
      <c r="I16" s="114"/>
      <c r="J16" s="114"/>
    </row>
    <row r="17" spans="1:10" ht="27" customHeight="1" x14ac:dyDescent="0.2">
      <c r="E17" s="114"/>
      <c r="F17" s="114"/>
      <c r="G17" s="114"/>
      <c r="H17" s="114"/>
      <c r="I17" s="114"/>
      <c r="J17" s="114"/>
    </row>
    <row r="18" spans="1:10" x14ac:dyDescent="0.2">
      <c r="A18" s="114"/>
      <c r="B18" s="123"/>
      <c r="C18" s="114"/>
      <c r="D18" s="114"/>
      <c r="E18" s="114"/>
      <c r="F18" s="114"/>
      <c r="G18" s="114"/>
      <c r="H18" s="114"/>
      <c r="I18" s="114"/>
      <c r="J18" s="114"/>
    </row>
    <row r="19" spans="1:10" x14ac:dyDescent="0.2">
      <c r="A19" s="114"/>
      <c r="B19" s="123"/>
      <c r="C19" s="114"/>
      <c r="D19" s="114"/>
      <c r="E19" s="114"/>
      <c r="F19" s="114"/>
      <c r="G19" s="114"/>
      <c r="H19" s="114"/>
      <c r="I19" s="114"/>
      <c r="J19" s="114"/>
    </row>
    <row r="20" spans="1:10" x14ac:dyDescent="0.2">
      <c r="B20" s="123"/>
      <c r="C20" s="114"/>
      <c r="D20" s="114"/>
      <c r="E20" s="114"/>
      <c r="F20" s="114"/>
      <c r="G20" s="114"/>
      <c r="H20" s="114"/>
      <c r="I20" s="114"/>
      <c r="J20" s="114"/>
    </row>
    <row r="21" spans="1:10" x14ac:dyDescent="0.2">
      <c r="A21" s="114"/>
      <c r="B21" s="123"/>
      <c r="C21" s="114"/>
      <c r="D21" s="114"/>
      <c r="E21" s="114"/>
      <c r="F21" s="114"/>
      <c r="G21" s="114"/>
      <c r="H21" s="114"/>
      <c r="I21" s="114"/>
      <c r="J21" s="114"/>
    </row>
    <row r="22" spans="1:10" x14ac:dyDescent="0.2">
      <c r="A22" s="114"/>
      <c r="B22" s="123"/>
      <c r="C22" s="114"/>
      <c r="D22" s="114"/>
      <c r="E22" s="114"/>
      <c r="F22" s="114"/>
      <c r="G22" s="114"/>
      <c r="H22" s="114"/>
      <c r="I22" s="114"/>
      <c r="J22" s="114"/>
    </row>
    <row r="23" spans="1:10" x14ac:dyDescent="0.2">
      <c r="A23" s="114"/>
      <c r="B23" s="123"/>
      <c r="C23" s="114"/>
      <c r="D23" s="114"/>
      <c r="E23" s="114"/>
      <c r="F23" s="114"/>
      <c r="G23" s="114"/>
      <c r="H23" s="114"/>
      <c r="I23" s="114"/>
      <c r="J23" s="114"/>
    </row>
    <row r="24" spans="1:10" x14ac:dyDescent="0.2">
      <c r="A24" s="114"/>
      <c r="B24" s="123"/>
      <c r="C24" s="114"/>
      <c r="D24" s="114"/>
      <c r="E24" s="114"/>
      <c r="F24" s="114"/>
      <c r="G24" s="114"/>
      <c r="H24" s="114"/>
      <c r="I24" s="114"/>
      <c r="J24" s="114"/>
    </row>
    <row r="25" spans="1:10" x14ac:dyDescent="0.2">
      <c r="A25" s="114"/>
      <c r="B25" s="123"/>
      <c r="C25" s="114"/>
      <c r="D25" s="114"/>
      <c r="E25" s="114"/>
      <c r="F25" s="114"/>
      <c r="G25" s="114"/>
      <c r="H25" s="114"/>
      <c r="I25" s="114"/>
      <c r="J25" s="114"/>
    </row>
    <row r="26" spans="1:10" x14ac:dyDescent="0.2">
      <c r="A26" s="114"/>
      <c r="B26" s="123"/>
      <c r="C26" s="114"/>
      <c r="D26" s="114"/>
      <c r="E26" s="114"/>
      <c r="F26" s="114"/>
      <c r="G26" s="114"/>
      <c r="H26" s="114"/>
      <c r="I26" s="114"/>
      <c r="J26" s="114"/>
    </row>
    <row r="27" spans="1:10" x14ac:dyDescent="0.2">
      <c r="A27" s="114"/>
      <c r="B27" s="123"/>
      <c r="C27" s="114"/>
      <c r="D27" s="114"/>
      <c r="E27" s="114"/>
      <c r="F27" s="114"/>
      <c r="G27" s="114"/>
      <c r="H27" s="114"/>
      <c r="I27" s="114"/>
      <c r="J27" s="114"/>
    </row>
    <row r="28" spans="1:10" x14ac:dyDescent="0.2">
      <c r="A28" s="114"/>
      <c r="B28" s="123"/>
      <c r="C28" s="114"/>
      <c r="D28" s="114"/>
      <c r="E28" s="114"/>
      <c r="F28" s="114"/>
      <c r="G28" s="114"/>
      <c r="H28" s="114"/>
      <c r="I28" s="114"/>
      <c r="J28" s="114"/>
    </row>
    <row r="29" spans="1:10" x14ac:dyDescent="0.2">
      <c r="A29" s="114"/>
      <c r="B29" s="123"/>
      <c r="C29" s="114"/>
      <c r="D29" s="114"/>
      <c r="E29" s="114"/>
      <c r="F29" s="114"/>
      <c r="G29" s="114"/>
      <c r="H29" s="114"/>
      <c r="I29" s="114"/>
      <c r="J29" s="114"/>
    </row>
    <row r="30" spans="1:10" x14ac:dyDescent="0.2">
      <c r="A30" s="114"/>
      <c r="B30" s="123"/>
      <c r="C30" s="114"/>
      <c r="D30" s="114"/>
      <c r="E30" s="114"/>
      <c r="F30" s="114"/>
      <c r="G30" s="114"/>
      <c r="H30" s="114"/>
      <c r="I30" s="114"/>
      <c r="J30" s="114"/>
    </row>
    <row r="31" spans="1:10" x14ac:dyDescent="0.2">
      <c r="A31" s="114"/>
      <c r="B31" s="123"/>
      <c r="C31" s="114"/>
      <c r="D31" s="114"/>
      <c r="E31" s="114"/>
      <c r="F31" s="114"/>
      <c r="G31" s="114"/>
      <c r="H31" s="114"/>
      <c r="I31" s="114"/>
      <c r="J31" s="114"/>
    </row>
    <row r="32" spans="1:10" x14ac:dyDescent="0.2">
      <c r="A32" s="114"/>
      <c r="B32" s="123"/>
      <c r="C32" s="114"/>
      <c r="D32" s="114"/>
      <c r="E32" s="114"/>
      <c r="F32" s="114"/>
      <c r="G32" s="114"/>
      <c r="H32" s="114"/>
      <c r="I32" s="114"/>
      <c r="J32" s="114"/>
    </row>
    <row r="33" spans="1:10" x14ac:dyDescent="0.2">
      <c r="A33" s="114"/>
      <c r="B33" s="123"/>
      <c r="C33" s="114"/>
      <c r="D33" s="114"/>
      <c r="E33" s="114"/>
      <c r="F33" s="114"/>
      <c r="G33" s="114"/>
      <c r="H33" s="114"/>
      <c r="I33" s="114"/>
      <c r="J33" s="114"/>
    </row>
    <row r="78" spans="2:3" x14ac:dyDescent="0.2">
      <c r="B78" s="124"/>
      <c r="C78" s="125"/>
    </row>
  </sheetData>
  <pageMargins left="0.15748031496062992" right="0.15748031496062992" top="0.39370078740157483" bottom="0.39370078740157483" header="0.51181102362204722" footer="0.51181102362204722"/>
  <pageSetup paperSize="9" scale="72" fitToHeight="0" orientation="landscape" r:id="rId1"/>
  <headerFooter alignWithMargins="0">
    <oddHeader>&amp;C&amp;"Calibri"&amp;12&amp;K000000 OFFICIAL-SENSITIVE&amp;1#_x000D_</oddHeader>
    <oddFooter>&amp;C_x000D_&amp;1#&amp;"Calibri"&amp;12&amp;K000000 OFFICIAL-SENSITIVE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1C5E4-EC9D-4763-9D51-044C1272C8EE}">
  <sheetPr>
    <pageSetUpPr fitToPage="1"/>
  </sheetPr>
  <dimension ref="A1:L23"/>
  <sheetViews>
    <sheetView showZeros="0" topLeftCell="A6" zoomScaleNormal="100" workbookViewId="0">
      <selection activeCell="G1" sqref="G1"/>
    </sheetView>
  </sheetViews>
  <sheetFormatPr defaultColWidth="9.140625" defaultRowHeight="12.75" x14ac:dyDescent="0.2"/>
  <cols>
    <col min="1" max="1" width="42" style="130" customWidth="1"/>
    <col min="2" max="2" width="10.7109375" style="130" customWidth="1"/>
    <col min="3" max="4" width="12.7109375" style="53" customWidth="1"/>
    <col min="5" max="5" width="17.28515625" style="53" customWidth="1"/>
    <col min="6" max="6" width="9.140625" style="53"/>
    <col min="7" max="7" width="18" style="53" customWidth="1"/>
    <col min="8" max="8" width="10" style="53" bestFit="1" customWidth="1"/>
    <col min="9" max="9" width="8.5703125" style="53" customWidth="1"/>
    <col min="10" max="10" width="10.28515625" style="53" customWidth="1"/>
    <col min="11" max="11" width="9.140625" style="53"/>
    <col min="12" max="12" width="8.85546875" style="53" customWidth="1"/>
    <col min="13" max="13" width="6" style="53" customWidth="1"/>
    <col min="14" max="16384" width="9.140625" style="53"/>
  </cols>
  <sheetData>
    <row r="1" spans="1:12" ht="18" x14ac:dyDescent="0.2">
      <c r="A1" s="8" t="s">
        <v>0</v>
      </c>
    </row>
    <row r="2" spans="1:12" ht="18" x14ac:dyDescent="0.2">
      <c r="A2" s="8" t="s">
        <v>425</v>
      </c>
    </row>
    <row r="3" spans="1:12" x14ac:dyDescent="0.2">
      <c r="A3" s="148" t="s">
        <v>526</v>
      </c>
      <c r="J3" s="90" t="s">
        <v>442</v>
      </c>
    </row>
    <row r="4" spans="1:12" x14ac:dyDescent="0.2">
      <c r="A4" s="2205"/>
      <c r="B4" s="2205"/>
      <c r="C4" s="2205"/>
      <c r="D4" s="2205"/>
      <c r="E4" s="2205"/>
    </row>
    <row r="5" spans="1:12" s="54" customFormat="1" thickBot="1" x14ac:dyDescent="0.25">
      <c r="A5" s="127"/>
      <c r="B5" s="127"/>
      <c r="C5" s="128"/>
      <c r="D5" s="128"/>
      <c r="E5" s="128"/>
    </row>
    <row r="6" spans="1:12" s="54" customFormat="1" ht="12" x14ac:dyDescent="0.2">
      <c r="A6" s="998"/>
      <c r="B6" s="999"/>
      <c r="C6" s="1000"/>
      <c r="D6" s="1000"/>
      <c r="E6" s="1001"/>
    </row>
    <row r="7" spans="1:12" s="54" customFormat="1" ht="48" x14ac:dyDescent="0.2">
      <c r="A7" s="1002"/>
      <c r="B7" s="470"/>
      <c r="C7" s="471" t="s">
        <v>431</v>
      </c>
      <c r="D7" s="471" t="s">
        <v>444</v>
      </c>
      <c r="E7" s="1003" t="s">
        <v>445</v>
      </c>
    </row>
    <row r="8" spans="1:12" s="54" customFormat="1" ht="12" x14ac:dyDescent="0.2">
      <c r="A8" s="1004"/>
      <c r="B8" s="218" t="s">
        <v>432</v>
      </c>
      <c r="C8" s="219" t="s">
        <v>133</v>
      </c>
      <c r="D8" s="219" t="s">
        <v>133</v>
      </c>
      <c r="E8" s="1005" t="s">
        <v>133</v>
      </c>
    </row>
    <row r="9" spans="1:12" s="54" customFormat="1" ht="12" x14ac:dyDescent="0.2">
      <c r="A9" s="1006" t="s">
        <v>495</v>
      </c>
      <c r="B9" s="1007" t="s">
        <v>515</v>
      </c>
      <c r="C9" s="1008">
        <v>25991813</v>
      </c>
      <c r="D9" s="1009">
        <v>32381151</v>
      </c>
      <c r="E9" s="1010">
        <v>6389338</v>
      </c>
    </row>
    <row r="10" spans="1:12" s="54" customFormat="1" ht="12" x14ac:dyDescent="0.2">
      <c r="A10" s="1006" t="s">
        <v>513</v>
      </c>
      <c r="B10" s="1007" t="s">
        <v>527</v>
      </c>
      <c r="C10" s="1008">
        <v>20304031</v>
      </c>
      <c r="D10" s="1009">
        <v>20472404</v>
      </c>
      <c r="E10" s="1010">
        <v>168373</v>
      </c>
    </row>
    <row r="11" spans="1:12" s="54" customFormat="1" ht="12" x14ac:dyDescent="0.2">
      <c r="A11" s="1011" t="s">
        <v>528</v>
      </c>
      <c r="B11" s="1012"/>
      <c r="C11" s="1013"/>
      <c r="D11" s="1014"/>
      <c r="E11" s="1015"/>
    </row>
    <row r="12" spans="1:12" s="54" customFormat="1" ht="12" x14ac:dyDescent="0.2">
      <c r="A12" s="1006" t="s">
        <v>529</v>
      </c>
      <c r="B12" s="1007"/>
      <c r="C12" s="1008">
        <v>-242662</v>
      </c>
      <c r="D12" s="1009">
        <v>-218371</v>
      </c>
      <c r="E12" s="1010">
        <v>24291</v>
      </c>
    </row>
    <row r="13" spans="1:12" s="54" customFormat="1" ht="24" customHeight="1" x14ac:dyDescent="0.2">
      <c r="A13" s="1006" t="s">
        <v>530</v>
      </c>
      <c r="B13" s="1007"/>
      <c r="C13" s="1008">
        <v>247731</v>
      </c>
      <c r="D13" s="1009">
        <v>214671</v>
      </c>
      <c r="E13" s="1010">
        <v>-33060</v>
      </c>
    </row>
    <row r="14" spans="1:12" s="54" customFormat="1" ht="12" x14ac:dyDescent="0.2">
      <c r="A14" s="1011" t="s">
        <v>531</v>
      </c>
      <c r="B14" s="1012"/>
      <c r="C14" s="1013"/>
      <c r="D14" s="1014"/>
      <c r="E14" s="1015"/>
    </row>
    <row r="15" spans="1:12" s="54" customFormat="1" x14ac:dyDescent="0.2">
      <c r="A15" s="1006" t="s">
        <v>532</v>
      </c>
      <c r="B15" s="1007"/>
      <c r="C15" s="1008">
        <v>-7274121</v>
      </c>
      <c r="D15" s="1009">
        <v>-8696257</v>
      </c>
      <c r="E15" s="1010">
        <v>-1422136</v>
      </c>
      <c r="L15" s="129"/>
    </row>
    <row r="16" spans="1:12" s="54" customFormat="1" ht="24" x14ac:dyDescent="0.2">
      <c r="A16" s="1006" t="s">
        <v>533</v>
      </c>
      <c r="B16" s="1007"/>
      <c r="C16" s="1008">
        <v>13371447</v>
      </c>
      <c r="D16" s="1009">
        <v>8585447</v>
      </c>
      <c r="E16" s="1010">
        <v>-4786000</v>
      </c>
      <c r="L16" s="129"/>
    </row>
    <row r="17" spans="1:12" s="54" customFormat="1" x14ac:dyDescent="0.2">
      <c r="A17" s="1006" t="s">
        <v>534</v>
      </c>
      <c r="B17" s="1007"/>
      <c r="C17" s="1008">
        <v>-2801558</v>
      </c>
      <c r="D17" s="1009">
        <v>0</v>
      </c>
      <c r="E17" s="1010">
        <v>2801558</v>
      </c>
      <c r="L17" s="129"/>
    </row>
    <row r="18" spans="1:12" s="54" customFormat="1" ht="12" x14ac:dyDescent="0.2">
      <c r="A18" s="1011" t="s">
        <v>535</v>
      </c>
      <c r="B18" s="1012"/>
      <c r="C18" s="1013"/>
      <c r="D18" s="1014"/>
      <c r="E18" s="1015"/>
    </row>
    <row r="19" spans="1:12" s="54" customFormat="1" x14ac:dyDescent="0.2">
      <c r="A19" s="1006" t="s">
        <v>536</v>
      </c>
      <c r="B19" s="1008"/>
      <c r="C19" s="1008">
        <v>372100</v>
      </c>
      <c r="D19" s="1009">
        <v>0</v>
      </c>
      <c r="E19" s="1010">
        <v>-372100</v>
      </c>
      <c r="L19" s="129"/>
    </row>
    <row r="20" spans="1:12" s="54" customFormat="1" x14ac:dyDescent="0.2">
      <c r="A20" s="1006" t="s">
        <v>537</v>
      </c>
      <c r="B20" s="1008"/>
      <c r="C20" s="1008">
        <v>-68500</v>
      </c>
      <c r="D20" s="1009">
        <v>0</v>
      </c>
      <c r="E20" s="1010">
        <v>68500</v>
      </c>
      <c r="L20" s="129"/>
    </row>
    <row r="21" spans="1:12" s="54" customFormat="1" x14ac:dyDescent="0.2">
      <c r="A21" s="1006" t="s">
        <v>538</v>
      </c>
      <c r="B21" s="1008"/>
      <c r="C21" s="1008">
        <v>-1719100</v>
      </c>
      <c r="D21" s="1009">
        <v>0</v>
      </c>
      <c r="E21" s="1010">
        <v>1719100</v>
      </c>
      <c r="L21" s="129"/>
    </row>
    <row r="22" spans="1:12" s="54" customFormat="1" x14ac:dyDescent="0.2">
      <c r="A22" s="1006" t="s">
        <v>539</v>
      </c>
      <c r="B22" s="1008"/>
      <c r="C22" s="1008">
        <v>383900</v>
      </c>
      <c r="D22" s="1009">
        <v>364740</v>
      </c>
      <c r="E22" s="1010">
        <v>-19160</v>
      </c>
      <c r="L22" s="129"/>
    </row>
    <row r="23" spans="1:12" s="54" customFormat="1" thickBot="1" x14ac:dyDescent="0.25">
      <c r="A23" s="1016" t="s">
        <v>540</v>
      </c>
      <c r="B23" s="1017"/>
      <c r="C23" s="1017">
        <v>48565081</v>
      </c>
      <c r="D23" s="1017">
        <v>53103785</v>
      </c>
      <c r="E23" s="1018">
        <v>4538704</v>
      </c>
    </row>
  </sheetData>
  <mergeCells count="1">
    <mergeCell ref="A4:E4"/>
  </mergeCells>
  <pageMargins left="0.75" right="0.75" top="1" bottom="1" header="0.5" footer="0.5"/>
  <pageSetup paperSize="9" scale="78" orientation="landscape" r:id="rId1"/>
  <headerFooter alignWithMargins="0">
    <oddHeader>&amp;C&amp;"Calibri"&amp;12&amp;K000000 OFFICIAL-SENSITIVE&amp;1#_x000D_</oddHeader>
    <oddFooter>&amp;C_x000D_&amp;1#&amp;"Calibri"&amp;12&amp;K000000 OFFICIAL-SENSITIVE</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753EB-74B7-4480-A0A3-1D06E8C6FE80}">
  <dimension ref="A1:J23"/>
  <sheetViews>
    <sheetView zoomScale="85" zoomScaleNormal="85" workbookViewId="0">
      <selection activeCell="G1" sqref="G1"/>
    </sheetView>
  </sheetViews>
  <sheetFormatPr defaultColWidth="9.42578125" defaultRowHeight="15" x14ac:dyDescent="0.25"/>
  <cols>
    <col min="1" max="1" width="11.42578125" style="14" customWidth="1"/>
    <col min="2" max="2" width="61.42578125" style="40" customWidth="1"/>
    <col min="3" max="3" width="17.5703125" style="55" customWidth="1"/>
    <col min="4" max="16384" width="9.42578125" style="14"/>
  </cols>
  <sheetData>
    <row r="1" spans="1:10" ht="18" x14ac:dyDescent="0.25">
      <c r="A1" s="8" t="s">
        <v>0</v>
      </c>
    </row>
    <row r="2" spans="1:10" ht="18" x14ac:dyDescent="0.25">
      <c r="A2" s="8" t="s">
        <v>425</v>
      </c>
    </row>
    <row r="3" spans="1:10" x14ac:dyDescent="0.25">
      <c r="A3" s="4" t="s">
        <v>541</v>
      </c>
      <c r="B3" s="38"/>
      <c r="C3" s="56"/>
      <c r="D3" s="37"/>
      <c r="E3" s="37"/>
    </row>
    <row r="4" spans="1:10" ht="15.75" thickBot="1" x14ac:dyDescent="0.3"/>
    <row r="5" spans="1:10" x14ac:dyDescent="0.25">
      <c r="A5" s="920" t="s">
        <v>542</v>
      </c>
      <c r="B5" s="1019" t="s">
        <v>543</v>
      </c>
      <c r="C5" s="1020" t="s">
        <v>544</v>
      </c>
    </row>
    <row r="6" spans="1:10" x14ac:dyDescent="0.25">
      <c r="A6" s="1021" t="s">
        <v>545</v>
      </c>
      <c r="B6" s="1022" t="s">
        <v>638</v>
      </c>
      <c r="C6" s="1023">
        <v>44707</v>
      </c>
    </row>
    <row r="7" spans="1:10" ht="24.6" customHeight="1" x14ac:dyDescent="0.25">
      <c r="A7" s="1021" t="s">
        <v>546</v>
      </c>
      <c r="B7" s="1024" t="s">
        <v>547</v>
      </c>
      <c r="C7" s="1023">
        <v>44875</v>
      </c>
    </row>
    <row r="8" spans="1:10" ht="15.75" thickBot="1" x14ac:dyDescent="0.3">
      <c r="A8" s="1025" t="s">
        <v>548</v>
      </c>
      <c r="B8" s="1026" t="s">
        <v>549</v>
      </c>
      <c r="C8" s="1027">
        <v>44853</v>
      </c>
    </row>
    <row r="9" spans="1:10" x14ac:dyDescent="0.25">
      <c r="A9" s="361"/>
      <c r="B9" s="361"/>
      <c r="C9" s="362"/>
    </row>
    <row r="12" spans="1:10" ht="18" x14ac:dyDescent="0.25">
      <c r="A12" s="4" t="s">
        <v>550</v>
      </c>
      <c r="B12" s="1"/>
      <c r="C12" s="1"/>
      <c r="D12" s="1"/>
      <c r="E12" s="1"/>
      <c r="F12" s="1"/>
      <c r="G12" s="1"/>
      <c r="H12" s="15"/>
      <c r="I12" s="15"/>
      <c r="J12" s="15"/>
    </row>
    <row r="13" spans="1:10" ht="15.75" thickBot="1" x14ac:dyDescent="0.3"/>
    <row r="14" spans="1:10" x14ac:dyDescent="0.25">
      <c r="A14" s="248" t="s">
        <v>542</v>
      </c>
      <c r="B14" s="249" t="s">
        <v>543</v>
      </c>
      <c r="C14" s="1028" t="s">
        <v>544</v>
      </c>
    </row>
    <row r="15" spans="1:10" x14ac:dyDescent="0.25">
      <c r="A15" s="1021" t="s">
        <v>551</v>
      </c>
      <c r="B15" s="1029" t="s">
        <v>552</v>
      </c>
      <c r="C15" s="1023">
        <v>44992</v>
      </c>
    </row>
    <row r="16" spans="1:10" ht="15.75" thickBot="1" x14ac:dyDescent="0.3">
      <c r="A16" s="1025" t="s">
        <v>553</v>
      </c>
      <c r="B16" s="1030" t="s">
        <v>554</v>
      </c>
      <c r="C16" s="1027">
        <v>44967</v>
      </c>
    </row>
    <row r="17" spans="1:9" x14ac:dyDescent="0.25">
      <c r="A17" s="259"/>
      <c r="B17" s="259"/>
      <c r="C17" s="260"/>
    </row>
    <row r="18" spans="1:9" x14ac:dyDescent="0.25">
      <c r="B18" s="14"/>
      <c r="I18" s="57"/>
    </row>
    <row r="19" spans="1:9" x14ac:dyDescent="0.25">
      <c r="B19" s="14"/>
    </row>
    <row r="20" spans="1:9" x14ac:dyDescent="0.25">
      <c r="B20" s="14"/>
    </row>
    <row r="21" spans="1:9" x14ac:dyDescent="0.25">
      <c r="B21" s="14"/>
    </row>
    <row r="22" spans="1:9" x14ac:dyDescent="0.25">
      <c r="B22" s="14"/>
    </row>
    <row r="23" spans="1:9" x14ac:dyDescent="0.25">
      <c r="B23" s="14"/>
    </row>
  </sheetData>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DC3FB-F2D0-4DC9-8471-467866AE67D0}">
  <dimension ref="A1:L42"/>
  <sheetViews>
    <sheetView topLeftCell="A31" workbookViewId="0">
      <selection activeCell="G1" sqref="G1"/>
    </sheetView>
  </sheetViews>
  <sheetFormatPr defaultColWidth="9.42578125" defaultRowHeight="15" x14ac:dyDescent="0.25"/>
  <cols>
    <col min="1" max="1" width="23.140625" style="14" customWidth="1"/>
    <col min="2" max="2" width="28.42578125" style="14" customWidth="1"/>
    <col min="3" max="3" width="18.5703125" style="58" customWidth="1"/>
    <col min="4" max="4" width="24.5703125" style="14" customWidth="1"/>
    <col min="5" max="5" width="27.42578125" style="14" customWidth="1"/>
    <col min="6" max="6" width="19.5703125" style="14" customWidth="1"/>
    <col min="7" max="7" width="9.42578125" style="14"/>
    <col min="8" max="8" width="53.42578125" style="14" customWidth="1"/>
    <col min="9" max="9" width="42" style="14" customWidth="1"/>
    <col min="10" max="11" width="9.42578125" style="14"/>
    <col min="12" max="12" width="26.5703125" style="14" customWidth="1"/>
    <col min="13" max="13" width="29.42578125" style="14" customWidth="1"/>
    <col min="14" max="14" width="16.42578125" style="14" customWidth="1"/>
    <col min="15" max="15" width="16.5703125" style="14" customWidth="1"/>
    <col min="16" max="16" width="26.42578125" style="14" customWidth="1"/>
    <col min="17" max="16384" width="9.42578125" style="14"/>
  </cols>
  <sheetData>
    <row r="1" spans="1:12" ht="18" x14ac:dyDescent="0.25">
      <c r="A1" s="8" t="s">
        <v>0</v>
      </c>
    </row>
    <row r="2" spans="1:12" ht="18" x14ac:dyDescent="0.25">
      <c r="A2" s="8" t="s">
        <v>425</v>
      </c>
    </row>
    <row r="3" spans="1:12" x14ac:dyDescent="0.25">
      <c r="A3" s="4" t="s">
        <v>555</v>
      </c>
      <c r="B3" s="56"/>
      <c r="C3" s="59"/>
      <c r="D3" s="4"/>
      <c r="J3" s="15"/>
      <c r="K3" s="15"/>
      <c r="L3" s="15"/>
    </row>
    <row r="4" spans="1:12" ht="15.75" thickBot="1" x14ac:dyDescent="0.3"/>
    <row r="5" spans="1:12" x14ac:dyDescent="0.25">
      <c r="A5" s="248" t="s">
        <v>556</v>
      </c>
      <c r="B5" s="255" t="s">
        <v>557</v>
      </c>
      <c r="D5" s="60"/>
      <c r="E5" s="60"/>
      <c r="F5" s="60"/>
    </row>
    <row r="6" spans="1:12" ht="32.25" customHeight="1" x14ac:dyDescent="0.25">
      <c r="A6" s="320" t="s">
        <v>558</v>
      </c>
      <c r="B6" s="353" t="s">
        <v>559</v>
      </c>
      <c r="D6" s="61"/>
      <c r="E6" s="47"/>
      <c r="F6" s="47"/>
    </row>
    <row r="7" spans="1:12" ht="24" x14ac:dyDescent="0.25">
      <c r="A7" s="320" t="s">
        <v>558</v>
      </c>
      <c r="B7" s="353" t="s">
        <v>642</v>
      </c>
      <c r="D7" s="62"/>
      <c r="E7" s="47"/>
      <c r="F7" s="47"/>
    </row>
    <row r="8" spans="1:12" x14ac:dyDescent="0.25">
      <c r="A8" s="320" t="s">
        <v>558</v>
      </c>
      <c r="B8" s="353" t="s">
        <v>560</v>
      </c>
      <c r="D8" s="62"/>
      <c r="E8" s="47"/>
      <c r="F8" s="47"/>
    </row>
    <row r="9" spans="1:12" x14ac:dyDescent="0.25">
      <c r="A9" s="320" t="s">
        <v>558</v>
      </c>
      <c r="B9" s="353" t="s">
        <v>561</v>
      </c>
      <c r="D9" s="62"/>
      <c r="E9" s="47"/>
      <c r="F9" s="47"/>
    </row>
    <row r="10" spans="1:12" x14ac:dyDescent="0.25">
      <c r="A10" s="320" t="s">
        <v>558</v>
      </c>
      <c r="B10" s="353" t="s">
        <v>562</v>
      </c>
      <c r="D10" s="62"/>
      <c r="E10" s="47"/>
      <c r="F10" s="47"/>
    </row>
    <row r="11" spans="1:12" x14ac:dyDescent="0.25">
      <c r="A11" s="320" t="s">
        <v>558</v>
      </c>
      <c r="B11" s="353" t="s">
        <v>641</v>
      </c>
      <c r="D11" s="62"/>
      <c r="E11" s="47"/>
      <c r="F11" s="47"/>
    </row>
    <row r="12" spans="1:12" ht="24.75" thickBot="1" x14ac:dyDescent="0.3">
      <c r="A12" s="230" t="s">
        <v>558</v>
      </c>
      <c r="B12" s="256" t="s">
        <v>563</v>
      </c>
      <c r="D12" s="62"/>
      <c r="E12" s="47"/>
      <c r="F12" s="47"/>
    </row>
    <row r="13" spans="1:12" x14ac:dyDescent="0.25">
      <c r="A13" s="140"/>
      <c r="B13" s="140"/>
      <c r="D13" s="62"/>
      <c r="E13" s="47"/>
      <c r="F13" s="47"/>
    </row>
    <row r="15" spans="1:12" x14ac:dyDescent="0.25">
      <c r="A15" s="4" t="s">
        <v>564</v>
      </c>
    </row>
    <row r="16" spans="1:12" ht="15.75" thickBot="1" x14ac:dyDescent="0.3"/>
    <row r="17" spans="1:12" ht="18.75" customHeight="1" x14ac:dyDescent="0.25">
      <c r="A17" s="248" t="s">
        <v>565</v>
      </c>
      <c r="B17" s="249" t="s">
        <v>566</v>
      </c>
      <c r="C17" s="255" t="s">
        <v>567</v>
      </c>
    </row>
    <row r="18" spans="1:12" ht="24" x14ac:dyDescent="0.25">
      <c r="A18" s="416">
        <v>44944</v>
      </c>
      <c r="B18" s="351" t="s">
        <v>568</v>
      </c>
      <c r="C18" s="353" t="s">
        <v>569</v>
      </c>
    </row>
    <row r="20" spans="1:12" x14ac:dyDescent="0.25">
      <c r="A20" s="4" t="s">
        <v>570</v>
      </c>
      <c r="B20" s="15"/>
      <c r="C20" s="15"/>
      <c r="G20" s="15"/>
      <c r="H20" s="15"/>
      <c r="I20" s="15"/>
      <c r="J20" s="15"/>
      <c r="K20" s="15"/>
      <c r="L20" s="15"/>
    </row>
    <row r="21" spans="1:12" ht="15.75" thickBot="1" x14ac:dyDescent="0.3">
      <c r="C21" s="14"/>
    </row>
    <row r="22" spans="1:12" ht="16.5" customHeight="1" x14ac:dyDescent="0.25">
      <c r="A22" s="248" t="s">
        <v>556</v>
      </c>
      <c r="B22" s="249" t="s">
        <v>571</v>
      </c>
      <c r="C22" s="255" t="s">
        <v>544</v>
      </c>
    </row>
    <row r="23" spans="1:12" ht="36" x14ac:dyDescent="0.25">
      <c r="A23" s="320" t="s">
        <v>572</v>
      </c>
      <c r="B23" s="351" t="s">
        <v>573</v>
      </c>
      <c r="C23" s="350">
        <v>44938</v>
      </c>
    </row>
    <row r="24" spans="1:12" ht="24.75" thickBot="1" x14ac:dyDescent="0.3">
      <c r="A24" s="230" t="s">
        <v>574</v>
      </c>
      <c r="B24" s="352" t="s">
        <v>575</v>
      </c>
      <c r="C24" s="254">
        <v>44953</v>
      </c>
    </row>
    <row r="25" spans="1:12" x14ac:dyDescent="0.25">
      <c r="A25" s="259"/>
      <c r="B25" s="259"/>
      <c r="C25" s="260"/>
    </row>
    <row r="27" spans="1:12" x14ac:dyDescent="0.25">
      <c r="A27" s="4" t="s">
        <v>576</v>
      </c>
      <c r="B27" s="15"/>
    </row>
    <row r="28" spans="1:12" ht="15.75" thickBot="1" x14ac:dyDescent="0.3"/>
    <row r="29" spans="1:12" x14ac:dyDescent="0.25">
      <c r="A29" s="257" t="s">
        <v>556</v>
      </c>
      <c r="B29" s="258" t="s">
        <v>557</v>
      </c>
    </row>
    <row r="30" spans="1:12" ht="36" x14ac:dyDescent="0.25">
      <c r="A30" s="320" t="s">
        <v>572</v>
      </c>
      <c r="B30" s="353" t="s">
        <v>577</v>
      </c>
    </row>
    <row r="31" spans="1:12" ht="36.75" thickBot="1" x14ac:dyDescent="0.3">
      <c r="A31" s="230" t="s">
        <v>572</v>
      </c>
      <c r="B31" s="256" t="s">
        <v>578</v>
      </c>
    </row>
    <row r="32" spans="1:12" x14ac:dyDescent="0.25">
      <c r="A32" s="140"/>
      <c r="B32" s="140"/>
    </row>
    <row r="33" spans="1:6" x14ac:dyDescent="0.25">
      <c r="A33" s="4" t="s">
        <v>579</v>
      </c>
      <c r="B33" s="15"/>
      <c r="C33" s="15"/>
      <c r="D33" s="15"/>
    </row>
    <row r="34" spans="1:6" ht="15.75" thickBot="1" x14ac:dyDescent="0.3">
      <c r="C34" s="14"/>
    </row>
    <row r="35" spans="1:6" x14ac:dyDescent="0.25">
      <c r="A35" s="1031" t="s">
        <v>556</v>
      </c>
      <c r="B35" s="1032" t="s">
        <v>565</v>
      </c>
      <c r="C35" s="1032" t="s">
        <v>566</v>
      </c>
      <c r="D35" s="1033" t="s">
        <v>567</v>
      </c>
    </row>
    <row r="36" spans="1:6" ht="36" x14ac:dyDescent="0.25">
      <c r="A36" s="1021" t="s">
        <v>572</v>
      </c>
      <c r="B36" s="1034">
        <v>44805</v>
      </c>
      <c r="C36" s="1029" t="s">
        <v>580</v>
      </c>
      <c r="D36" s="1035" t="s">
        <v>581</v>
      </c>
      <c r="F36" s="411"/>
    </row>
    <row r="37" spans="1:6" ht="36.75" thickBot="1" x14ac:dyDescent="0.3">
      <c r="A37" s="1025" t="s">
        <v>572</v>
      </c>
      <c r="B37" s="1036">
        <v>44834</v>
      </c>
      <c r="C37" s="1030" t="s">
        <v>582</v>
      </c>
      <c r="D37" s="1037" t="s">
        <v>583</v>
      </c>
      <c r="F37" s="411"/>
    </row>
    <row r="42" spans="1:6" x14ac:dyDescent="0.25">
      <c r="B42" s="142"/>
    </row>
  </sheetData>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305DC-469F-406A-B82E-0E77B34F52AE}">
  <dimension ref="A1:G26"/>
  <sheetViews>
    <sheetView topLeftCell="A2" zoomScaleNormal="100" workbookViewId="0">
      <selection activeCell="A9" sqref="A9"/>
    </sheetView>
  </sheetViews>
  <sheetFormatPr defaultColWidth="9.42578125" defaultRowHeight="15" x14ac:dyDescent="0.25"/>
  <cols>
    <col min="1" max="1" width="34.140625" style="77" customWidth="1"/>
    <col min="2" max="2" width="26.5703125" style="77" customWidth="1"/>
    <col min="3" max="3" width="9.42578125" style="78"/>
    <col min="4" max="4" width="11.7109375" style="78" customWidth="1"/>
    <col min="5" max="5" width="12" style="78" customWidth="1"/>
    <col min="6" max="16384" width="9.42578125" style="77"/>
  </cols>
  <sheetData>
    <row r="1" spans="1:7" ht="18" x14ac:dyDescent="0.25">
      <c r="A1" s="1" t="s">
        <v>0</v>
      </c>
    </row>
    <row r="2" spans="1:7" ht="18" x14ac:dyDescent="0.25">
      <c r="A2" s="1" t="s">
        <v>1</v>
      </c>
    </row>
    <row r="3" spans="1:7" ht="12" customHeight="1" thickBot="1" x14ac:dyDescent="0.3">
      <c r="A3" s="1"/>
    </row>
    <row r="4" spans="1:7" ht="81" customHeight="1" x14ac:dyDescent="0.25">
      <c r="A4" s="627" t="s">
        <v>21</v>
      </c>
      <c r="B4" s="628" t="s">
        <v>4</v>
      </c>
      <c r="C4" s="617" t="s">
        <v>5</v>
      </c>
      <c r="D4" s="617" t="s">
        <v>22</v>
      </c>
      <c r="E4" s="618" t="s">
        <v>23</v>
      </c>
    </row>
    <row r="5" spans="1:7" x14ac:dyDescent="0.25">
      <c r="A5" s="619" t="s">
        <v>24</v>
      </c>
      <c r="B5" s="620" t="s">
        <v>25</v>
      </c>
      <c r="C5" s="621" t="s">
        <v>26</v>
      </c>
      <c r="D5" s="621"/>
      <c r="E5" s="622"/>
    </row>
    <row r="6" spans="1:7" x14ac:dyDescent="0.25">
      <c r="A6" s="619" t="s">
        <v>27</v>
      </c>
      <c r="B6" s="620" t="s">
        <v>25</v>
      </c>
      <c r="C6" s="621" t="s">
        <v>19</v>
      </c>
      <c r="D6" s="621"/>
      <c r="E6" s="622" t="s">
        <v>19</v>
      </c>
    </row>
    <row r="7" spans="1:7" x14ac:dyDescent="0.25">
      <c r="A7" s="619" t="s">
        <v>28</v>
      </c>
      <c r="B7" s="620" t="s">
        <v>25</v>
      </c>
      <c r="C7" s="621" t="s">
        <v>8</v>
      </c>
      <c r="D7" s="621"/>
      <c r="E7" s="622"/>
      <c r="G7" s="418"/>
    </row>
    <row r="8" spans="1:7" x14ac:dyDescent="0.25">
      <c r="A8" s="619" t="s">
        <v>29</v>
      </c>
      <c r="B8" s="620" t="s">
        <v>25</v>
      </c>
      <c r="C8" s="621" t="s">
        <v>26</v>
      </c>
      <c r="D8" s="621" t="s">
        <v>30</v>
      </c>
      <c r="E8" s="622"/>
    </row>
    <row r="9" spans="1:7" x14ac:dyDescent="0.25">
      <c r="A9" s="619" t="s">
        <v>31</v>
      </c>
      <c r="B9" s="620" t="s">
        <v>32</v>
      </c>
      <c r="C9" s="621"/>
      <c r="D9" s="621" t="s">
        <v>33</v>
      </c>
      <c r="E9" s="622"/>
    </row>
    <row r="10" spans="1:7" x14ac:dyDescent="0.25">
      <c r="A10" s="619" t="s">
        <v>34</v>
      </c>
      <c r="B10" s="620" t="s">
        <v>32</v>
      </c>
      <c r="C10" s="621"/>
      <c r="D10" s="621"/>
      <c r="E10" s="622" t="s">
        <v>35</v>
      </c>
    </row>
    <row r="11" spans="1:7" ht="25.5" x14ac:dyDescent="0.25">
      <c r="A11" s="619" t="s">
        <v>36</v>
      </c>
      <c r="B11" s="620" t="s">
        <v>32</v>
      </c>
      <c r="C11" s="621"/>
      <c r="D11" s="621"/>
      <c r="E11" s="622" t="s">
        <v>37</v>
      </c>
    </row>
    <row r="12" spans="1:7" x14ac:dyDescent="0.25">
      <c r="A12" s="619" t="s">
        <v>38</v>
      </c>
      <c r="B12" s="620" t="s">
        <v>32</v>
      </c>
      <c r="C12" s="621"/>
      <c r="D12" s="621"/>
      <c r="E12" s="622" t="s">
        <v>39</v>
      </c>
    </row>
    <row r="13" spans="1:7" x14ac:dyDescent="0.25">
      <c r="A13" s="619" t="s">
        <v>40</v>
      </c>
      <c r="B13" s="620" t="s">
        <v>32</v>
      </c>
      <c r="C13" s="621"/>
      <c r="D13" s="621"/>
      <c r="E13" s="622" t="s">
        <v>41</v>
      </c>
    </row>
    <row r="14" spans="1:7" ht="25.5" x14ac:dyDescent="0.25">
      <c r="A14" s="619" t="s">
        <v>42</v>
      </c>
      <c r="B14" s="620" t="s">
        <v>32</v>
      </c>
      <c r="C14" s="621"/>
      <c r="D14" s="621"/>
      <c r="E14" s="622" t="s">
        <v>41</v>
      </c>
    </row>
    <row r="15" spans="1:7" ht="15.75" thickBot="1" x14ac:dyDescent="0.3">
      <c r="A15" s="623" t="s">
        <v>43</v>
      </c>
      <c r="B15" s="624" t="s">
        <v>32</v>
      </c>
      <c r="C15" s="625"/>
      <c r="D15" s="625"/>
      <c r="E15" s="626" t="s">
        <v>41</v>
      </c>
    </row>
    <row r="16" spans="1:7" x14ac:dyDescent="0.25">
      <c r="A16" s="79" t="s">
        <v>44</v>
      </c>
      <c r="B16" s="79"/>
      <c r="C16" s="80"/>
      <c r="D16" s="80"/>
      <c r="E16" s="80"/>
    </row>
    <row r="17" spans="1:6" x14ac:dyDescent="0.25">
      <c r="A17" s="81"/>
      <c r="B17" s="79"/>
      <c r="C17" s="80"/>
      <c r="D17" s="80"/>
      <c r="E17" s="80"/>
    </row>
    <row r="18" spans="1:6" x14ac:dyDescent="0.25">
      <c r="A18" s="81"/>
      <c r="B18" s="79"/>
      <c r="C18" s="80"/>
      <c r="D18" s="80"/>
      <c r="E18" s="80"/>
    </row>
    <row r="19" spans="1:6" x14ac:dyDescent="0.25">
      <c r="A19" s="79"/>
      <c r="F19" s="82"/>
    </row>
    <row r="21" spans="1:6" x14ac:dyDescent="0.25">
      <c r="A21" s="79"/>
      <c r="B21" s="79"/>
      <c r="F21" s="82"/>
    </row>
    <row r="22" spans="1:6" x14ac:dyDescent="0.25">
      <c r="A22" s="79"/>
      <c r="B22" s="79"/>
      <c r="F22" s="82"/>
    </row>
    <row r="23" spans="1:6" x14ac:dyDescent="0.25">
      <c r="A23" s="79"/>
    </row>
    <row r="24" spans="1:6" x14ac:dyDescent="0.25">
      <c r="A24" s="79"/>
    </row>
    <row r="25" spans="1:6" x14ac:dyDescent="0.25">
      <c r="A25" s="79"/>
    </row>
    <row r="26" spans="1:6" x14ac:dyDescent="0.25">
      <c r="A26" s="6"/>
    </row>
  </sheetData>
  <pageMargins left="0.7" right="0.7" top="0.75" bottom="0.75" header="0.3" footer="0.3"/>
  <pageSetup paperSize="9" scale="95" orientation="portrait" r:id="rId1"/>
  <headerFooter>
    <oddHeader>&amp;C&amp;"Calibri"&amp;12&amp;K000000 OFFICIAL-SENSITIVE&amp;1#_x000D_</oddHeader>
    <oddFooter>&amp;C_x000D_&amp;1#&amp;"Calibri"&amp;12&amp;K000000 OFFICIAL-SENSITIVE</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C3E6-72A7-42C0-A57E-11E1C8A04853}">
  <sheetPr>
    <pageSetUpPr fitToPage="1"/>
  </sheetPr>
  <dimension ref="A1:F14"/>
  <sheetViews>
    <sheetView workbookViewId="0">
      <selection activeCell="G1" sqref="G1"/>
    </sheetView>
  </sheetViews>
  <sheetFormatPr defaultColWidth="9.42578125" defaultRowHeight="15" x14ac:dyDescent="0.25"/>
  <cols>
    <col min="1" max="1" width="10.5703125" style="58" customWidth="1"/>
    <col min="2" max="2" width="45.5703125" style="14" customWidth="1"/>
    <col min="3" max="3" width="17.42578125" style="55" customWidth="1"/>
    <col min="4" max="4" width="15.5703125" style="55" customWidth="1"/>
    <col min="5" max="16384" width="9.42578125" style="14"/>
  </cols>
  <sheetData>
    <row r="1" spans="1:6" ht="18" x14ac:dyDescent="0.25">
      <c r="A1" s="8" t="s">
        <v>0</v>
      </c>
    </row>
    <row r="2" spans="1:6" ht="18" x14ac:dyDescent="0.25">
      <c r="A2" s="8" t="s">
        <v>425</v>
      </c>
    </row>
    <row r="3" spans="1:6" x14ac:dyDescent="0.25">
      <c r="A3" s="4" t="s">
        <v>584</v>
      </c>
      <c r="B3" s="37"/>
      <c r="C3" s="56"/>
      <c r="D3" s="56"/>
      <c r="E3" s="37"/>
      <c r="F3" s="37"/>
    </row>
    <row r="4" spans="1:6" ht="15.75" thickBot="1" x14ac:dyDescent="0.3"/>
    <row r="5" spans="1:6" ht="14.25" customHeight="1" x14ac:dyDescent="0.25">
      <c r="A5" s="248" t="s">
        <v>542</v>
      </c>
      <c r="B5" s="249" t="s">
        <v>543</v>
      </c>
      <c r="C5" s="249" t="s">
        <v>585</v>
      </c>
      <c r="D5" s="255" t="s">
        <v>544</v>
      </c>
    </row>
    <row r="6" spans="1:6" x14ac:dyDescent="0.25">
      <c r="A6" s="1021" t="s">
        <v>586</v>
      </c>
      <c r="B6" s="1029" t="s">
        <v>735</v>
      </c>
      <c r="C6" s="1034">
        <v>44879</v>
      </c>
      <c r="D6" s="1023">
        <v>44960</v>
      </c>
      <c r="F6" s="411"/>
    </row>
    <row r="7" spans="1:6" ht="15.75" thickBot="1" x14ac:dyDescent="0.3">
      <c r="A7" s="1025" t="s">
        <v>587</v>
      </c>
      <c r="B7" s="1030" t="s">
        <v>639</v>
      </c>
      <c r="C7" s="1036">
        <v>44910</v>
      </c>
      <c r="D7" s="1027">
        <v>45035</v>
      </c>
    </row>
    <row r="8" spans="1:6" x14ac:dyDescent="0.25">
      <c r="C8" s="14"/>
      <c r="D8" s="14"/>
    </row>
    <row r="9" spans="1:6" x14ac:dyDescent="0.25">
      <c r="A9" s="20"/>
      <c r="B9" s="63"/>
      <c r="C9" s="14"/>
      <c r="D9" s="14"/>
    </row>
    <row r="11" spans="1:6" x14ac:dyDescent="0.25">
      <c r="A11" s="140"/>
      <c r="B11" s="140"/>
      <c r="C11" s="140"/>
      <c r="D11" s="140"/>
      <c r="F11" s="411"/>
    </row>
    <row r="12" spans="1:6" x14ac:dyDescent="0.25">
      <c r="A12" s="140"/>
      <c r="B12" s="140"/>
      <c r="C12" s="141"/>
      <c r="D12" s="141"/>
      <c r="F12" s="139"/>
    </row>
    <row r="13" spans="1:6" x14ac:dyDescent="0.25">
      <c r="A13" s="140"/>
      <c r="B13" s="140"/>
      <c r="C13" s="141"/>
      <c r="D13" s="141"/>
    </row>
    <row r="14" spans="1:6" x14ac:dyDescent="0.25">
      <c r="A14" s="140"/>
      <c r="B14" s="140"/>
      <c r="C14" s="141"/>
      <c r="D14" s="141"/>
    </row>
  </sheetData>
  <pageMargins left="0.7" right="0.7" top="0.75" bottom="0.75" header="0.3" footer="0.3"/>
  <pageSetup paperSize="9" scale="65" orientation="portrait" r:id="rId1"/>
  <headerFooter>
    <oddHeader>&amp;C&amp;"Calibri"&amp;12&amp;K000000 OFFICIAL-SENSITIVE&amp;1#_x000D_</oddHeader>
    <oddFooter>&amp;C_x000D_&amp;1#&amp;"Calibri"&amp;12&amp;K000000 OFFICIAL-SENSITIVE</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52A9B-7A78-42B6-AD20-E399A49C435E}">
  <sheetPr>
    <pageSetUpPr fitToPage="1"/>
  </sheetPr>
  <dimension ref="A1:E15"/>
  <sheetViews>
    <sheetView zoomScaleNormal="100" workbookViewId="0">
      <selection activeCell="G1" sqref="G1"/>
    </sheetView>
  </sheetViews>
  <sheetFormatPr defaultColWidth="9.42578125" defaultRowHeight="15" x14ac:dyDescent="0.25"/>
  <cols>
    <col min="1" max="1" width="62.42578125" style="58" customWidth="1"/>
    <col min="2" max="2" width="21.140625" style="14" customWidth="1"/>
    <col min="3" max="3" width="11.85546875" style="55" customWidth="1"/>
    <col min="4" max="16384" width="9.42578125" style="14"/>
  </cols>
  <sheetData>
    <row r="1" spans="1:5" ht="18" x14ac:dyDescent="0.25">
      <c r="A1" s="8" t="s">
        <v>0</v>
      </c>
    </row>
    <row r="2" spans="1:5" ht="18" x14ac:dyDescent="0.25">
      <c r="A2" s="8" t="s">
        <v>425</v>
      </c>
    </row>
    <row r="3" spans="1:5" ht="15.75" thickBot="1" x14ac:dyDescent="0.3">
      <c r="A3" s="4" t="s">
        <v>664</v>
      </c>
      <c r="B3" s="37"/>
      <c r="C3" s="56"/>
      <c r="D3" s="37"/>
      <c r="E3" s="37"/>
    </row>
    <row r="4" spans="1:5" ht="15.75" thickBot="1" x14ac:dyDescent="0.3"/>
    <row r="5" spans="1:5" x14ac:dyDescent="0.25">
      <c r="A5" s="1038" t="s">
        <v>673</v>
      </c>
      <c r="B5" s="1039" t="s">
        <v>675</v>
      </c>
      <c r="C5" s="1040" t="s">
        <v>674</v>
      </c>
    </row>
    <row r="6" spans="1:5" ht="30" customHeight="1" x14ac:dyDescent="0.25">
      <c r="A6" s="1041" t="s">
        <v>665</v>
      </c>
      <c r="B6" s="493"/>
      <c r="C6" s="1042">
        <v>6</v>
      </c>
    </row>
    <row r="7" spans="1:5" ht="30" customHeight="1" x14ac:dyDescent="0.25">
      <c r="A7" s="1041" t="s">
        <v>666</v>
      </c>
      <c r="B7" s="493"/>
      <c r="C7" s="1042">
        <v>0</v>
      </c>
      <c r="E7" s="411"/>
    </row>
    <row r="8" spans="1:5" ht="21.75" customHeight="1" x14ac:dyDescent="0.25">
      <c r="A8" s="1041" t="s">
        <v>676</v>
      </c>
      <c r="B8" s="494" t="s">
        <v>667</v>
      </c>
      <c r="C8" s="1043">
        <v>0</v>
      </c>
    </row>
    <row r="9" spans="1:5" x14ac:dyDescent="0.25">
      <c r="A9" s="1041"/>
      <c r="B9" s="495" t="s">
        <v>668</v>
      </c>
      <c r="C9" s="1043">
        <v>0</v>
      </c>
    </row>
    <row r="10" spans="1:5" x14ac:dyDescent="0.25">
      <c r="A10" s="1041"/>
      <c r="B10" s="494" t="s">
        <v>669</v>
      </c>
      <c r="C10" s="1043">
        <v>0</v>
      </c>
    </row>
    <row r="11" spans="1:5" x14ac:dyDescent="0.25">
      <c r="A11" s="1041" t="s">
        <v>670</v>
      </c>
      <c r="B11" s="496" t="s">
        <v>671</v>
      </c>
      <c r="C11" s="1043">
        <v>0</v>
      </c>
    </row>
    <row r="12" spans="1:5" ht="15.75" thickBot="1" x14ac:dyDescent="0.3">
      <c r="A12" s="1044"/>
      <c r="B12" s="1045" t="s">
        <v>672</v>
      </c>
      <c r="C12" s="1046">
        <v>0</v>
      </c>
      <c r="E12" s="411"/>
    </row>
    <row r="13" spans="1:5" x14ac:dyDescent="0.25">
      <c r="A13" s="140"/>
      <c r="B13" s="140"/>
      <c r="C13" s="141"/>
      <c r="E13" s="139"/>
    </row>
    <row r="14" spans="1:5" x14ac:dyDescent="0.25">
      <c r="A14" s="140"/>
      <c r="B14" s="140"/>
      <c r="C14" s="141"/>
    </row>
    <row r="15" spans="1:5" x14ac:dyDescent="0.25">
      <c r="A15" s="140"/>
      <c r="B15" s="140"/>
      <c r="C15" s="141"/>
    </row>
  </sheetData>
  <pageMargins left="0.7" right="0.7" top="0.75" bottom="0.75" header="0.3" footer="0.3"/>
  <pageSetup paperSize="9" scale="65" orientation="portrait" r:id="rId1"/>
  <headerFooter>
    <oddHeader>&amp;C&amp;"Calibri"&amp;12&amp;K000000 OFFICIAL-SENSITIVE&amp;1#_x000D_</oddHeader>
    <oddFooter>&amp;C_x000D_&amp;1#&amp;"Calibri"&amp;12&amp;K000000 OFFICIAL-SENSITIVE</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22315-72A3-4FDB-9F4D-A7BFC2F76209}">
  <dimension ref="A1:L66"/>
  <sheetViews>
    <sheetView topLeftCell="A51" zoomScale="70" zoomScaleNormal="70" workbookViewId="0">
      <pane xSplit="2" topLeftCell="C1" activePane="topRight" state="frozen"/>
      <selection activeCell="G1" sqref="G1"/>
      <selection pane="topRight" activeCell="H31" sqref="H31"/>
    </sheetView>
  </sheetViews>
  <sheetFormatPr defaultColWidth="8.7109375" defaultRowHeight="15" x14ac:dyDescent="0.2"/>
  <cols>
    <col min="1" max="1" width="8.7109375" style="85"/>
    <col min="2" max="2" width="47.140625" style="85" customWidth="1"/>
    <col min="3" max="3" width="18.140625" style="85" customWidth="1"/>
    <col min="4" max="4" width="14.5703125" style="85" customWidth="1"/>
    <col min="5" max="5" width="18.140625" style="85" customWidth="1"/>
    <col min="6" max="6" width="14.5703125" style="85" customWidth="1"/>
    <col min="7" max="9" width="8.7109375" style="85"/>
    <col min="10" max="10" width="9" style="85" bestFit="1" customWidth="1"/>
    <col min="11" max="16384" width="8.7109375" style="85"/>
  </cols>
  <sheetData>
    <row r="1" spans="1:11" ht="15.75" x14ac:dyDescent="0.25">
      <c r="A1" s="86" t="s">
        <v>593</v>
      </c>
    </row>
    <row r="2" spans="1:11" ht="15.75" thickBot="1" x14ac:dyDescent="0.25"/>
    <row r="3" spans="1:11" x14ac:dyDescent="0.2">
      <c r="B3" s="2210" t="s">
        <v>657</v>
      </c>
      <c r="C3" s="2212" t="s">
        <v>89</v>
      </c>
      <c r="D3" s="2212"/>
      <c r="E3" s="2212" t="s">
        <v>90</v>
      </c>
      <c r="F3" s="2213"/>
    </row>
    <row r="4" spans="1:11" ht="15" customHeight="1" x14ac:dyDescent="0.2">
      <c r="B4" s="2211"/>
      <c r="C4" s="2214" t="s">
        <v>594</v>
      </c>
      <c r="D4" s="2214" t="s">
        <v>277</v>
      </c>
      <c r="E4" s="2214" t="s">
        <v>594</v>
      </c>
      <c r="F4" s="2215" t="s">
        <v>277</v>
      </c>
    </row>
    <row r="5" spans="1:11" x14ac:dyDescent="0.2">
      <c r="B5" s="2211"/>
      <c r="C5" s="2214"/>
      <c r="D5" s="2214"/>
      <c r="E5" s="2214"/>
      <c r="F5" s="2215"/>
    </row>
    <row r="6" spans="1:11" x14ac:dyDescent="0.2">
      <c r="B6" s="1047" t="s">
        <v>595</v>
      </c>
      <c r="C6" s="378">
        <v>15062</v>
      </c>
      <c r="D6" s="378">
        <v>15062</v>
      </c>
      <c r="E6" s="367">
        <v>15820</v>
      </c>
      <c r="F6" s="1048">
        <v>15820</v>
      </c>
    </row>
    <row r="7" spans="1:11" ht="15" customHeight="1" x14ac:dyDescent="0.2">
      <c r="B7" s="1047" t="s">
        <v>596</v>
      </c>
      <c r="C7" s="378">
        <v>805652</v>
      </c>
      <c r="D7" s="378">
        <v>805652</v>
      </c>
      <c r="E7" s="367">
        <v>133682</v>
      </c>
      <c r="F7" s="1048">
        <v>133682</v>
      </c>
      <c r="K7" s="151"/>
    </row>
    <row r="8" spans="1:11" ht="15" customHeight="1" x14ac:dyDescent="0.2">
      <c r="B8" s="1049"/>
      <c r="C8" s="379"/>
      <c r="D8" s="379"/>
      <c r="E8" s="368"/>
      <c r="F8" s="1050"/>
    </row>
    <row r="9" spans="1:11" ht="17.45" customHeight="1" x14ac:dyDescent="0.2">
      <c r="B9" s="1051" t="s">
        <v>741</v>
      </c>
      <c r="C9" s="380" t="s">
        <v>133</v>
      </c>
      <c r="D9" s="380" t="s">
        <v>133</v>
      </c>
      <c r="E9" s="472" t="s">
        <v>133</v>
      </c>
      <c r="F9" s="1052" t="s">
        <v>133</v>
      </c>
    </row>
    <row r="10" spans="1:11" ht="17.45" customHeight="1" x14ac:dyDescent="0.2">
      <c r="B10" s="1051" t="s">
        <v>597</v>
      </c>
      <c r="C10" s="380"/>
      <c r="D10" s="380"/>
      <c r="E10" s="374"/>
      <c r="F10" s="1053"/>
    </row>
    <row r="11" spans="1:11" x14ac:dyDescent="0.2">
      <c r="B11" s="1054" t="s">
        <v>598</v>
      </c>
      <c r="C11" s="504">
        <v>0</v>
      </c>
      <c r="D11" s="504">
        <v>0</v>
      </c>
      <c r="E11" s="505">
        <v>7920</v>
      </c>
      <c r="F11" s="1055">
        <v>7920</v>
      </c>
    </row>
    <row r="12" spans="1:11" x14ac:dyDescent="0.2">
      <c r="B12" s="1051" t="s">
        <v>589</v>
      </c>
      <c r="C12" s="381"/>
      <c r="D12" s="381"/>
      <c r="E12" s="369"/>
      <c r="F12" s="1056"/>
    </row>
    <row r="13" spans="1:11" ht="27" x14ac:dyDescent="0.2">
      <c r="B13" s="604" t="s">
        <v>648</v>
      </c>
      <c r="C13" s="498">
        <v>2481</v>
      </c>
      <c r="D13" s="498">
        <v>2481</v>
      </c>
      <c r="E13" s="370"/>
      <c r="F13" s="1057"/>
    </row>
    <row r="14" spans="1:11" ht="27" x14ac:dyDescent="0.2">
      <c r="B14" s="604" t="s">
        <v>649</v>
      </c>
      <c r="C14" s="498">
        <v>305</v>
      </c>
      <c r="D14" s="498">
        <v>305</v>
      </c>
      <c r="E14" s="370"/>
      <c r="F14" s="1057"/>
    </row>
    <row r="15" spans="1:11" x14ac:dyDescent="0.2">
      <c r="B15" s="1058" t="s">
        <v>599</v>
      </c>
      <c r="C15" s="382">
        <f>SUM(C13:C14)</f>
        <v>2786</v>
      </c>
      <c r="D15" s="382">
        <f>SUM(D13:D14)</f>
        <v>2786</v>
      </c>
      <c r="E15" s="371">
        <v>0</v>
      </c>
      <c r="F15" s="1059">
        <v>0</v>
      </c>
    </row>
    <row r="16" spans="1:11" x14ac:dyDescent="0.2">
      <c r="B16" s="1051" t="s">
        <v>592</v>
      </c>
      <c r="C16" s="381"/>
      <c r="D16" s="381"/>
      <c r="E16" s="369"/>
      <c r="F16" s="1056"/>
    </row>
    <row r="17" spans="2:10" ht="27" x14ac:dyDescent="0.2">
      <c r="B17" s="604" t="s">
        <v>629</v>
      </c>
      <c r="C17" s="498">
        <v>473467</v>
      </c>
      <c r="D17" s="498">
        <v>473467</v>
      </c>
      <c r="E17" s="499"/>
      <c r="F17" s="1060"/>
    </row>
    <row r="18" spans="2:10" x14ac:dyDescent="0.2">
      <c r="B18" s="604" t="s">
        <v>630</v>
      </c>
      <c r="C18" s="498">
        <v>41731</v>
      </c>
      <c r="D18" s="498">
        <v>41731</v>
      </c>
      <c r="E18" s="499"/>
      <c r="F18" s="1060"/>
    </row>
    <row r="19" spans="2:10" x14ac:dyDescent="0.2">
      <c r="B19" s="604" t="s">
        <v>600</v>
      </c>
      <c r="C19" s="498">
        <v>36317</v>
      </c>
      <c r="D19" s="498">
        <v>36317</v>
      </c>
      <c r="E19" s="499"/>
      <c r="F19" s="1060"/>
    </row>
    <row r="20" spans="2:10" ht="24.75" customHeight="1" x14ac:dyDescent="0.2">
      <c r="B20" s="1061" t="s">
        <v>736</v>
      </c>
      <c r="C20" s="498">
        <v>18927</v>
      </c>
      <c r="D20" s="498">
        <v>18927</v>
      </c>
      <c r="E20" s="499"/>
      <c r="F20" s="1060"/>
    </row>
    <row r="21" spans="2:10" customFormat="1" ht="29.25" customHeight="1" x14ac:dyDescent="0.25">
      <c r="B21" s="1062" t="s">
        <v>678</v>
      </c>
      <c r="C21" s="501">
        <v>13046</v>
      </c>
      <c r="D21" s="498">
        <v>13046</v>
      </c>
      <c r="E21" s="500"/>
      <c r="F21" s="1063"/>
      <c r="J21" s="497"/>
    </row>
    <row r="22" spans="2:10" ht="25.9" customHeight="1" x14ac:dyDescent="0.2">
      <c r="B22" s="1064" t="s">
        <v>716</v>
      </c>
      <c r="C22" s="498">
        <v>11543</v>
      </c>
      <c r="D22" s="498">
        <v>11543</v>
      </c>
      <c r="E22" s="499"/>
      <c r="F22" s="1060"/>
    </row>
    <row r="23" spans="2:10" ht="27" x14ac:dyDescent="0.2">
      <c r="B23" s="604" t="s">
        <v>737</v>
      </c>
      <c r="C23" s="498">
        <v>7406</v>
      </c>
      <c r="D23" s="498">
        <v>7406</v>
      </c>
      <c r="E23" s="499"/>
      <c r="F23" s="1060"/>
    </row>
    <row r="24" spans="2:10" x14ac:dyDescent="0.2">
      <c r="B24" s="604" t="s">
        <v>738</v>
      </c>
      <c r="C24" s="498">
        <v>5470</v>
      </c>
      <c r="D24" s="498">
        <v>5470</v>
      </c>
      <c r="E24" s="499"/>
      <c r="F24" s="1060"/>
    </row>
    <row r="25" spans="2:10" x14ac:dyDescent="0.2">
      <c r="B25" s="604" t="s">
        <v>601</v>
      </c>
      <c r="C25" s="498">
        <v>3142</v>
      </c>
      <c r="D25" s="498">
        <v>3142</v>
      </c>
      <c r="E25" s="499"/>
      <c r="F25" s="1060"/>
    </row>
    <row r="26" spans="2:10" ht="27" x14ac:dyDescent="0.2">
      <c r="B26" s="604" t="s">
        <v>1745</v>
      </c>
      <c r="C26" s="498">
        <v>1980</v>
      </c>
      <c r="D26" s="498">
        <v>1980</v>
      </c>
      <c r="E26" s="499"/>
      <c r="F26" s="1060"/>
    </row>
    <row r="27" spans="2:10" x14ac:dyDescent="0.2">
      <c r="B27" s="604" t="s">
        <v>602</v>
      </c>
      <c r="C27" s="498">
        <v>1842</v>
      </c>
      <c r="D27" s="498">
        <v>1842</v>
      </c>
      <c r="E27" s="499"/>
      <c r="F27" s="1060"/>
    </row>
    <row r="28" spans="2:10" x14ac:dyDescent="0.2">
      <c r="B28" s="604" t="s">
        <v>603</v>
      </c>
      <c r="C28" s="498">
        <v>1691</v>
      </c>
      <c r="D28" s="498">
        <v>1691</v>
      </c>
      <c r="E28" s="499"/>
      <c r="F28" s="1060"/>
    </row>
    <row r="29" spans="2:10" x14ac:dyDescent="0.2">
      <c r="B29" s="604" t="s">
        <v>604</v>
      </c>
      <c r="C29" s="498">
        <v>1533</v>
      </c>
      <c r="D29" s="498">
        <v>1533</v>
      </c>
      <c r="E29" s="499"/>
      <c r="F29" s="1060"/>
    </row>
    <row r="30" spans="2:10" x14ac:dyDescent="0.2">
      <c r="B30" s="604" t="s">
        <v>647</v>
      </c>
      <c r="C30" s="498">
        <v>1329</v>
      </c>
      <c r="D30" s="498">
        <v>1329</v>
      </c>
      <c r="E30" s="502"/>
      <c r="F30" s="1065"/>
    </row>
    <row r="31" spans="2:10" x14ac:dyDescent="0.2">
      <c r="B31" s="604" t="s">
        <v>605</v>
      </c>
      <c r="C31" s="498">
        <v>1251</v>
      </c>
      <c r="D31" s="498">
        <v>1251</v>
      </c>
      <c r="E31" s="502"/>
      <c r="F31" s="1065"/>
    </row>
    <row r="32" spans="2:10" x14ac:dyDescent="0.2">
      <c r="B32" s="604" t="s">
        <v>739</v>
      </c>
      <c r="C32" s="498">
        <v>1068</v>
      </c>
      <c r="D32" s="498">
        <v>1068</v>
      </c>
      <c r="E32" s="502"/>
      <c r="F32" s="1065"/>
    </row>
    <row r="33" spans="2:12" x14ac:dyDescent="0.2">
      <c r="B33" s="604" t="s">
        <v>677</v>
      </c>
      <c r="C33" s="503">
        <v>851</v>
      </c>
      <c r="D33" s="503">
        <v>851</v>
      </c>
      <c r="E33" s="502"/>
      <c r="F33" s="1065"/>
      <c r="I33" s="2424"/>
      <c r="J33" s="2424"/>
    </row>
    <row r="34" spans="2:12" ht="15.75" thickBot="1" x14ac:dyDescent="0.25">
      <c r="B34" s="1066" t="s">
        <v>606</v>
      </c>
      <c r="C34" s="1067">
        <f>SUM(C17:C33)</f>
        <v>622594</v>
      </c>
      <c r="D34" s="1067">
        <f>SUM(D17:D33)</f>
        <v>622594</v>
      </c>
      <c r="E34" s="1068">
        <v>70085</v>
      </c>
      <c r="F34" s="1069">
        <v>70085</v>
      </c>
      <c r="I34" s="2424"/>
      <c r="J34" s="2424"/>
    </row>
    <row r="35" spans="2:12" ht="38.450000000000003" customHeight="1" x14ac:dyDescent="0.25">
      <c r="B35" s="2216" t="s">
        <v>742</v>
      </c>
      <c r="C35" s="2217"/>
      <c r="D35" s="2217"/>
      <c r="E35" s="2217"/>
      <c r="F35" s="2217"/>
    </row>
    <row r="36" spans="2:12" ht="38.450000000000003" customHeight="1" x14ac:dyDescent="0.25">
      <c r="B36" s="2208" t="s">
        <v>743</v>
      </c>
      <c r="C36" s="2207"/>
      <c r="D36" s="2207"/>
      <c r="E36" s="2207"/>
      <c r="F36" s="2207"/>
    </row>
    <row r="37" spans="2:12" x14ac:dyDescent="0.2">
      <c r="B37" s="2209"/>
      <c r="C37" s="2209"/>
      <c r="D37" s="2209"/>
      <c r="E37" s="2209"/>
      <c r="F37" s="2209"/>
    </row>
    <row r="38" spans="2:12" ht="15.75" thickBot="1" x14ac:dyDescent="0.25">
      <c r="B38" s="473"/>
    </row>
    <row r="39" spans="2:12" x14ac:dyDescent="0.2">
      <c r="B39" s="1070" t="s">
        <v>741</v>
      </c>
      <c r="C39" s="1071" t="s">
        <v>133</v>
      </c>
      <c r="D39" s="1071" t="s">
        <v>133</v>
      </c>
      <c r="E39" s="1072" t="s">
        <v>133</v>
      </c>
      <c r="F39" s="1073" t="s">
        <v>133</v>
      </c>
    </row>
    <row r="40" spans="2:12" x14ac:dyDescent="0.2">
      <c r="B40" s="1074" t="s">
        <v>590</v>
      </c>
      <c r="C40" s="1075"/>
      <c r="D40" s="1075"/>
      <c r="E40" s="1076"/>
      <c r="F40" s="1077"/>
    </row>
    <row r="41" spans="2:12" x14ac:dyDescent="0.2">
      <c r="B41" s="604" t="s">
        <v>740</v>
      </c>
      <c r="C41" s="1078">
        <v>84398</v>
      </c>
      <c r="D41" s="1078">
        <v>84398</v>
      </c>
      <c r="E41" s="502"/>
      <c r="F41" s="1065"/>
    </row>
    <row r="42" spans="2:12" x14ac:dyDescent="0.2">
      <c r="B42" s="604" t="s">
        <v>607</v>
      </c>
      <c r="C42" s="1078">
        <v>5976</v>
      </c>
      <c r="D42" s="1078">
        <v>5976</v>
      </c>
      <c r="E42" s="372"/>
      <c r="F42" s="1079"/>
    </row>
    <row r="43" spans="2:12" ht="25.5" x14ac:dyDescent="0.2">
      <c r="B43" s="604" t="s">
        <v>608</v>
      </c>
      <c r="C43" s="1078">
        <v>4106</v>
      </c>
      <c r="D43" s="1078">
        <v>4106</v>
      </c>
      <c r="E43" s="372"/>
      <c r="F43" s="1079"/>
    </row>
    <row r="44" spans="2:12" x14ac:dyDescent="0.2">
      <c r="B44" s="604" t="s">
        <v>609</v>
      </c>
      <c r="C44" s="1078">
        <v>463</v>
      </c>
      <c r="D44" s="1078">
        <v>463</v>
      </c>
      <c r="E44" s="372"/>
      <c r="F44" s="1079"/>
      <c r="L44" s="151"/>
    </row>
    <row r="45" spans="2:12" x14ac:dyDescent="0.2">
      <c r="B45" s="1080" t="s">
        <v>610</v>
      </c>
      <c r="C45" s="383">
        <f>SUM(C41:C44)</f>
        <v>94943</v>
      </c>
      <c r="D45" s="383">
        <f>SUM(D41:D44)</f>
        <v>94943</v>
      </c>
      <c r="E45" s="373">
        <v>9921</v>
      </c>
      <c r="F45" s="1081">
        <v>9921</v>
      </c>
    </row>
    <row r="46" spans="2:12" x14ac:dyDescent="0.2">
      <c r="B46" s="1074" t="s">
        <v>591</v>
      </c>
      <c r="C46" s="1075"/>
      <c r="D46" s="1075"/>
      <c r="E46" s="1076"/>
      <c r="F46" s="1077"/>
    </row>
    <row r="47" spans="2:12" ht="25.5" x14ac:dyDescent="0.2">
      <c r="B47" s="604" t="s">
        <v>611</v>
      </c>
      <c r="C47" s="1078">
        <v>4710</v>
      </c>
      <c r="D47" s="1078">
        <v>4710</v>
      </c>
      <c r="E47" s="372"/>
      <c r="F47" s="1079"/>
    </row>
    <row r="48" spans="2:12" ht="38.25" x14ac:dyDescent="0.2">
      <c r="B48" s="604" t="s">
        <v>640</v>
      </c>
      <c r="C48" s="1082">
        <v>864</v>
      </c>
      <c r="D48" s="1082">
        <v>864</v>
      </c>
      <c r="E48" s="372"/>
      <c r="F48" s="1079"/>
    </row>
    <row r="49" spans="2:6" x14ac:dyDescent="0.2">
      <c r="B49" s="1054" t="s">
        <v>612</v>
      </c>
      <c r="C49" s="504">
        <f>SUM(C47:C48)</f>
        <v>5574</v>
      </c>
      <c r="D49" s="504">
        <f>SUM(D47:D48)</f>
        <v>5574</v>
      </c>
      <c r="E49" s="505">
        <v>26098</v>
      </c>
      <c r="F49" s="1055">
        <v>26098</v>
      </c>
    </row>
    <row r="50" spans="2:6" x14ac:dyDescent="0.2">
      <c r="B50" s="1054" t="s">
        <v>613</v>
      </c>
      <c r="C50" s="504"/>
      <c r="D50" s="504"/>
      <c r="E50" s="505"/>
      <c r="F50" s="1055"/>
    </row>
    <row r="51" spans="2:6" x14ac:dyDescent="0.2">
      <c r="B51" s="1083" t="s">
        <v>614</v>
      </c>
      <c r="C51" s="498">
        <v>781</v>
      </c>
      <c r="D51" s="498">
        <v>781</v>
      </c>
      <c r="E51" s="577"/>
      <c r="F51" s="1084"/>
    </row>
    <row r="52" spans="2:6" ht="25.5" x14ac:dyDescent="0.2">
      <c r="B52" s="604" t="s">
        <v>650</v>
      </c>
      <c r="C52" s="503">
        <v>638</v>
      </c>
      <c r="D52" s="503">
        <v>638</v>
      </c>
      <c r="E52" s="577"/>
      <c r="F52" s="1084"/>
    </row>
    <row r="53" spans="2:6" ht="15" customHeight="1" x14ac:dyDescent="0.2">
      <c r="B53" s="1054" t="s">
        <v>615</v>
      </c>
      <c r="C53" s="504">
        <f>SUM(C51:C52)</f>
        <v>1419</v>
      </c>
      <c r="D53" s="504">
        <f>SUM(D51:D52)</f>
        <v>1419</v>
      </c>
      <c r="E53" s="505">
        <v>2975</v>
      </c>
      <c r="F53" s="1055">
        <v>2975</v>
      </c>
    </row>
    <row r="54" spans="2:6" ht="15.75" thickBot="1" x14ac:dyDescent="0.25">
      <c r="B54" s="1085" t="s">
        <v>616</v>
      </c>
      <c r="C54" s="1086">
        <f>SUM(C11+C34+C45+C49+C53+C15)</f>
        <v>727316</v>
      </c>
      <c r="D54" s="1086">
        <f>SUM(D11+D34+D45+D49+D53+D15)</f>
        <v>727316</v>
      </c>
      <c r="E54" s="1087">
        <v>116999</v>
      </c>
      <c r="F54" s="1088">
        <v>116999</v>
      </c>
    </row>
    <row r="55" spans="2:6" ht="40.15" customHeight="1" x14ac:dyDescent="0.25">
      <c r="B55" s="2216" t="s">
        <v>742</v>
      </c>
      <c r="C55" s="2217"/>
      <c r="D55" s="2217"/>
      <c r="E55" s="2217"/>
      <c r="F55" s="2217"/>
    </row>
    <row r="56" spans="2:6" ht="48" customHeight="1" x14ac:dyDescent="0.25">
      <c r="B56" s="2208" t="s">
        <v>743</v>
      </c>
      <c r="C56" s="2207"/>
      <c r="D56" s="2207"/>
      <c r="E56" s="2207"/>
      <c r="F56" s="2207"/>
    </row>
    <row r="57" spans="2:6" ht="38.450000000000003" customHeight="1" x14ac:dyDescent="0.25">
      <c r="B57" s="2206" t="s">
        <v>744</v>
      </c>
      <c r="C57" s="2207"/>
      <c r="D57" s="2207"/>
      <c r="E57" s="2207"/>
      <c r="F57" s="2207"/>
    </row>
    <row r="65" spans="2:3" x14ac:dyDescent="0.2">
      <c r="C65" s="87"/>
    </row>
    <row r="66" spans="2:3" ht="15.75" x14ac:dyDescent="0.25">
      <c r="B66" s="88"/>
    </row>
  </sheetData>
  <mergeCells count="13">
    <mergeCell ref="B57:F57"/>
    <mergeCell ref="B56:F56"/>
    <mergeCell ref="B37:F37"/>
    <mergeCell ref="B3:B5"/>
    <mergeCell ref="C3:D3"/>
    <mergeCell ref="E3:F3"/>
    <mergeCell ref="C4:C5"/>
    <mergeCell ref="D4:D5"/>
    <mergeCell ref="E4:E5"/>
    <mergeCell ref="F4:F5"/>
    <mergeCell ref="B35:F35"/>
    <mergeCell ref="B36:F36"/>
    <mergeCell ref="B55:F55"/>
  </mergeCells>
  <phoneticPr fontId="57" type="noConversion"/>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262A1-15EE-47E8-BA1A-C05FFA410DB7}">
  <dimension ref="A1:H32"/>
  <sheetViews>
    <sheetView topLeftCell="A4" zoomScale="85" zoomScaleNormal="85" workbookViewId="0">
      <selection activeCell="G43" sqref="G43"/>
    </sheetView>
  </sheetViews>
  <sheetFormatPr defaultColWidth="9.42578125" defaultRowHeight="12.75" x14ac:dyDescent="0.2"/>
  <cols>
    <col min="1" max="1" width="40.42578125" style="64" customWidth="1"/>
    <col min="2" max="2" width="18.85546875" style="67" customWidth="1"/>
    <col min="3" max="3" width="17.28515625" style="67" customWidth="1"/>
    <col min="4" max="4" width="17.5703125" style="67" customWidth="1"/>
    <col min="5" max="5" width="16.7109375" style="67" customWidth="1"/>
    <col min="6" max="6" width="9.42578125" style="64"/>
    <col min="7" max="7" width="70.5703125" style="64" customWidth="1"/>
    <col min="8" max="8" width="9.42578125" style="67"/>
    <col min="9" max="16384" width="9.42578125" style="64"/>
  </cols>
  <sheetData>
    <row r="1" spans="1:8" x14ac:dyDescent="0.2">
      <c r="A1" s="146" t="s">
        <v>0</v>
      </c>
    </row>
    <row r="2" spans="1:8" x14ac:dyDescent="0.2">
      <c r="A2" s="146" t="s">
        <v>425</v>
      </c>
    </row>
    <row r="3" spans="1:8" x14ac:dyDescent="0.2">
      <c r="A3" s="4" t="s">
        <v>617</v>
      </c>
      <c r="B3" s="68"/>
      <c r="C3" s="68"/>
      <c r="D3" s="68"/>
      <c r="E3" s="68"/>
      <c r="H3" s="68"/>
    </row>
    <row r="4" spans="1:8" ht="13.5" thickBot="1" x14ac:dyDescent="0.25">
      <c r="A4" s="69"/>
      <c r="B4" s="68"/>
      <c r="C4" s="68"/>
      <c r="D4" s="68"/>
      <c r="E4" s="68"/>
    </row>
    <row r="5" spans="1:8" x14ac:dyDescent="0.2">
      <c r="A5" s="2221"/>
      <c r="B5" s="2218" t="s">
        <v>89</v>
      </c>
      <c r="C5" s="2218"/>
      <c r="D5" s="2219" t="s">
        <v>90</v>
      </c>
      <c r="E5" s="2220"/>
    </row>
    <row r="6" spans="1:8" ht="24" customHeight="1" x14ac:dyDescent="0.2">
      <c r="A6" s="2222"/>
      <c r="B6" s="1089" t="s">
        <v>618</v>
      </c>
      <c r="C6" s="1090" t="s">
        <v>277</v>
      </c>
      <c r="D6" s="1089" t="s">
        <v>618</v>
      </c>
      <c r="E6" s="1091" t="s">
        <v>277</v>
      </c>
    </row>
    <row r="7" spans="1:8" x14ac:dyDescent="0.2">
      <c r="A7" s="1092" t="s">
        <v>619</v>
      </c>
      <c r="B7" s="1093">
        <v>4609</v>
      </c>
      <c r="C7" s="1093">
        <v>4609</v>
      </c>
      <c r="D7" s="536">
        <v>3869</v>
      </c>
      <c r="E7" s="1094">
        <v>3869</v>
      </c>
    </row>
    <row r="8" spans="1:8" x14ac:dyDescent="0.2">
      <c r="A8" s="1095" t="s">
        <v>620</v>
      </c>
      <c r="B8" s="354">
        <v>114530</v>
      </c>
      <c r="C8" s="354">
        <v>114530</v>
      </c>
      <c r="D8" s="355">
        <v>4966</v>
      </c>
      <c r="E8" s="1096">
        <v>4966</v>
      </c>
    </row>
    <row r="9" spans="1:8" x14ac:dyDescent="0.2">
      <c r="A9" s="1097"/>
      <c r="B9" s="356"/>
      <c r="C9" s="356"/>
      <c r="D9" s="357"/>
      <c r="E9" s="1098"/>
    </row>
    <row r="10" spans="1:8" x14ac:dyDescent="0.2">
      <c r="A10" s="1099" t="s">
        <v>621</v>
      </c>
      <c r="B10" s="1100" t="s">
        <v>133</v>
      </c>
      <c r="C10" s="1100" t="s">
        <v>133</v>
      </c>
      <c r="D10" s="1100" t="s">
        <v>133</v>
      </c>
      <c r="E10" s="1101" t="s">
        <v>133</v>
      </c>
      <c r="H10" s="64"/>
    </row>
    <row r="11" spans="1:8" ht="13.5" x14ac:dyDescent="0.2">
      <c r="A11" s="1102" t="s">
        <v>679</v>
      </c>
      <c r="B11" s="506">
        <v>14927</v>
      </c>
      <c r="C11" s="506">
        <v>14927</v>
      </c>
      <c r="D11" s="507"/>
      <c r="E11" s="1103"/>
      <c r="H11" s="64"/>
    </row>
    <row r="12" spans="1:8" ht="13.5" x14ac:dyDescent="0.2">
      <c r="A12" s="1102" t="s">
        <v>680</v>
      </c>
      <c r="B12" s="506">
        <v>8894</v>
      </c>
      <c r="C12" s="506">
        <v>8894</v>
      </c>
      <c r="D12" s="507"/>
      <c r="E12" s="1103"/>
      <c r="H12" s="64"/>
    </row>
    <row r="13" spans="1:8" ht="13.5" x14ac:dyDescent="0.2">
      <c r="A13" s="1102" t="s">
        <v>681</v>
      </c>
      <c r="B13" s="506">
        <v>5248</v>
      </c>
      <c r="C13" s="506">
        <v>5248</v>
      </c>
      <c r="D13" s="507"/>
      <c r="E13" s="1103"/>
      <c r="H13" s="64"/>
    </row>
    <row r="14" spans="1:8" ht="14.25" x14ac:dyDescent="0.2">
      <c r="A14" s="1102" t="s">
        <v>682</v>
      </c>
      <c r="B14" s="506">
        <v>4310</v>
      </c>
      <c r="C14" s="506">
        <v>4310</v>
      </c>
      <c r="D14" s="507"/>
      <c r="E14" s="1103"/>
      <c r="H14" s="64"/>
    </row>
    <row r="15" spans="1:8" ht="14.25" x14ac:dyDescent="0.2">
      <c r="A15" s="1102" t="s">
        <v>683</v>
      </c>
      <c r="B15" s="506">
        <v>3231</v>
      </c>
      <c r="C15" s="506">
        <v>3231</v>
      </c>
      <c r="D15" s="507"/>
      <c r="E15" s="1103"/>
      <c r="H15" s="64"/>
    </row>
    <row r="16" spans="1:8" ht="26.25" x14ac:dyDescent="0.2">
      <c r="A16" s="1102" t="s">
        <v>684</v>
      </c>
      <c r="B16" s="506">
        <v>2541</v>
      </c>
      <c r="C16" s="506">
        <v>2541</v>
      </c>
      <c r="D16" s="507"/>
      <c r="E16" s="1103"/>
      <c r="H16" s="64"/>
    </row>
    <row r="17" spans="1:8" ht="14.25" x14ac:dyDescent="0.2">
      <c r="A17" s="1102" t="s">
        <v>688</v>
      </c>
      <c r="B17" s="506">
        <v>2037</v>
      </c>
      <c r="C17" s="506">
        <v>2037</v>
      </c>
      <c r="D17" s="507"/>
      <c r="E17" s="1103"/>
      <c r="H17" s="64"/>
    </row>
    <row r="18" spans="1:8" ht="14.25" x14ac:dyDescent="0.2">
      <c r="A18" s="1102" t="s">
        <v>685</v>
      </c>
      <c r="B18" s="506">
        <v>1563</v>
      </c>
      <c r="C18" s="506">
        <v>1563</v>
      </c>
      <c r="D18" s="507"/>
      <c r="E18" s="1103"/>
      <c r="H18" s="64"/>
    </row>
    <row r="19" spans="1:8" ht="14.25" x14ac:dyDescent="0.2">
      <c r="A19" s="1102" t="s">
        <v>686</v>
      </c>
      <c r="B19" s="506">
        <v>1482</v>
      </c>
      <c r="C19" s="506">
        <v>1482</v>
      </c>
      <c r="D19" s="507"/>
      <c r="E19" s="1103"/>
      <c r="H19" s="64"/>
    </row>
    <row r="20" spans="1:8" ht="24" x14ac:dyDescent="0.2">
      <c r="A20" s="1102" t="s">
        <v>687</v>
      </c>
      <c r="B20" s="506">
        <v>959</v>
      </c>
      <c r="C20" s="506">
        <v>959</v>
      </c>
      <c r="D20" s="507"/>
      <c r="E20" s="1103"/>
      <c r="H20" s="64"/>
    </row>
    <row r="21" spans="1:8" x14ac:dyDescent="0.2">
      <c r="A21" s="1102" t="s">
        <v>622</v>
      </c>
      <c r="B21" s="506">
        <v>321</v>
      </c>
      <c r="C21" s="506">
        <v>321</v>
      </c>
      <c r="D21" s="507"/>
      <c r="E21" s="1103"/>
      <c r="H21" s="64"/>
    </row>
    <row r="22" spans="1:8" ht="13.5" thickBot="1" x14ac:dyDescent="0.25">
      <c r="A22" s="1104" t="s">
        <v>616</v>
      </c>
      <c r="B22" s="1105">
        <f>SUM(B11:B21)</f>
        <v>45513</v>
      </c>
      <c r="C22" s="1105">
        <f>SUM(C11:C21)</f>
        <v>45513</v>
      </c>
      <c r="D22" s="1106">
        <v>2698</v>
      </c>
      <c r="E22" s="1107">
        <v>2698</v>
      </c>
    </row>
    <row r="23" spans="1:8" s="485" customFormat="1" x14ac:dyDescent="0.2">
      <c r="A23" s="482"/>
      <c r="B23" s="483"/>
      <c r="C23" s="483"/>
      <c r="D23" s="484"/>
      <c r="E23" s="484"/>
      <c r="H23" s="486"/>
    </row>
    <row r="24" spans="1:8" s="485" customFormat="1" ht="36" customHeight="1" x14ac:dyDescent="0.25">
      <c r="A24" s="2223" t="s">
        <v>646</v>
      </c>
      <c r="B24" s="2207"/>
      <c r="C24" s="2207"/>
      <c r="D24" s="2207"/>
      <c r="E24" s="2207"/>
      <c r="H24" s="486"/>
    </row>
    <row r="25" spans="1:8" s="485" customFormat="1" x14ac:dyDescent="0.2">
      <c r="A25" s="482"/>
      <c r="B25" s="483"/>
      <c r="C25" s="483"/>
      <c r="D25" s="484"/>
      <c r="E25" s="484"/>
      <c r="H25" s="486"/>
    </row>
    <row r="26" spans="1:8" x14ac:dyDescent="0.2">
      <c r="A26" s="76"/>
      <c r="B26" s="75"/>
      <c r="C26" s="75"/>
      <c r="D26" s="75"/>
      <c r="E26" s="75"/>
    </row>
    <row r="32" spans="1:8" x14ac:dyDescent="0.2">
      <c r="C32" s="481"/>
    </row>
  </sheetData>
  <mergeCells count="4">
    <mergeCell ref="B5:C5"/>
    <mergeCell ref="D5:E5"/>
    <mergeCell ref="A5:A6"/>
    <mergeCell ref="A24:E24"/>
  </mergeCells>
  <phoneticPr fontId="57" type="noConversion"/>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954FD-DE86-4ECC-B21F-29ED51FAE5E8}">
  <dimension ref="A1:C10"/>
  <sheetViews>
    <sheetView workbookViewId="0">
      <selection activeCell="A7" sqref="A7"/>
    </sheetView>
  </sheetViews>
  <sheetFormatPr defaultColWidth="9.42578125" defaultRowHeight="12.75" x14ac:dyDescent="0.2"/>
  <cols>
    <col min="1" max="1" width="20" style="64" customWidth="1"/>
    <col min="2" max="2" width="13.140625" style="67" customWidth="1"/>
    <col min="3" max="16384" width="9.42578125" style="64"/>
  </cols>
  <sheetData>
    <row r="1" spans="1:3" ht="18" x14ac:dyDescent="0.2">
      <c r="A1" s="8" t="s">
        <v>0</v>
      </c>
    </row>
    <row r="2" spans="1:3" ht="18" x14ac:dyDescent="0.2">
      <c r="A2" s="8" t="s">
        <v>425</v>
      </c>
    </row>
    <row r="3" spans="1:3" x14ac:dyDescent="0.2">
      <c r="A3" s="70" t="s">
        <v>623</v>
      </c>
      <c r="C3" s="65"/>
    </row>
    <row r="4" spans="1:3" x14ac:dyDescent="0.2">
      <c r="C4" s="65"/>
    </row>
    <row r="5" spans="1:3" x14ac:dyDescent="0.2">
      <c r="A5" s="4" t="s">
        <v>624</v>
      </c>
    </row>
    <row r="6" spans="1:3" ht="15.75" thickBot="1" x14ac:dyDescent="0.25">
      <c r="A6" s="66"/>
    </row>
    <row r="7" spans="1:3" ht="24" x14ac:dyDescent="0.2">
      <c r="A7" s="1108"/>
      <c r="B7" s="1109" t="s">
        <v>625</v>
      </c>
    </row>
    <row r="8" spans="1:3" x14ac:dyDescent="0.2">
      <c r="A8" s="1110" t="s">
        <v>626</v>
      </c>
      <c r="B8" s="1111">
        <v>130000</v>
      </c>
    </row>
    <row r="9" spans="1:3" x14ac:dyDescent="0.2">
      <c r="A9" s="1110" t="s">
        <v>627</v>
      </c>
      <c r="B9" s="1111">
        <v>37067</v>
      </c>
    </row>
    <row r="10" spans="1:3" ht="13.5" thickBot="1" x14ac:dyDescent="0.25">
      <c r="A10" s="1112" t="s">
        <v>628</v>
      </c>
      <c r="B10" s="1113">
        <v>1000</v>
      </c>
    </row>
  </sheetData>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ECEEF-DE1D-4D1B-AB2C-37D39C034043}">
  <sheetPr>
    <pageSetUpPr fitToPage="1"/>
  </sheetPr>
  <dimension ref="A1:I34"/>
  <sheetViews>
    <sheetView showGridLines="0" zoomScaleNormal="100" workbookViewId="0">
      <selection activeCell="H11" sqref="H11"/>
    </sheetView>
  </sheetViews>
  <sheetFormatPr defaultColWidth="8.7109375" defaultRowHeight="12.75" x14ac:dyDescent="0.2"/>
  <cols>
    <col min="1" max="1" width="40.7109375" style="1114" customWidth="1"/>
    <col min="2" max="2" width="7.7109375" style="1131" customWidth="1"/>
    <col min="3" max="6" width="13.7109375" style="1132" customWidth="1"/>
    <col min="7" max="10" width="8.7109375" style="1114"/>
    <col min="11" max="11" width="13.85546875" style="1114" customWidth="1"/>
    <col min="12" max="16384" width="8.7109375" style="1114"/>
  </cols>
  <sheetData>
    <row r="1" spans="1:8" ht="43.5" customHeight="1" x14ac:dyDescent="0.3">
      <c r="A1" s="2227" t="s">
        <v>745</v>
      </c>
      <c r="B1" s="2227"/>
      <c r="C1" s="2227"/>
      <c r="D1" s="2227"/>
      <c r="E1" s="2227"/>
      <c r="F1" s="2227"/>
      <c r="G1" s="2227"/>
      <c r="H1" s="2227"/>
    </row>
    <row r="2" spans="1:8" ht="13.5" thickBot="1" x14ac:dyDescent="0.25"/>
    <row r="3" spans="1:8" ht="12.75" customHeight="1" x14ac:dyDescent="0.2">
      <c r="A3" s="1635"/>
      <c r="B3" s="1636"/>
      <c r="C3" s="2228" t="s">
        <v>89</v>
      </c>
      <c r="D3" s="2229"/>
      <c r="E3" s="2230" t="s">
        <v>746</v>
      </c>
      <c r="F3" s="2231"/>
    </row>
    <row r="4" spans="1:8" ht="36" x14ac:dyDescent="0.2">
      <c r="A4" s="1637"/>
      <c r="B4" s="1638"/>
      <c r="C4" s="1639" t="s">
        <v>275</v>
      </c>
      <c r="D4" s="1639" t="s">
        <v>747</v>
      </c>
      <c r="E4" s="1640" t="s">
        <v>748</v>
      </c>
      <c r="F4" s="1641" t="s">
        <v>749</v>
      </c>
    </row>
    <row r="5" spans="1:8" ht="12.75" customHeight="1" thickBot="1" x14ac:dyDescent="0.25">
      <c r="A5" s="1642"/>
      <c r="B5" s="1115" t="s">
        <v>432</v>
      </c>
      <c r="C5" s="1116" t="s">
        <v>296</v>
      </c>
      <c r="D5" s="1116" t="s">
        <v>296</v>
      </c>
      <c r="E5" s="1117" t="s">
        <v>296</v>
      </c>
      <c r="F5" s="1643" t="s">
        <v>296</v>
      </c>
    </row>
    <row r="6" spans="1:8" ht="12.75" customHeight="1" x14ac:dyDescent="0.2">
      <c r="A6" s="1644" t="s">
        <v>750</v>
      </c>
      <c r="B6" s="1645">
        <v>3.1</v>
      </c>
      <c r="C6" s="1646">
        <v>-1035.6999999999998</v>
      </c>
      <c r="D6" s="1646">
        <v>-1035.3999999999999</v>
      </c>
      <c r="E6" s="1647">
        <v>-865.3</v>
      </c>
      <c r="F6" s="1648">
        <v>-865.3</v>
      </c>
    </row>
    <row r="7" spans="1:8" ht="12.75" customHeight="1" thickBot="1" x14ac:dyDescent="0.25">
      <c r="A7" s="1644" t="s">
        <v>751</v>
      </c>
      <c r="B7" s="1645">
        <v>3.1</v>
      </c>
      <c r="C7" s="1646">
        <v>-585.20000000000005</v>
      </c>
      <c r="D7" s="1646">
        <v>-744.9</v>
      </c>
      <c r="E7" s="1647">
        <v>-683.4</v>
      </c>
      <c r="F7" s="1648">
        <v>-795</v>
      </c>
    </row>
    <row r="8" spans="1:8" ht="12.75" customHeight="1" thickBot="1" x14ac:dyDescent="0.25">
      <c r="A8" s="1649" t="s">
        <v>752</v>
      </c>
      <c r="B8" s="1118"/>
      <c r="C8" s="1119">
        <v>-1620.9</v>
      </c>
      <c r="D8" s="1119">
        <v>-1780.3</v>
      </c>
      <c r="E8" s="1120">
        <v>-1548.7</v>
      </c>
      <c r="F8" s="1650">
        <v>-1660.3</v>
      </c>
    </row>
    <row r="9" spans="1:8" ht="12.75" customHeight="1" x14ac:dyDescent="0.2">
      <c r="A9" s="1651" t="s">
        <v>753</v>
      </c>
      <c r="B9" s="1645">
        <v>4.0999999999999996</v>
      </c>
      <c r="C9" s="1652">
        <v>14849.6</v>
      </c>
      <c r="D9" s="1652">
        <v>15300.6</v>
      </c>
      <c r="E9" s="1653">
        <v>14439</v>
      </c>
      <c r="F9" s="1654">
        <v>14774.8</v>
      </c>
    </row>
    <row r="10" spans="1:8" ht="12.75" customHeight="1" x14ac:dyDescent="0.2">
      <c r="A10" s="1651" t="s">
        <v>754</v>
      </c>
      <c r="B10" s="1645">
        <v>4.2</v>
      </c>
      <c r="C10" s="1652">
        <v>18759</v>
      </c>
      <c r="D10" s="1652">
        <v>18481.8</v>
      </c>
      <c r="E10" s="1653">
        <v>17478.100000000002</v>
      </c>
      <c r="F10" s="1654">
        <v>17290.300000000003</v>
      </c>
    </row>
    <row r="11" spans="1:8" ht="24" x14ac:dyDescent="0.2">
      <c r="A11" s="1651" t="s">
        <v>755</v>
      </c>
      <c r="B11" s="1645">
        <v>4.3</v>
      </c>
      <c r="C11" s="1652">
        <v>8065.4</v>
      </c>
      <c r="D11" s="1652">
        <v>8081.8</v>
      </c>
      <c r="E11" s="1653">
        <v>8678.6</v>
      </c>
      <c r="F11" s="1654">
        <v>8691.5</v>
      </c>
    </row>
    <row r="12" spans="1:8" ht="12.75" customHeight="1" x14ac:dyDescent="0.2">
      <c r="A12" s="1651" t="s">
        <v>756</v>
      </c>
      <c r="B12" s="1645">
        <v>4.4000000000000004</v>
      </c>
      <c r="C12" s="1652">
        <v>2310.6</v>
      </c>
      <c r="D12" s="1652">
        <v>2310.6</v>
      </c>
      <c r="E12" s="1653">
        <v>1100</v>
      </c>
      <c r="F12" s="1654">
        <v>1100</v>
      </c>
    </row>
    <row r="13" spans="1:8" ht="12.75" customHeight="1" x14ac:dyDescent="0.2">
      <c r="A13" s="1651" t="s">
        <v>757</v>
      </c>
      <c r="B13" s="1645"/>
      <c r="C13" s="1652">
        <v>606.5</v>
      </c>
      <c r="D13" s="1652">
        <v>606.5</v>
      </c>
      <c r="E13" s="1653">
        <v>622.6</v>
      </c>
      <c r="F13" s="1654">
        <v>622.6</v>
      </c>
    </row>
    <row r="14" spans="1:8" ht="12.75" customHeight="1" thickBot="1" x14ac:dyDescent="0.25">
      <c r="A14" s="1651" t="s">
        <v>758</v>
      </c>
      <c r="B14" s="1645">
        <v>4.5</v>
      </c>
      <c r="C14" s="1652">
        <v>2292.5000000000005</v>
      </c>
      <c r="D14" s="1652">
        <v>2253.0000000000005</v>
      </c>
      <c r="E14" s="1653">
        <v>832.3</v>
      </c>
      <c r="F14" s="1654">
        <v>775.09999999999991</v>
      </c>
    </row>
    <row r="15" spans="1:8" ht="12.75" customHeight="1" thickBot="1" x14ac:dyDescent="0.25">
      <c r="A15" s="1655" t="s">
        <v>759</v>
      </c>
      <c r="B15" s="1123"/>
      <c r="C15" s="1124">
        <v>46883.6</v>
      </c>
      <c r="D15" s="1124">
        <v>47034.3</v>
      </c>
      <c r="E15" s="1125">
        <v>43150.600000000006</v>
      </c>
      <c r="F15" s="1656">
        <v>43254.3</v>
      </c>
    </row>
    <row r="16" spans="1:8" ht="12.75" customHeight="1" thickBot="1" x14ac:dyDescent="0.25">
      <c r="A16" s="1657" t="s">
        <v>760</v>
      </c>
      <c r="B16" s="1126"/>
      <c r="C16" s="1124">
        <v>45262.7</v>
      </c>
      <c r="D16" s="1124">
        <v>45254</v>
      </c>
      <c r="E16" s="1125">
        <v>41601.900000000009</v>
      </c>
      <c r="F16" s="1656">
        <v>41594</v>
      </c>
    </row>
    <row r="17" spans="1:9" ht="12.75" customHeight="1" x14ac:dyDescent="0.2">
      <c r="A17" s="1658" t="s">
        <v>761</v>
      </c>
      <c r="B17" s="1659">
        <v>3.2</v>
      </c>
      <c r="C17" s="1653">
        <v>-13629.4</v>
      </c>
      <c r="D17" s="1653">
        <v>-13629.4</v>
      </c>
      <c r="E17" s="1653">
        <v>-606.70000000000005</v>
      </c>
      <c r="F17" s="1654">
        <v>-606.70000000000005</v>
      </c>
    </row>
    <row r="18" spans="1:9" ht="12.75" customHeight="1" thickBot="1" x14ac:dyDescent="0.25">
      <c r="A18" s="1658" t="s">
        <v>762</v>
      </c>
      <c r="B18" s="1659">
        <v>4.5999999999999996</v>
      </c>
      <c r="C18" s="1653">
        <v>976.7</v>
      </c>
      <c r="D18" s="1653">
        <v>977.30000000000007</v>
      </c>
      <c r="E18" s="1653">
        <v>8644.2999999999993</v>
      </c>
      <c r="F18" s="1654">
        <v>8644.2999999999993</v>
      </c>
    </row>
    <row r="19" spans="1:9" ht="12.75" customHeight="1" thickBot="1" x14ac:dyDescent="0.25">
      <c r="A19" s="1657" t="s">
        <v>763</v>
      </c>
      <c r="B19" s="1126"/>
      <c r="C19" s="1124">
        <v>32609.999999999996</v>
      </c>
      <c r="D19" s="1124">
        <v>32601.899999999998</v>
      </c>
      <c r="E19" s="1125">
        <v>49639.500000000015</v>
      </c>
      <c r="F19" s="1656">
        <v>49631.600000000006</v>
      </c>
    </row>
    <row r="20" spans="1:9" ht="26.25" thickBot="1" x14ac:dyDescent="0.25">
      <c r="A20" s="1658" t="s">
        <v>764</v>
      </c>
      <c r="B20" s="1659"/>
      <c r="C20" s="1653">
        <v>0</v>
      </c>
      <c r="D20" s="1653">
        <v>0</v>
      </c>
      <c r="E20" s="1653">
        <v>0</v>
      </c>
      <c r="F20" s="1654">
        <v>445.9</v>
      </c>
    </row>
    <row r="21" spans="1:9" ht="36.75" thickBot="1" x14ac:dyDescent="0.25">
      <c r="A21" s="1657" t="s">
        <v>765</v>
      </c>
      <c r="B21" s="1126"/>
      <c r="C21" s="1124">
        <v>32609.999999999996</v>
      </c>
      <c r="D21" s="1124">
        <v>32601.899999999998</v>
      </c>
      <c r="E21" s="1125">
        <v>49639.500000000015</v>
      </c>
      <c r="F21" s="1656">
        <v>50077.500000000007</v>
      </c>
    </row>
    <row r="22" spans="1:9" ht="25.5" customHeight="1" x14ac:dyDescent="0.2">
      <c r="A22" s="2232" t="s">
        <v>766</v>
      </c>
      <c r="B22" s="2233"/>
      <c r="C22" s="2233"/>
      <c r="D22" s="2233"/>
      <c r="E22" s="2233"/>
      <c r="F22" s="2234"/>
    </row>
    <row r="23" spans="1:9" x14ac:dyDescent="0.2">
      <c r="A23" s="1651" t="s">
        <v>767</v>
      </c>
      <c r="B23" s="1659" t="s">
        <v>768</v>
      </c>
      <c r="C23" s="1652">
        <v>-4149.8999999999996</v>
      </c>
      <c r="D23" s="1652">
        <v>-4102.5999999999995</v>
      </c>
      <c r="E23" s="1653">
        <v>-6020.2</v>
      </c>
      <c r="F23" s="1654">
        <v>-6011</v>
      </c>
    </row>
    <row r="24" spans="1:9" ht="12.75" customHeight="1" x14ac:dyDescent="0.2">
      <c r="A24" s="1651" t="s">
        <v>769</v>
      </c>
      <c r="B24" s="1659" t="s">
        <v>768</v>
      </c>
      <c r="C24" s="1652">
        <v>-1510.7</v>
      </c>
      <c r="D24" s="1652">
        <v>-1510.9</v>
      </c>
      <c r="E24" s="1653">
        <v>304.7</v>
      </c>
      <c r="F24" s="1654">
        <v>304.39999999999998</v>
      </c>
    </row>
    <row r="25" spans="1:9" ht="12.75" customHeight="1" x14ac:dyDescent="0.2">
      <c r="A25" s="1651" t="s">
        <v>770</v>
      </c>
      <c r="B25" s="1659" t="s">
        <v>768</v>
      </c>
      <c r="C25" s="1652">
        <v>15.6</v>
      </c>
      <c r="D25" s="1652">
        <v>15.6</v>
      </c>
      <c r="E25" s="1653">
        <v>2.9000000000000004</v>
      </c>
      <c r="F25" s="1654">
        <v>2.9000000000000004</v>
      </c>
    </row>
    <row r="26" spans="1:9" ht="12.75" customHeight="1" x14ac:dyDescent="0.2">
      <c r="A26" s="1651" t="s">
        <v>771</v>
      </c>
      <c r="B26" s="1659" t="s">
        <v>768</v>
      </c>
      <c r="C26" s="1652">
        <v>2359.6</v>
      </c>
      <c r="D26" s="1652">
        <v>2360.1</v>
      </c>
      <c r="E26" s="1653">
        <v>0</v>
      </c>
      <c r="F26" s="1654">
        <v>0</v>
      </c>
    </row>
    <row r="27" spans="1:9" ht="12.75" customHeight="1" x14ac:dyDescent="0.2">
      <c r="A27" s="1651" t="s">
        <v>772</v>
      </c>
      <c r="B27" s="1660" t="s">
        <v>768</v>
      </c>
      <c r="C27" s="1652">
        <v>-291.2</v>
      </c>
      <c r="D27" s="1652">
        <v>-128.70000000000005</v>
      </c>
      <c r="E27" s="1653">
        <v>49.7</v>
      </c>
      <c r="F27" s="1654">
        <v>-321.10000000000002</v>
      </c>
    </row>
    <row r="28" spans="1:9" ht="24" x14ac:dyDescent="0.2">
      <c r="A28" s="1651" t="s">
        <v>773</v>
      </c>
      <c r="B28" s="1660" t="s">
        <v>768</v>
      </c>
      <c r="C28" s="1652">
        <v>-2930.3</v>
      </c>
      <c r="D28" s="1652">
        <v>-2930.3</v>
      </c>
      <c r="E28" s="1653">
        <v>2713.5</v>
      </c>
      <c r="F28" s="1654">
        <v>2713.5</v>
      </c>
    </row>
    <row r="29" spans="1:9" ht="12.75" customHeight="1" thickBot="1" x14ac:dyDescent="0.25">
      <c r="A29" s="1651" t="s">
        <v>774</v>
      </c>
      <c r="B29" s="1659" t="s">
        <v>768</v>
      </c>
      <c r="C29" s="1652">
        <v>0</v>
      </c>
      <c r="D29" s="1652">
        <v>0.9</v>
      </c>
      <c r="E29" s="1653">
        <v>0</v>
      </c>
      <c r="F29" s="1654">
        <v>-37.900000000000006</v>
      </c>
    </row>
    <row r="30" spans="1:9" ht="25.5" customHeight="1" thickBot="1" x14ac:dyDescent="0.25">
      <c r="A30" s="1657" t="s">
        <v>775</v>
      </c>
      <c r="B30" s="1128"/>
      <c r="C30" s="1124">
        <v>26103.099999999995</v>
      </c>
      <c r="D30" s="1124">
        <v>26305.999999999996</v>
      </c>
      <c r="E30" s="1125">
        <v>46690.100000000013</v>
      </c>
      <c r="F30" s="1656">
        <v>46728.30000000001</v>
      </c>
      <c r="I30" s="1129"/>
    </row>
    <row r="31" spans="1:9" ht="25.5" customHeight="1" x14ac:dyDescent="0.2">
      <c r="A31" s="2235" t="s">
        <v>776</v>
      </c>
      <c r="B31" s="2224"/>
      <c r="C31" s="2224"/>
      <c r="D31" s="2224"/>
      <c r="E31" s="2224"/>
      <c r="F31" s="2224"/>
      <c r="I31" s="1129"/>
    </row>
    <row r="32" spans="1:9" ht="38.25" customHeight="1" x14ac:dyDescent="0.2">
      <c r="A32" s="2224" t="s">
        <v>777</v>
      </c>
      <c r="B32" s="2224"/>
      <c r="C32" s="2224"/>
      <c r="D32" s="2224"/>
      <c r="E32" s="2224"/>
      <c r="F32" s="2224"/>
    </row>
    <row r="33" spans="1:9" x14ac:dyDescent="0.2">
      <c r="A33" s="2224" t="s">
        <v>778</v>
      </c>
      <c r="B33" s="2224"/>
      <c r="C33" s="2224"/>
      <c r="D33" s="2224"/>
      <c r="E33" s="2224"/>
      <c r="F33" s="2224"/>
    </row>
    <row r="34" spans="1:9" ht="38.25" customHeight="1" x14ac:dyDescent="0.2">
      <c r="A34" s="2225" t="s">
        <v>779</v>
      </c>
      <c r="B34" s="2226"/>
      <c r="C34" s="2226"/>
      <c r="D34" s="2226"/>
      <c r="E34" s="2226"/>
      <c r="F34" s="2226"/>
      <c r="G34" s="1130"/>
      <c r="H34" s="1130"/>
      <c r="I34" s="1130"/>
    </row>
  </sheetData>
  <mergeCells count="8">
    <mergeCell ref="A33:F33"/>
    <mergeCell ref="A34:F34"/>
    <mergeCell ref="A1:H1"/>
    <mergeCell ref="C3:D3"/>
    <mergeCell ref="E3:F3"/>
    <mergeCell ref="A22:F22"/>
    <mergeCell ref="A31:F31"/>
    <mergeCell ref="A32:F32"/>
  </mergeCells>
  <pageMargins left="0.7" right="0.7" top="0.75" bottom="0.75" header="0.3" footer="0.3"/>
  <pageSetup paperSize="9" scale="79"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93F13-8BCD-4FC2-A019-30A2FB2D10CC}">
  <sheetPr>
    <pageSetUpPr fitToPage="1"/>
  </sheetPr>
  <dimension ref="A1:F41"/>
  <sheetViews>
    <sheetView showGridLines="0" zoomScaleNormal="100" workbookViewId="0">
      <selection activeCell="A4" sqref="A4:F39"/>
    </sheetView>
  </sheetViews>
  <sheetFormatPr defaultColWidth="9.140625" defaultRowHeight="12" x14ac:dyDescent="0.2"/>
  <cols>
    <col min="1" max="1" width="35.7109375" style="1133" customWidth="1"/>
    <col min="2" max="2" width="7.7109375" style="1136" customWidth="1"/>
    <col min="3" max="6" width="13.7109375" style="1141" customWidth="1"/>
    <col min="7" max="16384" width="9.140625" style="1133"/>
  </cols>
  <sheetData>
    <row r="1" spans="1:6" ht="38.25" customHeight="1" x14ac:dyDescent="0.2">
      <c r="A1" s="2236" t="s">
        <v>780</v>
      </c>
      <c r="B1" s="2236"/>
      <c r="C1" s="2236"/>
      <c r="D1" s="2236"/>
      <c r="E1" s="2236"/>
      <c r="F1" s="2236"/>
    </row>
    <row r="3" spans="1:6" ht="12.75" thickBot="1" x14ac:dyDescent="0.25"/>
    <row r="4" spans="1:6" ht="12.75" customHeight="1" x14ac:dyDescent="0.2">
      <c r="A4" s="1661"/>
      <c r="B4" s="1662"/>
      <c r="C4" s="2237" t="s">
        <v>781</v>
      </c>
      <c r="D4" s="2229"/>
      <c r="E4" s="2238" t="s">
        <v>782</v>
      </c>
      <c r="F4" s="2239"/>
    </row>
    <row r="5" spans="1:6" s="1134" customFormat="1" ht="42" customHeight="1" x14ac:dyDescent="0.2">
      <c r="A5" s="1637"/>
      <c r="B5" s="1663"/>
      <c r="C5" s="1639" t="s">
        <v>275</v>
      </c>
      <c r="D5" s="1639" t="s">
        <v>277</v>
      </c>
      <c r="E5" s="1663" t="s">
        <v>275</v>
      </c>
      <c r="F5" s="1664" t="s">
        <v>277</v>
      </c>
    </row>
    <row r="6" spans="1:6" ht="12.75" thickBot="1" x14ac:dyDescent="0.25">
      <c r="A6" s="1665"/>
      <c r="B6" s="1135" t="s">
        <v>432</v>
      </c>
      <c r="C6" s="1116" t="s">
        <v>296</v>
      </c>
      <c r="D6" s="1116" t="s">
        <v>296</v>
      </c>
      <c r="E6" s="1135" t="s">
        <v>296</v>
      </c>
      <c r="F6" s="1666" t="s">
        <v>296</v>
      </c>
    </row>
    <row r="7" spans="1:6" ht="12.75" customHeight="1" x14ac:dyDescent="0.2">
      <c r="A7" s="1667" t="s">
        <v>783</v>
      </c>
      <c r="B7" s="1668"/>
      <c r="C7" s="1669"/>
      <c r="D7" s="1669"/>
      <c r="E7" s="1670"/>
      <c r="F7" s="1671"/>
    </row>
    <row r="8" spans="1:6" ht="12.75" customHeight="1" x14ac:dyDescent="0.2">
      <c r="A8" s="1672" t="s">
        <v>784</v>
      </c>
      <c r="B8" s="1668">
        <v>5</v>
      </c>
      <c r="C8" s="1652">
        <v>33822.300000000003</v>
      </c>
      <c r="D8" s="1652">
        <v>33823.100000000006</v>
      </c>
      <c r="E8" s="1653">
        <v>31005.200000000001</v>
      </c>
      <c r="F8" s="1654">
        <v>31005.7</v>
      </c>
    </row>
    <row r="9" spans="1:6" ht="12.75" customHeight="1" x14ac:dyDescent="0.2">
      <c r="A9" s="1672" t="s">
        <v>785</v>
      </c>
      <c r="B9" s="1668" t="s">
        <v>786</v>
      </c>
      <c r="C9" s="1652">
        <v>128533.4</v>
      </c>
      <c r="D9" s="1652">
        <v>129164.9</v>
      </c>
      <c r="E9" s="1653">
        <v>128667.4</v>
      </c>
      <c r="F9" s="1654">
        <v>129335.5</v>
      </c>
    </row>
    <row r="10" spans="1:6" ht="12.75" customHeight="1" x14ac:dyDescent="0.2">
      <c r="A10" s="1672" t="s">
        <v>787</v>
      </c>
      <c r="B10" s="1668">
        <v>16</v>
      </c>
      <c r="C10" s="1652">
        <v>11015</v>
      </c>
      <c r="D10" s="1652">
        <v>11064.3</v>
      </c>
      <c r="E10" s="1653">
        <v>0</v>
      </c>
      <c r="F10" s="1654">
        <v>0</v>
      </c>
    </row>
    <row r="11" spans="1:6" ht="12.75" customHeight="1" x14ac:dyDescent="0.2">
      <c r="A11" s="1672" t="s">
        <v>788</v>
      </c>
      <c r="B11" s="1668">
        <v>13</v>
      </c>
      <c r="C11" s="1652">
        <v>0</v>
      </c>
      <c r="D11" s="1652">
        <v>17.399999999999999</v>
      </c>
      <c r="E11" s="1653">
        <v>0</v>
      </c>
      <c r="F11" s="1654">
        <v>8.9</v>
      </c>
    </row>
    <row r="12" spans="1:6" ht="12.75" customHeight="1" x14ac:dyDescent="0.2">
      <c r="A12" s="1672" t="s">
        <v>789</v>
      </c>
      <c r="B12" s="1668">
        <v>7</v>
      </c>
      <c r="C12" s="1652">
        <v>123.8</v>
      </c>
      <c r="D12" s="1652">
        <v>123.8</v>
      </c>
      <c r="E12" s="1653">
        <v>76</v>
      </c>
      <c r="F12" s="1654">
        <v>76</v>
      </c>
    </row>
    <row r="13" spans="1:6" ht="12.75" customHeight="1" thickBot="1" x14ac:dyDescent="0.25">
      <c r="A13" s="1672" t="s">
        <v>790</v>
      </c>
      <c r="B13" s="1668">
        <v>9</v>
      </c>
      <c r="C13" s="1652">
        <v>910.2</v>
      </c>
      <c r="D13" s="1652">
        <v>986</v>
      </c>
      <c r="E13" s="1653">
        <v>584.9</v>
      </c>
      <c r="F13" s="1654">
        <v>588.1</v>
      </c>
    </row>
    <row r="14" spans="1:6" ht="12.75" customHeight="1" thickBot="1" x14ac:dyDescent="0.25">
      <c r="A14" s="1673" t="s">
        <v>791</v>
      </c>
      <c r="B14" s="1137"/>
      <c r="C14" s="1119">
        <v>174404.7</v>
      </c>
      <c r="D14" s="1124">
        <v>175179.49999999997</v>
      </c>
      <c r="E14" s="1125">
        <v>160333.5</v>
      </c>
      <c r="F14" s="1656">
        <v>161014.20000000001</v>
      </c>
    </row>
    <row r="15" spans="1:6" ht="12.75" customHeight="1" x14ac:dyDescent="0.2">
      <c r="A15" s="1667" t="s">
        <v>792</v>
      </c>
      <c r="B15" s="1668"/>
      <c r="C15" s="1674"/>
      <c r="D15" s="1674"/>
      <c r="E15" s="1653"/>
      <c r="F15" s="1654"/>
    </row>
    <row r="16" spans="1:6" ht="12.75" customHeight="1" x14ac:dyDescent="0.2">
      <c r="A16" s="1672" t="s">
        <v>793</v>
      </c>
      <c r="B16" s="1668"/>
      <c r="C16" s="1652">
        <v>6.4</v>
      </c>
      <c r="D16" s="1652">
        <v>6.4</v>
      </c>
      <c r="E16" s="1653">
        <v>26.9</v>
      </c>
      <c r="F16" s="1654">
        <v>26.9</v>
      </c>
    </row>
    <row r="17" spans="1:6" ht="12.75" customHeight="1" x14ac:dyDescent="0.2">
      <c r="A17" s="1672" t="s">
        <v>794</v>
      </c>
      <c r="B17" s="1668">
        <v>8</v>
      </c>
      <c r="C17" s="1652">
        <v>4141.3</v>
      </c>
      <c r="D17" s="1652">
        <v>4149.4000000000005</v>
      </c>
      <c r="E17" s="1653">
        <v>3759.6</v>
      </c>
      <c r="F17" s="1654">
        <v>3767.7</v>
      </c>
    </row>
    <row r="18" spans="1:6" ht="12.75" customHeight="1" x14ac:dyDescent="0.2">
      <c r="A18" s="1672" t="s">
        <v>795</v>
      </c>
      <c r="B18" s="1668">
        <v>9</v>
      </c>
      <c r="C18" s="1652">
        <v>3212.4</v>
      </c>
      <c r="D18" s="1652">
        <v>3246.3</v>
      </c>
      <c r="E18" s="1653">
        <v>3623.5</v>
      </c>
      <c r="F18" s="1654">
        <v>3670.2000000000003</v>
      </c>
    </row>
    <row r="19" spans="1:6" ht="12.75" customHeight="1" x14ac:dyDescent="0.2">
      <c r="A19" s="1672" t="s">
        <v>789</v>
      </c>
      <c r="B19" s="1668">
        <v>7</v>
      </c>
      <c r="C19" s="1652">
        <v>259.3</v>
      </c>
      <c r="D19" s="1652">
        <v>306.5</v>
      </c>
      <c r="E19" s="1653">
        <v>359.6</v>
      </c>
      <c r="F19" s="1654">
        <v>404.90000000000003</v>
      </c>
    </row>
    <row r="20" spans="1:6" ht="12.75" customHeight="1" thickBot="1" x14ac:dyDescent="0.25">
      <c r="A20" s="1672" t="s">
        <v>796</v>
      </c>
      <c r="B20" s="1668">
        <v>10</v>
      </c>
      <c r="C20" s="1652">
        <v>1045.0999999999999</v>
      </c>
      <c r="D20" s="1652">
        <v>1347.6</v>
      </c>
      <c r="E20" s="1653">
        <v>974.9</v>
      </c>
      <c r="F20" s="1654">
        <v>1243.5999999999999</v>
      </c>
    </row>
    <row r="21" spans="1:6" ht="12.75" customHeight="1" thickBot="1" x14ac:dyDescent="0.25">
      <c r="A21" s="1673" t="s">
        <v>797</v>
      </c>
      <c r="B21" s="1137"/>
      <c r="C21" s="1124">
        <v>8664.5</v>
      </c>
      <c r="D21" s="1124">
        <v>9056.2000000000007</v>
      </c>
      <c r="E21" s="1125">
        <v>8744.5</v>
      </c>
      <c r="F21" s="1656">
        <v>9113.2999999999993</v>
      </c>
    </row>
    <row r="22" spans="1:6" ht="12.75" customHeight="1" thickBot="1" x14ac:dyDescent="0.25">
      <c r="A22" s="1673" t="s">
        <v>798</v>
      </c>
      <c r="B22" s="1137"/>
      <c r="C22" s="1124">
        <v>183069.2</v>
      </c>
      <c r="D22" s="1124">
        <v>184235.69999999998</v>
      </c>
      <c r="E22" s="1125">
        <v>169078</v>
      </c>
      <c r="F22" s="1656">
        <v>170127.5</v>
      </c>
    </row>
    <row r="23" spans="1:6" ht="12.75" customHeight="1" x14ac:dyDescent="0.2">
      <c r="A23" s="1667" t="s">
        <v>799</v>
      </c>
      <c r="B23" s="1668"/>
      <c r="C23" s="1674"/>
      <c r="D23" s="1674"/>
      <c r="E23" s="1653"/>
      <c r="F23" s="1654"/>
    </row>
    <row r="24" spans="1:6" ht="12.75" customHeight="1" x14ac:dyDescent="0.2">
      <c r="A24" s="1672" t="s">
        <v>800</v>
      </c>
      <c r="B24" s="1668">
        <v>11</v>
      </c>
      <c r="C24" s="1652">
        <v>-14385.9</v>
      </c>
      <c r="D24" s="1652">
        <v>-14631.7</v>
      </c>
      <c r="E24" s="1653">
        <v>-12911.8</v>
      </c>
      <c r="F24" s="1654">
        <v>-13130.4</v>
      </c>
    </row>
    <row r="25" spans="1:6" ht="12.75" customHeight="1" x14ac:dyDescent="0.2">
      <c r="A25" s="1672" t="s">
        <v>801</v>
      </c>
      <c r="B25" s="1668">
        <v>12</v>
      </c>
      <c r="C25" s="1652">
        <v>-558.59999999999991</v>
      </c>
      <c r="D25" s="1652">
        <v>-559.19999999999993</v>
      </c>
      <c r="E25" s="1653">
        <v>-418.5</v>
      </c>
      <c r="F25" s="1654">
        <v>-419.4</v>
      </c>
    </row>
    <row r="26" spans="1:6" ht="12.75" customHeight="1" thickBot="1" x14ac:dyDescent="0.25">
      <c r="A26" s="1672" t="s">
        <v>802</v>
      </c>
      <c r="B26" s="1668">
        <v>7</v>
      </c>
      <c r="C26" s="1652">
        <v>-105.4</v>
      </c>
      <c r="D26" s="1652">
        <v>-105.4</v>
      </c>
      <c r="E26" s="1653">
        <v>-161.30000000000001</v>
      </c>
      <c r="F26" s="1654">
        <v>-161.30000000000001</v>
      </c>
    </row>
    <row r="27" spans="1:6" ht="12.75" customHeight="1" thickBot="1" x14ac:dyDescent="0.25">
      <c r="A27" s="1673" t="s">
        <v>803</v>
      </c>
      <c r="B27" s="1137"/>
      <c r="C27" s="1138">
        <v>-15049.9</v>
      </c>
      <c r="D27" s="1138">
        <v>-15296.300000000001</v>
      </c>
      <c r="E27" s="1125">
        <v>-13491.599999999999</v>
      </c>
      <c r="F27" s="1656">
        <v>-13711.099999999999</v>
      </c>
    </row>
    <row r="28" spans="1:6" ht="12.75" customHeight="1" thickBot="1" x14ac:dyDescent="0.25">
      <c r="A28" s="1673" t="s">
        <v>804</v>
      </c>
      <c r="B28" s="1137"/>
      <c r="C28" s="1138">
        <v>168019.30000000002</v>
      </c>
      <c r="D28" s="1138">
        <v>168939.4</v>
      </c>
      <c r="E28" s="1125">
        <v>155586.4</v>
      </c>
      <c r="F28" s="1656">
        <v>156416.4</v>
      </c>
    </row>
    <row r="29" spans="1:6" ht="12.75" customHeight="1" x14ac:dyDescent="0.2">
      <c r="A29" s="1667" t="s">
        <v>805</v>
      </c>
      <c r="B29" s="1668"/>
      <c r="C29" s="1674"/>
      <c r="D29" s="1674"/>
      <c r="E29" s="1653"/>
      <c r="F29" s="1654"/>
    </row>
    <row r="30" spans="1:6" ht="12.75" customHeight="1" x14ac:dyDescent="0.2">
      <c r="A30" s="1672" t="s">
        <v>806</v>
      </c>
      <c r="B30" s="1668">
        <v>12</v>
      </c>
      <c r="C30" s="1652">
        <v>-11778.5</v>
      </c>
      <c r="D30" s="1652">
        <v>-11784</v>
      </c>
      <c r="E30" s="1653">
        <v>-25462.2</v>
      </c>
      <c r="F30" s="1654">
        <v>-25466.9</v>
      </c>
    </row>
    <row r="31" spans="1:6" ht="12.75" customHeight="1" x14ac:dyDescent="0.2">
      <c r="A31" s="1672" t="s">
        <v>807</v>
      </c>
      <c r="B31" s="1668">
        <v>13</v>
      </c>
      <c r="C31" s="1652">
        <v>-424</v>
      </c>
      <c r="D31" s="1652">
        <v>-686.3</v>
      </c>
      <c r="E31" s="1653">
        <v>-725.7</v>
      </c>
      <c r="F31" s="1654">
        <v>-817</v>
      </c>
    </row>
    <row r="32" spans="1:6" ht="12.75" customHeight="1" thickBot="1" x14ac:dyDescent="0.25">
      <c r="A32" s="1672" t="s">
        <v>808</v>
      </c>
      <c r="B32" s="1668">
        <v>11</v>
      </c>
      <c r="C32" s="1652">
        <v>-8762.1</v>
      </c>
      <c r="D32" s="1652">
        <v>-8884.4</v>
      </c>
      <c r="E32" s="1653">
        <v>-4810.5</v>
      </c>
      <c r="F32" s="1654">
        <v>-4811.6000000000004</v>
      </c>
    </row>
    <row r="33" spans="1:6" ht="12.75" customHeight="1" thickBot="1" x14ac:dyDescent="0.25">
      <c r="A33" s="1673" t="s">
        <v>809</v>
      </c>
      <c r="B33" s="1137"/>
      <c r="C33" s="1138">
        <v>-20964.599999999999</v>
      </c>
      <c r="D33" s="1138">
        <v>-21354.699999999997</v>
      </c>
      <c r="E33" s="1125">
        <v>-30998.400000000001</v>
      </c>
      <c r="F33" s="1656">
        <v>-31095.5</v>
      </c>
    </row>
    <row r="34" spans="1:6" ht="12.75" customHeight="1" thickBot="1" x14ac:dyDescent="0.25">
      <c r="A34" s="1675" t="s">
        <v>810</v>
      </c>
      <c r="B34" s="1137"/>
      <c r="C34" s="1124">
        <v>147054.70000000001</v>
      </c>
      <c r="D34" s="1124">
        <v>147584.70000000001</v>
      </c>
      <c r="E34" s="1125">
        <v>124588</v>
      </c>
      <c r="F34" s="1656">
        <v>125320.9</v>
      </c>
    </row>
    <row r="35" spans="1:6" ht="12.75" customHeight="1" x14ac:dyDescent="0.2">
      <c r="A35" s="1667" t="s">
        <v>811</v>
      </c>
      <c r="B35" s="1668"/>
      <c r="C35" s="1674"/>
      <c r="D35" s="1674"/>
      <c r="E35" s="1653"/>
      <c r="F35" s="1654"/>
    </row>
    <row r="36" spans="1:6" ht="12.75" customHeight="1" x14ac:dyDescent="0.2">
      <c r="A36" s="1672" t="s">
        <v>812</v>
      </c>
      <c r="B36" s="1668" t="s">
        <v>768</v>
      </c>
      <c r="C36" s="1652">
        <v>111551.2</v>
      </c>
      <c r="D36" s="1652">
        <v>111551.2</v>
      </c>
      <c r="E36" s="1653">
        <v>93559.3</v>
      </c>
      <c r="F36" s="1654">
        <v>93559.3</v>
      </c>
    </row>
    <row r="37" spans="1:6" ht="12.75" customHeight="1" x14ac:dyDescent="0.2">
      <c r="A37" s="1672" t="s">
        <v>813</v>
      </c>
      <c r="B37" s="1668" t="s">
        <v>768</v>
      </c>
      <c r="C37" s="1652">
        <v>35503.5</v>
      </c>
      <c r="D37" s="1652">
        <v>35503.5</v>
      </c>
      <c r="E37" s="1653">
        <v>31028.7</v>
      </c>
      <c r="F37" s="1654">
        <v>31028.7</v>
      </c>
    </row>
    <row r="38" spans="1:6" ht="12.75" customHeight="1" thickBot="1" x14ac:dyDescent="0.25">
      <c r="A38" s="1672" t="s">
        <v>814</v>
      </c>
      <c r="B38" s="1668"/>
      <c r="C38" s="1652">
        <v>0</v>
      </c>
      <c r="D38" s="1652">
        <v>530</v>
      </c>
      <c r="E38" s="1653">
        <v>0</v>
      </c>
      <c r="F38" s="1654">
        <v>732.9</v>
      </c>
    </row>
    <row r="39" spans="1:6" ht="12.75" customHeight="1" thickBot="1" x14ac:dyDescent="0.25">
      <c r="A39" s="1673" t="s">
        <v>815</v>
      </c>
      <c r="B39" s="1137"/>
      <c r="C39" s="1124">
        <v>147054.70000000001</v>
      </c>
      <c r="D39" s="1124">
        <v>147584.70000000001</v>
      </c>
      <c r="E39" s="1125">
        <v>124588</v>
      </c>
      <c r="F39" s="1656">
        <v>125320.9</v>
      </c>
    </row>
    <row r="40" spans="1:6" ht="42.75" customHeight="1" x14ac:dyDescent="0.2">
      <c r="A40" s="2240"/>
      <c r="B40" s="2240"/>
      <c r="C40" s="2240"/>
      <c r="D40" s="2240"/>
      <c r="E40" s="2240"/>
      <c r="F40" s="2240"/>
    </row>
    <row r="41" spans="1:6" x14ac:dyDescent="0.2">
      <c r="A41" s="1139"/>
      <c r="B41" s="1140"/>
      <c r="C41" s="1139"/>
      <c r="D41" s="1139"/>
      <c r="E41" s="1139"/>
      <c r="F41" s="1139"/>
    </row>
  </sheetData>
  <mergeCells count="4">
    <mergeCell ref="A1:F1"/>
    <mergeCell ref="C4:D4"/>
    <mergeCell ref="E4:F4"/>
    <mergeCell ref="A40:F40"/>
  </mergeCells>
  <pageMargins left="0.7" right="0.7" top="0.75" bottom="0.75" header="0.3" footer="0.3"/>
  <pageSetup paperSize="9" scale="96"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7E6D7-3501-4F81-B138-397849B14ED5}">
  <dimension ref="A1:J39"/>
  <sheetViews>
    <sheetView showGridLines="0" workbookViewId="0">
      <selection activeCell="A4" sqref="A4:F37"/>
    </sheetView>
  </sheetViews>
  <sheetFormatPr defaultColWidth="8.7109375" defaultRowHeight="12.75" x14ac:dyDescent="0.2"/>
  <cols>
    <col min="1" max="1" width="42.28515625" style="1114" customWidth="1"/>
    <col min="2" max="2" width="7.7109375" style="1131" customWidth="1"/>
    <col min="3" max="6" width="13.7109375" style="1114" customWidth="1"/>
    <col min="7" max="16384" width="8.7109375" style="1114"/>
  </cols>
  <sheetData>
    <row r="1" spans="1:10" ht="20.25" x14ac:dyDescent="0.3">
      <c r="A1" s="1142" t="s">
        <v>816</v>
      </c>
    </row>
    <row r="2" spans="1:10" ht="20.25" x14ac:dyDescent="0.3">
      <c r="A2" s="1142" t="s">
        <v>817</v>
      </c>
      <c r="I2" s="1129"/>
    </row>
    <row r="3" spans="1:10" ht="18.75" thickBot="1" x14ac:dyDescent="0.25">
      <c r="A3" s="1143"/>
      <c r="B3" s="122"/>
      <c r="C3" s="1144"/>
      <c r="D3" s="1144"/>
      <c r="E3" s="1144"/>
      <c r="F3" s="1144"/>
    </row>
    <row r="4" spans="1:10" ht="12.75" customHeight="1" x14ac:dyDescent="0.2">
      <c r="A4" s="1676" t="s">
        <v>818</v>
      </c>
      <c r="B4" s="1677"/>
      <c r="C4" s="2241" t="s">
        <v>89</v>
      </c>
      <c r="D4" s="2241"/>
      <c r="E4" s="2242" t="s">
        <v>90</v>
      </c>
      <c r="F4" s="2243"/>
    </row>
    <row r="5" spans="1:10" ht="36" x14ac:dyDescent="0.2">
      <c r="A5" s="1678"/>
      <c r="B5" s="1679"/>
      <c r="C5" s="1680" t="s">
        <v>275</v>
      </c>
      <c r="D5" s="1680" t="s">
        <v>277</v>
      </c>
      <c r="E5" s="1663" t="s">
        <v>275</v>
      </c>
      <c r="F5" s="1664" t="s">
        <v>277</v>
      </c>
    </row>
    <row r="6" spans="1:10" ht="13.5" thickBot="1" x14ac:dyDescent="0.25">
      <c r="A6" s="1681"/>
      <c r="B6" s="1145" t="s">
        <v>432</v>
      </c>
      <c r="C6" s="1146" t="s">
        <v>296</v>
      </c>
      <c r="D6" s="1146" t="s">
        <v>296</v>
      </c>
      <c r="E6" s="1145" t="s">
        <v>296</v>
      </c>
      <c r="F6" s="1682" t="s">
        <v>296</v>
      </c>
    </row>
    <row r="7" spans="1:10" x14ac:dyDescent="0.2">
      <c r="A7" s="1683" t="s">
        <v>819</v>
      </c>
      <c r="B7" s="1684"/>
      <c r="C7" s="1685"/>
      <c r="D7" s="1685"/>
      <c r="E7" s="1686"/>
      <c r="F7" s="1687"/>
    </row>
    <row r="8" spans="1:10" x14ac:dyDescent="0.2">
      <c r="A8" s="1688" t="s">
        <v>763</v>
      </c>
      <c r="B8" s="1689" t="s">
        <v>525</v>
      </c>
      <c r="C8" s="1640">
        <v>32610</v>
      </c>
      <c r="D8" s="1640">
        <v>32601.9</v>
      </c>
      <c r="E8" s="1689">
        <v>49639.5</v>
      </c>
      <c r="F8" s="1690">
        <v>49631.6</v>
      </c>
    </row>
    <row r="9" spans="1:10" ht="13.5" x14ac:dyDescent="0.2">
      <c r="A9" s="1644" t="s">
        <v>820</v>
      </c>
      <c r="B9" s="1684"/>
      <c r="C9" s="1640">
        <v>3147.2</v>
      </c>
      <c r="D9" s="1640">
        <v>3189.7999999999997</v>
      </c>
      <c r="E9" s="1689">
        <v>-17220.7</v>
      </c>
      <c r="F9" s="1690">
        <v>-16856.3</v>
      </c>
      <c r="J9" s="1129"/>
    </row>
    <row r="10" spans="1:10" x14ac:dyDescent="0.2">
      <c r="A10" s="1688" t="s">
        <v>821</v>
      </c>
      <c r="B10" s="1689" t="s">
        <v>822</v>
      </c>
      <c r="C10" s="1640">
        <v>-85.8</v>
      </c>
      <c r="D10" s="1640">
        <v>-26.000000000000014</v>
      </c>
      <c r="E10" s="1689">
        <v>130.6</v>
      </c>
      <c r="F10" s="1690">
        <v>116.70000000000002</v>
      </c>
    </row>
    <row r="11" spans="1:10" ht="24.75" customHeight="1" x14ac:dyDescent="0.2">
      <c r="A11" s="1688" t="s">
        <v>823</v>
      </c>
      <c r="B11" s="1684"/>
      <c r="C11" s="1640">
        <v>17.3</v>
      </c>
      <c r="D11" s="1640">
        <v>-54.900000000000006</v>
      </c>
      <c r="E11" s="1689">
        <v>1.2</v>
      </c>
      <c r="F11" s="1690">
        <v>-96.2</v>
      </c>
    </row>
    <row r="12" spans="1:10" ht="24" x14ac:dyDescent="0.2">
      <c r="A12" s="1688" t="s">
        <v>824</v>
      </c>
      <c r="B12" s="1689"/>
      <c r="C12" s="1640">
        <v>372.1</v>
      </c>
      <c r="D12" s="1640">
        <v>372.1</v>
      </c>
      <c r="E12" s="1689">
        <v>188.3</v>
      </c>
      <c r="F12" s="1690">
        <v>199.9</v>
      </c>
    </row>
    <row r="13" spans="1:10" x14ac:dyDescent="0.2">
      <c r="A13" s="1688" t="s">
        <v>825</v>
      </c>
      <c r="B13" s="1689" t="s">
        <v>822</v>
      </c>
      <c r="C13" s="1640">
        <v>-5425.7</v>
      </c>
      <c r="D13" s="1640">
        <v>-5574.0999999999995</v>
      </c>
      <c r="E13" s="1689">
        <v>-1843.4</v>
      </c>
      <c r="F13" s="1690">
        <v>-1935.2000000000003</v>
      </c>
    </row>
    <row r="14" spans="1:10" ht="24" x14ac:dyDescent="0.2">
      <c r="A14" s="1688" t="s">
        <v>826</v>
      </c>
      <c r="B14" s="1684"/>
      <c r="C14" s="1640">
        <v>3710.6</v>
      </c>
      <c r="D14" s="1640">
        <v>3776.7</v>
      </c>
      <c r="E14" s="1689">
        <v>1053.6000000000001</v>
      </c>
      <c r="F14" s="1690">
        <v>858.30000000000018</v>
      </c>
    </row>
    <row r="15" spans="1:10" x14ac:dyDescent="0.2">
      <c r="A15" s="1688" t="s">
        <v>827</v>
      </c>
      <c r="B15" s="1684"/>
      <c r="C15" s="1640">
        <v>12.5</v>
      </c>
      <c r="D15" s="1640">
        <v>12.5</v>
      </c>
      <c r="E15" s="1689">
        <v>25.8</v>
      </c>
      <c r="F15" s="1690">
        <v>25.8</v>
      </c>
    </row>
    <row r="16" spans="1:10" x14ac:dyDescent="0.2">
      <c r="A16" s="1688" t="s">
        <v>828</v>
      </c>
      <c r="B16" s="1684"/>
      <c r="C16" s="1640">
        <v>-137.30000000000001</v>
      </c>
      <c r="D16" s="1640">
        <v>-137.30000000000001</v>
      </c>
      <c r="E16" s="1689">
        <v>149.30000000000001</v>
      </c>
      <c r="F16" s="1690">
        <v>149.30000000000001</v>
      </c>
    </row>
    <row r="17" spans="1:6" ht="13.5" thickBot="1" x14ac:dyDescent="0.25">
      <c r="A17" s="1688" t="s">
        <v>539</v>
      </c>
      <c r="B17" s="1689"/>
      <c r="C17" s="1640">
        <v>383.9</v>
      </c>
      <c r="D17" s="1640">
        <v>383.9</v>
      </c>
      <c r="E17" s="1689">
        <v>355.40000000000003</v>
      </c>
      <c r="F17" s="1690">
        <v>355.40000000000003</v>
      </c>
    </row>
    <row r="18" spans="1:6" ht="13.5" thickBot="1" x14ac:dyDescent="0.25">
      <c r="A18" s="1691" t="s">
        <v>829</v>
      </c>
      <c r="B18" s="1148"/>
      <c r="C18" s="1149">
        <v>34604.800000000003</v>
      </c>
      <c r="D18" s="1149">
        <v>34544.6</v>
      </c>
      <c r="E18" s="1150">
        <v>32479.599999999999</v>
      </c>
      <c r="F18" s="1692">
        <v>32449.3</v>
      </c>
    </row>
    <row r="19" spans="1:6" x14ac:dyDescent="0.2">
      <c r="A19" s="1683" t="s">
        <v>830</v>
      </c>
      <c r="B19" s="1684"/>
      <c r="C19" s="1639"/>
      <c r="D19" s="1639"/>
      <c r="E19" s="1689"/>
      <c r="F19" s="1690"/>
    </row>
    <row r="20" spans="1:6" x14ac:dyDescent="0.2">
      <c r="A20" s="1688" t="s">
        <v>831</v>
      </c>
      <c r="B20" s="1689" t="s">
        <v>786</v>
      </c>
      <c r="C20" s="1640">
        <v>12078.1</v>
      </c>
      <c r="D20" s="1640">
        <v>12101.1</v>
      </c>
      <c r="E20" s="1689">
        <v>9897.7999999999993</v>
      </c>
      <c r="F20" s="1690">
        <v>9909.6999999999989</v>
      </c>
    </row>
    <row r="21" spans="1:6" x14ac:dyDescent="0.2">
      <c r="A21" s="1688" t="s">
        <v>832</v>
      </c>
      <c r="B21" s="1689" t="s">
        <v>833</v>
      </c>
      <c r="C21" s="1640">
        <v>2396.1</v>
      </c>
      <c r="D21" s="1640">
        <v>2396.5</v>
      </c>
      <c r="E21" s="1689">
        <v>2409.8000000000002</v>
      </c>
      <c r="F21" s="1690">
        <v>2410.1000000000004</v>
      </c>
    </row>
    <row r="22" spans="1:6" ht="24" x14ac:dyDescent="0.2">
      <c r="A22" s="1658" t="s">
        <v>834</v>
      </c>
      <c r="B22" s="1684"/>
      <c r="C22" s="1640">
        <v>-985.5</v>
      </c>
      <c r="D22" s="1640">
        <v>-985.5</v>
      </c>
      <c r="E22" s="1689">
        <v>-1172.8</v>
      </c>
      <c r="F22" s="1690">
        <v>-1172.8</v>
      </c>
    </row>
    <row r="23" spans="1:6" ht="24" x14ac:dyDescent="0.2">
      <c r="A23" s="1688" t="s">
        <v>835</v>
      </c>
      <c r="B23" s="1684"/>
      <c r="C23" s="1640">
        <v>-177.7</v>
      </c>
      <c r="D23" s="1640">
        <v>-177.7</v>
      </c>
      <c r="E23" s="1689">
        <v>-240.2</v>
      </c>
      <c r="F23" s="1690">
        <v>-240.2</v>
      </c>
    </row>
    <row r="24" spans="1:6" ht="24" x14ac:dyDescent="0.2">
      <c r="A24" s="1688" t="s">
        <v>836</v>
      </c>
      <c r="B24" s="1689"/>
      <c r="C24" s="1640">
        <v>-12.5</v>
      </c>
      <c r="D24" s="1640">
        <v>-12.5</v>
      </c>
      <c r="E24" s="1689">
        <v>-25.8</v>
      </c>
      <c r="F24" s="1690">
        <v>-25.8</v>
      </c>
    </row>
    <row r="25" spans="1:6" ht="24" x14ac:dyDescent="0.2">
      <c r="A25" s="1688" t="s">
        <v>837</v>
      </c>
      <c r="B25" s="1689"/>
      <c r="C25" s="1640">
        <v>0</v>
      </c>
      <c r="D25" s="1640">
        <v>0</v>
      </c>
      <c r="E25" s="1689">
        <v>0</v>
      </c>
      <c r="F25" s="1690">
        <v>-99.8</v>
      </c>
    </row>
    <row r="26" spans="1:6" ht="13.5" thickBot="1" x14ac:dyDescent="0.25">
      <c r="A26" s="1688" t="s">
        <v>838</v>
      </c>
      <c r="B26" s="1689"/>
      <c r="C26" s="1640">
        <v>54.9</v>
      </c>
      <c r="D26" s="1640">
        <v>54.9</v>
      </c>
      <c r="E26" s="1689">
        <v>66.3</v>
      </c>
      <c r="F26" s="1690">
        <v>66.3</v>
      </c>
    </row>
    <row r="27" spans="1:6" ht="13.5" thickBot="1" x14ac:dyDescent="0.25">
      <c r="A27" s="1691" t="s">
        <v>839</v>
      </c>
      <c r="B27" s="1148"/>
      <c r="C27" s="1149">
        <v>13353.4</v>
      </c>
      <c r="D27" s="1149">
        <v>13376.8</v>
      </c>
      <c r="E27" s="1150">
        <v>10935.1</v>
      </c>
      <c r="F27" s="1692">
        <v>10847.5</v>
      </c>
    </row>
    <row r="28" spans="1:6" x14ac:dyDescent="0.2">
      <c r="A28" s="1683" t="s">
        <v>840</v>
      </c>
      <c r="B28" s="1684"/>
      <c r="C28" s="1639"/>
      <c r="D28" s="1639"/>
      <c r="E28" s="1689"/>
      <c r="F28" s="1690"/>
    </row>
    <row r="29" spans="1:6" x14ac:dyDescent="0.2">
      <c r="A29" s="1688" t="s">
        <v>841</v>
      </c>
      <c r="B29" s="1684" t="s">
        <v>768</v>
      </c>
      <c r="C29" s="1640">
        <v>-48572</v>
      </c>
      <c r="D29" s="1640">
        <v>-48572</v>
      </c>
      <c r="E29" s="1689">
        <v>-43878.8</v>
      </c>
      <c r="F29" s="1690">
        <v>-43878.8</v>
      </c>
    </row>
    <row r="30" spans="1:6" ht="12.75" customHeight="1" x14ac:dyDescent="0.2">
      <c r="A30" s="1688" t="s">
        <v>842</v>
      </c>
      <c r="B30" s="1689"/>
      <c r="C30" s="1640">
        <v>2.5</v>
      </c>
      <c r="D30" s="1640">
        <v>2.5</v>
      </c>
      <c r="E30" s="1689">
        <v>2.5</v>
      </c>
      <c r="F30" s="1690">
        <v>2.5</v>
      </c>
    </row>
    <row r="31" spans="1:6" ht="24" x14ac:dyDescent="0.2">
      <c r="A31" s="1688" t="s">
        <v>843</v>
      </c>
      <c r="B31" s="1689"/>
      <c r="C31" s="1640">
        <v>604.4</v>
      </c>
      <c r="D31" s="1640">
        <v>607.4</v>
      </c>
      <c r="E31" s="1689">
        <v>457.1</v>
      </c>
      <c r="F31" s="1690">
        <v>457.1</v>
      </c>
    </row>
    <row r="32" spans="1:6" ht="12.75" customHeight="1" thickBot="1" x14ac:dyDescent="0.25">
      <c r="A32" s="1688" t="s">
        <v>844</v>
      </c>
      <c r="B32" s="1684"/>
      <c r="C32" s="1640">
        <v>-63.3</v>
      </c>
      <c r="D32" s="1640">
        <v>-63.3</v>
      </c>
      <c r="E32" s="1689">
        <v>31.9</v>
      </c>
      <c r="F32" s="1690">
        <v>31.9</v>
      </c>
    </row>
    <row r="33" spans="1:6" ht="13.5" thickBot="1" x14ac:dyDescent="0.25">
      <c r="A33" s="1691" t="s">
        <v>845</v>
      </c>
      <c r="B33" s="1148"/>
      <c r="C33" s="1149">
        <v>-48028.4</v>
      </c>
      <c r="D33" s="1149">
        <v>-48025.4</v>
      </c>
      <c r="E33" s="1150">
        <v>-43387.3</v>
      </c>
      <c r="F33" s="1692">
        <v>-43387.3</v>
      </c>
    </row>
    <row r="34" spans="1:6" x14ac:dyDescent="0.2">
      <c r="A34" s="1693"/>
      <c r="B34" s="1151"/>
      <c r="C34" s="1152"/>
      <c r="D34" s="1152"/>
      <c r="E34" s="1153"/>
      <c r="F34" s="1694"/>
    </row>
    <row r="35" spans="1:6" ht="24" x14ac:dyDescent="0.2">
      <c r="A35" s="1683" t="s">
        <v>846</v>
      </c>
      <c r="B35" s="1689"/>
      <c r="C35" s="1640">
        <v>70.2</v>
      </c>
      <c r="D35" s="1640">
        <v>104</v>
      </c>
      <c r="E35" s="1689">
        <v>-27.4</v>
      </c>
      <c r="F35" s="1690">
        <v>90.5</v>
      </c>
    </row>
    <row r="36" spans="1:6" ht="24.75" thickBot="1" x14ac:dyDescent="0.25">
      <c r="A36" s="1695" t="s">
        <v>847</v>
      </c>
      <c r="B36" s="1154">
        <v>10</v>
      </c>
      <c r="C36" s="1155">
        <v>974.9</v>
      </c>
      <c r="D36" s="1155">
        <v>1243.6000000000001</v>
      </c>
      <c r="E36" s="1156">
        <v>1002.3</v>
      </c>
      <c r="F36" s="1696">
        <v>1153.0999999999999</v>
      </c>
    </row>
    <row r="37" spans="1:6" ht="24.75" thickBot="1" x14ac:dyDescent="0.25">
      <c r="A37" s="1691" t="s">
        <v>848</v>
      </c>
      <c r="B37" s="1157">
        <v>10</v>
      </c>
      <c r="C37" s="1149">
        <v>1045.0999999999999</v>
      </c>
      <c r="D37" s="1149">
        <v>1347.6000000000001</v>
      </c>
      <c r="E37" s="1150">
        <v>974.9</v>
      </c>
      <c r="F37" s="1692">
        <v>1243.6000000000001</v>
      </c>
    </row>
    <row r="38" spans="1:6" ht="37.5" customHeight="1" x14ac:dyDescent="0.2">
      <c r="A38" s="2224" t="s">
        <v>849</v>
      </c>
      <c r="B38" s="2224"/>
      <c r="C38" s="2224"/>
      <c r="D38" s="2224"/>
      <c r="E38" s="2224"/>
      <c r="F38" s="2224"/>
    </row>
    <row r="39" spans="1:6" ht="25.5" customHeight="1" x14ac:dyDescent="0.2">
      <c r="A39" s="2244"/>
      <c r="B39" s="2244"/>
      <c r="C39" s="2244"/>
      <c r="D39" s="2244"/>
      <c r="E39" s="2244"/>
      <c r="F39" s="2244"/>
    </row>
  </sheetData>
  <mergeCells count="4">
    <mergeCell ref="C4:D4"/>
    <mergeCell ref="E4:F4"/>
    <mergeCell ref="A38:F38"/>
    <mergeCell ref="A39:F39"/>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53FB0-0DE4-480A-9A5E-066C4DD5CEC3}">
  <dimension ref="A1:L41"/>
  <sheetViews>
    <sheetView showGridLines="0" workbookViewId="0">
      <selection activeCell="A4" sqref="A4:H39"/>
    </sheetView>
  </sheetViews>
  <sheetFormatPr defaultColWidth="8.7109375" defaultRowHeight="12.75" x14ac:dyDescent="0.2"/>
  <cols>
    <col min="1" max="1" width="41.85546875" style="1114" customWidth="1"/>
    <col min="2" max="2" width="7.140625" style="1131" customWidth="1"/>
    <col min="3" max="5" width="11.7109375" style="1114" customWidth="1"/>
    <col min="6" max="6" width="6.7109375" style="1114" customWidth="1"/>
    <col min="7" max="8" width="11.7109375" style="1114" customWidth="1"/>
    <col min="9" max="9" width="0.140625" style="1114" customWidth="1"/>
    <col min="10" max="11" width="8.7109375" style="1114"/>
    <col min="12" max="12" width="10.7109375" style="1114" bestFit="1" customWidth="1"/>
    <col min="13" max="16384" width="8.7109375" style="1114"/>
  </cols>
  <sheetData>
    <row r="1" spans="1:9" ht="20.25" x14ac:dyDescent="0.3">
      <c r="A1" s="1142" t="s">
        <v>850</v>
      </c>
    </row>
    <row r="2" spans="1:9" ht="20.25" x14ac:dyDescent="0.3">
      <c r="A2" s="1142" t="s">
        <v>817</v>
      </c>
    </row>
    <row r="3" spans="1:9" ht="13.5" thickBot="1" x14ac:dyDescent="0.25">
      <c r="A3" s="1129"/>
    </row>
    <row r="4" spans="1:9" ht="12.75" customHeight="1" x14ac:dyDescent="0.2">
      <c r="A4" s="1676"/>
      <c r="B4" s="1677"/>
      <c r="C4" s="2245" t="s">
        <v>851</v>
      </c>
      <c r="D4" s="2245"/>
      <c r="E4" s="2245"/>
      <c r="F4" s="1697"/>
      <c r="G4" s="2241" t="s">
        <v>277</v>
      </c>
      <c r="H4" s="2243"/>
    </row>
    <row r="5" spans="1:9" ht="12.75" customHeight="1" x14ac:dyDescent="0.2">
      <c r="A5" s="1678"/>
      <c r="B5" s="1679"/>
      <c r="C5" s="1698"/>
      <c r="D5" s="1698"/>
      <c r="E5" s="1698"/>
      <c r="F5" s="1699"/>
      <c r="G5" s="1700"/>
      <c r="H5" s="1701"/>
    </row>
    <row r="6" spans="1:9" ht="39.75" customHeight="1" thickBot="1" x14ac:dyDescent="0.25">
      <c r="A6" s="1678"/>
      <c r="B6" s="1663" t="s">
        <v>432</v>
      </c>
      <c r="C6" s="1680" t="s">
        <v>852</v>
      </c>
      <c r="D6" s="1680" t="s">
        <v>853</v>
      </c>
      <c r="E6" s="1680" t="s">
        <v>854</v>
      </c>
      <c r="F6" s="1702"/>
      <c r="G6" s="1680" t="s">
        <v>855</v>
      </c>
      <c r="H6" s="1703" t="s">
        <v>856</v>
      </c>
    </row>
    <row r="7" spans="1:9" ht="13.5" thickBot="1" x14ac:dyDescent="0.25">
      <c r="A7" s="1704" t="s">
        <v>857</v>
      </c>
      <c r="B7" s="1158"/>
      <c r="C7" s="1159">
        <v>98030.399999999994</v>
      </c>
      <c r="D7" s="1159">
        <v>29756.100000000002</v>
      </c>
      <c r="E7" s="1159">
        <v>127786.5</v>
      </c>
      <c r="F7" s="1160"/>
      <c r="G7" s="1159">
        <v>771.1</v>
      </c>
      <c r="H7" s="1705">
        <v>128557.6</v>
      </c>
      <c r="I7" s="1161">
        <v>207.6</v>
      </c>
    </row>
    <row r="8" spans="1:9" x14ac:dyDescent="0.2">
      <c r="A8" s="1706" t="s">
        <v>858</v>
      </c>
      <c r="B8" s="1707" t="s">
        <v>859</v>
      </c>
      <c r="C8" s="1708">
        <v>43878.8</v>
      </c>
      <c r="D8" s="1708">
        <v>0</v>
      </c>
      <c r="E8" s="1708">
        <v>43878.8</v>
      </c>
      <c r="F8" s="1709"/>
      <c r="G8" s="1708">
        <v>0</v>
      </c>
      <c r="H8" s="1710">
        <v>43878.8</v>
      </c>
    </row>
    <row r="9" spans="1:9" x14ac:dyDescent="0.2">
      <c r="A9" s="1706" t="s">
        <v>860</v>
      </c>
      <c r="B9" s="1707"/>
      <c r="C9" s="1708">
        <v>380.8</v>
      </c>
      <c r="D9" s="1708">
        <v>0</v>
      </c>
      <c r="E9" s="1708">
        <v>380.8</v>
      </c>
      <c r="F9" s="1709"/>
      <c r="G9" s="1708">
        <v>0</v>
      </c>
      <c r="H9" s="1710">
        <v>380.8</v>
      </c>
    </row>
    <row r="10" spans="1:9" x14ac:dyDescent="0.2">
      <c r="A10" s="1706" t="s">
        <v>861</v>
      </c>
      <c r="B10" s="1707">
        <v>11</v>
      </c>
      <c r="C10" s="1708">
        <v>-385.3</v>
      </c>
      <c r="D10" s="1708">
        <v>0</v>
      </c>
      <c r="E10" s="1708">
        <v>-385.3</v>
      </c>
      <c r="F10" s="1709"/>
      <c r="G10" s="1708">
        <v>0</v>
      </c>
      <c r="H10" s="1710">
        <v>-385.3</v>
      </c>
    </row>
    <row r="11" spans="1:9" x14ac:dyDescent="0.2">
      <c r="A11" s="1651" t="s">
        <v>862</v>
      </c>
      <c r="B11" s="1707"/>
      <c r="C11" s="1708">
        <v>-385.7</v>
      </c>
      <c r="D11" s="1708">
        <v>0</v>
      </c>
      <c r="E11" s="1708">
        <v>-385.7</v>
      </c>
      <c r="F11" s="1709"/>
      <c r="G11" s="1708">
        <v>0</v>
      </c>
      <c r="H11" s="1710">
        <v>-385.7</v>
      </c>
    </row>
    <row r="12" spans="1:9" x14ac:dyDescent="0.2">
      <c r="A12" s="1706" t="s">
        <v>863</v>
      </c>
      <c r="B12" s="1711" t="s">
        <v>864</v>
      </c>
      <c r="C12" s="1708">
        <v>3</v>
      </c>
      <c r="D12" s="1708">
        <v>0</v>
      </c>
      <c r="E12" s="1708">
        <v>3</v>
      </c>
      <c r="F12" s="1709"/>
      <c r="G12" s="1708">
        <v>0</v>
      </c>
      <c r="H12" s="1710">
        <v>3</v>
      </c>
    </row>
    <row r="13" spans="1:9" x14ac:dyDescent="0.2">
      <c r="A13" s="1706" t="s">
        <v>763</v>
      </c>
      <c r="B13" s="1707" t="s">
        <v>525</v>
      </c>
      <c r="C13" s="1708">
        <v>-49639.5</v>
      </c>
      <c r="D13" s="1708">
        <v>0</v>
      </c>
      <c r="E13" s="1708">
        <v>-49639.5</v>
      </c>
      <c r="F13" s="1709"/>
      <c r="G13" s="1708">
        <v>7.8999999999999924</v>
      </c>
      <c r="H13" s="1710">
        <v>-49631.6</v>
      </c>
    </row>
    <row r="14" spans="1:9" ht="26.25" customHeight="1" x14ac:dyDescent="0.2">
      <c r="A14" s="1706" t="s">
        <v>865</v>
      </c>
      <c r="B14" s="1707"/>
      <c r="C14" s="1708"/>
      <c r="D14" s="1708"/>
      <c r="E14" s="1708"/>
      <c r="F14" s="1709"/>
      <c r="G14" s="1708"/>
      <c r="H14" s="1710"/>
    </row>
    <row r="15" spans="1:9" x14ac:dyDescent="0.2">
      <c r="A15" s="1712" t="s">
        <v>767</v>
      </c>
      <c r="B15" s="1707" t="s">
        <v>525</v>
      </c>
      <c r="C15" s="1708">
        <v>0</v>
      </c>
      <c r="D15" s="1708">
        <v>6020.2</v>
      </c>
      <c r="E15" s="1708">
        <v>6020.2</v>
      </c>
      <c r="F15" s="1709"/>
      <c r="G15" s="1708">
        <v>-9.1999999999999993</v>
      </c>
      <c r="H15" s="1710">
        <v>6011</v>
      </c>
    </row>
    <row r="16" spans="1:9" x14ac:dyDescent="0.2">
      <c r="A16" s="1712" t="s">
        <v>769</v>
      </c>
      <c r="B16" s="1707" t="s">
        <v>525</v>
      </c>
      <c r="C16" s="1708">
        <v>0</v>
      </c>
      <c r="D16" s="1708">
        <v>-304.7</v>
      </c>
      <c r="E16" s="1708">
        <v>-304.7</v>
      </c>
      <c r="F16" s="1709"/>
      <c r="G16" s="1708">
        <v>0.30000000000000004</v>
      </c>
      <c r="H16" s="1710">
        <v>-304.39999999999998</v>
      </c>
    </row>
    <row r="17" spans="1:12" x14ac:dyDescent="0.2">
      <c r="A17" s="1712" t="s">
        <v>770</v>
      </c>
      <c r="B17" s="1707" t="s">
        <v>525</v>
      </c>
      <c r="C17" s="1708">
        <v>0</v>
      </c>
      <c r="D17" s="1708">
        <v>-2.9000000000000004</v>
      </c>
      <c r="E17" s="1708">
        <v>-2.9000000000000004</v>
      </c>
      <c r="F17" s="1709"/>
      <c r="G17" s="1708">
        <v>0</v>
      </c>
      <c r="H17" s="1710">
        <v>-2.9000000000000004</v>
      </c>
    </row>
    <row r="18" spans="1:12" x14ac:dyDescent="0.2">
      <c r="A18" s="1712" t="s">
        <v>772</v>
      </c>
      <c r="B18" s="1707" t="s">
        <v>525</v>
      </c>
      <c r="C18" s="1708">
        <v>-49.7</v>
      </c>
      <c r="D18" s="1708">
        <v>0</v>
      </c>
      <c r="E18" s="1708">
        <v>-49.7</v>
      </c>
      <c r="F18" s="1709"/>
      <c r="G18" s="1708">
        <v>370.8</v>
      </c>
      <c r="H18" s="1710">
        <v>321.10000000000002</v>
      </c>
    </row>
    <row r="19" spans="1:12" ht="24" x14ac:dyDescent="0.2">
      <c r="A19" s="1712" t="s">
        <v>773</v>
      </c>
      <c r="B19" s="1707" t="s">
        <v>525</v>
      </c>
      <c r="C19" s="1708">
        <v>0</v>
      </c>
      <c r="D19" s="1708">
        <v>-2713.5</v>
      </c>
      <c r="E19" s="1708">
        <v>-2713.5</v>
      </c>
      <c r="F19" s="1709"/>
      <c r="G19" s="1708">
        <v>0</v>
      </c>
      <c r="H19" s="1710">
        <v>-2713.5</v>
      </c>
      <c r="L19" s="1162"/>
    </row>
    <row r="20" spans="1:12" ht="25.5" customHeight="1" x14ac:dyDescent="0.2">
      <c r="A20" s="1712" t="s">
        <v>866</v>
      </c>
      <c r="B20" s="1707" t="s">
        <v>525</v>
      </c>
      <c r="C20" s="1708">
        <v>0</v>
      </c>
      <c r="D20" s="1708">
        <v>0</v>
      </c>
      <c r="E20" s="1708">
        <v>0</v>
      </c>
      <c r="F20" s="1709"/>
      <c r="G20" s="1708">
        <v>-408</v>
      </c>
      <c r="H20" s="1710">
        <v>-408</v>
      </c>
    </row>
    <row r="21" spans="1:12" ht="13.5" thickBot="1" x14ac:dyDescent="0.25">
      <c r="A21" s="1644" t="s">
        <v>867</v>
      </c>
      <c r="B21" s="1707"/>
      <c r="C21" s="1708">
        <v>1726.5</v>
      </c>
      <c r="D21" s="1708">
        <v>-1726.5</v>
      </c>
      <c r="E21" s="1708">
        <v>0</v>
      </c>
      <c r="F21" s="1709"/>
      <c r="G21" s="1708">
        <v>0</v>
      </c>
      <c r="H21" s="1710">
        <v>0</v>
      </c>
    </row>
    <row r="22" spans="1:12" ht="13.5" thickBot="1" x14ac:dyDescent="0.25">
      <c r="A22" s="1704" t="s">
        <v>868</v>
      </c>
      <c r="B22" s="1163"/>
      <c r="C22" s="1159">
        <v>93559.3</v>
      </c>
      <c r="D22" s="1159">
        <v>31028.700000000004</v>
      </c>
      <c r="E22" s="1159">
        <v>124587.99999999999</v>
      </c>
      <c r="F22" s="1160"/>
      <c r="G22" s="1159">
        <v>732.89999999999986</v>
      </c>
      <c r="H22" s="1705">
        <v>125320.90000000002</v>
      </c>
    </row>
    <row r="23" spans="1:12" ht="13.5" thickBot="1" x14ac:dyDescent="0.25">
      <c r="A23" s="1706" t="s">
        <v>869</v>
      </c>
      <c r="B23" s="1707"/>
      <c r="C23" s="1708">
        <v>0</v>
      </c>
      <c r="D23" s="1708">
        <v>1.5</v>
      </c>
      <c r="E23" s="1708">
        <v>1.5</v>
      </c>
      <c r="F23" s="1709"/>
      <c r="G23" s="1708">
        <v>0</v>
      </c>
      <c r="H23" s="1710">
        <v>1.5</v>
      </c>
    </row>
    <row r="24" spans="1:12" ht="13.5" thickBot="1" x14ac:dyDescent="0.25">
      <c r="A24" s="1704" t="s">
        <v>870</v>
      </c>
      <c r="B24" s="1163"/>
      <c r="C24" s="1159">
        <v>93559.3</v>
      </c>
      <c r="D24" s="1159">
        <v>31030.200000000004</v>
      </c>
      <c r="E24" s="1159">
        <v>124589.49999999999</v>
      </c>
      <c r="F24" s="1160"/>
      <c r="G24" s="1159">
        <v>732.89999999999986</v>
      </c>
      <c r="H24" s="1705">
        <v>125322.40000000002</v>
      </c>
    </row>
    <row r="25" spans="1:12" x14ac:dyDescent="0.2">
      <c r="A25" s="1706" t="s">
        <v>858</v>
      </c>
      <c r="B25" s="1707" t="s">
        <v>859</v>
      </c>
      <c r="C25" s="1713">
        <v>48572</v>
      </c>
      <c r="D25" s="1713">
        <v>0</v>
      </c>
      <c r="E25" s="1713">
        <v>48572</v>
      </c>
      <c r="F25" s="1709"/>
      <c r="G25" s="1713">
        <v>0</v>
      </c>
      <c r="H25" s="1714">
        <v>48572</v>
      </c>
    </row>
    <row r="26" spans="1:12" x14ac:dyDescent="0.2">
      <c r="A26" s="1706" t="s">
        <v>860</v>
      </c>
      <c r="B26" s="1707"/>
      <c r="C26" s="1713">
        <v>385.3</v>
      </c>
      <c r="D26" s="1713">
        <v>0</v>
      </c>
      <c r="E26" s="1713">
        <v>385.3</v>
      </c>
      <c r="F26" s="1709"/>
      <c r="G26" s="1713">
        <v>0</v>
      </c>
      <c r="H26" s="1714">
        <v>385.3</v>
      </c>
    </row>
    <row r="27" spans="1:12" x14ac:dyDescent="0.2">
      <c r="A27" s="1706" t="s">
        <v>861</v>
      </c>
      <c r="B27" s="1707">
        <v>11</v>
      </c>
      <c r="C27" s="1713">
        <v>-392.2</v>
      </c>
      <c r="D27" s="1713">
        <v>0</v>
      </c>
      <c r="E27" s="1713">
        <v>-392.2</v>
      </c>
      <c r="F27" s="1709"/>
      <c r="G27" s="1713">
        <v>0</v>
      </c>
      <c r="H27" s="1714">
        <v>-392.2</v>
      </c>
    </row>
    <row r="28" spans="1:12" x14ac:dyDescent="0.2">
      <c r="A28" s="1706" t="s">
        <v>863</v>
      </c>
      <c r="B28" s="1711" t="s">
        <v>864</v>
      </c>
      <c r="C28" s="1713">
        <v>3.2</v>
      </c>
      <c r="D28" s="1713">
        <v>0</v>
      </c>
      <c r="E28" s="1713">
        <v>3.2</v>
      </c>
      <c r="F28" s="1709"/>
      <c r="G28" s="1713">
        <v>0</v>
      </c>
      <c r="H28" s="1714">
        <v>3.2</v>
      </c>
    </row>
    <row r="29" spans="1:12" x14ac:dyDescent="0.2">
      <c r="A29" s="1706" t="s">
        <v>763</v>
      </c>
      <c r="B29" s="1707" t="s">
        <v>525</v>
      </c>
      <c r="C29" s="1713">
        <v>-32610</v>
      </c>
      <c r="D29" s="1713">
        <v>0</v>
      </c>
      <c r="E29" s="1713">
        <v>-32610</v>
      </c>
      <c r="F29" s="1709"/>
      <c r="G29" s="1713">
        <v>8.0999999999999801</v>
      </c>
      <c r="H29" s="1714">
        <v>-32601.9</v>
      </c>
    </row>
    <row r="30" spans="1:12" ht="24.75" customHeight="1" x14ac:dyDescent="0.2">
      <c r="A30" s="1706" t="s">
        <v>865</v>
      </c>
      <c r="B30" s="1707"/>
      <c r="C30" s="1713"/>
      <c r="D30" s="1713"/>
      <c r="E30" s="1713"/>
      <c r="F30" s="1709"/>
      <c r="G30" s="1713"/>
      <c r="H30" s="1714"/>
    </row>
    <row r="31" spans="1:12" x14ac:dyDescent="0.2">
      <c r="A31" s="1712" t="s">
        <v>767</v>
      </c>
      <c r="B31" s="1707" t="s">
        <v>525</v>
      </c>
      <c r="C31" s="1713">
        <v>0</v>
      </c>
      <c r="D31" s="1713">
        <v>4149.8999999999996</v>
      </c>
      <c r="E31" s="1713">
        <v>4149.8999999999996</v>
      </c>
      <c r="F31" s="1709"/>
      <c r="G31" s="1713">
        <v>-47.3</v>
      </c>
      <c r="H31" s="1714">
        <v>4102.5999999999995</v>
      </c>
    </row>
    <row r="32" spans="1:12" x14ac:dyDescent="0.2">
      <c r="A32" s="1712" t="s">
        <v>769</v>
      </c>
      <c r="B32" s="1707" t="s">
        <v>525</v>
      </c>
      <c r="C32" s="1713">
        <v>0</v>
      </c>
      <c r="D32" s="1713">
        <v>1510.7</v>
      </c>
      <c r="E32" s="1713">
        <v>1510.7</v>
      </c>
      <c r="F32" s="1709"/>
      <c r="G32" s="1713">
        <v>0.2</v>
      </c>
      <c r="H32" s="1714">
        <v>1510.9</v>
      </c>
    </row>
    <row r="33" spans="1:11" x14ac:dyDescent="0.2">
      <c r="A33" s="1712" t="s">
        <v>770</v>
      </c>
      <c r="B33" s="1707" t="s">
        <v>525</v>
      </c>
      <c r="C33" s="1713">
        <v>0</v>
      </c>
      <c r="D33" s="1713">
        <v>-15.6</v>
      </c>
      <c r="E33" s="1713">
        <v>-15.6</v>
      </c>
      <c r="F33" s="1709"/>
      <c r="G33" s="1713">
        <v>0</v>
      </c>
      <c r="H33" s="1714">
        <v>-15.6</v>
      </c>
    </row>
    <row r="34" spans="1:11" ht="13.5" x14ac:dyDescent="0.2">
      <c r="A34" s="1712" t="s">
        <v>871</v>
      </c>
      <c r="B34" s="1707" t="s">
        <v>525</v>
      </c>
      <c r="C34" s="1713">
        <v>0</v>
      </c>
      <c r="D34" s="1713">
        <v>-2359.6</v>
      </c>
      <c r="E34" s="1713">
        <v>-2359.6</v>
      </c>
      <c r="F34" s="1709"/>
      <c r="G34" s="1713">
        <v>-0.5</v>
      </c>
      <c r="H34" s="1714">
        <v>-2360.1</v>
      </c>
    </row>
    <row r="35" spans="1:11" x14ac:dyDescent="0.2">
      <c r="A35" s="1712" t="s">
        <v>772</v>
      </c>
      <c r="B35" s="1707" t="s">
        <v>525</v>
      </c>
      <c r="C35" s="1713">
        <v>291.2</v>
      </c>
      <c r="D35" s="1713">
        <v>0</v>
      </c>
      <c r="E35" s="1713">
        <v>291.2</v>
      </c>
      <c r="F35" s="1709"/>
      <c r="G35" s="1713">
        <v>-162.49999999999994</v>
      </c>
      <c r="H35" s="1714">
        <v>128.70000000000005</v>
      </c>
    </row>
    <row r="36" spans="1:11" ht="24" x14ac:dyDescent="0.2">
      <c r="A36" s="1712" t="s">
        <v>773</v>
      </c>
      <c r="B36" s="1707" t="s">
        <v>525</v>
      </c>
      <c r="C36" s="1713">
        <v>0</v>
      </c>
      <c r="D36" s="1713">
        <v>2930.3</v>
      </c>
      <c r="E36" s="1713">
        <v>2930.3</v>
      </c>
      <c r="F36" s="1709"/>
      <c r="G36" s="1713">
        <v>0</v>
      </c>
      <c r="H36" s="1714">
        <v>2930.3</v>
      </c>
    </row>
    <row r="37" spans="1:11" x14ac:dyDescent="0.2">
      <c r="A37" s="1715" t="s">
        <v>774</v>
      </c>
      <c r="B37" s="1707" t="s">
        <v>525</v>
      </c>
      <c r="C37" s="1713">
        <v>0</v>
      </c>
      <c r="D37" s="1713">
        <v>0</v>
      </c>
      <c r="E37" s="1713">
        <v>0</v>
      </c>
      <c r="F37" s="1709"/>
      <c r="G37" s="1713">
        <v>-0.8999999999999625</v>
      </c>
      <c r="H37" s="1714">
        <v>-0.9</v>
      </c>
      <c r="K37" s="1129"/>
    </row>
    <row r="38" spans="1:11" ht="13.5" thickBot="1" x14ac:dyDescent="0.25">
      <c r="A38" s="1644" t="s">
        <v>867</v>
      </c>
      <c r="B38" s="1707"/>
      <c r="C38" s="1713">
        <v>1742.3999999999999</v>
      </c>
      <c r="D38" s="1713">
        <v>-1742.3999999999999</v>
      </c>
      <c r="E38" s="1713">
        <v>0</v>
      </c>
      <c r="F38" s="1709"/>
      <c r="G38" s="1713">
        <v>0</v>
      </c>
      <c r="H38" s="1714">
        <v>0</v>
      </c>
    </row>
    <row r="39" spans="1:11" ht="13.5" thickBot="1" x14ac:dyDescent="0.25">
      <c r="A39" s="1716" t="s">
        <v>872</v>
      </c>
      <c r="B39" s="1158"/>
      <c r="C39" s="1164">
        <v>111551.19999999997</v>
      </c>
      <c r="D39" s="1164">
        <v>35503.500000000007</v>
      </c>
      <c r="E39" s="1164">
        <v>147054.69999999998</v>
      </c>
      <c r="F39" s="1165"/>
      <c r="G39" s="1164">
        <v>530.00000000000011</v>
      </c>
      <c r="H39" s="1717">
        <v>147584.70000000001</v>
      </c>
    </row>
    <row r="40" spans="1:11" ht="35.25" customHeight="1" x14ac:dyDescent="0.2">
      <c r="A40" s="2246" t="s">
        <v>873</v>
      </c>
      <c r="B40" s="2246"/>
      <c r="C40" s="2246"/>
      <c r="D40" s="2246"/>
      <c r="E40" s="2246"/>
      <c r="F40" s="2246"/>
      <c r="G40" s="2246"/>
      <c r="H40" s="2246"/>
      <c r="I40" s="2246"/>
    </row>
    <row r="41" spans="1:11" ht="37.5" customHeight="1" x14ac:dyDescent="0.2">
      <c r="A41" s="2246" t="s">
        <v>874</v>
      </c>
      <c r="B41" s="2246"/>
      <c r="C41" s="2246"/>
      <c r="D41" s="2246"/>
      <c r="E41" s="2246"/>
      <c r="F41" s="2246"/>
      <c r="G41" s="2246"/>
      <c r="H41" s="2246"/>
      <c r="I41" s="2246"/>
    </row>
  </sheetData>
  <mergeCells count="4">
    <mergeCell ref="C4:E4"/>
    <mergeCell ref="G4:H4"/>
    <mergeCell ref="A40:I40"/>
    <mergeCell ref="A41:I41"/>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68C69-17A1-475A-91E0-654D3F9F3317}">
  <dimension ref="A1:E70"/>
  <sheetViews>
    <sheetView showGridLines="0" topLeftCell="A31" workbookViewId="0">
      <selection activeCell="A49" sqref="A49:C68"/>
    </sheetView>
  </sheetViews>
  <sheetFormatPr defaultColWidth="8.7109375" defaultRowHeight="12.75" x14ac:dyDescent="0.2"/>
  <cols>
    <col min="1" max="1" width="50" style="1114" customWidth="1"/>
    <col min="2" max="3" width="11.7109375" style="1114" customWidth="1"/>
    <col min="4" max="16384" width="8.7109375" style="1114"/>
  </cols>
  <sheetData>
    <row r="1" spans="1:5" ht="20.25" x14ac:dyDescent="0.3">
      <c r="A1" s="1142" t="s">
        <v>875</v>
      </c>
    </row>
    <row r="2" spans="1:5" ht="13.5" thickBot="1" x14ac:dyDescent="0.25"/>
    <row r="3" spans="1:5" ht="25.5" customHeight="1" x14ac:dyDescent="0.2">
      <c r="A3" s="1718"/>
      <c r="B3" s="1719" t="s">
        <v>876</v>
      </c>
      <c r="C3" s="1720" t="s">
        <v>877</v>
      </c>
      <c r="E3" s="1166"/>
    </row>
    <row r="4" spans="1:5" ht="12.75" customHeight="1" thickBot="1" x14ac:dyDescent="0.25">
      <c r="A4" s="1721" t="s">
        <v>878</v>
      </c>
      <c r="B4" s="1146" t="s">
        <v>296</v>
      </c>
      <c r="C4" s="1682" t="s">
        <v>296</v>
      </c>
    </row>
    <row r="5" spans="1:5" x14ac:dyDescent="0.2">
      <c r="A5" s="1722" t="s">
        <v>879</v>
      </c>
      <c r="B5" s="1713">
        <v>8431.8000000000011</v>
      </c>
      <c r="C5" s="1710">
        <v>7586.2</v>
      </c>
    </row>
    <row r="6" spans="1:5" x14ac:dyDescent="0.2">
      <c r="A6" s="1722" t="s">
        <v>880</v>
      </c>
      <c r="B6" s="1713">
        <v>11845.800000000001</v>
      </c>
      <c r="C6" s="1710">
        <v>11052</v>
      </c>
    </row>
    <row r="7" spans="1:5" x14ac:dyDescent="0.2">
      <c r="A7" s="1722" t="s">
        <v>881</v>
      </c>
      <c r="B7" s="1713">
        <v>7884.9999999999991</v>
      </c>
      <c r="C7" s="1710">
        <v>8539.7000000000007</v>
      </c>
    </row>
    <row r="8" spans="1:5" x14ac:dyDescent="0.2">
      <c r="A8" s="1722" t="s">
        <v>882</v>
      </c>
      <c r="B8" s="1713">
        <v>6743.9</v>
      </c>
      <c r="C8" s="1710">
        <v>6321.2</v>
      </c>
    </row>
    <row r="9" spans="1:5" x14ac:dyDescent="0.2">
      <c r="A9" s="1722" t="s">
        <v>883</v>
      </c>
      <c r="B9" s="1713">
        <v>1366.5</v>
      </c>
      <c r="C9" s="1710">
        <v>1185.0999999999999</v>
      </c>
    </row>
    <row r="10" spans="1:5" x14ac:dyDescent="0.2">
      <c r="A10" s="1722" t="s">
        <v>884</v>
      </c>
      <c r="B10" s="1713">
        <v>3570.4</v>
      </c>
      <c r="C10" s="1710">
        <v>979.4</v>
      </c>
    </row>
    <row r="11" spans="1:5" ht="13.5" x14ac:dyDescent="0.2">
      <c r="A11" s="1722" t="s">
        <v>885</v>
      </c>
      <c r="B11" s="1713">
        <v>2312.5</v>
      </c>
      <c r="C11" s="1710">
        <v>2512</v>
      </c>
    </row>
    <row r="12" spans="1:5" x14ac:dyDescent="0.2">
      <c r="A12" s="1722" t="s">
        <v>886</v>
      </c>
      <c r="B12" s="1713">
        <v>5944.2999999999993</v>
      </c>
      <c r="C12" s="1710">
        <v>5245.4</v>
      </c>
    </row>
    <row r="13" spans="1:5" x14ac:dyDescent="0.2">
      <c r="A13" s="1722" t="s">
        <v>887</v>
      </c>
      <c r="B13" s="1713">
        <v>1551.7</v>
      </c>
      <c r="C13" s="1710">
        <v>1188.7</v>
      </c>
    </row>
    <row r="14" spans="1:5" ht="13.5" x14ac:dyDescent="0.2">
      <c r="A14" s="1722" t="s">
        <v>888</v>
      </c>
      <c r="B14" s="1713">
        <v>-14.5</v>
      </c>
      <c r="C14" s="1710">
        <v>-3.3</v>
      </c>
    </row>
    <row r="15" spans="1:5" ht="13.5" thickBot="1" x14ac:dyDescent="0.25">
      <c r="A15" s="1722" t="s">
        <v>889</v>
      </c>
      <c r="B15" s="1713">
        <v>606.70000000000005</v>
      </c>
      <c r="C15" s="1710">
        <v>622.6</v>
      </c>
    </row>
    <row r="16" spans="1:5" ht="25.5" customHeight="1" thickBot="1" x14ac:dyDescent="0.25">
      <c r="A16" s="1723" t="s">
        <v>890</v>
      </c>
      <c r="B16" s="1150">
        <v>50244.099999999991</v>
      </c>
      <c r="C16" s="1692">
        <v>45228.999999999993</v>
      </c>
    </row>
    <row r="17" spans="1:3" ht="25.5" customHeight="1" x14ac:dyDescent="0.2">
      <c r="A17" s="1724" t="s">
        <v>891</v>
      </c>
      <c r="B17" s="1713">
        <v>2871.7</v>
      </c>
      <c r="C17" s="1710">
        <v>501.79999999999995</v>
      </c>
    </row>
    <row r="18" spans="1:3" ht="39" customHeight="1" thickBot="1" x14ac:dyDescent="0.25">
      <c r="A18" s="1724" t="s">
        <v>892</v>
      </c>
      <c r="B18" s="1713">
        <v>-6820</v>
      </c>
      <c r="C18" s="1710">
        <v>18973.400000000001</v>
      </c>
    </row>
    <row r="19" spans="1:3" ht="24.75" thickBot="1" x14ac:dyDescent="0.25">
      <c r="A19" s="1723" t="s">
        <v>893</v>
      </c>
      <c r="B19" s="1149">
        <v>46295.799999999988</v>
      </c>
      <c r="C19" s="1692">
        <v>64704.2</v>
      </c>
    </row>
    <row r="20" spans="1:3" ht="13.5" x14ac:dyDescent="0.2">
      <c r="A20" s="1724" t="s">
        <v>894</v>
      </c>
      <c r="B20" s="1640"/>
      <c r="C20" s="1690"/>
    </row>
    <row r="21" spans="1:3" ht="25.5" customHeight="1" x14ac:dyDescent="0.2">
      <c r="A21" s="1724" t="s">
        <v>895</v>
      </c>
      <c r="B21" s="1713">
        <v>6610.0999999999995</v>
      </c>
      <c r="C21" s="1710">
        <v>-892.59999999999991</v>
      </c>
    </row>
    <row r="22" spans="1:3" ht="25.5" customHeight="1" thickBot="1" x14ac:dyDescent="0.25">
      <c r="A22" s="1724" t="s">
        <v>896</v>
      </c>
      <c r="B22" s="1713">
        <v>-20304</v>
      </c>
      <c r="C22" s="1710">
        <v>-14180</v>
      </c>
    </row>
    <row r="23" spans="1:3" ht="25.5" customHeight="1" thickBot="1" x14ac:dyDescent="0.25">
      <c r="A23" s="1725" t="s">
        <v>897</v>
      </c>
      <c r="B23" s="1149">
        <v>32601.899999999987</v>
      </c>
      <c r="C23" s="1692">
        <v>49631.6</v>
      </c>
    </row>
    <row r="24" spans="1:3" x14ac:dyDescent="0.2">
      <c r="A24" s="2248" t="s">
        <v>898</v>
      </c>
      <c r="B24" s="2249"/>
      <c r="C24" s="2250"/>
    </row>
    <row r="25" spans="1:3" ht="24.75" customHeight="1" x14ac:dyDescent="0.2">
      <c r="A25" s="2251" t="s">
        <v>899</v>
      </c>
      <c r="B25" s="2252"/>
      <c r="C25" s="2253"/>
    </row>
    <row r="26" spans="1:3" ht="24" customHeight="1" x14ac:dyDescent="0.2">
      <c r="A26" s="2251" t="s">
        <v>900</v>
      </c>
      <c r="B26" s="2249"/>
      <c r="C26" s="2250"/>
    </row>
    <row r="27" spans="1:3" ht="26.25" customHeight="1" x14ac:dyDescent="0.2">
      <c r="A27" s="1726"/>
      <c r="B27" s="1700" t="s">
        <v>876</v>
      </c>
      <c r="C27" s="1727" t="s">
        <v>877</v>
      </c>
    </row>
    <row r="28" spans="1:3" ht="13.5" thickBot="1" x14ac:dyDescent="0.25">
      <c r="A28" s="1721" t="s">
        <v>901</v>
      </c>
      <c r="B28" s="1146" t="s">
        <v>296</v>
      </c>
      <c r="C28" s="1682" t="s">
        <v>296</v>
      </c>
    </row>
    <row r="29" spans="1:3" x14ac:dyDescent="0.2">
      <c r="A29" s="1728" t="s">
        <v>902</v>
      </c>
      <c r="B29" s="1729"/>
      <c r="C29" s="1730"/>
    </row>
    <row r="30" spans="1:3" x14ac:dyDescent="0.2">
      <c r="A30" s="1722" t="s">
        <v>879</v>
      </c>
      <c r="B30" s="1713">
        <v>1490.3</v>
      </c>
      <c r="C30" s="1710">
        <v>1434.4</v>
      </c>
    </row>
    <row r="31" spans="1:3" x14ac:dyDescent="0.2">
      <c r="A31" s="1722" t="s">
        <v>880</v>
      </c>
      <c r="B31" s="1713">
        <v>1132.2</v>
      </c>
      <c r="C31" s="1710">
        <v>1132.3</v>
      </c>
    </row>
    <row r="32" spans="1:3" x14ac:dyDescent="0.2">
      <c r="A32" s="1722" t="s">
        <v>881</v>
      </c>
      <c r="B32" s="1713">
        <v>2278.8000000000002</v>
      </c>
      <c r="C32" s="1710">
        <v>2162.3000000000002</v>
      </c>
    </row>
    <row r="33" spans="1:3" x14ac:dyDescent="0.2">
      <c r="A33" s="1722" t="s">
        <v>882</v>
      </c>
      <c r="B33" s="1713">
        <v>2281.6</v>
      </c>
      <c r="C33" s="1710">
        <v>2327.9</v>
      </c>
    </row>
    <row r="34" spans="1:3" ht="13.5" x14ac:dyDescent="0.2">
      <c r="A34" s="1722" t="s">
        <v>903</v>
      </c>
      <c r="B34" s="1713">
        <v>-14.5</v>
      </c>
      <c r="C34" s="1710">
        <v>-3.3</v>
      </c>
    </row>
    <row r="35" spans="1:3" x14ac:dyDescent="0.2">
      <c r="A35" s="1722" t="s">
        <v>886</v>
      </c>
      <c r="B35" s="1713">
        <v>1188.2</v>
      </c>
      <c r="C35" s="1710">
        <v>1084.7</v>
      </c>
    </row>
    <row r="36" spans="1:3" ht="13.5" thickBot="1" x14ac:dyDescent="0.25">
      <c r="A36" s="1722" t="s">
        <v>887</v>
      </c>
      <c r="B36" s="1713">
        <v>361.7</v>
      </c>
      <c r="C36" s="1710">
        <v>373.1</v>
      </c>
    </row>
    <row r="37" spans="1:3" ht="13.5" thickBot="1" x14ac:dyDescent="0.25">
      <c r="A37" s="1723" t="s">
        <v>904</v>
      </c>
      <c r="B37" s="1149">
        <f>SUM(B30:B36)</f>
        <v>8718.3000000000011</v>
      </c>
      <c r="C37" s="1692">
        <f>SUM(C30:C36)</f>
        <v>8511.4</v>
      </c>
    </row>
    <row r="38" spans="1:3" x14ac:dyDescent="0.2">
      <c r="A38" s="1728" t="s">
        <v>905</v>
      </c>
      <c r="B38" s="1731"/>
      <c r="C38" s="1710"/>
    </row>
    <row r="39" spans="1:3" x14ac:dyDescent="0.2">
      <c r="A39" s="1722" t="s">
        <v>879</v>
      </c>
      <c r="B39" s="1713">
        <v>2631.3</v>
      </c>
      <c r="C39" s="1710">
        <v>1976.7</v>
      </c>
    </row>
    <row r="40" spans="1:3" x14ac:dyDescent="0.2">
      <c r="A40" s="1722" t="s">
        <v>880</v>
      </c>
      <c r="B40" s="1713">
        <v>1873.4</v>
      </c>
      <c r="C40" s="1710">
        <v>1399.8</v>
      </c>
    </row>
    <row r="41" spans="1:3" x14ac:dyDescent="0.2">
      <c r="A41" s="1722" t="s">
        <v>881</v>
      </c>
      <c r="B41" s="1713">
        <v>1957</v>
      </c>
      <c r="C41" s="1710">
        <v>2553.5</v>
      </c>
    </row>
    <row r="42" spans="1:3" x14ac:dyDescent="0.2">
      <c r="A42" s="1722" t="s">
        <v>882</v>
      </c>
      <c r="B42" s="1713">
        <v>996.9</v>
      </c>
      <c r="C42" s="1710">
        <v>868.5</v>
      </c>
    </row>
    <row r="43" spans="1:3" x14ac:dyDescent="0.2">
      <c r="A43" s="1722" t="s">
        <v>883</v>
      </c>
      <c r="B43" s="1713">
        <v>8.3000000000000007</v>
      </c>
      <c r="C43" s="1710">
        <v>1.8</v>
      </c>
    </row>
    <row r="44" spans="1:3" x14ac:dyDescent="0.2">
      <c r="A44" s="1722" t="s">
        <v>886</v>
      </c>
      <c r="B44" s="1713">
        <v>4340.3999999999996</v>
      </c>
      <c r="C44" s="1710">
        <v>3795</v>
      </c>
    </row>
    <row r="45" spans="1:3" ht="13.5" thickBot="1" x14ac:dyDescent="0.25">
      <c r="A45" s="1722" t="s">
        <v>887</v>
      </c>
      <c r="B45" s="1713">
        <v>1190</v>
      </c>
      <c r="C45" s="1710">
        <v>815.6</v>
      </c>
    </row>
    <row r="46" spans="1:3" ht="13.5" thickBot="1" x14ac:dyDescent="0.25">
      <c r="A46" s="1723" t="s">
        <v>906</v>
      </c>
      <c r="B46" s="1149">
        <f>SUM(B39:B45)</f>
        <v>12997.3</v>
      </c>
      <c r="C46" s="1692">
        <f>SUM(C39:C45)</f>
        <v>11410.9</v>
      </c>
    </row>
    <row r="47" spans="1:3" ht="26.25" customHeight="1" x14ac:dyDescent="0.2">
      <c r="A47" s="2254" t="s">
        <v>907</v>
      </c>
      <c r="B47" s="2224"/>
      <c r="C47" s="2224"/>
    </row>
    <row r="48" spans="1:3" ht="13.5" thickBot="1" x14ac:dyDescent="0.25">
      <c r="A48" s="1167"/>
      <c r="B48" s="1168"/>
      <c r="C48" s="1169"/>
    </row>
    <row r="49" spans="1:3" ht="26.25" customHeight="1" x14ac:dyDescent="0.2">
      <c r="A49" s="1718"/>
      <c r="B49" s="1719" t="s">
        <v>876</v>
      </c>
      <c r="C49" s="1732" t="s">
        <v>877</v>
      </c>
    </row>
    <row r="50" spans="1:3" ht="13.5" thickBot="1" x14ac:dyDescent="0.25">
      <c r="A50" s="1721" t="s">
        <v>908</v>
      </c>
      <c r="B50" s="1146" t="s">
        <v>296</v>
      </c>
      <c r="C50" s="1733" t="s">
        <v>296</v>
      </c>
    </row>
    <row r="51" spans="1:3" x14ac:dyDescent="0.2">
      <c r="A51" s="1728" t="s">
        <v>909</v>
      </c>
      <c r="B51" s="1734"/>
      <c r="C51" s="1735"/>
    </row>
    <row r="52" spans="1:3" x14ac:dyDescent="0.2">
      <c r="A52" s="1724" t="s">
        <v>879</v>
      </c>
      <c r="B52" s="1713">
        <v>187</v>
      </c>
      <c r="C52" s="1736">
        <v>189.3</v>
      </c>
    </row>
    <row r="53" spans="1:3" x14ac:dyDescent="0.2">
      <c r="A53" s="1724" t="s">
        <v>880</v>
      </c>
      <c r="B53" s="1713">
        <v>1144.5</v>
      </c>
      <c r="C53" s="1736">
        <v>1086.0999999999999</v>
      </c>
    </row>
    <row r="54" spans="1:3" x14ac:dyDescent="0.2">
      <c r="A54" s="1724" t="s">
        <v>881</v>
      </c>
      <c r="B54" s="1713">
        <v>305.2</v>
      </c>
      <c r="C54" s="1736">
        <v>284</v>
      </c>
    </row>
    <row r="55" spans="1:3" x14ac:dyDescent="0.2">
      <c r="A55" s="1724" t="s">
        <v>882</v>
      </c>
      <c r="B55" s="1713">
        <v>352.8</v>
      </c>
      <c r="C55" s="1736">
        <v>318.7</v>
      </c>
    </row>
    <row r="56" spans="1:3" x14ac:dyDescent="0.2">
      <c r="A56" s="1722" t="s">
        <v>910</v>
      </c>
      <c r="B56" s="1713">
        <v>93</v>
      </c>
      <c r="C56" s="1736">
        <v>108.5</v>
      </c>
    </row>
    <row r="57" spans="1:3" x14ac:dyDescent="0.2">
      <c r="A57" s="1722" t="s">
        <v>884</v>
      </c>
      <c r="B57" s="1713">
        <v>495.8</v>
      </c>
      <c r="C57" s="1736">
        <v>402.2</v>
      </c>
    </row>
    <row r="58" spans="1:3" ht="13.5" x14ac:dyDescent="0.2">
      <c r="A58" s="1722" t="s">
        <v>885</v>
      </c>
      <c r="B58" s="1713">
        <v>113.1</v>
      </c>
      <c r="C58" s="1736">
        <v>109.5</v>
      </c>
    </row>
    <row r="59" spans="1:3" ht="13.5" thickBot="1" x14ac:dyDescent="0.25">
      <c r="A59" s="1722" t="s">
        <v>886</v>
      </c>
      <c r="B59" s="1713">
        <v>4</v>
      </c>
      <c r="C59" s="1736">
        <v>4</v>
      </c>
    </row>
    <row r="60" spans="1:3" ht="13.5" thickBot="1" x14ac:dyDescent="0.25">
      <c r="A60" s="1723" t="s">
        <v>911</v>
      </c>
      <c r="B60" s="1149">
        <f>SUM(B52:B59)</f>
        <v>2695.4</v>
      </c>
      <c r="C60" s="1737">
        <f>SUM(C52:C59)</f>
        <v>2502.2999999999997</v>
      </c>
    </row>
    <row r="61" spans="1:3" x14ac:dyDescent="0.2">
      <c r="A61" s="1728" t="s">
        <v>912</v>
      </c>
      <c r="B61" s="1734"/>
      <c r="C61" s="1735"/>
    </row>
    <row r="62" spans="1:3" x14ac:dyDescent="0.2">
      <c r="A62" s="1724" t="s">
        <v>879</v>
      </c>
      <c r="B62" s="1713">
        <v>140.19999999999999</v>
      </c>
      <c r="C62" s="1736">
        <v>183.9</v>
      </c>
    </row>
    <row r="63" spans="1:3" x14ac:dyDescent="0.2">
      <c r="A63" s="1724" t="s">
        <v>880</v>
      </c>
      <c r="B63" s="1713">
        <v>319.5</v>
      </c>
      <c r="C63" s="1736">
        <v>191.4</v>
      </c>
    </row>
    <row r="64" spans="1:3" x14ac:dyDescent="0.2">
      <c r="A64" s="1724" t="s">
        <v>881</v>
      </c>
      <c r="B64" s="1713">
        <v>140.19999999999999</v>
      </c>
      <c r="C64" s="1736">
        <v>139.19999999999999</v>
      </c>
    </row>
    <row r="65" spans="1:3" x14ac:dyDescent="0.2">
      <c r="A65" s="1724" t="s">
        <v>882</v>
      </c>
      <c r="B65" s="1713">
        <v>127.3</v>
      </c>
      <c r="C65" s="1736">
        <v>134.30000000000001</v>
      </c>
    </row>
    <row r="66" spans="1:3" x14ac:dyDescent="0.2">
      <c r="A66" s="1722" t="s">
        <v>883</v>
      </c>
      <c r="B66" s="1713">
        <v>33.5</v>
      </c>
      <c r="C66" s="1736">
        <v>22.6</v>
      </c>
    </row>
    <row r="67" spans="1:3" ht="14.25" thickBot="1" x14ac:dyDescent="0.25">
      <c r="A67" s="1722" t="s">
        <v>913</v>
      </c>
      <c r="B67" s="1713">
        <v>2617.5</v>
      </c>
      <c r="C67" s="1736">
        <v>153.6</v>
      </c>
    </row>
    <row r="68" spans="1:3" ht="13.5" thickBot="1" x14ac:dyDescent="0.25">
      <c r="A68" s="1723" t="s">
        <v>914</v>
      </c>
      <c r="B68" s="1149">
        <f>SUM(B62:B67)</f>
        <v>3378.2</v>
      </c>
      <c r="C68" s="1737">
        <f>SUM(C62:C67)</f>
        <v>825</v>
      </c>
    </row>
    <row r="69" spans="1:3" x14ac:dyDescent="0.2">
      <c r="A69" s="2224" t="s">
        <v>898</v>
      </c>
      <c r="B69" s="2247"/>
      <c r="C69" s="2247"/>
    </row>
    <row r="70" spans="1:3" ht="49.5" customHeight="1" x14ac:dyDescent="0.2">
      <c r="A70" s="2224" t="s">
        <v>915</v>
      </c>
      <c r="B70" s="2247"/>
      <c r="C70" s="2247"/>
    </row>
  </sheetData>
  <mergeCells count="6">
    <mergeCell ref="A70:C70"/>
    <mergeCell ref="A24:C24"/>
    <mergeCell ref="A25:C25"/>
    <mergeCell ref="A26:C26"/>
    <mergeCell ref="A47:C47"/>
    <mergeCell ref="A69:C6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105CD-C948-4C52-9BC6-164AC82CD6F4}">
  <dimension ref="A1:H24"/>
  <sheetViews>
    <sheetView zoomScaleNormal="100" workbookViewId="0">
      <selection activeCell="B23" sqref="B23"/>
    </sheetView>
  </sheetViews>
  <sheetFormatPr defaultColWidth="9.42578125" defaultRowHeight="15" x14ac:dyDescent="0.25"/>
  <cols>
    <col min="1" max="1" width="48.42578125" style="77" customWidth="1"/>
    <col min="2" max="2" width="33.7109375" style="77" customWidth="1"/>
    <col min="3" max="3" width="9.42578125" style="78" customWidth="1"/>
    <col min="4" max="4" width="11.85546875" style="78" customWidth="1"/>
    <col min="5" max="5" width="13.5703125" style="78" customWidth="1"/>
    <col min="6" max="16384" width="9.42578125" style="77"/>
  </cols>
  <sheetData>
    <row r="1" spans="1:8" ht="18" x14ac:dyDescent="0.25">
      <c r="A1" s="1" t="s">
        <v>0</v>
      </c>
    </row>
    <row r="2" spans="1:8" ht="18" x14ac:dyDescent="0.25">
      <c r="A2" s="1" t="s">
        <v>1</v>
      </c>
    </row>
    <row r="3" spans="1:8" ht="15.75" thickBot="1" x14ac:dyDescent="0.3"/>
    <row r="4" spans="1:8" ht="78.599999999999994" customHeight="1" x14ac:dyDescent="0.25">
      <c r="A4" s="615" t="s">
        <v>45</v>
      </c>
      <c r="B4" s="616" t="s">
        <v>4</v>
      </c>
      <c r="C4" s="617" t="s">
        <v>5</v>
      </c>
      <c r="D4" s="617" t="s">
        <v>46</v>
      </c>
      <c r="E4" s="618" t="s">
        <v>47</v>
      </c>
    </row>
    <row r="5" spans="1:8" x14ac:dyDescent="0.25">
      <c r="A5" s="619" t="s">
        <v>48</v>
      </c>
      <c r="B5" s="620" t="s">
        <v>49</v>
      </c>
      <c r="C5" s="621" t="s">
        <v>26</v>
      </c>
      <c r="D5" s="621" t="s">
        <v>50</v>
      </c>
      <c r="E5" s="622" t="s">
        <v>51</v>
      </c>
      <c r="H5" s="418"/>
    </row>
    <row r="6" spans="1:8" x14ac:dyDescent="0.25">
      <c r="A6" s="619" t="s">
        <v>52</v>
      </c>
      <c r="B6" s="620" t="s">
        <v>53</v>
      </c>
      <c r="C6" s="621" t="s">
        <v>8</v>
      </c>
      <c r="D6" s="621" t="s">
        <v>54</v>
      </c>
      <c r="E6" s="622" t="s">
        <v>55</v>
      </c>
      <c r="H6" s="418"/>
    </row>
    <row r="7" spans="1:8" x14ac:dyDescent="0.25">
      <c r="A7" s="619" t="s">
        <v>56</v>
      </c>
      <c r="B7" s="620" t="s">
        <v>57</v>
      </c>
      <c r="C7" s="621" t="s">
        <v>8</v>
      </c>
      <c r="D7" s="621" t="s">
        <v>54</v>
      </c>
      <c r="E7" s="622"/>
    </row>
    <row r="8" spans="1:8" x14ac:dyDescent="0.25">
      <c r="A8" s="619" t="s">
        <v>58</v>
      </c>
      <c r="B8" s="620" t="s">
        <v>59</v>
      </c>
      <c r="C8" s="621" t="s">
        <v>60</v>
      </c>
      <c r="D8" s="621" t="s">
        <v>60</v>
      </c>
      <c r="E8" s="622"/>
    </row>
    <row r="9" spans="1:8" ht="24.6" customHeight="1" x14ac:dyDescent="0.25">
      <c r="A9" s="619" t="s">
        <v>61</v>
      </c>
      <c r="B9" s="620" t="s">
        <v>62</v>
      </c>
      <c r="C9" s="621" t="s">
        <v>63</v>
      </c>
      <c r="D9" s="621" t="s">
        <v>64</v>
      </c>
      <c r="E9" s="622"/>
    </row>
    <row r="10" spans="1:8" x14ac:dyDescent="0.25">
      <c r="A10" s="619" t="s">
        <v>65</v>
      </c>
      <c r="B10" s="620" t="s">
        <v>66</v>
      </c>
      <c r="C10" s="621" t="s">
        <v>8</v>
      </c>
      <c r="D10" s="621" t="s">
        <v>50</v>
      </c>
      <c r="E10" s="622" t="s">
        <v>67</v>
      </c>
    </row>
    <row r="11" spans="1:8" ht="25.5" x14ac:dyDescent="0.25">
      <c r="A11" s="619" t="s">
        <v>68</v>
      </c>
      <c r="B11" s="620" t="s">
        <v>69</v>
      </c>
      <c r="C11" s="621"/>
      <c r="D11" s="621" t="s">
        <v>70</v>
      </c>
      <c r="E11" s="622"/>
    </row>
    <row r="12" spans="1:8" ht="15.75" thickBot="1" x14ac:dyDescent="0.3">
      <c r="A12" s="623" t="s">
        <v>71</v>
      </c>
      <c r="B12" s="624" t="s">
        <v>72</v>
      </c>
      <c r="C12" s="625"/>
      <c r="D12" s="625" t="s">
        <v>73</v>
      </c>
      <c r="E12" s="626"/>
      <c r="H12" s="418"/>
    </row>
    <row r="13" spans="1:8" x14ac:dyDescent="0.25">
      <c r="A13" s="79" t="s">
        <v>74</v>
      </c>
      <c r="B13" s="79"/>
      <c r="C13" s="80"/>
    </row>
    <row r="14" spans="1:8" x14ac:dyDescent="0.25">
      <c r="A14" s="7"/>
      <c r="B14" s="79"/>
      <c r="C14" s="80"/>
    </row>
    <row r="15" spans="1:8" x14ac:dyDescent="0.25">
      <c r="A15" s="7"/>
    </row>
    <row r="16" spans="1:8" x14ac:dyDescent="0.25">
      <c r="A16" s="7"/>
    </row>
    <row r="18" spans="1:3" x14ac:dyDescent="0.25">
      <c r="A18" s="7"/>
      <c r="B18" s="79"/>
      <c r="C18" s="80"/>
    </row>
    <row r="19" spans="1:3" x14ac:dyDescent="0.25">
      <c r="A19" s="7"/>
      <c r="B19" s="79"/>
      <c r="C19" s="80"/>
    </row>
    <row r="20" spans="1:3" x14ac:dyDescent="0.25">
      <c r="A20" s="7"/>
    </row>
    <row r="21" spans="1:3" x14ac:dyDescent="0.25">
      <c r="A21" s="7"/>
    </row>
    <row r="22" spans="1:3" x14ac:dyDescent="0.25">
      <c r="A22" s="7"/>
    </row>
    <row r="23" spans="1:3" x14ac:dyDescent="0.25">
      <c r="A23" s="7"/>
    </row>
    <row r="24" spans="1:3" x14ac:dyDescent="0.25">
      <c r="A24" s="7"/>
    </row>
  </sheetData>
  <phoneticPr fontId="89" type="noConversion"/>
  <pageMargins left="0.7" right="0.7" top="0.75" bottom="0.75" header="0.3" footer="0.3"/>
  <pageSetup paperSize="9" scale="70" orientation="portrait" r:id="rId1"/>
  <headerFooter>
    <oddHeader>&amp;C&amp;"Calibri"&amp;12&amp;K000000 OFFICIAL-SENSITIVE&amp;1#_x000D_</oddHeader>
    <oddFooter>&amp;C_x000D_&amp;1#&amp;"Calibri"&amp;12&amp;K000000 OFFICIAL-SENSITIVE</oddFooter>
  </headerFooter>
  <colBreaks count="1" manualBreakCount="1">
    <brk id="7"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0E070-0122-4D6C-A037-39831B903850}">
  <dimension ref="A1:G29"/>
  <sheetViews>
    <sheetView showGridLines="0" workbookViewId="0">
      <selection activeCell="A20" sqref="A20:E27"/>
    </sheetView>
  </sheetViews>
  <sheetFormatPr defaultColWidth="8.7109375" defaultRowHeight="12.75" x14ac:dyDescent="0.2"/>
  <cols>
    <col min="1" max="1" width="48" style="1114" customWidth="1"/>
    <col min="2" max="5" width="13.7109375" style="1132" customWidth="1"/>
    <col min="6" max="16384" width="8.7109375" style="1114"/>
  </cols>
  <sheetData>
    <row r="1" spans="1:7" ht="20.25" customHeight="1" x14ac:dyDescent="0.3">
      <c r="A1" s="1142" t="s">
        <v>916</v>
      </c>
    </row>
    <row r="2" spans="1:7" ht="13.5" thickBot="1" x14ac:dyDescent="0.25"/>
    <row r="3" spans="1:7" x14ac:dyDescent="0.2">
      <c r="A3" s="1718"/>
      <c r="B3" s="2241" t="s">
        <v>89</v>
      </c>
      <c r="C3" s="2241"/>
      <c r="D3" s="2242" t="s">
        <v>746</v>
      </c>
      <c r="E3" s="2243"/>
    </row>
    <row r="4" spans="1:7" ht="42.75" customHeight="1" x14ac:dyDescent="0.2">
      <c r="A4" s="1726"/>
      <c r="B4" s="1680" t="s">
        <v>275</v>
      </c>
      <c r="C4" s="1680" t="s">
        <v>277</v>
      </c>
      <c r="D4" s="1663" t="s">
        <v>275</v>
      </c>
      <c r="E4" s="1664" t="s">
        <v>277</v>
      </c>
      <c r="G4" s="1171"/>
    </row>
    <row r="5" spans="1:7" ht="13.5" thickBot="1" x14ac:dyDescent="0.25">
      <c r="A5" s="1738"/>
      <c r="B5" s="1146" t="s">
        <v>296</v>
      </c>
      <c r="C5" s="1146" t="s">
        <v>296</v>
      </c>
      <c r="D5" s="1145" t="s">
        <v>296</v>
      </c>
      <c r="E5" s="1682" t="s">
        <v>296</v>
      </c>
    </row>
    <row r="6" spans="1:7" x14ac:dyDescent="0.2">
      <c r="A6" s="1739" t="s">
        <v>917</v>
      </c>
      <c r="B6" s="1740">
        <v>324.5</v>
      </c>
      <c r="C6" s="1740">
        <v>324.5</v>
      </c>
      <c r="D6" s="1741">
        <v>233</v>
      </c>
      <c r="E6" s="1742">
        <v>233</v>
      </c>
    </row>
    <row r="7" spans="1:7" x14ac:dyDescent="0.2">
      <c r="A7" s="1739" t="s">
        <v>918</v>
      </c>
      <c r="B7" s="1740">
        <v>253.80000000000007</v>
      </c>
      <c r="C7" s="1740">
        <v>253.50000000000006</v>
      </c>
      <c r="D7" s="1741">
        <v>236.49999999999994</v>
      </c>
      <c r="E7" s="1742">
        <v>236.49999999999994</v>
      </c>
    </row>
    <row r="8" spans="1:7" x14ac:dyDescent="0.2">
      <c r="A8" s="1739" t="s">
        <v>919</v>
      </c>
      <c r="B8" s="1740">
        <v>378.6</v>
      </c>
      <c r="C8" s="1740">
        <v>378.6</v>
      </c>
      <c r="D8" s="1741">
        <v>332.2</v>
      </c>
      <c r="E8" s="1742">
        <v>332.2</v>
      </c>
    </row>
    <row r="9" spans="1:7" x14ac:dyDescent="0.2">
      <c r="A9" s="1739" t="s">
        <v>920</v>
      </c>
      <c r="B9" s="1740">
        <v>12.5</v>
      </c>
      <c r="C9" s="1740">
        <v>12.5</v>
      </c>
      <c r="D9" s="1741">
        <v>7.3</v>
      </c>
      <c r="E9" s="1742">
        <v>7.3</v>
      </c>
    </row>
    <row r="10" spans="1:7" ht="13.5" thickBot="1" x14ac:dyDescent="0.25">
      <c r="A10" s="1739" t="s">
        <v>921</v>
      </c>
      <c r="B10" s="1740">
        <v>66.3</v>
      </c>
      <c r="C10" s="1740">
        <v>66.3</v>
      </c>
      <c r="D10" s="1741">
        <v>56.3</v>
      </c>
      <c r="E10" s="1742">
        <v>56.3</v>
      </c>
    </row>
    <row r="11" spans="1:7" ht="13.5" thickBot="1" x14ac:dyDescent="0.25">
      <c r="A11" s="1743" t="s">
        <v>922</v>
      </c>
      <c r="B11" s="1172">
        <v>1035.7</v>
      </c>
      <c r="C11" s="1172">
        <v>1035.4000000000001</v>
      </c>
      <c r="D11" s="1172">
        <v>865.29999999999984</v>
      </c>
      <c r="E11" s="1744">
        <v>865.29999999999984</v>
      </c>
    </row>
    <row r="12" spans="1:7" x14ac:dyDescent="0.2">
      <c r="A12" s="1739" t="s">
        <v>923</v>
      </c>
      <c r="B12" s="1740">
        <v>287.39999999999998</v>
      </c>
      <c r="C12" s="1740">
        <v>287.39999999999998</v>
      </c>
      <c r="D12" s="1741">
        <v>290.39999999999998</v>
      </c>
      <c r="E12" s="1742">
        <v>290.39999999999998</v>
      </c>
    </row>
    <row r="13" spans="1:7" ht="24.75" customHeight="1" x14ac:dyDescent="0.2">
      <c r="A13" s="1658" t="s">
        <v>924</v>
      </c>
      <c r="B13" s="1740">
        <v>216.1</v>
      </c>
      <c r="C13" s="1740">
        <v>216.1</v>
      </c>
      <c r="D13" s="1741">
        <v>276.60000000000002</v>
      </c>
      <c r="E13" s="1742">
        <v>276.60000000000002</v>
      </c>
    </row>
    <row r="14" spans="1:7" ht="26.25" customHeight="1" thickBot="1" x14ac:dyDescent="0.25">
      <c r="A14" s="1739" t="s">
        <v>925</v>
      </c>
      <c r="B14" s="1740">
        <v>81.7</v>
      </c>
      <c r="C14" s="1740">
        <v>241.40000000000009</v>
      </c>
      <c r="D14" s="1741">
        <v>116.4</v>
      </c>
      <c r="E14" s="1742">
        <v>227.99999999999991</v>
      </c>
    </row>
    <row r="15" spans="1:7" ht="13.5" thickBot="1" x14ac:dyDescent="0.25">
      <c r="A15" s="1745" t="s">
        <v>926</v>
      </c>
      <c r="B15" s="1173">
        <v>1620.8999999999999</v>
      </c>
      <c r="C15" s="1173">
        <v>1780.3000000000002</v>
      </c>
      <c r="D15" s="1172">
        <v>1548.6999999999998</v>
      </c>
      <c r="E15" s="1744">
        <v>1660.2999999999997</v>
      </c>
    </row>
    <row r="16" spans="1:7" ht="25.5" customHeight="1" x14ac:dyDescent="0.2">
      <c r="A16" s="2255" t="s">
        <v>927</v>
      </c>
      <c r="B16" s="2225"/>
      <c r="C16" s="2225"/>
      <c r="D16" s="2225"/>
      <c r="E16" s="2225"/>
    </row>
    <row r="18" spans="1:5" ht="20.45" customHeight="1" x14ac:dyDescent="0.3">
      <c r="A18" s="1142" t="s">
        <v>928</v>
      </c>
    </row>
    <row r="19" spans="1:5" ht="13.5" thickBot="1" x14ac:dyDescent="0.25"/>
    <row r="20" spans="1:5" x14ac:dyDescent="0.2">
      <c r="A20" s="1718"/>
      <c r="B20" s="2241" t="s">
        <v>89</v>
      </c>
      <c r="C20" s="2241"/>
      <c r="D20" s="2242" t="s">
        <v>90</v>
      </c>
      <c r="E20" s="2243"/>
    </row>
    <row r="21" spans="1:5" ht="36" x14ac:dyDescent="0.2">
      <c r="A21" s="1726"/>
      <c r="B21" s="1680" t="s">
        <v>275</v>
      </c>
      <c r="C21" s="1680" t="s">
        <v>277</v>
      </c>
      <c r="D21" s="1663" t="s">
        <v>275</v>
      </c>
      <c r="E21" s="1664" t="s">
        <v>277</v>
      </c>
    </row>
    <row r="22" spans="1:5" ht="13.5" thickBot="1" x14ac:dyDescent="0.25">
      <c r="A22" s="1738"/>
      <c r="B22" s="1146" t="s">
        <v>296</v>
      </c>
      <c r="C22" s="1146" t="s">
        <v>296</v>
      </c>
      <c r="D22" s="1145" t="s">
        <v>296</v>
      </c>
      <c r="E22" s="1682" t="s">
        <v>296</v>
      </c>
    </row>
    <row r="23" spans="1:5" x14ac:dyDescent="0.2">
      <c r="A23" s="1739" t="s">
        <v>929</v>
      </c>
      <c r="B23" s="1740">
        <v>14.9</v>
      </c>
      <c r="C23" s="1740">
        <v>14.9</v>
      </c>
      <c r="D23" s="1741">
        <v>27.5</v>
      </c>
      <c r="E23" s="1742">
        <v>27.5</v>
      </c>
    </row>
    <row r="24" spans="1:5" ht="25.5" x14ac:dyDescent="0.2">
      <c r="A24" s="1739" t="s">
        <v>930</v>
      </c>
      <c r="B24" s="1740">
        <v>12957.5</v>
      </c>
      <c r="C24" s="1740">
        <v>12957.5</v>
      </c>
      <c r="D24" s="1746">
        <v>0</v>
      </c>
      <c r="E24" s="1747">
        <v>0</v>
      </c>
    </row>
    <row r="25" spans="1:5" x14ac:dyDescent="0.2">
      <c r="A25" s="1739" t="s">
        <v>931</v>
      </c>
      <c r="B25" s="1740">
        <v>158</v>
      </c>
      <c r="C25" s="1740">
        <v>158</v>
      </c>
      <c r="D25" s="1741">
        <v>93.5</v>
      </c>
      <c r="E25" s="1742">
        <v>93.5</v>
      </c>
    </row>
    <row r="26" spans="1:5" ht="24.75" thickBot="1" x14ac:dyDescent="0.25">
      <c r="A26" s="1748" t="s">
        <v>932</v>
      </c>
      <c r="B26" s="1740">
        <v>499</v>
      </c>
      <c r="C26" s="1740">
        <v>499</v>
      </c>
      <c r="D26" s="1741">
        <v>485.7</v>
      </c>
      <c r="E26" s="1742">
        <v>485.7</v>
      </c>
    </row>
    <row r="27" spans="1:5" ht="13.5" thickBot="1" x14ac:dyDescent="0.25">
      <c r="A27" s="1745" t="s">
        <v>101</v>
      </c>
      <c r="B27" s="1173">
        <f>SUM(B23:B26)</f>
        <v>13629.4</v>
      </c>
      <c r="C27" s="1173">
        <f t="shared" ref="C27:E27" si="0">SUM(C23:C26)</f>
        <v>13629.4</v>
      </c>
      <c r="D27" s="1172">
        <f t="shared" si="0"/>
        <v>606.70000000000005</v>
      </c>
      <c r="E27" s="1744">
        <f t="shared" si="0"/>
        <v>606.70000000000005</v>
      </c>
    </row>
    <row r="28" spans="1:5" ht="24" customHeight="1" x14ac:dyDescent="0.2">
      <c r="A28" s="2256" t="s">
        <v>933</v>
      </c>
      <c r="B28" s="2257"/>
      <c r="C28" s="2257"/>
      <c r="D28" s="2257"/>
      <c r="E28" s="2257"/>
    </row>
    <row r="29" spans="1:5" ht="61.5" customHeight="1" x14ac:dyDescent="0.2">
      <c r="A29" s="2255" t="s">
        <v>934</v>
      </c>
      <c r="B29" s="2225"/>
      <c r="C29" s="2225"/>
      <c r="D29" s="2225"/>
      <c r="E29" s="2225"/>
    </row>
  </sheetData>
  <mergeCells count="7">
    <mergeCell ref="A29:E29"/>
    <mergeCell ref="B3:C3"/>
    <mergeCell ref="D3:E3"/>
    <mergeCell ref="A16:E16"/>
    <mergeCell ref="B20:C20"/>
    <mergeCell ref="D20:E20"/>
    <mergeCell ref="A28:E28"/>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FFEAF-3BA4-4FFA-9BCD-27C45BCB05D1}">
  <dimension ref="A1:H69"/>
  <sheetViews>
    <sheetView showGridLines="0" workbookViewId="0">
      <selection activeCell="A4" sqref="A4:E15"/>
    </sheetView>
  </sheetViews>
  <sheetFormatPr defaultColWidth="8.7109375" defaultRowHeight="12.75" x14ac:dyDescent="0.2"/>
  <cols>
    <col min="1" max="1" width="30.85546875" style="1114" customWidth="1"/>
    <col min="2" max="5" width="13.7109375" style="1114" customWidth="1"/>
    <col min="6" max="11" width="8.7109375" style="1114"/>
    <col min="12" max="12" width="15.7109375" style="1114" customWidth="1"/>
    <col min="13" max="16384" width="8.7109375" style="1114"/>
  </cols>
  <sheetData>
    <row r="1" spans="1:8" ht="20.25" x14ac:dyDescent="0.3">
      <c r="A1" s="1142" t="s">
        <v>935</v>
      </c>
    </row>
    <row r="2" spans="1:8" ht="18" x14ac:dyDescent="0.25">
      <c r="A2" s="1175" t="s">
        <v>936</v>
      </c>
      <c r="H2" s="1129"/>
    </row>
    <row r="3" spans="1:8" ht="18.75" thickBot="1" x14ac:dyDescent="0.3">
      <c r="A3" s="1176"/>
      <c r="H3" s="1129"/>
    </row>
    <row r="4" spans="1:8" x14ac:dyDescent="0.2">
      <c r="A4" s="1749"/>
      <c r="B4" s="2241" t="s">
        <v>89</v>
      </c>
      <c r="C4" s="2241"/>
      <c r="D4" s="2242" t="s">
        <v>90</v>
      </c>
      <c r="E4" s="2243"/>
    </row>
    <row r="5" spans="1:8" ht="36" x14ac:dyDescent="0.2">
      <c r="A5" s="1750"/>
      <c r="B5" s="1700" t="s">
        <v>275</v>
      </c>
      <c r="C5" s="1680" t="s">
        <v>277</v>
      </c>
      <c r="D5" s="1663" t="s">
        <v>275</v>
      </c>
      <c r="E5" s="1664" t="s">
        <v>277</v>
      </c>
    </row>
    <row r="6" spans="1:8" ht="13.5" thickBot="1" x14ac:dyDescent="0.25">
      <c r="A6" s="1751"/>
      <c r="B6" s="1146" t="s">
        <v>296</v>
      </c>
      <c r="C6" s="1146" t="s">
        <v>296</v>
      </c>
      <c r="D6" s="1145" t="s">
        <v>296</v>
      </c>
      <c r="E6" s="1682" t="s">
        <v>296</v>
      </c>
    </row>
    <row r="7" spans="1:8" ht="13.5" x14ac:dyDescent="0.2">
      <c r="A7" s="1752" t="s">
        <v>937</v>
      </c>
      <c r="B7" s="1753"/>
      <c r="C7" s="1753"/>
      <c r="D7" s="1754"/>
      <c r="E7" s="1755"/>
    </row>
    <row r="8" spans="1:8" x14ac:dyDescent="0.2">
      <c r="A8" s="1756" t="s">
        <v>938</v>
      </c>
      <c r="B8" s="1740">
        <v>9345.5</v>
      </c>
      <c r="C8" s="1740">
        <v>9697</v>
      </c>
      <c r="D8" s="1741">
        <v>9080.2000000000007</v>
      </c>
      <c r="E8" s="1742">
        <v>9343.6</v>
      </c>
      <c r="F8" s="1132"/>
    </row>
    <row r="9" spans="1:8" x14ac:dyDescent="0.2">
      <c r="A9" s="1756" t="s">
        <v>939</v>
      </c>
      <c r="B9" s="1740">
        <v>900.7</v>
      </c>
      <c r="C9" s="1740">
        <v>951.5</v>
      </c>
      <c r="D9" s="1741">
        <v>834.4</v>
      </c>
      <c r="E9" s="1742">
        <v>870.3</v>
      </c>
      <c r="F9" s="1132"/>
    </row>
    <row r="10" spans="1:8" ht="13.5" thickBot="1" x14ac:dyDescent="0.25">
      <c r="A10" s="1756" t="s">
        <v>940</v>
      </c>
      <c r="B10" s="1740">
        <v>4603.3999999999996</v>
      </c>
      <c r="C10" s="1740">
        <v>4652.0999999999995</v>
      </c>
      <c r="D10" s="1741">
        <v>4524.3999999999996</v>
      </c>
      <c r="E10" s="1742">
        <v>4560.8999999999996</v>
      </c>
      <c r="F10" s="1132"/>
    </row>
    <row r="11" spans="1:8" ht="13.5" thickBot="1" x14ac:dyDescent="0.25">
      <c r="A11" s="1757" t="s">
        <v>101</v>
      </c>
      <c r="B11" s="1173">
        <v>14849.6</v>
      </c>
      <c r="C11" s="1173">
        <v>15300.599999999999</v>
      </c>
      <c r="D11" s="1172">
        <v>14439</v>
      </c>
      <c r="E11" s="1744">
        <v>14774.8</v>
      </c>
      <c r="F11" s="1132"/>
    </row>
    <row r="12" spans="1:8" x14ac:dyDescent="0.2">
      <c r="A12" s="1758" t="s">
        <v>941</v>
      </c>
      <c r="B12" s="1740"/>
      <c r="C12" s="1740"/>
      <c r="D12" s="1741"/>
      <c r="E12" s="1742"/>
      <c r="F12" s="1132"/>
    </row>
    <row r="13" spans="1:8" x14ac:dyDescent="0.2">
      <c r="A13" s="1739" t="s">
        <v>281</v>
      </c>
      <c r="B13" s="1740">
        <v>11580.6</v>
      </c>
      <c r="C13" s="1740">
        <v>11580.6</v>
      </c>
      <c r="D13" s="1741">
        <v>11290.3</v>
      </c>
      <c r="E13" s="1742">
        <v>11290.3</v>
      </c>
      <c r="F13" s="1132"/>
    </row>
    <row r="14" spans="1:8" ht="13.5" thickBot="1" x14ac:dyDescent="0.25">
      <c r="A14" s="1759" t="s">
        <v>227</v>
      </c>
      <c r="B14" s="1740">
        <v>3269</v>
      </c>
      <c r="C14" s="1740">
        <v>3720</v>
      </c>
      <c r="D14" s="1741">
        <v>3148.7</v>
      </c>
      <c r="E14" s="1742">
        <v>3484.5</v>
      </c>
      <c r="F14" s="1132"/>
    </row>
    <row r="15" spans="1:8" ht="13.5" thickBot="1" x14ac:dyDescent="0.25">
      <c r="A15" s="1757" t="s">
        <v>101</v>
      </c>
      <c r="B15" s="1173">
        <v>14849.6</v>
      </c>
      <c r="C15" s="1173">
        <v>15300.6</v>
      </c>
      <c r="D15" s="1172">
        <v>14439</v>
      </c>
      <c r="E15" s="1744">
        <v>14774.8</v>
      </c>
      <c r="F15" s="1132"/>
    </row>
    <row r="16" spans="1:8" ht="25.5" customHeight="1" x14ac:dyDescent="0.2">
      <c r="A16" s="2258" t="s">
        <v>942</v>
      </c>
      <c r="B16" s="2258"/>
      <c r="C16" s="2258"/>
      <c r="D16" s="2258"/>
      <c r="E16" s="2258"/>
    </row>
    <row r="18" spans="1:1" x14ac:dyDescent="0.2">
      <c r="A18" s="1129"/>
    </row>
    <row r="54" spans="1:1" ht="18" x14ac:dyDescent="0.25">
      <c r="A54" s="1176"/>
    </row>
    <row r="68" spans="1:1" ht="18" x14ac:dyDescent="0.25">
      <c r="A68" s="1176"/>
    </row>
    <row r="69" spans="1:1" ht="18" x14ac:dyDescent="0.25">
      <c r="A69" s="1176"/>
    </row>
  </sheetData>
  <mergeCells count="3">
    <mergeCell ref="B4:C4"/>
    <mergeCell ref="D4:E4"/>
    <mergeCell ref="A16:E16"/>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6A483-E36E-419F-8D6C-4CFDF4D244ED}">
  <dimension ref="A1:H35"/>
  <sheetViews>
    <sheetView showGridLines="0" zoomScaleNormal="100" workbookViewId="0">
      <selection activeCell="A4" sqref="A4:E29"/>
    </sheetView>
  </sheetViews>
  <sheetFormatPr defaultColWidth="8.7109375" defaultRowHeight="12.75" x14ac:dyDescent="0.2"/>
  <cols>
    <col min="1" max="1" width="52.85546875" style="1179" customWidth="1"/>
    <col min="2" max="5" width="13.7109375" style="1114" customWidth="1"/>
    <col min="6" max="16384" width="8.7109375" style="1114"/>
  </cols>
  <sheetData>
    <row r="1" spans="1:8" ht="18" x14ac:dyDescent="0.2">
      <c r="A1" s="1178" t="s">
        <v>943</v>
      </c>
    </row>
    <row r="2" spans="1:8" x14ac:dyDescent="0.2">
      <c r="G2" s="1129"/>
    </row>
    <row r="3" spans="1:8" ht="13.5" thickBot="1" x14ac:dyDescent="0.25"/>
    <row r="4" spans="1:8" x14ac:dyDescent="0.2">
      <c r="A4" s="1749"/>
      <c r="B4" s="2241" t="s">
        <v>89</v>
      </c>
      <c r="C4" s="2241"/>
      <c r="D4" s="2242" t="s">
        <v>90</v>
      </c>
      <c r="E4" s="2243"/>
    </row>
    <row r="5" spans="1:8" ht="40.5" customHeight="1" x14ac:dyDescent="0.2">
      <c r="A5" s="1750"/>
      <c r="B5" s="1700" t="s">
        <v>275</v>
      </c>
      <c r="C5" s="1700" t="s">
        <v>277</v>
      </c>
      <c r="D5" s="1679" t="s">
        <v>275</v>
      </c>
      <c r="E5" s="1727" t="s">
        <v>277</v>
      </c>
    </row>
    <row r="6" spans="1:8" ht="13.5" thickBot="1" x14ac:dyDescent="0.25">
      <c r="A6" s="1751"/>
      <c r="B6" s="1146" t="s">
        <v>296</v>
      </c>
      <c r="C6" s="1146" t="s">
        <v>296</v>
      </c>
      <c r="D6" s="1145" t="s">
        <v>296</v>
      </c>
      <c r="E6" s="1682" t="s">
        <v>296</v>
      </c>
    </row>
    <row r="7" spans="1:8" ht="13.5" x14ac:dyDescent="0.2">
      <c r="A7" s="1760" t="s">
        <v>944</v>
      </c>
      <c r="B7" s="1761"/>
      <c r="C7" s="1761"/>
      <c r="D7" s="1762"/>
      <c r="E7" s="1763"/>
    </row>
    <row r="8" spans="1:8" x14ac:dyDescent="0.2">
      <c r="A8" s="1658" t="s">
        <v>945</v>
      </c>
      <c r="B8" s="1764">
        <v>6179.7000000000007</v>
      </c>
      <c r="C8" s="1764">
        <v>5730.4000000000005</v>
      </c>
      <c r="D8" s="1765">
        <v>5777.0000000000009</v>
      </c>
      <c r="E8" s="1766">
        <v>5436.9000000000005</v>
      </c>
    </row>
    <row r="9" spans="1:8" ht="12.75" customHeight="1" x14ac:dyDescent="0.2">
      <c r="A9" s="1658" t="s">
        <v>946</v>
      </c>
      <c r="B9" s="1764">
        <v>1074.4000000000001</v>
      </c>
      <c r="C9" s="1764">
        <v>1074.4000000000001</v>
      </c>
      <c r="D9" s="1765">
        <v>1008.5</v>
      </c>
      <c r="E9" s="1766">
        <v>1008.5</v>
      </c>
    </row>
    <row r="10" spans="1:8" ht="12.75" customHeight="1" x14ac:dyDescent="0.2">
      <c r="A10" s="1767" t="s">
        <v>947</v>
      </c>
      <c r="B10" s="1764">
        <v>388.9</v>
      </c>
      <c r="C10" s="1764">
        <v>388.9</v>
      </c>
      <c r="D10" s="1765">
        <v>356.90000000000003</v>
      </c>
      <c r="E10" s="1766">
        <v>356.90000000000003</v>
      </c>
    </row>
    <row r="11" spans="1:8" ht="12.75" customHeight="1" x14ac:dyDescent="0.2">
      <c r="A11" s="1768" t="s">
        <v>948</v>
      </c>
      <c r="B11" s="1652"/>
      <c r="C11" s="1652"/>
      <c r="D11" s="1652"/>
      <c r="E11" s="1769"/>
    </row>
    <row r="12" spans="1:8" ht="12.75" customHeight="1" x14ac:dyDescent="0.2">
      <c r="A12" s="1767" t="s">
        <v>949</v>
      </c>
      <c r="B12" s="1764">
        <v>1611.0000000000002</v>
      </c>
      <c r="C12" s="1764">
        <v>1888.5000000000002</v>
      </c>
      <c r="D12" s="1765">
        <v>1927.1</v>
      </c>
      <c r="E12" s="1766">
        <v>2159.1999999999998</v>
      </c>
    </row>
    <row r="13" spans="1:8" ht="12.75" customHeight="1" x14ac:dyDescent="0.2">
      <c r="A13" s="1767" t="s">
        <v>950</v>
      </c>
      <c r="B13" s="1764">
        <v>693.5</v>
      </c>
      <c r="C13" s="1764">
        <v>693.5</v>
      </c>
      <c r="D13" s="1765">
        <v>686</v>
      </c>
      <c r="E13" s="1766">
        <v>686</v>
      </c>
      <c r="H13" s="1180"/>
    </row>
    <row r="14" spans="1:8" ht="12.75" customHeight="1" x14ac:dyDescent="0.2">
      <c r="A14" s="1767" t="s">
        <v>951</v>
      </c>
      <c r="B14" s="1764">
        <v>455</v>
      </c>
      <c r="C14" s="1764">
        <v>455</v>
      </c>
      <c r="D14" s="1765">
        <v>336.5</v>
      </c>
      <c r="E14" s="1766">
        <v>336.5</v>
      </c>
    </row>
    <row r="15" spans="1:8" ht="12.75" customHeight="1" x14ac:dyDescent="0.2">
      <c r="A15" s="1767" t="s">
        <v>952</v>
      </c>
      <c r="B15" s="1764">
        <v>280</v>
      </c>
      <c r="C15" s="1764">
        <v>280</v>
      </c>
      <c r="D15" s="1765">
        <v>327.39999999999998</v>
      </c>
      <c r="E15" s="1766">
        <v>327.39999999999998</v>
      </c>
    </row>
    <row r="16" spans="1:8" x14ac:dyDescent="0.2">
      <c r="A16" s="1768" t="s">
        <v>953</v>
      </c>
      <c r="B16" s="1652"/>
      <c r="C16" s="1652"/>
      <c r="D16" s="1652"/>
      <c r="E16" s="1769"/>
    </row>
    <row r="17" spans="1:8" x14ac:dyDescent="0.2">
      <c r="A17" s="1767" t="s">
        <v>954</v>
      </c>
      <c r="B17" s="1764">
        <v>1183.4000000000001</v>
      </c>
      <c r="C17" s="1764">
        <v>1183.4000000000001</v>
      </c>
      <c r="D17" s="1765">
        <v>975.7</v>
      </c>
      <c r="E17" s="1766">
        <v>975.7</v>
      </c>
    </row>
    <row r="18" spans="1:8" x14ac:dyDescent="0.2">
      <c r="A18" s="1767" t="s">
        <v>955</v>
      </c>
      <c r="B18" s="1764">
        <v>346.3</v>
      </c>
      <c r="C18" s="1764">
        <v>346.3</v>
      </c>
      <c r="D18" s="1765">
        <v>278.60000000000002</v>
      </c>
      <c r="E18" s="1766">
        <v>278.60000000000002</v>
      </c>
    </row>
    <row r="19" spans="1:8" ht="13.5" x14ac:dyDescent="0.2">
      <c r="A19" s="1768" t="s">
        <v>956</v>
      </c>
      <c r="B19" s="1652"/>
      <c r="C19" s="1652"/>
      <c r="D19" s="1652"/>
      <c r="E19" s="1769"/>
    </row>
    <row r="20" spans="1:8" x14ac:dyDescent="0.2">
      <c r="A20" s="1767" t="s">
        <v>957</v>
      </c>
      <c r="B20" s="1764">
        <v>1831.8</v>
      </c>
      <c r="C20" s="1764">
        <v>1831.8</v>
      </c>
      <c r="D20" s="1765">
        <v>1805.8999999999999</v>
      </c>
      <c r="E20" s="1766">
        <v>1805.8999999999999</v>
      </c>
    </row>
    <row r="21" spans="1:8" ht="24" x14ac:dyDescent="0.2">
      <c r="A21" s="1767" t="s">
        <v>958</v>
      </c>
      <c r="B21" s="1764">
        <v>183.1</v>
      </c>
      <c r="C21" s="1764">
        <v>183.1</v>
      </c>
      <c r="D21" s="1765">
        <v>250.5</v>
      </c>
      <c r="E21" s="1766">
        <v>250.5</v>
      </c>
      <c r="H21" s="1181"/>
    </row>
    <row r="22" spans="1:8" ht="13.5" x14ac:dyDescent="0.2">
      <c r="A22" s="1768" t="s">
        <v>959</v>
      </c>
      <c r="B22" s="1652"/>
      <c r="C22" s="1652"/>
      <c r="D22" s="1652"/>
      <c r="E22" s="1769"/>
    </row>
    <row r="23" spans="1:8" ht="24" x14ac:dyDescent="0.2">
      <c r="A23" s="1767" t="s">
        <v>960</v>
      </c>
      <c r="B23" s="1764">
        <v>863.5</v>
      </c>
      <c r="C23" s="1764">
        <v>863.5</v>
      </c>
      <c r="D23" s="1765">
        <v>539.9</v>
      </c>
      <c r="E23" s="1766">
        <v>539.9</v>
      </c>
    </row>
    <row r="24" spans="1:8" x14ac:dyDescent="0.2">
      <c r="A24" s="1767" t="s">
        <v>961</v>
      </c>
      <c r="B24" s="1764">
        <v>40.200000000000003</v>
      </c>
      <c r="C24" s="1764">
        <v>40.200000000000003</v>
      </c>
      <c r="D24" s="1765">
        <v>55.7</v>
      </c>
      <c r="E24" s="1766">
        <v>55.7</v>
      </c>
    </row>
    <row r="25" spans="1:8" x14ac:dyDescent="0.2">
      <c r="A25" s="1768" t="s">
        <v>962</v>
      </c>
      <c r="B25" s="1652"/>
      <c r="C25" s="1652"/>
      <c r="D25" s="1652"/>
      <c r="E25" s="1769"/>
    </row>
    <row r="26" spans="1:8" x14ac:dyDescent="0.2">
      <c r="A26" s="1767" t="s">
        <v>963</v>
      </c>
      <c r="B26" s="1764">
        <v>1701.6</v>
      </c>
      <c r="C26" s="1764">
        <v>1596.1999999999998</v>
      </c>
      <c r="D26" s="1765">
        <v>1582</v>
      </c>
      <c r="E26" s="1766">
        <v>1502.2</v>
      </c>
    </row>
    <row r="27" spans="1:8" x14ac:dyDescent="0.2">
      <c r="A27" s="1767" t="s">
        <v>964</v>
      </c>
      <c r="B27" s="1764">
        <v>1281.5</v>
      </c>
      <c r="C27" s="1764">
        <v>1281.5</v>
      </c>
      <c r="D27" s="1765">
        <v>984.9</v>
      </c>
      <c r="E27" s="1766">
        <v>984.9</v>
      </c>
    </row>
    <row r="28" spans="1:8" ht="13.5" thickBot="1" x14ac:dyDescent="0.25">
      <c r="A28" s="1767" t="s">
        <v>965</v>
      </c>
      <c r="B28" s="1764">
        <v>645.1</v>
      </c>
      <c r="C28" s="1764">
        <v>645.1</v>
      </c>
      <c r="D28" s="1765">
        <v>585.5</v>
      </c>
      <c r="E28" s="1766">
        <v>585.5</v>
      </c>
    </row>
    <row r="29" spans="1:8" ht="13.5" thickBot="1" x14ac:dyDescent="0.25">
      <c r="A29" s="1770" t="s">
        <v>101</v>
      </c>
      <c r="B29" s="1124">
        <v>18758.999999999996</v>
      </c>
      <c r="C29" s="1124">
        <v>18481.8</v>
      </c>
      <c r="D29" s="1125">
        <v>17478.100000000002</v>
      </c>
      <c r="E29" s="1656">
        <v>17290.300000000003</v>
      </c>
    </row>
    <row r="30" spans="1:8" ht="35.25" customHeight="1" x14ac:dyDescent="0.2">
      <c r="A30" s="2224" t="s">
        <v>966</v>
      </c>
      <c r="B30" s="2247"/>
      <c r="C30" s="2247"/>
      <c r="D30" s="2247"/>
      <c r="E30" s="2247"/>
    </row>
    <row r="35" spans="1:1" x14ac:dyDescent="0.2">
      <c r="A35" s="1182"/>
    </row>
  </sheetData>
  <mergeCells count="3">
    <mergeCell ref="B4:C4"/>
    <mergeCell ref="D4:E4"/>
    <mergeCell ref="A30:E30"/>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2C817-3D97-4555-918A-946262524595}">
  <dimension ref="A1:Q19"/>
  <sheetViews>
    <sheetView showGridLines="0" workbookViewId="0">
      <selection activeCell="A3" sqref="A3:E14"/>
    </sheetView>
  </sheetViews>
  <sheetFormatPr defaultColWidth="8.7109375" defaultRowHeight="12.75" x14ac:dyDescent="0.2"/>
  <cols>
    <col min="1" max="1" width="50.7109375" style="1114" customWidth="1"/>
    <col min="2" max="2" width="14.28515625" style="1114" customWidth="1"/>
    <col min="3" max="3" width="14.85546875" style="1114" customWidth="1"/>
    <col min="4" max="4" width="12.140625" style="1114" customWidth="1"/>
    <col min="5" max="5" width="14.140625" style="1114" customWidth="1"/>
    <col min="6" max="16384" width="8.7109375" style="1114"/>
  </cols>
  <sheetData>
    <row r="1" spans="1:17" s="1187" customFormat="1" ht="18" x14ac:dyDescent="0.25">
      <c r="A1" s="1183" t="s">
        <v>967</v>
      </c>
      <c r="B1" s="1184"/>
      <c r="C1" s="1184"/>
      <c r="D1" s="1185"/>
      <c r="E1" s="1185"/>
      <c r="F1" s="1186"/>
    </row>
    <row r="2" spans="1:17" ht="13.5" thickBot="1" x14ac:dyDescent="0.25">
      <c r="A2" s="1188"/>
      <c r="B2" s="1189"/>
      <c r="C2" s="1189"/>
      <c r="D2" s="1190"/>
      <c r="E2" s="1190"/>
      <c r="F2" s="1191"/>
    </row>
    <row r="3" spans="1:17" ht="12.75" customHeight="1" x14ac:dyDescent="0.2">
      <c r="A3" s="1749"/>
      <c r="B3" s="2241" t="s">
        <v>89</v>
      </c>
      <c r="C3" s="2242"/>
      <c r="D3" s="2242" t="s">
        <v>90</v>
      </c>
      <c r="E3" s="2243"/>
      <c r="F3" s="1191"/>
    </row>
    <row r="4" spans="1:17" s="1193" customFormat="1" ht="36" x14ac:dyDescent="0.25">
      <c r="A4" s="1750"/>
      <c r="B4" s="1700" t="s">
        <v>275</v>
      </c>
      <c r="C4" s="1700" t="s">
        <v>277</v>
      </c>
      <c r="D4" s="1679" t="s">
        <v>275</v>
      </c>
      <c r="E4" s="1727" t="s">
        <v>277</v>
      </c>
      <c r="F4" s="1192"/>
    </row>
    <row r="5" spans="1:17" ht="13.5" thickBot="1" x14ac:dyDescent="0.25">
      <c r="A5" s="1751"/>
      <c r="B5" s="1146" t="s">
        <v>296</v>
      </c>
      <c r="C5" s="1146" t="s">
        <v>296</v>
      </c>
      <c r="D5" s="1145" t="s">
        <v>296</v>
      </c>
      <c r="E5" s="1682" t="s">
        <v>296</v>
      </c>
      <c r="F5" s="1122"/>
    </row>
    <row r="6" spans="1:17" x14ac:dyDescent="0.2">
      <c r="A6" s="1771" t="s">
        <v>968</v>
      </c>
      <c r="B6" s="1740">
        <v>5726</v>
      </c>
      <c r="C6" s="1740">
        <v>5737.8</v>
      </c>
      <c r="D6" s="1741">
        <v>6367.2</v>
      </c>
      <c r="E6" s="1742">
        <v>6379.5</v>
      </c>
      <c r="F6" s="1122"/>
    </row>
    <row r="7" spans="1:17" x14ac:dyDescent="0.2">
      <c r="A7" s="1771" t="s">
        <v>969</v>
      </c>
      <c r="B7" s="1740">
        <v>419.3</v>
      </c>
      <c r="C7" s="1740">
        <v>423.1</v>
      </c>
      <c r="D7" s="1741">
        <v>0</v>
      </c>
      <c r="E7" s="1742">
        <v>0</v>
      </c>
      <c r="F7" s="1122"/>
    </row>
    <row r="8" spans="1:17" x14ac:dyDescent="0.2">
      <c r="A8" s="1771" t="s">
        <v>970</v>
      </c>
      <c r="B8" s="1740">
        <v>1379.4</v>
      </c>
      <c r="C8" s="1740">
        <v>1379.7</v>
      </c>
      <c r="D8" s="1741">
        <v>1324.6</v>
      </c>
      <c r="E8" s="1742">
        <v>1324.6999999999998</v>
      </c>
      <c r="F8" s="1122"/>
    </row>
    <row r="9" spans="1:17" ht="24" x14ac:dyDescent="0.2">
      <c r="A9" s="1771" t="s">
        <v>971</v>
      </c>
      <c r="B9" s="1740">
        <v>479.79999999999995</v>
      </c>
      <c r="C9" s="1740">
        <v>479.79999999999995</v>
      </c>
      <c r="D9" s="1741">
        <v>1133.4999999999998</v>
      </c>
      <c r="E9" s="1742">
        <v>1133.4999999999998</v>
      </c>
      <c r="F9" s="1122"/>
      <c r="G9" s="1174"/>
      <c r="H9" s="1174"/>
      <c r="I9" s="1174"/>
    </row>
    <row r="10" spans="1:17" ht="24" x14ac:dyDescent="0.2">
      <c r="A10" s="1771" t="s">
        <v>972</v>
      </c>
      <c r="B10" s="1740">
        <v>-485.49999999999994</v>
      </c>
      <c r="C10" s="1740">
        <v>-485.49999999999994</v>
      </c>
      <c r="D10" s="1741">
        <v>-674.3</v>
      </c>
      <c r="E10" s="1742">
        <v>-674.3</v>
      </c>
      <c r="F10" s="1122"/>
      <c r="G10" s="1174"/>
      <c r="H10" s="1174"/>
      <c r="I10" s="1174"/>
      <c r="P10" s="1194"/>
      <c r="Q10" s="1194"/>
    </row>
    <row r="11" spans="1:17" ht="13.5" x14ac:dyDescent="0.2">
      <c r="A11" s="1771" t="s">
        <v>973</v>
      </c>
      <c r="B11" s="1740">
        <v>-1005.1000000000001</v>
      </c>
      <c r="C11" s="1740">
        <v>-1005.1000000000001</v>
      </c>
      <c r="D11" s="1741">
        <v>82.6</v>
      </c>
      <c r="E11" s="1742">
        <v>82.6</v>
      </c>
      <c r="F11" s="1122"/>
    </row>
    <row r="12" spans="1:17" ht="24" x14ac:dyDescent="0.2">
      <c r="A12" s="1771" t="s">
        <v>974</v>
      </c>
      <c r="B12" s="1740">
        <v>112.9</v>
      </c>
      <c r="C12" s="1740">
        <v>112.9</v>
      </c>
      <c r="D12" s="1741">
        <v>114.7</v>
      </c>
      <c r="E12" s="1742">
        <v>114.7</v>
      </c>
      <c r="F12" s="1122"/>
      <c r="G12" s="1162"/>
      <c r="I12" s="1162"/>
    </row>
    <row r="13" spans="1:17" ht="24.75" thickBot="1" x14ac:dyDescent="0.25">
      <c r="A13" s="1771" t="s">
        <v>975</v>
      </c>
      <c r="B13" s="1740">
        <v>1438.6000000000001</v>
      </c>
      <c r="C13" s="1740">
        <v>1439.1000000000001</v>
      </c>
      <c r="D13" s="1741">
        <v>330.30000000000064</v>
      </c>
      <c r="E13" s="1742">
        <v>330.80000000000064</v>
      </c>
      <c r="F13" s="1122"/>
    </row>
    <row r="14" spans="1:17" ht="13.5" thickBot="1" x14ac:dyDescent="0.25">
      <c r="A14" s="1675" t="s">
        <v>101</v>
      </c>
      <c r="B14" s="1173">
        <v>8065.4000000000005</v>
      </c>
      <c r="C14" s="1173">
        <v>8081.8</v>
      </c>
      <c r="D14" s="1172">
        <v>8678.6</v>
      </c>
      <c r="E14" s="1744">
        <v>8691.5</v>
      </c>
      <c r="F14" s="1122"/>
      <c r="G14" s="1162"/>
      <c r="I14" s="1162"/>
    </row>
    <row r="15" spans="1:17" x14ac:dyDescent="0.2">
      <c r="A15" s="2224" t="s">
        <v>976</v>
      </c>
      <c r="B15" s="2259"/>
      <c r="C15" s="2259"/>
      <c r="D15" s="2259"/>
      <c r="E15" s="2259"/>
    </row>
    <row r="19" spans="1:1" x14ac:dyDescent="0.2">
      <c r="A19" s="1129"/>
    </row>
  </sheetData>
  <mergeCells count="3">
    <mergeCell ref="B3:C3"/>
    <mergeCell ref="D3:E3"/>
    <mergeCell ref="A15:E15"/>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68681-9828-44E8-83FF-31351930569A}">
  <dimension ref="A1:E20"/>
  <sheetViews>
    <sheetView showGridLines="0" workbookViewId="0">
      <selection activeCell="A4" sqref="A4:E9"/>
    </sheetView>
  </sheetViews>
  <sheetFormatPr defaultColWidth="8.7109375" defaultRowHeight="12.75" x14ac:dyDescent="0.2"/>
  <cols>
    <col min="1" max="1" width="45.7109375" style="1114" customWidth="1"/>
    <col min="2" max="5" width="13.7109375" style="1114" customWidth="1"/>
    <col min="6" max="16384" width="8.7109375" style="1114"/>
  </cols>
  <sheetData>
    <row r="1" spans="1:5" s="1187" customFormat="1" ht="18" x14ac:dyDescent="0.25">
      <c r="A1" s="1195" t="s">
        <v>977</v>
      </c>
    </row>
    <row r="3" spans="1:5" ht="13.5" thickBot="1" x14ac:dyDescent="0.25">
      <c r="A3" s="114"/>
      <c r="B3" s="1189"/>
      <c r="C3" s="1189"/>
      <c r="D3" s="1190"/>
      <c r="E3" s="1190"/>
    </row>
    <row r="4" spans="1:5" ht="12.75" customHeight="1" x14ac:dyDescent="0.2">
      <c r="A4" s="1749"/>
      <c r="B4" s="2241" t="s">
        <v>89</v>
      </c>
      <c r="C4" s="2242"/>
      <c r="D4" s="2242" t="s">
        <v>746</v>
      </c>
      <c r="E4" s="2243"/>
    </row>
    <row r="5" spans="1:5" ht="39" customHeight="1" x14ac:dyDescent="0.2">
      <c r="A5" s="1750"/>
      <c r="B5" s="1680" t="s">
        <v>275</v>
      </c>
      <c r="C5" s="1680" t="s">
        <v>277</v>
      </c>
      <c r="D5" s="1663" t="s">
        <v>978</v>
      </c>
      <c r="E5" s="1664" t="s">
        <v>979</v>
      </c>
    </row>
    <row r="6" spans="1:5" ht="13.5" thickBot="1" x14ac:dyDescent="0.25">
      <c r="A6" s="1738"/>
      <c r="B6" s="1146" t="s">
        <v>296</v>
      </c>
      <c r="C6" s="1146" t="s">
        <v>296</v>
      </c>
      <c r="D6" s="1145" t="s">
        <v>296</v>
      </c>
      <c r="E6" s="1682" t="s">
        <v>296</v>
      </c>
    </row>
    <row r="7" spans="1:5" ht="28.5" customHeight="1" x14ac:dyDescent="0.2">
      <c r="A7" s="1772" t="s">
        <v>980</v>
      </c>
      <c r="B7" s="1773">
        <v>2107</v>
      </c>
      <c r="C7" s="1773">
        <v>2107</v>
      </c>
      <c r="D7" s="1774">
        <v>892.8</v>
      </c>
      <c r="E7" s="1775">
        <v>892.8</v>
      </c>
    </row>
    <row r="8" spans="1:5" ht="13.5" thickBot="1" x14ac:dyDescent="0.25">
      <c r="A8" s="1772" t="s">
        <v>981</v>
      </c>
      <c r="B8" s="1773">
        <v>203.6</v>
      </c>
      <c r="C8" s="1773">
        <v>203.6</v>
      </c>
      <c r="D8" s="1774">
        <v>207.2</v>
      </c>
      <c r="E8" s="1775">
        <v>207.2</v>
      </c>
    </row>
    <row r="9" spans="1:5" ht="14.25" thickBot="1" x14ac:dyDescent="0.25">
      <c r="A9" s="1675" t="s">
        <v>982</v>
      </c>
      <c r="B9" s="1196">
        <v>2310.6</v>
      </c>
      <c r="C9" s="1196">
        <v>2310.6</v>
      </c>
      <c r="D9" s="1197">
        <v>1100</v>
      </c>
      <c r="E9" s="1776">
        <v>1100</v>
      </c>
    </row>
    <row r="10" spans="1:5" ht="26.25" customHeight="1" x14ac:dyDescent="0.2">
      <c r="A10" s="2224" t="s">
        <v>983</v>
      </c>
      <c r="B10" s="2259"/>
      <c r="C10" s="2259"/>
      <c r="D10" s="2259"/>
      <c r="E10" s="2259"/>
    </row>
    <row r="11" spans="1:5" ht="25.5" customHeight="1" x14ac:dyDescent="0.2">
      <c r="A11" s="2224" t="s">
        <v>984</v>
      </c>
      <c r="B11" s="2259"/>
      <c r="C11" s="2259"/>
      <c r="D11" s="2259"/>
      <c r="E11" s="2259"/>
    </row>
    <row r="13" spans="1:5" x14ac:dyDescent="0.2">
      <c r="A13" s="2262"/>
      <c r="B13" s="2262"/>
      <c r="C13" s="2262"/>
      <c r="D13" s="2262"/>
      <c r="E13" s="2262"/>
    </row>
    <row r="14" spans="1:5" x14ac:dyDescent="0.2">
      <c r="A14" s="2260"/>
      <c r="B14" s="2261"/>
      <c r="C14" s="2261"/>
      <c r="D14" s="2261"/>
      <c r="E14" s="2261"/>
    </row>
    <row r="20" ht="39" customHeight="1" x14ac:dyDescent="0.2"/>
  </sheetData>
  <mergeCells count="6">
    <mergeCell ref="A14:E14"/>
    <mergeCell ref="B4:C4"/>
    <mergeCell ref="D4:E4"/>
    <mergeCell ref="A10:E10"/>
    <mergeCell ref="A11:E11"/>
    <mergeCell ref="A13:E13"/>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8E494-BC03-4663-AAF4-1F564BE756C5}">
  <dimension ref="A1:J13"/>
  <sheetViews>
    <sheetView showGridLines="0" workbookViewId="0">
      <selection activeCell="A3" sqref="A3:E11"/>
    </sheetView>
  </sheetViews>
  <sheetFormatPr defaultColWidth="8.7109375" defaultRowHeight="12.75" x14ac:dyDescent="0.2"/>
  <cols>
    <col min="1" max="1" width="50.7109375" style="1114" customWidth="1"/>
    <col min="2" max="2" width="11.28515625" style="1114" customWidth="1"/>
    <col min="3" max="3" width="14" style="1114" customWidth="1"/>
    <col min="4" max="4" width="12.7109375" style="1129" customWidth="1"/>
    <col min="5" max="5" width="14.42578125" style="1129" customWidth="1"/>
    <col min="6" max="16384" width="8.7109375" style="1114"/>
  </cols>
  <sheetData>
    <row r="1" spans="1:10" ht="18" x14ac:dyDescent="0.25">
      <c r="A1" s="1198" t="s">
        <v>985</v>
      </c>
      <c r="B1" s="1189"/>
      <c r="C1" s="1189"/>
      <c r="D1" s="1190"/>
      <c r="E1" s="1190"/>
    </row>
    <row r="2" spans="1:10" ht="13.5" thickBot="1" x14ac:dyDescent="0.25">
      <c r="A2" s="1199"/>
      <c r="B2" s="1189"/>
      <c r="C2" s="1189"/>
      <c r="D2" s="1190"/>
      <c r="E2" s="1190"/>
    </row>
    <row r="3" spans="1:10" x14ac:dyDescent="0.2">
      <c r="A3" s="1777"/>
      <c r="B3" s="2263" t="s">
        <v>89</v>
      </c>
      <c r="C3" s="2263"/>
      <c r="D3" s="2264" t="s">
        <v>986</v>
      </c>
      <c r="E3" s="2265"/>
    </row>
    <row r="4" spans="1:10" ht="40.5" customHeight="1" x14ac:dyDescent="0.2">
      <c r="A4" s="1778"/>
      <c r="B4" s="1779" t="s">
        <v>275</v>
      </c>
      <c r="C4" s="1779" t="s">
        <v>277</v>
      </c>
      <c r="D4" s="1780" t="s">
        <v>978</v>
      </c>
      <c r="E4" s="1781" t="s">
        <v>979</v>
      </c>
    </row>
    <row r="5" spans="1:10" ht="13.5" thickBot="1" x14ac:dyDescent="0.25">
      <c r="A5" s="1782"/>
      <c r="B5" s="1200" t="s">
        <v>296</v>
      </c>
      <c r="C5" s="1200" t="s">
        <v>296</v>
      </c>
      <c r="D5" s="1170" t="s">
        <v>296</v>
      </c>
      <c r="E5" s="1733" t="s">
        <v>296</v>
      </c>
    </row>
    <row r="6" spans="1:10" ht="25.5" x14ac:dyDescent="0.2">
      <c r="A6" s="1783" t="s">
        <v>987</v>
      </c>
      <c r="B6" s="1784">
        <v>570.29999999999995</v>
      </c>
      <c r="C6" s="1784">
        <v>759.4</v>
      </c>
      <c r="D6" s="1785">
        <v>525.5</v>
      </c>
      <c r="E6" s="1786">
        <v>693.9</v>
      </c>
    </row>
    <row r="7" spans="1:10" ht="27" x14ac:dyDescent="0.2">
      <c r="A7" s="1783" t="s">
        <v>988</v>
      </c>
      <c r="B7" s="1784">
        <v>1703.1</v>
      </c>
      <c r="C7" s="1784">
        <v>1489.6</v>
      </c>
      <c r="D7" s="1785">
        <v>277.60000000000002</v>
      </c>
      <c r="E7" s="1786">
        <v>77.500000000000028</v>
      </c>
    </row>
    <row r="8" spans="1:10" x14ac:dyDescent="0.2">
      <c r="A8" s="1783" t="s">
        <v>989</v>
      </c>
      <c r="B8" s="1784">
        <v>15.9</v>
      </c>
      <c r="C8" s="1784">
        <v>0</v>
      </c>
      <c r="D8" s="1785">
        <v>26.2</v>
      </c>
      <c r="E8" s="1786">
        <v>0</v>
      </c>
    </row>
    <row r="9" spans="1:10" ht="28.5" customHeight="1" x14ac:dyDescent="0.2">
      <c r="A9" s="1783" t="s">
        <v>990</v>
      </c>
      <c r="B9" s="1784">
        <v>3.2</v>
      </c>
      <c r="C9" s="1784">
        <v>3.2</v>
      </c>
      <c r="D9" s="1785">
        <v>3</v>
      </c>
      <c r="E9" s="1786">
        <v>3</v>
      </c>
    </row>
    <row r="10" spans="1:10" ht="26.25" thickBot="1" x14ac:dyDescent="0.25">
      <c r="A10" s="1783" t="s">
        <v>991</v>
      </c>
      <c r="B10" s="1784">
        <v>0</v>
      </c>
      <c r="C10" s="1784">
        <v>0.8</v>
      </c>
      <c r="D10" s="1785">
        <v>0</v>
      </c>
      <c r="E10" s="1786">
        <v>0.7</v>
      </c>
    </row>
    <row r="11" spans="1:10" ht="15" thickBot="1" x14ac:dyDescent="0.25">
      <c r="A11" s="1787" t="s">
        <v>992</v>
      </c>
      <c r="B11" s="1201">
        <v>2292.4999999999995</v>
      </c>
      <c r="C11" s="1201">
        <v>2253</v>
      </c>
      <c r="D11" s="1202">
        <v>832.30000000000007</v>
      </c>
      <c r="E11" s="1788">
        <v>775.1</v>
      </c>
    </row>
    <row r="12" spans="1:10" ht="26.25" customHeight="1" x14ac:dyDescent="0.2">
      <c r="A12" s="2224" t="s">
        <v>993</v>
      </c>
      <c r="B12" s="2259"/>
      <c r="C12" s="2259"/>
      <c r="D12" s="2259"/>
      <c r="E12" s="2259"/>
      <c r="J12" s="1203"/>
    </row>
    <row r="13" spans="1:10" ht="23.25" customHeight="1" x14ac:dyDescent="0.2">
      <c r="A13" s="2224" t="s">
        <v>994</v>
      </c>
      <c r="B13" s="2259"/>
      <c r="C13" s="2259"/>
      <c r="D13" s="2259"/>
      <c r="E13" s="2259"/>
    </row>
  </sheetData>
  <mergeCells count="4">
    <mergeCell ref="B3:C3"/>
    <mergeCell ref="D3:E3"/>
    <mergeCell ref="A12:E12"/>
    <mergeCell ref="A13:E13"/>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A546A-2FA7-41E1-B1DA-A33194E09CF7}">
  <sheetPr>
    <pageSetUpPr fitToPage="1"/>
  </sheetPr>
  <dimension ref="A1:E14"/>
  <sheetViews>
    <sheetView showGridLines="0" workbookViewId="0">
      <selection activeCell="A3" sqref="A3:E9"/>
    </sheetView>
  </sheetViews>
  <sheetFormatPr defaultColWidth="9.140625" defaultRowHeight="12.75" x14ac:dyDescent="0.2"/>
  <cols>
    <col min="1" max="1" width="50.7109375" style="1204" customWidth="1"/>
    <col min="2" max="2" width="11.28515625" style="1204" customWidth="1"/>
    <col min="3" max="3" width="14" style="1204" customWidth="1"/>
    <col min="4" max="4" width="12.7109375" style="1204" customWidth="1"/>
    <col min="5" max="5" width="14.42578125" style="1204" customWidth="1"/>
    <col min="6" max="16384" width="9.140625" style="1204"/>
  </cols>
  <sheetData>
    <row r="1" spans="1:5" ht="18" x14ac:dyDescent="0.25">
      <c r="A1" s="1198" t="s">
        <v>995</v>
      </c>
      <c r="B1" s="1189"/>
      <c r="C1" s="1189"/>
      <c r="D1" s="1190"/>
      <c r="E1" s="1190"/>
    </row>
    <row r="2" spans="1:5" ht="13.5" thickBot="1" x14ac:dyDescent="0.25">
      <c r="A2" s="1199"/>
      <c r="B2" s="1189"/>
      <c r="C2" s="1189"/>
      <c r="D2" s="1190"/>
      <c r="E2" s="1190"/>
    </row>
    <row r="3" spans="1:5" x14ac:dyDescent="0.2">
      <c r="A3" s="1789"/>
      <c r="B3" s="2266" t="s">
        <v>89</v>
      </c>
      <c r="C3" s="2266"/>
      <c r="D3" s="2267" t="s">
        <v>90</v>
      </c>
      <c r="E3" s="2268"/>
    </row>
    <row r="4" spans="1:5" ht="40.5" customHeight="1" x14ac:dyDescent="0.2">
      <c r="A4" s="1790"/>
      <c r="B4" s="1791" t="s">
        <v>275</v>
      </c>
      <c r="C4" s="1791" t="s">
        <v>277</v>
      </c>
      <c r="D4" s="1792" t="s">
        <v>978</v>
      </c>
      <c r="E4" s="1793" t="s">
        <v>979</v>
      </c>
    </row>
    <row r="5" spans="1:5" ht="13.5" thickBot="1" x14ac:dyDescent="0.25">
      <c r="A5" s="1794"/>
      <c r="B5" s="1205" t="s">
        <v>296</v>
      </c>
      <c r="C5" s="1205" t="s">
        <v>296</v>
      </c>
      <c r="D5" s="1206" t="s">
        <v>296</v>
      </c>
      <c r="E5" s="1795" t="s">
        <v>296</v>
      </c>
    </row>
    <row r="6" spans="1:5" ht="38.25" x14ac:dyDescent="0.2">
      <c r="A6" s="1796" t="s">
        <v>996</v>
      </c>
      <c r="B6" s="1773">
        <v>462.8</v>
      </c>
      <c r="C6" s="1773">
        <v>463.40000000000003</v>
      </c>
      <c r="D6" s="1774">
        <v>337.5</v>
      </c>
      <c r="E6" s="1775">
        <v>337.5</v>
      </c>
    </row>
    <row r="7" spans="1:5" ht="40.5" customHeight="1" x14ac:dyDescent="0.2">
      <c r="A7" s="1772" t="s">
        <v>997</v>
      </c>
      <c r="B7" s="1773">
        <v>256.5</v>
      </c>
      <c r="C7" s="1773">
        <v>256.5</v>
      </c>
      <c r="D7" s="1774">
        <v>8214</v>
      </c>
      <c r="E7" s="1775">
        <v>8214</v>
      </c>
    </row>
    <row r="8" spans="1:5" ht="24.75" customHeight="1" thickBot="1" x14ac:dyDescent="0.25">
      <c r="A8" s="1772" t="s">
        <v>998</v>
      </c>
      <c r="B8" s="1773">
        <v>257.39999999999998</v>
      </c>
      <c r="C8" s="1773">
        <v>257.39999999999998</v>
      </c>
      <c r="D8" s="1774">
        <v>92.8</v>
      </c>
      <c r="E8" s="1775">
        <v>92.8</v>
      </c>
    </row>
    <row r="9" spans="1:5" ht="13.5" thickBot="1" x14ac:dyDescent="0.25">
      <c r="A9" s="1675" t="s">
        <v>101</v>
      </c>
      <c r="B9" s="1208">
        <v>976.69999999999993</v>
      </c>
      <c r="C9" s="1208">
        <v>977.30000000000007</v>
      </c>
      <c r="D9" s="1209">
        <v>8644.2999999999993</v>
      </c>
      <c r="E9" s="1797">
        <v>8644.2999999999993</v>
      </c>
    </row>
    <row r="10" spans="1:5" ht="25.5" customHeight="1" x14ac:dyDescent="0.2">
      <c r="A10" s="2224" t="s">
        <v>999</v>
      </c>
      <c r="B10" s="2259"/>
      <c r="C10" s="2259"/>
      <c r="D10" s="2259"/>
      <c r="E10" s="2259"/>
    </row>
    <row r="11" spans="1:5" ht="58.5" customHeight="1" x14ac:dyDescent="0.2">
      <c r="A11" s="2255" t="s">
        <v>1000</v>
      </c>
      <c r="B11" s="2225"/>
      <c r="C11" s="2225"/>
      <c r="D11" s="2225"/>
      <c r="E11" s="2225"/>
    </row>
    <row r="12" spans="1:5" x14ac:dyDescent="0.2">
      <c r="A12" s="1177"/>
      <c r="B12" s="1177"/>
      <c r="C12" s="1177"/>
      <c r="D12" s="1177"/>
      <c r="E12" s="1177"/>
    </row>
    <row r="13" spans="1:5" x14ac:dyDescent="0.2">
      <c r="A13" s="1177"/>
      <c r="B13" s="1177"/>
      <c r="C13" s="1177"/>
      <c r="D13" s="1177"/>
      <c r="E13" s="1177"/>
    </row>
    <row r="14" spans="1:5" x14ac:dyDescent="0.2">
      <c r="A14" s="114"/>
      <c r="B14" s="1210"/>
      <c r="C14" s="1210"/>
      <c r="D14" s="1210"/>
      <c r="E14" s="1210"/>
    </row>
  </sheetData>
  <mergeCells count="4">
    <mergeCell ref="B3:C3"/>
    <mergeCell ref="D3:E3"/>
    <mergeCell ref="A10:E10"/>
    <mergeCell ref="A11:E11"/>
  </mergeCells>
  <pageMargins left="0.7" right="0.7" top="0.75" bottom="0.75" header="0.3" footer="0.3"/>
  <pageSetup paperSize="9" scale="8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9DEE3-93BA-4B23-83CA-47102CCB17F7}">
  <dimension ref="A1:J49"/>
  <sheetViews>
    <sheetView showGridLines="0" topLeftCell="A8" workbookViewId="0">
      <selection activeCell="A22" sqref="A22:F45"/>
    </sheetView>
  </sheetViews>
  <sheetFormatPr defaultColWidth="8.7109375" defaultRowHeight="12.75" x14ac:dyDescent="0.2"/>
  <cols>
    <col min="1" max="1" width="32.7109375" style="1114" customWidth="1"/>
    <col min="2" max="6" width="11.7109375" style="1114" customWidth="1"/>
    <col min="7" max="7" width="8.7109375" style="1114"/>
    <col min="8" max="8" width="40.28515625" style="1114" customWidth="1"/>
    <col min="9" max="16384" width="8.7109375" style="1114"/>
  </cols>
  <sheetData>
    <row r="1" spans="1:9" ht="20.25" x14ac:dyDescent="0.3">
      <c r="A1" s="1211" t="s">
        <v>1001</v>
      </c>
    </row>
    <row r="2" spans="1:9" ht="10.5" customHeight="1" thickBot="1" x14ac:dyDescent="0.25">
      <c r="A2" s="1212"/>
      <c r="C2" s="1213"/>
      <c r="D2" s="1212"/>
      <c r="E2" s="1212"/>
      <c r="F2" s="114"/>
    </row>
    <row r="3" spans="1:9" ht="38.25" customHeight="1" x14ac:dyDescent="0.2">
      <c r="A3" s="1798"/>
      <c r="B3" s="1799" t="s">
        <v>1002</v>
      </c>
      <c r="C3" s="1799" t="s">
        <v>1003</v>
      </c>
      <c r="D3" s="1799" t="s">
        <v>1004</v>
      </c>
      <c r="E3" s="1799" t="s">
        <v>1005</v>
      </c>
      <c r="F3" s="1800" t="s">
        <v>101</v>
      </c>
    </row>
    <row r="4" spans="1:9" ht="13.5" thickBot="1" x14ac:dyDescent="0.25">
      <c r="A4" s="1801"/>
      <c r="B4" s="1214" t="s">
        <v>296</v>
      </c>
      <c r="C4" s="1214" t="s">
        <v>296</v>
      </c>
      <c r="D4" s="1214" t="s">
        <v>296</v>
      </c>
      <c r="E4" s="1214" t="s">
        <v>296</v>
      </c>
      <c r="F4" s="1802" t="s">
        <v>296</v>
      </c>
    </row>
    <row r="5" spans="1:9" ht="13.5" x14ac:dyDescent="0.2">
      <c r="A5" s="1803" t="s">
        <v>1006</v>
      </c>
      <c r="B5" s="1804"/>
      <c r="C5" s="1804"/>
      <c r="D5" s="1804"/>
      <c r="E5" s="1804"/>
      <c r="F5" s="1805"/>
    </row>
    <row r="6" spans="1:9" x14ac:dyDescent="0.2">
      <c r="A6" s="1806" t="s">
        <v>1007</v>
      </c>
      <c r="B6" s="1807">
        <v>25794.100000000002</v>
      </c>
      <c r="C6" s="1807">
        <v>7225.9000000000005</v>
      </c>
      <c r="D6" s="1807">
        <v>12591.199999999999</v>
      </c>
      <c r="E6" s="1807">
        <v>3247.5999999999995</v>
      </c>
      <c r="F6" s="1808">
        <v>48858.799999999996</v>
      </c>
    </row>
    <row r="7" spans="1:9" ht="13.5" x14ac:dyDescent="0.2">
      <c r="A7" s="1806" t="s">
        <v>1008</v>
      </c>
      <c r="B7" s="1807">
        <v>0</v>
      </c>
      <c r="C7" s="1807">
        <v>0</v>
      </c>
      <c r="D7" s="1807">
        <v>2396.5</v>
      </c>
      <c r="E7" s="1807">
        <v>13.600000000000001</v>
      </c>
      <c r="F7" s="1808">
        <v>2410.1</v>
      </c>
    </row>
    <row r="8" spans="1:9" x14ac:dyDescent="0.2">
      <c r="A8" s="1806" t="s">
        <v>1009</v>
      </c>
      <c r="B8" s="1807">
        <v>-180.6</v>
      </c>
      <c r="C8" s="1807">
        <v>-79.2</v>
      </c>
      <c r="D8" s="1807">
        <v>-35.9</v>
      </c>
      <c r="E8" s="1807">
        <v>-804.7</v>
      </c>
      <c r="F8" s="1808">
        <v>-1100.4000000000001</v>
      </c>
    </row>
    <row r="9" spans="1:9" ht="13.5" x14ac:dyDescent="0.2">
      <c r="A9" s="1806" t="s">
        <v>1010</v>
      </c>
      <c r="B9" s="1807">
        <v>-45.5</v>
      </c>
      <c r="C9" s="1807">
        <v>-16.799999999999997</v>
      </c>
      <c r="D9" s="1807">
        <v>-3.6</v>
      </c>
      <c r="E9" s="1807">
        <v>-2.9</v>
      </c>
      <c r="F9" s="1808">
        <v>-68.8</v>
      </c>
    </row>
    <row r="10" spans="1:9" ht="13.5" x14ac:dyDescent="0.2">
      <c r="A10" s="1806" t="s">
        <v>1011</v>
      </c>
      <c r="B10" s="1807">
        <v>0</v>
      </c>
      <c r="C10" s="1807">
        <v>0</v>
      </c>
      <c r="D10" s="1807">
        <v>3.9</v>
      </c>
      <c r="E10" s="1807">
        <v>0.2</v>
      </c>
      <c r="F10" s="1808">
        <v>4.0999999999999996</v>
      </c>
    </row>
    <row r="11" spans="1:9" ht="13.5" x14ac:dyDescent="0.2">
      <c r="A11" s="1806" t="s">
        <v>1012</v>
      </c>
      <c r="B11" s="1807">
        <v>-402.1</v>
      </c>
      <c r="C11" s="1807">
        <v>-212.4</v>
      </c>
      <c r="D11" s="1807">
        <v>0.7</v>
      </c>
      <c r="E11" s="1807">
        <v>28.6</v>
      </c>
      <c r="F11" s="1808">
        <v>-585.19999999999993</v>
      </c>
    </row>
    <row r="12" spans="1:9" ht="13.5" x14ac:dyDescent="0.2">
      <c r="A12" s="1806" t="s">
        <v>1013</v>
      </c>
      <c r="B12" s="1807">
        <v>1051.5</v>
      </c>
      <c r="C12" s="1807">
        <v>192.79999999999998</v>
      </c>
      <c r="D12" s="1807">
        <v>-1024.8999999999999</v>
      </c>
      <c r="E12" s="1807">
        <v>-61.300000000000004</v>
      </c>
      <c r="F12" s="1808">
        <v>158.10000000000008</v>
      </c>
    </row>
    <row r="13" spans="1:9" x14ac:dyDescent="0.2">
      <c r="A13" s="1809" t="s">
        <v>868</v>
      </c>
      <c r="B13" s="1810">
        <v>26217.400000000005</v>
      </c>
      <c r="C13" s="1810">
        <v>7110.3000000000011</v>
      </c>
      <c r="D13" s="1810">
        <v>13927.9</v>
      </c>
      <c r="E13" s="1810">
        <v>2421.0999999999985</v>
      </c>
      <c r="F13" s="1811">
        <v>49676.69999999999</v>
      </c>
    </row>
    <row r="14" spans="1:9" ht="13.5" x14ac:dyDescent="0.2">
      <c r="A14" s="1806" t="s">
        <v>1008</v>
      </c>
      <c r="B14" s="1812">
        <v>0</v>
      </c>
      <c r="C14" s="1812">
        <v>0</v>
      </c>
      <c r="D14" s="1812">
        <v>2373.6999999999998</v>
      </c>
      <c r="E14" s="1812">
        <v>22.799999999999997</v>
      </c>
      <c r="F14" s="1813">
        <v>2396.5</v>
      </c>
    </row>
    <row r="15" spans="1:9" x14ac:dyDescent="0.2">
      <c r="A15" s="1806" t="s">
        <v>1009</v>
      </c>
      <c r="B15" s="1812">
        <v>-662.5</v>
      </c>
      <c r="C15" s="1812">
        <v>-23.3</v>
      </c>
      <c r="D15" s="1812">
        <v>-14.4</v>
      </c>
      <c r="E15" s="1812">
        <v>-242.7</v>
      </c>
      <c r="F15" s="1813">
        <v>-942.89999999999986</v>
      </c>
    </row>
    <row r="16" spans="1:9" ht="13.5" x14ac:dyDescent="0.2">
      <c r="A16" s="1806" t="s">
        <v>1010</v>
      </c>
      <c r="B16" s="1812">
        <v>0</v>
      </c>
      <c r="C16" s="1812">
        <v>0</v>
      </c>
      <c r="D16" s="1812">
        <v>-3.9</v>
      </c>
      <c r="E16" s="1812">
        <v>-4.2</v>
      </c>
      <c r="F16" s="1813">
        <v>-8.1</v>
      </c>
      <c r="I16" s="1129"/>
    </row>
    <row r="17" spans="1:10" ht="13.5" x14ac:dyDescent="0.2">
      <c r="A17" s="1806" t="s">
        <v>1011</v>
      </c>
      <c r="B17" s="1812">
        <v>85.4</v>
      </c>
      <c r="C17" s="1812">
        <v>38.799999999999997</v>
      </c>
      <c r="D17" s="1812">
        <v>0</v>
      </c>
      <c r="E17" s="1812">
        <v>6.6</v>
      </c>
      <c r="F17" s="1813">
        <v>130.80000000000001</v>
      </c>
    </row>
    <row r="18" spans="1:10" ht="13.5" x14ac:dyDescent="0.2">
      <c r="A18" s="1806" t="s">
        <v>1012</v>
      </c>
      <c r="B18" s="1812">
        <v>2481.5</v>
      </c>
      <c r="C18" s="1812">
        <v>496.6</v>
      </c>
      <c r="D18" s="1812">
        <v>-0.7</v>
      </c>
      <c r="E18" s="1812">
        <v>172.39999999999998</v>
      </c>
      <c r="F18" s="1813">
        <v>3149.8</v>
      </c>
    </row>
    <row r="19" spans="1:10" ht="14.25" thickBot="1" x14ac:dyDescent="0.25">
      <c r="A19" s="1806" t="s">
        <v>1013</v>
      </c>
      <c r="B19" s="1812">
        <v>214.8</v>
      </c>
      <c r="C19" s="1812">
        <v>72.300000000000011</v>
      </c>
      <c r="D19" s="1812">
        <v>-343.09999999999997</v>
      </c>
      <c r="E19" s="1812">
        <v>307.2</v>
      </c>
      <c r="F19" s="1813">
        <v>251.20000000000005</v>
      </c>
    </row>
    <row r="20" spans="1:10" ht="13.5" thickBot="1" x14ac:dyDescent="0.25">
      <c r="A20" s="1814" t="s">
        <v>872</v>
      </c>
      <c r="B20" s="1208">
        <v>28336.600000000006</v>
      </c>
      <c r="C20" s="1208">
        <v>7694.7000000000016</v>
      </c>
      <c r="D20" s="1208">
        <v>15939.499999999998</v>
      </c>
      <c r="E20" s="1208">
        <v>2683.1999999999989</v>
      </c>
      <c r="F20" s="1815">
        <v>54653.999999999993</v>
      </c>
    </row>
    <row r="21" spans="1:10" ht="13.5" thickBot="1" x14ac:dyDescent="0.25">
      <c r="A21" s="2269"/>
      <c r="B21" s="2270"/>
      <c r="C21" s="2270"/>
      <c r="D21" s="2270"/>
      <c r="E21" s="2270"/>
      <c r="F21" s="2270"/>
    </row>
    <row r="22" spans="1:10" x14ac:dyDescent="0.2">
      <c r="A22" s="1816" t="s">
        <v>1014</v>
      </c>
      <c r="B22" s="1817"/>
      <c r="C22" s="1817"/>
      <c r="D22" s="1817"/>
      <c r="E22" s="1817"/>
      <c r="F22" s="1818"/>
    </row>
    <row r="23" spans="1:10" x14ac:dyDescent="0.2">
      <c r="A23" s="1806" t="s">
        <v>1007</v>
      </c>
      <c r="B23" s="1807">
        <v>-12403</v>
      </c>
      <c r="C23" s="1807">
        <v>-3995</v>
      </c>
      <c r="D23" s="1807">
        <v>0</v>
      </c>
      <c r="E23" s="1807">
        <v>-2317.4999999999995</v>
      </c>
      <c r="F23" s="1808">
        <v>-18715.5</v>
      </c>
    </row>
    <row r="24" spans="1:10" x14ac:dyDescent="0.2">
      <c r="A24" s="1806" t="s">
        <v>1015</v>
      </c>
      <c r="B24" s="1807">
        <v>-910.2</v>
      </c>
      <c r="C24" s="1807">
        <v>-282.3</v>
      </c>
      <c r="D24" s="1807">
        <v>0</v>
      </c>
      <c r="E24" s="1807">
        <v>-132.19999999999999</v>
      </c>
      <c r="F24" s="1808">
        <v>-1324.7</v>
      </c>
    </row>
    <row r="25" spans="1:10" x14ac:dyDescent="0.2">
      <c r="A25" s="1806" t="s">
        <v>1016</v>
      </c>
      <c r="B25" s="1807">
        <v>182.3</v>
      </c>
      <c r="C25" s="1807">
        <v>79.2</v>
      </c>
      <c r="D25" s="1807">
        <v>0</v>
      </c>
      <c r="E25" s="1807">
        <v>804.4</v>
      </c>
      <c r="F25" s="1808">
        <v>1065.9000000000001</v>
      </c>
    </row>
    <row r="26" spans="1:10" ht="13.5" x14ac:dyDescent="0.2">
      <c r="A26" s="1806" t="s">
        <v>1010</v>
      </c>
      <c r="B26" s="1807">
        <v>19.100000000000001</v>
      </c>
      <c r="C26" s="1807">
        <v>3.9</v>
      </c>
      <c r="D26" s="1807">
        <v>0</v>
      </c>
      <c r="E26" s="1807">
        <v>2</v>
      </c>
      <c r="F26" s="1808">
        <v>25</v>
      </c>
    </row>
    <row r="27" spans="1:10" ht="13.5" x14ac:dyDescent="0.2">
      <c r="A27" s="1806" t="s">
        <v>1011</v>
      </c>
      <c r="B27" s="1807">
        <v>-0.5</v>
      </c>
      <c r="C27" s="1807">
        <v>0</v>
      </c>
      <c r="D27" s="1807">
        <v>0</v>
      </c>
      <c r="E27" s="1807">
        <v>-2.8000000000000003</v>
      </c>
      <c r="F27" s="1808">
        <v>-3.3000000000000003</v>
      </c>
    </row>
    <row r="28" spans="1:10" ht="15" x14ac:dyDescent="0.2">
      <c r="A28" s="1806" t="s">
        <v>1012</v>
      </c>
      <c r="B28" s="1807">
        <v>163</v>
      </c>
      <c r="C28" s="1807">
        <v>136.5</v>
      </c>
      <c r="D28" s="1807">
        <v>0</v>
      </c>
      <c r="E28" s="1807">
        <v>-18.700000000000003</v>
      </c>
      <c r="F28" s="1808">
        <v>280.8</v>
      </c>
      <c r="J28" s="1215"/>
    </row>
    <row r="29" spans="1:10" ht="15" x14ac:dyDescent="0.2">
      <c r="A29" s="1806" t="s">
        <v>1013</v>
      </c>
      <c r="B29" s="1807">
        <v>0.7</v>
      </c>
      <c r="C29" s="1807">
        <v>0.1</v>
      </c>
      <c r="D29" s="1807">
        <v>0</v>
      </c>
      <c r="E29" s="1807">
        <v>0</v>
      </c>
      <c r="F29" s="1808">
        <v>0.79999999999999993</v>
      </c>
      <c r="J29" s="1215"/>
    </row>
    <row r="30" spans="1:10" x14ac:dyDescent="0.2">
      <c r="A30" s="1809" t="s">
        <v>868</v>
      </c>
      <c r="B30" s="1810">
        <f>SUM(B23:B29)</f>
        <v>-12948.6</v>
      </c>
      <c r="C30" s="1810">
        <f t="shared" ref="C30:F30" si="0">SUM(C23:C29)</f>
        <v>-4057.6000000000008</v>
      </c>
      <c r="D30" s="1810">
        <f t="shared" si="0"/>
        <v>0</v>
      </c>
      <c r="E30" s="1810">
        <f t="shared" si="0"/>
        <v>-1664.7999999999993</v>
      </c>
      <c r="F30" s="1811">
        <f t="shared" si="0"/>
        <v>-18671</v>
      </c>
      <c r="G30" s="1216"/>
    </row>
    <row r="31" spans="1:10" x14ac:dyDescent="0.2">
      <c r="A31" s="1806" t="s">
        <v>1015</v>
      </c>
      <c r="B31" s="1812">
        <v>-929.9</v>
      </c>
      <c r="C31" s="1812">
        <v>-231</v>
      </c>
      <c r="D31" s="1812">
        <v>0</v>
      </c>
      <c r="E31" s="1812">
        <v>-218.8</v>
      </c>
      <c r="F31" s="1813">
        <v>-1379.7</v>
      </c>
    </row>
    <row r="32" spans="1:10" x14ac:dyDescent="0.2">
      <c r="A32" s="1806" t="s">
        <v>1016</v>
      </c>
      <c r="B32" s="1812">
        <v>662.4</v>
      </c>
      <c r="C32" s="1812">
        <v>23.1</v>
      </c>
      <c r="D32" s="1812">
        <v>0</v>
      </c>
      <c r="E32" s="1812">
        <v>240.89999999999998</v>
      </c>
      <c r="F32" s="1813">
        <v>926.4</v>
      </c>
    </row>
    <row r="33" spans="1:6" ht="13.5" x14ac:dyDescent="0.2">
      <c r="A33" s="1806" t="s">
        <v>1010</v>
      </c>
      <c r="B33" s="1812">
        <v>0</v>
      </c>
      <c r="C33" s="1812">
        <v>0</v>
      </c>
      <c r="D33" s="1812">
        <v>0</v>
      </c>
      <c r="E33" s="1812">
        <v>0.2</v>
      </c>
      <c r="F33" s="1813">
        <v>0.2</v>
      </c>
    </row>
    <row r="34" spans="1:6" ht="13.5" x14ac:dyDescent="0.2">
      <c r="A34" s="1806" t="s">
        <v>1011</v>
      </c>
      <c r="B34" s="1812">
        <v>-42</v>
      </c>
      <c r="C34" s="1812">
        <v>-25.2</v>
      </c>
      <c r="D34" s="1812">
        <v>0</v>
      </c>
      <c r="E34" s="1812">
        <v>-0.7</v>
      </c>
      <c r="F34" s="1813">
        <v>-67.900000000000006</v>
      </c>
    </row>
    <row r="35" spans="1:6" ht="13.5" x14ac:dyDescent="0.2">
      <c r="A35" s="1806" t="s">
        <v>1012</v>
      </c>
      <c r="B35" s="1812">
        <v>-1226.2</v>
      </c>
      <c r="C35" s="1812">
        <v>-294.10000000000002</v>
      </c>
      <c r="D35" s="1812">
        <v>0</v>
      </c>
      <c r="E35" s="1812">
        <v>-118.6</v>
      </c>
      <c r="F35" s="1813">
        <v>-1638.9</v>
      </c>
    </row>
    <row r="36" spans="1:6" ht="14.25" thickBot="1" x14ac:dyDescent="0.25">
      <c r="A36" s="1806" t="s">
        <v>1013</v>
      </c>
      <c r="B36" s="1812">
        <v>0</v>
      </c>
      <c r="C36" s="1812">
        <v>0</v>
      </c>
      <c r="D36" s="1812">
        <v>0</v>
      </c>
      <c r="E36" s="1812">
        <v>0</v>
      </c>
      <c r="F36" s="1813">
        <v>0</v>
      </c>
    </row>
    <row r="37" spans="1:6" ht="13.5" thickBot="1" x14ac:dyDescent="0.25">
      <c r="A37" s="1814" t="s">
        <v>872</v>
      </c>
      <c r="B37" s="1208">
        <f>SUM(B30:B36)</f>
        <v>-14484.300000000001</v>
      </c>
      <c r="C37" s="1208">
        <f t="shared" ref="C37:F37" si="1">SUM(C30:C36)</f>
        <v>-4584.8</v>
      </c>
      <c r="D37" s="1208">
        <f t="shared" si="1"/>
        <v>0</v>
      </c>
      <c r="E37" s="1208">
        <f t="shared" si="1"/>
        <v>-1761.7999999999993</v>
      </c>
      <c r="F37" s="1815">
        <f t="shared" si="1"/>
        <v>-20830.900000000001</v>
      </c>
    </row>
    <row r="38" spans="1:6" x14ac:dyDescent="0.2">
      <c r="A38" s="1819" t="s">
        <v>1017</v>
      </c>
      <c r="B38" s="1812"/>
      <c r="C38" s="1812"/>
      <c r="D38" s="1812"/>
      <c r="E38" s="1812"/>
      <c r="F38" s="1813"/>
    </row>
    <row r="39" spans="1:6" x14ac:dyDescent="0.2">
      <c r="A39" s="1806" t="s">
        <v>1007</v>
      </c>
      <c r="B39" s="1807">
        <v>13391.100000000002</v>
      </c>
      <c r="C39" s="1807">
        <v>3230.9000000000005</v>
      </c>
      <c r="D39" s="1807">
        <v>12591.199999999999</v>
      </c>
      <c r="E39" s="1807">
        <v>930.09999999999991</v>
      </c>
      <c r="F39" s="1808">
        <v>30143.300000000003</v>
      </c>
    </row>
    <row r="40" spans="1:6" ht="13.5" thickBot="1" x14ac:dyDescent="0.25">
      <c r="A40" s="1806" t="s">
        <v>868</v>
      </c>
      <c r="B40" s="1807">
        <v>13268.800000000005</v>
      </c>
      <c r="C40" s="1807">
        <v>3052.7000000000003</v>
      </c>
      <c r="D40" s="1807">
        <v>13927.9</v>
      </c>
      <c r="E40" s="1807">
        <v>756.29999999999927</v>
      </c>
      <c r="F40" s="1808">
        <v>31005.700000000004</v>
      </c>
    </row>
    <row r="41" spans="1:6" ht="13.5" thickBot="1" x14ac:dyDescent="0.25">
      <c r="A41" s="1814" t="s">
        <v>872</v>
      </c>
      <c r="B41" s="1208">
        <v>13852.300000000005</v>
      </c>
      <c r="C41" s="1208">
        <v>3109.9000000000015</v>
      </c>
      <c r="D41" s="1208">
        <v>15939.499999999998</v>
      </c>
      <c r="E41" s="1208">
        <v>921.39999999999964</v>
      </c>
      <c r="F41" s="1815">
        <v>33823.100000000006</v>
      </c>
    </row>
    <row r="42" spans="1:6" x14ac:dyDescent="0.2">
      <c r="A42" s="1820" t="s">
        <v>1018</v>
      </c>
      <c r="B42" s="1680"/>
      <c r="C42" s="1680"/>
      <c r="D42" s="1680"/>
      <c r="E42" s="1680"/>
      <c r="F42" s="1703"/>
    </row>
    <row r="43" spans="1:6" x14ac:dyDescent="0.2">
      <c r="A43" s="1806" t="s">
        <v>594</v>
      </c>
      <c r="B43" s="1821">
        <v>13852.300000000005</v>
      </c>
      <c r="C43" s="1821">
        <v>3109.9000000000015</v>
      </c>
      <c r="D43" s="1821">
        <v>15939.499999999998</v>
      </c>
      <c r="E43" s="1821">
        <v>920.6</v>
      </c>
      <c r="F43" s="1822">
        <v>33822.300000000003</v>
      </c>
    </row>
    <row r="44" spans="1:6" ht="13.5" thickBot="1" x14ac:dyDescent="0.25">
      <c r="A44" s="1806" t="s">
        <v>1019</v>
      </c>
      <c r="B44" s="1821">
        <v>0</v>
      </c>
      <c r="C44" s="1821">
        <v>0</v>
      </c>
      <c r="D44" s="1821">
        <v>0</v>
      </c>
      <c r="E44" s="1821">
        <v>0.8</v>
      </c>
      <c r="F44" s="1822">
        <v>0.8</v>
      </c>
    </row>
    <row r="45" spans="1:6" ht="13.5" thickBot="1" x14ac:dyDescent="0.25">
      <c r="A45" s="1814" t="s">
        <v>101</v>
      </c>
      <c r="B45" s="1217">
        <v>13852.300000000005</v>
      </c>
      <c r="C45" s="1217">
        <v>3109.9000000000015</v>
      </c>
      <c r="D45" s="1217">
        <v>15939.499999999998</v>
      </c>
      <c r="E45" s="1217">
        <v>921.4</v>
      </c>
      <c r="F45" s="1823">
        <v>33823.100000000006</v>
      </c>
    </row>
    <row r="46" spans="1:6" ht="25.35" customHeight="1" x14ac:dyDescent="0.2">
      <c r="A46" s="2225" t="s">
        <v>1020</v>
      </c>
      <c r="B46" s="2225"/>
      <c r="C46" s="2225"/>
      <c r="D46" s="2225"/>
      <c r="E46" s="2225"/>
      <c r="F46" s="2225"/>
    </row>
    <row r="47" spans="1:6" ht="38.25" customHeight="1" x14ac:dyDescent="0.2">
      <c r="A47" s="2225" t="s">
        <v>1021</v>
      </c>
      <c r="B47" s="2225"/>
      <c r="C47" s="2225"/>
      <c r="D47" s="2225"/>
      <c r="E47" s="2225"/>
      <c r="F47" s="2225"/>
    </row>
    <row r="48" spans="1:6" ht="51" customHeight="1" x14ac:dyDescent="0.2">
      <c r="A48" s="2225" t="s">
        <v>1022</v>
      </c>
      <c r="B48" s="2225"/>
      <c r="C48" s="2225"/>
      <c r="D48" s="2225"/>
      <c r="E48" s="2225"/>
      <c r="F48" s="2225"/>
    </row>
    <row r="49" spans="1:6" ht="25.35" customHeight="1" x14ac:dyDescent="0.2">
      <c r="A49" s="2225" t="s">
        <v>1023</v>
      </c>
      <c r="B49" s="2225"/>
      <c r="C49" s="2225"/>
      <c r="D49" s="2225"/>
      <c r="E49" s="2225"/>
      <c r="F49" s="2225"/>
    </row>
  </sheetData>
  <mergeCells count="5">
    <mergeCell ref="A21:F21"/>
    <mergeCell ref="A46:F46"/>
    <mergeCell ref="A47:F47"/>
    <mergeCell ref="A48:F48"/>
    <mergeCell ref="A49:F49"/>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F595F-2B4D-45F2-A4D4-7CE2AC725F26}">
  <dimension ref="A1:C34"/>
  <sheetViews>
    <sheetView showGridLines="0" workbookViewId="0">
      <selection activeCell="A3" sqref="A3:C8"/>
    </sheetView>
  </sheetViews>
  <sheetFormatPr defaultColWidth="8.7109375" defaultRowHeight="12.75" x14ac:dyDescent="0.2"/>
  <cols>
    <col min="1" max="1" width="29.28515625" style="1114" customWidth="1"/>
    <col min="2" max="2" width="10.7109375" style="1114" customWidth="1"/>
    <col min="3" max="3" width="11.7109375" style="1114" customWidth="1"/>
    <col min="4" max="16384" width="8.7109375" style="1114"/>
  </cols>
  <sheetData>
    <row r="1" spans="1:3" ht="18" x14ac:dyDescent="0.2">
      <c r="A1" s="1218" t="s">
        <v>1024</v>
      </c>
      <c r="B1" s="116"/>
      <c r="C1" s="116"/>
    </row>
    <row r="2" spans="1:3" ht="16.5" thickBot="1" x14ac:dyDescent="0.25">
      <c r="A2" s="1219"/>
      <c r="B2" s="116"/>
      <c r="C2" s="116"/>
    </row>
    <row r="3" spans="1:3" x14ac:dyDescent="0.2">
      <c r="A3" s="1749"/>
      <c r="B3" s="1719" t="s">
        <v>89</v>
      </c>
      <c r="C3" s="1720" t="s">
        <v>90</v>
      </c>
    </row>
    <row r="4" spans="1:3" ht="13.5" thickBot="1" x14ac:dyDescent="0.25">
      <c r="A4" s="1751"/>
      <c r="B4" s="1146" t="s">
        <v>296</v>
      </c>
      <c r="C4" s="1682" t="s">
        <v>296</v>
      </c>
    </row>
    <row r="5" spans="1:3" x14ac:dyDescent="0.2">
      <c r="A5" s="1651" t="s">
        <v>1025</v>
      </c>
      <c r="B5" s="1824">
        <v>2150.8000000000002</v>
      </c>
      <c r="C5" s="1822">
        <v>2718.6</v>
      </c>
    </row>
    <row r="6" spans="1:3" x14ac:dyDescent="0.2">
      <c r="A6" s="1651" t="s">
        <v>1026</v>
      </c>
      <c r="B6" s="1824">
        <v>1510.9</v>
      </c>
      <c r="C6" s="1822">
        <v>-304.39999999999998</v>
      </c>
    </row>
    <row r="7" spans="1:3" ht="25.5" customHeight="1" thickBot="1" x14ac:dyDescent="0.25">
      <c r="A7" s="1651" t="s">
        <v>1027</v>
      </c>
      <c r="B7" s="1824">
        <v>-248.3</v>
      </c>
      <c r="C7" s="1822">
        <v>-263.39999999999998</v>
      </c>
    </row>
    <row r="8" spans="1:3" ht="13.5" thickBot="1" x14ac:dyDescent="0.25">
      <c r="A8" s="1814" t="s">
        <v>1028</v>
      </c>
      <c r="B8" s="1217">
        <v>3413.4</v>
      </c>
      <c r="C8" s="1825">
        <v>2150.7999999999997</v>
      </c>
    </row>
    <row r="9" spans="1:3" x14ac:dyDescent="0.2">
      <c r="A9" s="114"/>
      <c r="B9" s="116"/>
      <c r="C9" s="116"/>
    </row>
    <row r="10" spans="1:3" x14ac:dyDescent="0.2">
      <c r="A10" s="1212"/>
      <c r="B10" s="1221"/>
      <c r="C10" s="116"/>
    </row>
    <row r="11" spans="1:3" x14ac:dyDescent="0.2">
      <c r="A11" s="1188"/>
      <c r="B11" s="1221"/>
      <c r="C11" s="116"/>
    </row>
    <row r="16" spans="1:3" ht="12.75" customHeight="1" x14ac:dyDescent="0.2"/>
    <row r="17" ht="12.75" customHeight="1" x14ac:dyDescent="0.2"/>
    <row r="18" ht="12.75" customHeight="1" x14ac:dyDescent="0.2"/>
    <row r="19" ht="12.75" customHeight="1" x14ac:dyDescent="0.2"/>
    <row r="20" ht="12.75" customHeight="1" x14ac:dyDescent="0.2"/>
    <row r="21" ht="12.75" customHeight="1" x14ac:dyDescent="0.2"/>
    <row r="33" spans="1:3" ht="32.25" customHeight="1" x14ac:dyDescent="0.2"/>
    <row r="34" spans="1:3" x14ac:dyDescent="0.2">
      <c r="A34" s="114"/>
      <c r="B34" s="114"/>
      <c r="C34" s="114"/>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2682D-1AEC-4A7D-9F87-433D9E0643B4}">
  <sheetPr>
    <pageSetUpPr fitToPage="1"/>
  </sheetPr>
  <dimension ref="A1:N35"/>
  <sheetViews>
    <sheetView showGridLines="0" zoomScale="90" zoomScaleNormal="90" workbookViewId="0">
      <selection activeCell="A3" sqref="A3:C24"/>
    </sheetView>
  </sheetViews>
  <sheetFormatPr defaultColWidth="9.140625" defaultRowHeight="12.75" x14ac:dyDescent="0.2"/>
  <cols>
    <col min="1" max="1" width="38.7109375" style="114" customWidth="1"/>
    <col min="2" max="2" width="14.7109375" style="114" customWidth="1"/>
    <col min="3" max="3" width="20.7109375" style="114" customWidth="1"/>
    <col min="4" max="11" width="9.140625" style="114"/>
    <col min="12" max="12" width="38.7109375" style="114" customWidth="1"/>
    <col min="13" max="13" width="9.7109375" style="114" customWidth="1"/>
    <col min="14" max="14" width="20.7109375" style="114" customWidth="1"/>
    <col min="15" max="16384" width="9.140625" style="114"/>
  </cols>
  <sheetData>
    <row r="1" spans="1:14" ht="15.75" x14ac:dyDescent="0.2">
      <c r="A1" s="1222" t="s">
        <v>1029</v>
      </c>
      <c r="B1" s="1223"/>
      <c r="C1" s="1224"/>
      <c r="D1" s="1224"/>
    </row>
    <row r="2" spans="1:14" ht="13.5" thickBot="1" x14ac:dyDescent="0.25">
      <c r="A2" s="1188"/>
      <c r="B2" s="1225"/>
    </row>
    <row r="3" spans="1:14" ht="61.5" customHeight="1" thickBot="1" x14ac:dyDescent="0.25">
      <c r="A3" s="1826" t="s">
        <v>1030</v>
      </c>
      <c r="B3" s="1827" t="s">
        <v>1031</v>
      </c>
      <c r="C3" s="1828" t="s">
        <v>1032</v>
      </c>
    </row>
    <row r="4" spans="1:14" x14ac:dyDescent="0.2">
      <c r="A4" s="1756" t="s">
        <v>1033</v>
      </c>
      <c r="B4" s="1829">
        <v>4732</v>
      </c>
      <c r="C4" s="1654" t="s">
        <v>1034</v>
      </c>
    </row>
    <row r="5" spans="1:14" ht="12.75" customHeight="1" x14ac:dyDescent="0.2">
      <c r="A5" s="1830" t="s">
        <v>1035</v>
      </c>
      <c r="B5" s="1831">
        <v>1610.5</v>
      </c>
      <c r="C5" s="1769" t="s">
        <v>1036</v>
      </c>
    </row>
    <row r="6" spans="1:14" ht="12.75" customHeight="1" x14ac:dyDescent="0.2">
      <c r="A6" s="1756" t="s">
        <v>1037</v>
      </c>
      <c r="B6" s="1829">
        <v>1191.9000000000001</v>
      </c>
      <c r="C6" s="1654" t="s">
        <v>1034</v>
      </c>
    </row>
    <row r="7" spans="1:14" ht="12.75" customHeight="1" x14ac:dyDescent="0.2">
      <c r="A7" s="1830" t="s">
        <v>1038</v>
      </c>
      <c r="B7" s="1831">
        <v>1073</v>
      </c>
      <c r="C7" s="1769" t="s">
        <v>1039</v>
      </c>
    </row>
    <row r="8" spans="1:14" ht="12.75" customHeight="1" x14ac:dyDescent="0.2">
      <c r="A8" s="1756" t="s">
        <v>1040</v>
      </c>
      <c r="B8" s="1829">
        <v>859.6</v>
      </c>
      <c r="C8" s="1654" t="s">
        <v>1041</v>
      </c>
    </row>
    <row r="9" spans="1:14" ht="12.75" customHeight="1" x14ac:dyDescent="0.2">
      <c r="A9" s="1830" t="s">
        <v>1042</v>
      </c>
      <c r="B9" s="1831">
        <v>828.4</v>
      </c>
      <c r="C9" s="1769" t="s">
        <v>1041</v>
      </c>
    </row>
    <row r="10" spans="1:14" ht="12.75" customHeight="1" x14ac:dyDescent="0.2">
      <c r="A10" s="1756" t="s">
        <v>1043</v>
      </c>
      <c r="B10" s="1829">
        <v>763.5</v>
      </c>
      <c r="C10" s="1654" t="s">
        <v>1044</v>
      </c>
    </row>
    <row r="11" spans="1:14" ht="12.75" customHeight="1" x14ac:dyDescent="0.2">
      <c r="A11" s="1830" t="s">
        <v>1045</v>
      </c>
      <c r="B11" s="1831">
        <v>729.7</v>
      </c>
      <c r="C11" s="1769" t="s">
        <v>1041</v>
      </c>
    </row>
    <row r="12" spans="1:14" ht="12.75" customHeight="1" x14ac:dyDescent="0.2">
      <c r="A12" s="1756" t="s">
        <v>1046</v>
      </c>
      <c r="B12" s="1829">
        <v>649.9</v>
      </c>
      <c r="C12" s="1654" t="s">
        <v>1041</v>
      </c>
    </row>
    <row r="13" spans="1:14" ht="12.75" customHeight="1" x14ac:dyDescent="0.2">
      <c r="A13" s="1830" t="s">
        <v>1047</v>
      </c>
      <c r="B13" s="1831">
        <v>599.70000000000005</v>
      </c>
      <c r="C13" s="1769" t="s">
        <v>1048</v>
      </c>
    </row>
    <row r="14" spans="1:14" ht="12.75" customHeight="1" x14ac:dyDescent="0.2">
      <c r="A14" s="1756" t="s">
        <v>1049</v>
      </c>
      <c r="B14" s="1829">
        <v>533.20000000000005</v>
      </c>
      <c r="C14" s="1654" t="s">
        <v>1041</v>
      </c>
    </row>
    <row r="15" spans="1:14" ht="62.25" customHeight="1" thickBot="1" x14ac:dyDescent="0.25">
      <c r="A15" s="1832" t="s">
        <v>1050</v>
      </c>
      <c r="B15" s="1227" t="s">
        <v>1051</v>
      </c>
      <c r="C15" s="1833" t="s">
        <v>1032</v>
      </c>
    </row>
    <row r="16" spans="1:14" ht="12.75" customHeight="1" x14ac:dyDescent="0.2">
      <c r="A16" s="1834" t="s">
        <v>1033</v>
      </c>
      <c r="B16" s="1228">
        <v>5013.5</v>
      </c>
      <c r="C16" s="1835" t="s">
        <v>1052</v>
      </c>
      <c r="L16" s="1229"/>
      <c r="M16" s="1230"/>
      <c r="N16" s="1231"/>
    </row>
    <row r="17" spans="1:14" x14ac:dyDescent="0.2">
      <c r="A17" s="1830" t="s">
        <v>1035</v>
      </c>
      <c r="B17" s="1831">
        <v>1646.2</v>
      </c>
      <c r="C17" s="1769" t="s">
        <v>1053</v>
      </c>
      <c r="L17" s="1182"/>
      <c r="M17" s="1230"/>
      <c r="N17" s="1232"/>
    </row>
    <row r="18" spans="1:14" ht="12.75" customHeight="1" x14ac:dyDescent="0.2">
      <c r="A18" s="1756" t="s">
        <v>1037</v>
      </c>
      <c r="B18" s="1829">
        <v>1226.7</v>
      </c>
      <c r="C18" s="1654" t="s">
        <v>1054</v>
      </c>
      <c r="L18" s="1182"/>
      <c r="M18" s="1233"/>
      <c r="N18" s="1232"/>
    </row>
    <row r="19" spans="1:14" x14ac:dyDescent="0.2">
      <c r="A19" s="1830" t="s">
        <v>1038</v>
      </c>
      <c r="B19" s="1831">
        <v>1138.9000000000001</v>
      </c>
      <c r="C19" s="1769" t="s">
        <v>1034</v>
      </c>
      <c r="L19" s="1234"/>
      <c r="M19" s="1235"/>
      <c r="N19" s="1191"/>
    </row>
    <row r="20" spans="1:14" ht="12.75" customHeight="1" x14ac:dyDescent="0.2">
      <c r="A20" s="1756" t="s">
        <v>1040</v>
      </c>
      <c r="B20" s="1829">
        <v>837.3</v>
      </c>
      <c r="C20" s="1654" t="s">
        <v>1041</v>
      </c>
      <c r="L20" s="1234"/>
      <c r="M20" s="1235"/>
      <c r="N20" s="1191"/>
    </row>
    <row r="21" spans="1:14" ht="12.75" customHeight="1" x14ac:dyDescent="0.2">
      <c r="A21" s="1830" t="s">
        <v>1042</v>
      </c>
      <c r="B21" s="1831">
        <v>826.1</v>
      </c>
      <c r="C21" s="1769" t="s">
        <v>1041</v>
      </c>
      <c r="L21" s="1234"/>
      <c r="M21" s="1235"/>
      <c r="N21" s="1191"/>
    </row>
    <row r="22" spans="1:14" ht="12.75" customHeight="1" x14ac:dyDescent="0.2">
      <c r="A22" s="1756" t="s">
        <v>1043</v>
      </c>
      <c r="B22" s="1829">
        <v>778.7</v>
      </c>
      <c r="C22" s="1654" t="s">
        <v>1055</v>
      </c>
      <c r="L22" s="1234"/>
      <c r="M22" s="1235"/>
      <c r="N22" s="1191"/>
    </row>
    <row r="23" spans="1:14" ht="12.75" customHeight="1" x14ac:dyDescent="0.25">
      <c r="A23" s="1830" t="s">
        <v>1047</v>
      </c>
      <c r="B23" s="1831">
        <v>630.1</v>
      </c>
      <c r="C23" s="1769" t="s">
        <v>1056</v>
      </c>
      <c r="L23" s="1234"/>
      <c r="M23" s="1235"/>
      <c r="N23" s="1236"/>
    </row>
    <row r="24" spans="1:14" ht="12.75" customHeight="1" thickBot="1" x14ac:dyDescent="0.3">
      <c r="A24" s="1836" t="s">
        <v>1045</v>
      </c>
      <c r="B24" s="1237">
        <v>616.5</v>
      </c>
      <c r="C24" s="1837" t="s">
        <v>1041</v>
      </c>
      <c r="L24" s="1234"/>
      <c r="M24" s="1235"/>
      <c r="N24" s="1236"/>
    </row>
    <row r="25" spans="1:14" ht="27.75" customHeight="1" x14ac:dyDescent="0.2">
      <c r="A25" s="2271" t="s">
        <v>1057</v>
      </c>
      <c r="B25" s="2272"/>
      <c r="C25" s="2272"/>
      <c r="L25" s="1234"/>
      <c r="M25" s="1235"/>
      <c r="N25" s="1191"/>
    </row>
    <row r="26" spans="1:14" ht="37.5" customHeight="1" x14ac:dyDescent="0.2">
      <c r="A26" s="2273"/>
      <c r="B26" s="2274"/>
      <c r="C26" s="2274"/>
    </row>
    <row r="27" spans="1:14" x14ac:dyDescent="0.2">
      <c r="A27" s="2273"/>
      <c r="B27" s="2275"/>
      <c r="C27" s="2275"/>
    </row>
    <row r="35" ht="25.5" customHeight="1" x14ac:dyDescent="0.2"/>
  </sheetData>
  <mergeCells count="3">
    <mergeCell ref="A25:C25"/>
    <mergeCell ref="A26:C26"/>
    <mergeCell ref="A27:C27"/>
  </mergeCells>
  <pageMargins left="0.15748031496062992" right="0.15748031496062992" top="0.39370078740157483" bottom="0.39370078740157483" header="0.51181102362204722" footer="0.51181102362204722"/>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21E73-3900-41C3-B956-C7CBEAFE2A68}">
  <dimension ref="A1:F11"/>
  <sheetViews>
    <sheetView workbookViewId="0">
      <selection activeCell="B23" sqref="B23"/>
    </sheetView>
  </sheetViews>
  <sheetFormatPr defaultColWidth="8.5703125" defaultRowHeight="15" x14ac:dyDescent="0.25"/>
  <cols>
    <col min="1" max="1" width="17.5703125" style="132" customWidth="1"/>
    <col min="2" max="2" width="33.42578125" style="132" customWidth="1"/>
    <col min="3" max="3" width="22.42578125" style="132" customWidth="1"/>
    <col min="4" max="4" width="12.42578125" style="132" customWidth="1"/>
    <col min="5" max="16384" width="8.5703125" style="132"/>
  </cols>
  <sheetData>
    <row r="1" spans="1:6" ht="18" x14ac:dyDescent="0.25">
      <c r="A1" s="131" t="s">
        <v>0</v>
      </c>
    </row>
    <row r="2" spans="1:6" ht="18" x14ac:dyDescent="0.25">
      <c r="A2" s="131" t="s">
        <v>1</v>
      </c>
    </row>
    <row r="3" spans="1:6" ht="18" x14ac:dyDescent="0.25">
      <c r="A3" s="133" t="s">
        <v>75</v>
      </c>
      <c r="B3" s="131"/>
      <c r="C3" s="131"/>
      <c r="D3" s="131"/>
      <c r="E3" s="131"/>
      <c r="F3" s="134"/>
    </row>
    <row r="4" spans="1:6" ht="18.75" thickBot="1" x14ac:dyDescent="0.3">
      <c r="A4" s="131"/>
      <c r="B4" s="131"/>
      <c r="C4" s="131"/>
      <c r="D4" s="131"/>
      <c r="E4" s="131"/>
      <c r="F4" s="134"/>
    </row>
    <row r="5" spans="1:6" ht="45" x14ac:dyDescent="0.25">
      <c r="A5" s="629" t="s">
        <v>76</v>
      </c>
      <c r="B5" s="630" t="s">
        <v>77</v>
      </c>
      <c r="C5" s="630" t="s">
        <v>78</v>
      </c>
      <c r="D5" s="631" t="s">
        <v>79</v>
      </c>
    </row>
    <row r="6" spans="1:6" ht="63.75" x14ac:dyDescent="0.2">
      <c r="A6" s="632" t="s">
        <v>80</v>
      </c>
      <c r="B6" s="633" t="s">
        <v>81</v>
      </c>
      <c r="C6" s="634" t="s">
        <v>82</v>
      </c>
      <c r="D6" s="635">
        <v>1</v>
      </c>
    </row>
    <row r="7" spans="1:6" ht="63.75" x14ac:dyDescent="0.2">
      <c r="A7" s="632" t="s">
        <v>83</v>
      </c>
      <c r="B7" s="633" t="s">
        <v>84</v>
      </c>
      <c r="C7" s="634" t="s">
        <v>85</v>
      </c>
      <c r="D7" s="635">
        <v>9</v>
      </c>
    </row>
    <row r="8" spans="1:6" ht="15" customHeight="1" thickBot="1" x14ac:dyDescent="0.3">
      <c r="A8" s="636"/>
      <c r="B8" s="637" t="s">
        <v>86</v>
      </c>
      <c r="C8" s="638"/>
      <c r="D8" s="639"/>
    </row>
    <row r="10" spans="1:6" x14ac:dyDescent="0.25">
      <c r="D10" s="135"/>
    </row>
    <row r="11" spans="1:6" x14ac:dyDescent="0.25">
      <c r="D11" s="135"/>
    </row>
  </sheetData>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E2321-E33D-4B4D-A781-A73F479A327B}">
  <dimension ref="A1:T61"/>
  <sheetViews>
    <sheetView showGridLines="0" topLeftCell="A34" zoomScaleNormal="100" workbookViewId="0">
      <selection activeCell="A53" sqref="A53:L61"/>
    </sheetView>
  </sheetViews>
  <sheetFormatPr defaultColWidth="8.7109375" defaultRowHeight="12.75" x14ac:dyDescent="0.2"/>
  <cols>
    <col min="1" max="1" width="27" style="1114" customWidth="1"/>
    <col min="2" max="8" width="9.7109375" style="1114" customWidth="1"/>
    <col min="9" max="9" width="10.28515625" style="1114" customWidth="1"/>
    <col min="10" max="12" width="9.7109375" style="1114" customWidth="1"/>
    <col min="13" max="16" width="8.7109375" style="1114"/>
    <col min="17" max="17" width="17.42578125" style="1114" bestFit="1" customWidth="1"/>
    <col min="18" max="16384" width="8.7109375" style="1114"/>
  </cols>
  <sheetData>
    <row r="1" spans="1:20" ht="18.75" x14ac:dyDescent="0.3">
      <c r="A1" s="1175" t="s">
        <v>1058</v>
      </c>
      <c r="O1" s="2276"/>
      <c r="P1" s="2276"/>
      <c r="Q1" s="2276"/>
      <c r="R1" s="2276"/>
      <c r="S1" s="2276"/>
      <c r="T1" s="2276"/>
    </row>
    <row r="2" spans="1:20" ht="13.5" thickBot="1" x14ac:dyDescent="0.25"/>
    <row r="3" spans="1:20" ht="51" customHeight="1" x14ac:dyDescent="0.2">
      <c r="A3" s="1838"/>
      <c r="B3" s="1799" t="s">
        <v>1059</v>
      </c>
      <c r="C3" s="1799" t="s">
        <v>1060</v>
      </c>
      <c r="D3" s="1799" t="s">
        <v>1061</v>
      </c>
      <c r="E3" s="1799" t="s">
        <v>1062</v>
      </c>
      <c r="F3" s="1799" t="s">
        <v>1063</v>
      </c>
      <c r="G3" s="1799" t="s">
        <v>1064</v>
      </c>
      <c r="H3" s="1799" t="s">
        <v>1003</v>
      </c>
      <c r="I3" s="1799" t="s">
        <v>1065</v>
      </c>
      <c r="J3" s="1799" t="s">
        <v>1066</v>
      </c>
      <c r="K3" s="1799" t="s">
        <v>1067</v>
      </c>
      <c r="L3" s="1800" t="s">
        <v>101</v>
      </c>
    </row>
    <row r="4" spans="1:20" ht="13.5" customHeight="1" thickBot="1" x14ac:dyDescent="0.25">
      <c r="A4" s="1839" t="s">
        <v>1068</v>
      </c>
      <c r="B4" s="1214" t="s">
        <v>296</v>
      </c>
      <c r="C4" s="1214" t="s">
        <v>296</v>
      </c>
      <c r="D4" s="1214" t="s">
        <v>296</v>
      </c>
      <c r="E4" s="1214" t="s">
        <v>296</v>
      </c>
      <c r="F4" s="1214" t="s">
        <v>296</v>
      </c>
      <c r="G4" s="1214" t="s">
        <v>296</v>
      </c>
      <c r="H4" s="1214" t="s">
        <v>296</v>
      </c>
      <c r="I4" s="1214" t="s">
        <v>296</v>
      </c>
      <c r="J4" s="1214" t="s">
        <v>296</v>
      </c>
      <c r="K4" s="1214" t="s">
        <v>296</v>
      </c>
      <c r="L4" s="1802" t="s">
        <v>296</v>
      </c>
    </row>
    <row r="5" spans="1:20" x14ac:dyDescent="0.2">
      <c r="A5" s="1739" t="s">
        <v>1007</v>
      </c>
      <c r="B5" s="1821">
        <v>3006</v>
      </c>
      <c r="C5" s="1821">
        <v>7320.8999999999987</v>
      </c>
      <c r="D5" s="1821">
        <v>20050.7</v>
      </c>
      <c r="E5" s="1821">
        <v>34693.4</v>
      </c>
      <c r="F5" s="1821">
        <v>83773.900000000023</v>
      </c>
      <c r="G5" s="1821">
        <v>4444.6000000000004</v>
      </c>
      <c r="H5" s="1821">
        <v>18850.699999999997</v>
      </c>
      <c r="I5" s="1821">
        <v>4570.8169999999991</v>
      </c>
      <c r="J5" s="1821">
        <v>20944.399999999991</v>
      </c>
      <c r="K5" s="1821">
        <v>8003.9000000000024</v>
      </c>
      <c r="L5" s="1822">
        <v>205659.31700000001</v>
      </c>
    </row>
    <row r="6" spans="1:20" ht="13.5" x14ac:dyDescent="0.2">
      <c r="A6" s="1739" t="s">
        <v>1008</v>
      </c>
      <c r="B6" s="1821">
        <v>0</v>
      </c>
      <c r="C6" s="1821">
        <v>0</v>
      </c>
      <c r="D6" s="1821">
        <v>78.599999999999994</v>
      </c>
      <c r="E6" s="1821">
        <v>9</v>
      </c>
      <c r="F6" s="1821">
        <v>440.7</v>
      </c>
      <c r="G6" s="1821">
        <v>10.3</v>
      </c>
      <c r="H6" s="1821">
        <v>11.1</v>
      </c>
      <c r="I6" s="1821">
        <v>102.5</v>
      </c>
      <c r="J6" s="1821">
        <v>6144.4</v>
      </c>
      <c r="K6" s="1821">
        <v>3113.1</v>
      </c>
      <c r="L6" s="1822">
        <v>9909.6999999999989</v>
      </c>
    </row>
    <row r="7" spans="1:20" x14ac:dyDescent="0.2">
      <c r="A7" s="1739" t="s">
        <v>1009</v>
      </c>
      <c r="B7" s="1821">
        <v>-69.099999999999994</v>
      </c>
      <c r="C7" s="1821">
        <v>4.5999999999999996</v>
      </c>
      <c r="D7" s="1821">
        <v>-176.4</v>
      </c>
      <c r="E7" s="1821">
        <v>-81.099999999999994</v>
      </c>
      <c r="F7" s="1821">
        <v>-2618.8000000000002</v>
      </c>
      <c r="G7" s="1821">
        <v>-359.5</v>
      </c>
      <c r="H7" s="1821">
        <v>-505.40000000000003</v>
      </c>
      <c r="I7" s="1821">
        <v>-351.2</v>
      </c>
      <c r="J7" s="1821">
        <v>-41.5</v>
      </c>
      <c r="K7" s="1821">
        <v>-27.200000000000003</v>
      </c>
      <c r="L7" s="1822">
        <v>-4225.6000000000004</v>
      </c>
    </row>
    <row r="8" spans="1:20" ht="13.5" x14ac:dyDescent="0.2">
      <c r="A8" s="1739" t="s">
        <v>1010</v>
      </c>
      <c r="B8" s="1821">
        <v>-21</v>
      </c>
      <c r="C8" s="1821">
        <v>-15.3</v>
      </c>
      <c r="D8" s="1821">
        <v>-134.19999999999999</v>
      </c>
      <c r="E8" s="1821">
        <v>-553.9</v>
      </c>
      <c r="F8" s="1821">
        <v>-321.39999999999998</v>
      </c>
      <c r="G8" s="1821">
        <v>-25.5</v>
      </c>
      <c r="H8" s="1821">
        <v>0</v>
      </c>
      <c r="I8" s="1821">
        <v>-6.1</v>
      </c>
      <c r="J8" s="1821">
        <v>-103</v>
      </c>
      <c r="K8" s="1821">
        <v>-4.2</v>
      </c>
      <c r="L8" s="1822">
        <v>-1184.5999999999999</v>
      </c>
    </row>
    <row r="9" spans="1:20" ht="13.5" x14ac:dyDescent="0.2">
      <c r="A9" s="1739" t="s">
        <v>1011</v>
      </c>
      <c r="B9" s="1821">
        <v>328.7</v>
      </c>
      <c r="C9" s="1821">
        <v>58.8</v>
      </c>
      <c r="D9" s="1821">
        <v>152.80000000000001</v>
      </c>
      <c r="E9" s="1821">
        <v>349</v>
      </c>
      <c r="F9" s="1821">
        <v>2.6</v>
      </c>
      <c r="G9" s="1821">
        <v>22.1</v>
      </c>
      <c r="H9" s="1821">
        <v>329.1</v>
      </c>
      <c r="I9" s="1821">
        <v>5.7</v>
      </c>
      <c r="J9" s="1821">
        <v>0</v>
      </c>
      <c r="K9" s="1821">
        <v>0</v>
      </c>
      <c r="L9" s="1822">
        <v>1248.8</v>
      </c>
    </row>
    <row r="10" spans="1:20" ht="13.5" x14ac:dyDescent="0.2">
      <c r="A10" s="1739" t="s">
        <v>1069</v>
      </c>
      <c r="B10" s="1821">
        <v>8.7999999999999989</v>
      </c>
      <c r="C10" s="1821">
        <v>-54.6</v>
      </c>
      <c r="D10" s="1821">
        <v>88.500000000000014</v>
      </c>
      <c r="E10" s="1821">
        <v>1363.2</v>
      </c>
      <c r="F10" s="1821">
        <v>3906.4</v>
      </c>
      <c r="G10" s="1821">
        <v>184.5</v>
      </c>
      <c r="H10" s="1821">
        <v>347.8</v>
      </c>
      <c r="I10" s="1821">
        <v>341.20000000000005</v>
      </c>
      <c r="J10" s="1821">
        <v>-4244.2999999999993</v>
      </c>
      <c r="K10" s="1821">
        <v>-2219.4</v>
      </c>
      <c r="L10" s="1822">
        <v>-277.89999999999918</v>
      </c>
      <c r="O10" s="1238"/>
    </row>
    <row r="11" spans="1:20" ht="13.5" x14ac:dyDescent="0.2">
      <c r="A11" s="1739" t="s">
        <v>1070</v>
      </c>
      <c r="B11" s="1821">
        <v>168.5</v>
      </c>
      <c r="C11" s="1821">
        <v>276.2</v>
      </c>
      <c r="D11" s="1821">
        <v>2998.9</v>
      </c>
      <c r="E11" s="1821">
        <v>3876.2000000000003</v>
      </c>
      <c r="F11" s="1821">
        <v>4632.5</v>
      </c>
      <c r="G11" s="1821">
        <v>146.70000000000002</v>
      </c>
      <c r="H11" s="1821">
        <v>-468.9</v>
      </c>
      <c r="I11" s="1821">
        <v>14.8</v>
      </c>
      <c r="J11" s="1821">
        <v>0</v>
      </c>
      <c r="K11" s="1821">
        <v>-2.0999999999999996</v>
      </c>
      <c r="L11" s="1822">
        <v>11642.8</v>
      </c>
    </row>
    <row r="12" spans="1:20" x14ac:dyDescent="0.2">
      <c r="A12" s="1840" t="s">
        <v>868</v>
      </c>
      <c r="B12" s="1824">
        <v>3421.9</v>
      </c>
      <c r="C12" s="1824">
        <v>7590.5999999999985</v>
      </c>
      <c r="D12" s="1824">
        <v>23058.899999999998</v>
      </c>
      <c r="E12" s="1824">
        <v>39655.799999999996</v>
      </c>
      <c r="F12" s="1824">
        <v>89815.900000000023</v>
      </c>
      <c r="G12" s="1824">
        <v>4423.2</v>
      </c>
      <c r="H12" s="1824">
        <v>18564.399999999991</v>
      </c>
      <c r="I12" s="1824">
        <v>4677.7169999999987</v>
      </c>
      <c r="J12" s="1824">
        <v>22699.999999999989</v>
      </c>
      <c r="K12" s="1824">
        <v>8864.1</v>
      </c>
      <c r="L12" s="1841">
        <v>222772.51699999999</v>
      </c>
    </row>
    <row r="13" spans="1:20" ht="24" x14ac:dyDescent="0.2">
      <c r="A13" s="1842" t="s">
        <v>1071</v>
      </c>
      <c r="B13" s="1821">
        <v>-2526</v>
      </c>
      <c r="C13" s="1821">
        <v>-8.6999999999999993</v>
      </c>
      <c r="D13" s="1821">
        <v>-9875.2000000000007</v>
      </c>
      <c r="E13" s="1821">
        <v>-89.9</v>
      </c>
      <c r="F13" s="1843">
        <v>0</v>
      </c>
      <c r="G13" s="1843">
        <v>0</v>
      </c>
      <c r="H13" s="1843">
        <v>-141.30000000000001</v>
      </c>
      <c r="I13" s="1843">
        <v>-12.9</v>
      </c>
      <c r="J13" s="1843">
        <v>0</v>
      </c>
      <c r="K13" s="1843">
        <v>0</v>
      </c>
      <c r="L13" s="1822">
        <v>-12654</v>
      </c>
    </row>
    <row r="14" spans="1:20" x14ac:dyDescent="0.2">
      <c r="A14" s="1840" t="s">
        <v>870</v>
      </c>
      <c r="B14" s="1824">
        <v>895.90000000000009</v>
      </c>
      <c r="C14" s="1824">
        <v>7581.8999999999987</v>
      </c>
      <c r="D14" s="1824">
        <v>13183.699999999997</v>
      </c>
      <c r="E14" s="1824">
        <v>39565.899999999994</v>
      </c>
      <c r="F14" s="1824">
        <v>89815.900000000023</v>
      </c>
      <c r="G14" s="1824">
        <v>4423.2</v>
      </c>
      <c r="H14" s="1824">
        <v>18423.099999999991</v>
      </c>
      <c r="I14" s="1824">
        <v>4664.8169999999991</v>
      </c>
      <c r="J14" s="1824">
        <v>22699.999999999989</v>
      </c>
      <c r="K14" s="1824">
        <v>8864.1</v>
      </c>
      <c r="L14" s="1841">
        <v>210118.51699999999</v>
      </c>
    </row>
    <row r="15" spans="1:20" ht="13.5" x14ac:dyDescent="0.2">
      <c r="A15" s="1844" t="s">
        <v>1008</v>
      </c>
      <c r="B15" s="1824">
        <v>3.6</v>
      </c>
      <c r="C15" s="1824">
        <v>0.1</v>
      </c>
      <c r="D15" s="1824">
        <v>202.2</v>
      </c>
      <c r="E15" s="1824">
        <v>12.3</v>
      </c>
      <c r="F15" s="1824">
        <v>711.9</v>
      </c>
      <c r="G15" s="1824">
        <v>889.19999999999993</v>
      </c>
      <c r="H15" s="1824">
        <v>27.1</v>
      </c>
      <c r="I15" s="1824">
        <v>51</v>
      </c>
      <c r="J15" s="1824">
        <v>6562.9</v>
      </c>
      <c r="K15" s="1824">
        <v>3640.7999999999997</v>
      </c>
      <c r="L15" s="1841">
        <v>12101.099999999999</v>
      </c>
    </row>
    <row r="16" spans="1:20" x14ac:dyDescent="0.2">
      <c r="A16" s="1844" t="s">
        <v>1009</v>
      </c>
      <c r="B16" s="1824">
        <v>5.3</v>
      </c>
      <c r="C16" s="1824">
        <v>-25.3</v>
      </c>
      <c r="D16" s="1824">
        <v>-42.199999999999996</v>
      </c>
      <c r="E16" s="1824">
        <v>-60</v>
      </c>
      <c r="F16" s="1824">
        <v>-2540.5</v>
      </c>
      <c r="G16" s="1824">
        <v>-1020.1999999999999</v>
      </c>
      <c r="H16" s="1824">
        <v>-995.6</v>
      </c>
      <c r="I16" s="1824">
        <v>-188.9</v>
      </c>
      <c r="J16" s="1824">
        <v>-82.9</v>
      </c>
      <c r="K16" s="1824">
        <v>-96.4</v>
      </c>
      <c r="L16" s="1841">
        <v>-5046.6999999999989</v>
      </c>
    </row>
    <row r="17" spans="1:12" ht="13.5" x14ac:dyDescent="0.2">
      <c r="A17" s="1844" t="s">
        <v>1010</v>
      </c>
      <c r="B17" s="1824">
        <v>-4.3</v>
      </c>
      <c r="C17" s="1824">
        <v>0</v>
      </c>
      <c r="D17" s="1824">
        <v>-92.1</v>
      </c>
      <c r="E17" s="1824">
        <v>-302.10000000000002</v>
      </c>
      <c r="F17" s="1824">
        <v>0</v>
      </c>
      <c r="G17" s="1824">
        <v>-3.5</v>
      </c>
      <c r="H17" s="1824">
        <v>0</v>
      </c>
      <c r="I17" s="1824">
        <v>-9.6999999999999993</v>
      </c>
      <c r="J17" s="1824">
        <v>-90.1</v>
      </c>
      <c r="K17" s="1824">
        <v>-8.6</v>
      </c>
      <c r="L17" s="1841">
        <v>-510.4</v>
      </c>
    </row>
    <row r="18" spans="1:12" ht="13.5" x14ac:dyDescent="0.2">
      <c r="A18" s="1844" t="s">
        <v>1011</v>
      </c>
      <c r="B18" s="1824">
        <v>4.5999999999999996</v>
      </c>
      <c r="C18" s="1824">
        <v>62.7</v>
      </c>
      <c r="D18" s="1824">
        <v>27</v>
      </c>
      <c r="E18" s="1824">
        <v>194.79999999999998</v>
      </c>
      <c r="F18" s="1824">
        <v>328.90000000000003</v>
      </c>
      <c r="G18" s="1824">
        <v>27.8</v>
      </c>
      <c r="H18" s="1824">
        <v>132.19999999999999</v>
      </c>
      <c r="I18" s="1824">
        <v>14.6</v>
      </c>
      <c r="J18" s="1824">
        <v>0</v>
      </c>
      <c r="K18" s="1824">
        <v>0</v>
      </c>
      <c r="L18" s="1841">
        <v>792.6</v>
      </c>
    </row>
    <row r="19" spans="1:12" ht="13.5" x14ac:dyDescent="0.2">
      <c r="A19" s="1844" t="s">
        <v>1069</v>
      </c>
      <c r="B19" s="1824">
        <v>-32</v>
      </c>
      <c r="C19" s="1824">
        <v>41.2</v>
      </c>
      <c r="D19" s="1824">
        <v>129.30000000000001</v>
      </c>
      <c r="E19" s="1824">
        <v>676.8</v>
      </c>
      <c r="F19" s="1824">
        <v>2028.3</v>
      </c>
      <c r="G19" s="1824">
        <v>164.20000000000002</v>
      </c>
      <c r="H19" s="1824">
        <v>260.39999999999998</v>
      </c>
      <c r="I19" s="1824">
        <v>10.9</v>
      </c>
      <c r="J19" s="1824">
        <v>-1616.4</v>
      </c>
      <c r="K19" s="1824">
        <v>-1707.6000000000001</v>
      </c>
      <c r="L19" s="1841">
        <v>-44.900000000000318</v>
      </c>
    </row>
    <row r="20" spans="1:12" ht="14.25" thickBot="1" x14ac:dyDescent="0.25">
      <c r="A20" s="1844" t="s">
        <v>1070</v>
      </c>
      <c r="B20" s="1824">
        <v>93.7</v>
      </c>
      <c r="C20" s="1824">
        <v>303.29999999999995</v>
      </c>
      <c r="D20" s="1824">
        <v>330.70000000000005</v>
      </c>
      <c r="E20" s="1824">
        <v>2851.8</v>
      </c>
      <c r="F20" s="1824">
        <v>4276.3</v>
      </c>
      <c r="G20" s="1824">
        <v>433.7</v>
      </c>
      <c r="H20" s="1824">
        <v>1222.7</v>
      </c>
      <c r="I20" s="1824">
        <v>249.5</v>
      </c>
      <c r="J20" s="1824">
        <v>19.8</v>
      </c>
      <c r="K20" s="1824">
        <v>10.5</v>
      </c>
      <c r="L20" s="1841">
        <v>9792</v>
      </c>
    </row>
    <row r="21" spans="1:12" ht="13.5" thickBot="1" x14ac:dyDescent="0.25">
      <c r="A21" s="1845" t="s">
        <v>872</v>
      </c>
      <c r="B21" s="1217">
        <v>966.80000000000018</v>
      </c>
      <c r="C21" s="1217">
        <v>7963.8999999999987</v>
      </c>
      <c r="D21" s="1217">
        <v>13738.599999999997</v>
      </c>
      <c r="E21" s="1217">
        <v>42939.500000000007</v>
      </c>
      <c r="F21" s="1217">
        <v>94620.800000000017</v>
      </c>
      <c r="G21" s="1217">
        <v>4914.3999999999996</v>
      </c>
      <c r="H21" s="1217">
        <v>19069.899999999994</v>
      </c>
      <c r="I21" s="1217">
        <v>4792.2169999999996</v>
      </c>
      <c r="J21" s="1217">
        <v>27493.299999999985</v>
      </c>
      <c r="K21" s="1217">
        <v>10702.8</v>
      </c>
      <c r="L21" s="1823">
        <v>227202.217</v>
      </c>
    </row>
    <row r="22" spans="1:12" x14ac:dyDescent="0.2">
      <c r="A22" s="1820" t="s">
        <v>1072</v>
      </c>
      <c r="B22" s="1680"/>
      <c r="C22" s="1680"/>
      <c r="D22" s="1680"/>
      <c r="E22" s="1680"/>
      <c r="F22" s="1680"/>
      <c r="G22" s="1680"/>
      <c r="H22" s="1680"/>
      <c r="I22" s="1680"/>
      <c r="J22" s="1680"/>
      <c r="K22" s="1680"/>
      <c r="L22" s="1703"/>
    </row>
    <row r="23" spans="1:12" x14ac:dyDescent="0.2">
      <c r="A23" s="1739" t="s">
        <v>1007</v>
      </c>
      <c r="B23" s="1821">
        <v>-301.09999999999997</v>
      </c>
      <c r="C23" s="1821">
        <v>-2.2999999999999972</v>
      </c>
      <c r="D23" s="1821">
        <v>-7818.6000000000013</v>
      </c>
      <c r="E23" s="1821">
        <v>-19475.099999999999</v>
      </c>
      <c r="F23" s="1821">
        <v>-43382.6</v>
      </c>
      <c r="G23" s="1821">
        <v>-2307.0000000000005</v>
      </c>
      <c r="H23" s="1821">
        <v>-8796.1</v>
      </c>
      <c r="I23" s="1821">
        <v>-3104.5000000000005</v>
      </c>
      <c r="J23" s="1821">
        <v>0</v>
      </c>
      <c r="K23" s="1821">
        <v>0</v>
      </c>
      <c r="L23" s="1822">
        <v>-85187.3</v>
      </c>
    </row>
    <row r="24" spans="1:12" x14ac:dyDescent="0.2">
      <c r="A24" s="1739" t="s">
        <v>1015</v>
      </c>
      <c r="B24" s="1821">
        <v>-23.2</v>
      </c>
      <c r="C24" s="1821">
        <v>-0.60000000000000009</v>
      </c>
      <c r="D24" s="1821">
        <v>-415.7</v>
      </c>
      <c r="E24" s="1821">
        <v>-918</v>
      </c>
      <c r="F24" s="1821">
        <v>-3400.2</v>
      </c>
      <c r="G24" s="1821">
        <v>-206.8</v>
      </c>
      <c r="H24" s="1821">
        <v>-998.4</v>
      </c>
      <c r="I24" s="1821">
        <v>-416.6</v>
      </c>
      <c r="J24" s="1821">
        <v>0</v>
      </c>
      <c r="K24" s="1821">
        <v>0</v>
      </c>
      <c r="L24" s="1822">
        <v>-6379.5</v>
      </c>
    </row>
    <row r="25" spans="1:12" x14ac:dyDescent="0.2">
      <c r="A25" s="1739" t="s">
        <v>1016</v>
      </c>
      <c r="B25" s="1821">
        <v>62.7</v>
      </c>
      <c r="C25" s="1821">
        <v>0</v>
      </c>
      <c r="D25" s="1821">
        <v>101.8</v>
      </c>
      <c r="E25" s="1821">
        <v>107.7</v>
      </c>
      <c r="F25" s="1821">
        <v>2521.6</v>
      </c>
      <c r="G25" s="1821">
        <v>318.5</v>
      </c>
      <c r="H25" s="1821">
        <v>498.8</v>
      </c>
      <c r="I25" s="1821">
        <v>318.2</v>
      </c>
      <c r="J25" s="1821">
        <v>0</v>
      </c>
      <c r="K25" s="1821">
        <v>0</v>
      </c>
      <c r="L25" s="1822">
        <v>3929.2999999999997</v>
      </c>
    </row>
    <row r="26" spans="1:12" ht="13.5" x14ac:dyDescent="0.2">
      <c r="A26" s="1739" t="s">
        <v>1010</v>
      </c>
      <c r="B26" s="1821">
        <v>1.3</v>
      </c>
      <c r="C26" s="1821">
        <v>0</v>
      </c>
      <c r="D26" s="1821">
        <v>0</v>
      </c>
      <c r="E26" s="1821">
        <v>82</v>
      </c>
      <c r="F26" s="1821">
        <v>0</v>
      </c>
      <c r="G26" s="1821">
        <v>8.3000000000000007</v>
      </c>
      <c r="H26" s="1821">
        <v>0</v>
      </c>
      <c r="I26" s="1821">
        <v>3.3</v>
      </c>
      <c r="J26" s="1821">
        <v>0</v>
      </c>
      <c r="K26" s="1821">
        <v>0</v>
      </c>
      <c r="L26" s="1822">
        <v>94.899999999999991</v>
      </c>
    </row>
    <row r="27" spans="1:12" ht="13.5" x14ac:dyDescent="0.2">
      <c r="A27" s="1739" t="s">
        <v>1011</v>
      </c>
      <c r="B27" s="1821">
        <v>-21.6</v>
      </c>
      <c r="C27" s="1821">
        <v>0</v>
      </c>
      <c r="D27" s="1821">
        <v>-82.7</v>
      </c>
      <c r="E27" s="1821">
        <v>-93.8</v>
      </c>
      <c r="F27" s="1821">
        <v>-40.5</v>
      </c>
      <c r="G27" s="1821">
        <v>-16.5</v>
      </c>
      <c r="H27" s="1821">
        <v>-315.7</v>
      </c>
      <c r="I27" s="1821">
        <v>-4.5</v>
      </c>
      <c r="J27" s="1821">
        <v>0</v>
      </c>
      <c r="K27" s="1821">
        <v>0</v>
      </c>
      <c r="L27" s="1822">
        <v>-575.29999999999995</v>
      </c>
    </row>
    <row r="28" spans="1:12" ht="13.5" x14ac:dyDescent="0.2">
      <c r="A28" s="1739" t="s">
        <v>1069</v>
      </c>
      <c r="B28" s="1821">
        <v>0.3</v>
      </c>
      <c r="C28" s="1821">
        <v>0</v>
      </c>
      <c r="D28" s="1821">
        <v>6.7</v>
      </c>
      <c r="E28" s="1821">
        <v>-164.29999999999998</v>
      </c>
      <c r="F28" s="1821">
        <v>312.39999999999998</v>
      </c>
      <c r="G28" s="1821">
        <v>28.3</v>
      </c>
      <c r="H28" s="1821">
        <v>129.5</v>
      </c>
      <c r="I28" s="1821">
        <v>-0.2</v>
      </c>
      <c r="J28" s="1821">
        <v>0</v>
      </c>
      <c r="K28" s="1821">
        <v>0</v>
      </c>
      <c r="L28" s="1822">
        <v>312.7</v>
      </c>
    </row>
    <row r="29" spans="1:12" ht="13.5" x14ac:dyDescent="0.2">
      <c r="A29" s="1739" t="s">
        <v>1070</v>
      </c>
      <c r="B29" s="1821">
        <v>-25.5</v>
      </c>
      <c r="C29" s="1821">
        <v>0</v>
      </c>
      <c r="D29" s="1821">
        <v>-1288.6000000000001</v>
      </c>
      <c r="E29" s="1821">
        <v>-2618.6999999999998</v>
      </c>
      <c r="F29" s="1821">
        <v>-1851.6</v>
      </c>
      <c r="G29" s="1821">
        <v>-81.8</v>
      </c>
      <c r="H29" s="1821">
        <v>238.8</v>
      </c>
      <c r="I29" s="1821">
        <v>-4.4000000000000004</v>
      </c>
      <c r="J29" s="1821">
        <v>0</v>
      </c>
      <c r="K29" s="1821">
        <v>0</v>
      </c>
      <c r="L29" s="1822">
        <v>-5631.7999999999993</v>
      </c>
    </row>
    <row r="30" spans="1:12" x14ac:dyDescent="0.2">
      <c r="A30" s="1840" t="s">
        <v>868</v>
      </c>
      <c r="B30" s="1824">
        <v>-307.09999999999997</v>
      </c>
      <c r="C30" s="1824">
        <v>-2.8999999999999972</v>
      </c>
      <c r="D30" s="1824">
        <v>-9497.1</v>
      </c>
      <c r="E30" s="1824">
        <v>-23080.199999999997</v>
      </c>
      <c r="F30" s="1824">
        <v>-45840.899999999994</v>
      </c>
      <c r="G30" s="1824">
        <v>-2257.0000000000005</v>
      </c>
      <c r="H30" s="1824">
        <v>-9243.1000000000022</v>
      </c>
      <c r="I30" s="1824">
        <v>-3208.7000000000003</v>
      </c>
      <c r="J30" s="1824">
        <v>0</v>
      </c>
      <c r="K30" s="1824">
        <v>0</v>
      </c>
      <c r="L30" s="1841">
        <v>-93437.000000000015</v>
      </c>
    </row>
    <row r="31" spans="1:12" ht="24" x14ac:dyDescent="0.2">
      <c r="A31" s="1842" t="s">
        <v>1071</v>
      </c>
      <c r="B31" s="1821">
        <v>186.8</v>
      </c>
      <c r="C31" s="1821">
        <v>0.6</v>
      </c>
      <c r="D31" s="1821">
        <v>3262</v>
      </c>
      <c r="E31" s="1821">
        <v>8.6</v>
      </c>
      <c r="F31" s="1843">
        <v>0</v>
      </c>
      <c r="G31" s="1843">
        <v>0</v>
      </c>
      <c r="H31" s="1843">
        <v>118.1</v>
      </c>
      <c r="I31" s="1843">
        <v>0.6</v>
      </c>
      <c r="J31" s="1843">
        <v>0</v>
      </c>
      <c r="K31" s="1843">
        <v>0</v>
      </c>
      <c r="L31" s="1822">
        <v>3576.7</v>
      </c>
    </row>
    <row r="32" spans="1:12" x14ac:dyDescent="0.2">
      <c r="A32" s="1840" t="s">
        <v>870</v>
      </c>
      <c r="B32" s="1824">
        <v>-120.29999999999995</v>
      </c>
      <c r="C32" s="1824">
        <v>-2.2999999999999972</v>
      </c>
      <c r="D32" s="1824">
        <v>-6235.1</v>
      </c>
      <c r="E32" s="1824">
        <v>-23071.599999999999</v>
      </c>
      <c r="F32" s="1824">
        <v>-45840.899999999994</v>
      </c>
      <c r="G32" s="1824">
        <v>-2257.0000000000005</v>
      </c>
      <c r="H32" s="1824">
        <v>-9125.0000000000018</v>
      </c>
      <c r="I32" s="1824">
        <v>-3208.1000000000004</v>
      </c>
      <c r="J32" s="1824">
        <v>0</v>
      </c>
      <c r="K32" s="1824">
        <v>0</v>
      </c>
      <c r="L32" s="1841">
        <v>-89860.300000000017</v>
      </c>
    </row>
    <row r="33" spans="1:17" x14ac:dyDescent="0.2">
      <c r="A33" s="1844" t="s">
        <v>1015</v>
      </c>
      <c r="B33" s="1824">
        <v>-13.1</v>
      </c>
      <c r="C33" s="1824">
        <v>-0.4</v>
      </c>
      <c r="D33" s="1824">
        <v>-289.10000000000002</v>
      </c>
      <c r="E33" s="1824">
        <v>-923.9</v>
      </c>
      <c r="F33" s="1824">
        <v>-3092</v>
      </c>
      <c r="G33" s="1824">
        <v>-197.4</v>
      </c>
      <c r="H33" s="1824">
        <v>-910.7</v>
      </c>
      <c r="I33" s="1824">
        <v>-311.2</v>
      </c>
      <c r="J33" s="1824">
        <v>0</v>
      </c>
      <c r="K33" s="1824">
        <v>0</v>
      </c>
      <c r="L33" s="1841">
        <v>-5737.7999999999993</v>
      </c>
    </row>
    <row r="34" spans="1:17" x14ac:dyDescent="0.2">
      <c r="A34" s="1844" t="s">
        <v>1016</v>
      </c>
      <c r="B34" s="1824">
        <v>-3.3</v>
      </c>
      <c r="C34" s="1824">
        <v>0</v>
      </c>
      <c r="D34" s="1824">
        <v>8.9</v>
      </c>
      <c r="E34" s="1824">
        <v>67.3</v>
      </c>
      <c r="F34" s="1824">
        <v>2397.5</v>
      </c>
      <c r="G34" s="1824">
        <v>198.3</v>
      </c>
      <c r="H34" s="1824">
        <v>933</v>
      </c>
      <c r="I34" s="1824">
        <v>178.7</v>
      </c>
      <c r="J34" s="1824">
        <v>0</v>
      </c>
      <c r="K34" s="1824">
        <v>0</v>
      </c>
      <c r="L34" s="1841">
        <v>3780.4</v>
      </c>
    </row>
    <row r="35" spans="1:17" ht="13.5" x14ac:dyDescent="0.2">
      <c r="A35" s="1844" t="s">
        <v>1010</v>
      </c>
      <c r="B35" s="1824">
        <v>0</v>
      </c>
      <c r="C35" s="1824">
        <v>0</v>
      </c>
      <c r="D35" s="1824">
        <v>46.2</v>
      </c>
      <c r="E35" s="1824">
        <v>50.7</v>
      </c>
      <c r="F35" s="1824">
        <v>0</v>
      </c>
      <c r="G35" s="1824">
        <v>0.3</v>
      </c>
      <c r="H35" s="1824">
        <v>2.1</v>
      </c>
      <c r="I35" s="1824">
        <v>4</v>
      </c>
      <c r="J35" s="1824">
        <v>0</v>
      </c>
      <c r="K35" s="1824">
        <v>0</v>
      </c>
      <c r="L35" s="1841">
        <v>103.3</v>
      </c>
    </row>
    <row r="36" spans="1:17" ht="13.5" x14ac:dyDescent="0.2">
      <c r="A36" s="1844" t="s">
        <v>1011</v>
      </c>
      <c r="B36" s="1824">
        <v>0</v>
      </c>
      <c r="C36" s="1824">
        <v>0</v>
      </c>
      <c r="D36" s="1824">
        <v>-4.5</v>
      </c>
      <c r="E36" s="1824">
        <v>0</v>
      </c>
      <c r="F36" s="1824">
        <v>-263</v>
      </c>
      <c r="G36" s="1824">
        <v>-26.1</v>
      </c>
      <c r="H36" s="1824">
        <v>-107.1</v>
      </c>
      <c r="I36" s="1824">
        <v>-9.6</v>
      </c>
      <c r="J36" s="1824">
        <v>0</v>
      </c>
      <c r="K36" s="1824">
        <v>0</v>
      </c>
      <c r="L36" s="1841">
        <v>-410.30000000000007</v>
      </c>
    </row>
    <row r="37" spans="1:17" ht="13.5" x14ac:dyDescent="0.2">
      <c r="A37" s="1844" t="s">
        <v>1069</v>
      </c>
      <c r="B37" s="1824">
        <v>0</v>
      </c>
      <c r="C37" s="1824">
        <v>0</v>
      </c>
      <c r="D37" s="1824">
        <v>44.2</v>
      </c>
      <c r="E37" s="1824">
        <v>69.600000000000009</v>
      </c>
      <c r="F37" s="1824">
        <v>-393</v>
      </c>
      <c r="G37" s="1824">
        <v>-10.3</v>
      </c>
      <c r="H37" s="1824">
        <v>63.7</v>
      </c>
      <c r="I37" s="1824">
        <v>2.6</v>
      </c>
      <c r="J37" s="1824">
        <v>0</v>
      </c>
      <c r="K37" s="1824">
        <v>0</v>
      </c>
      <c r="L37" s="1841">
        <v>-223.20000000000002</v>
      </c>
    </row>
    <row r="38" spans="1:17" ht="14.25" thickBot="1" x14ac:dyDescent="0.25">
      <c r="A38" s="1844" t="s">
        <v>1070</v>
      </c>
      <c r="B38" s="1824">
        <v>-54</v>
      </c>
      <c r="C38" s="1824">
        <v>0</v>
      </c>
      <c r="D38" s="1824">
        <v>-152.4</v>
      </c>
      <c r="E38" s="1824">
        <v>-1887.7</v>
      </c>
      <c r="F38" s="1824">
        <v>-2552.9</v>
      </c>
      <c r="G38" s="1824">
        <v>-245.2</v>
      </c>
      <c r="H38" s="1824">
        <v>-614.1</v>
      </c>
      <c r="I38" s="1824">
        <v>-183.1</v>
      </c>
      <c r="J38" s="1824">
        <v>0</v>
      </c>
      <c r="K38" s="1824">
        <v>0</v>
      </c>
      <c r="L38" s="1841">
        <v>-5689.4000000000005</v>
      </c>
    </row>
    <row r="39" spans="1:17" ht="13.5" thickBot="1" x14ac:dyDescent="0.25">
      <c r="A39" s="1845" t="s">
        <v>872</v>
      </c>
      <c r="B39" s="1217">
        <v>-190.69999999999996</v>
      </c>
      <c r="C39" s="1217">
        <v>-2.6999999999999971</v>
      </c>
      <c r="D39" s="1217">
        <v>-6581.8000000000011</v>
      </c>
      <c r="E39" s="1217">
        <v>-25695.600000000002</v>
      </c>
      <c r="F39" s="1217">
        <v>-49744.299999999996</v>
      </c>
      <c r="G39" s="1217">
        <v>-2537.4</v>
      </c>
      <c r="H39" s="1217">
        <v>-9758.1000000000022</v>
      </c>
      <c r="I39" s="1217">
        <v>-3526.7000000000003</v>
      </c>
      <c r="J39" s="1217">
        <v>0</v>
      </c>
      <c r="K39" s="1217">
        <v>0</v>
      </c>
      <c r="L39" s="1823">
        <v>-98037.300000000017</v>
      </c>
    </row>
    <row r="40" spans="1:17" x14ac:dyDescent="0.2">
      <c r="A40" s="2277"/>
      <c r="B40" s="2278"/>
      <c r="C40" s="2278"/>
      <c r="D40" s="2278"/>
      <c r="E40" s="2278"/>
      <c r="F40" s="2278"/>
      <c r="G40" s="2278"/>
      <c r="H40" s="2278"/>
      <c r="I40" s="2278"/>
      <c r="J40" s="2278"/>
      <c r="K40" s="2278"/>
      <c r="L40" s="2279"/>
    </row>
    <row r="41" spans="1:17" ht="48" x14ac:dyDescent="0.2">
      <c r="A41" s="1820"/>
      <c r="B41" s="1680" t="s">
        <v>1059</v>
      </c>
      <c r="C41" s="1680" t="s">
        <v>1060</v>
      </c>
      <c r="D41" s="1680" t="s">
        <v>1061</v>
      </c>
      <c r="E41" s="1680" t="s">
        <v>1062</v>
      </c>
      <c r="F41" s="1680" t="s">
        <v>1063</v>
      </c>
      <c r="G41" s="1680" t="s">
        <v>1064</v>
      </c>
      <c r="H41" s="1680" t="s">
        <v>1003</v>
      </c>
      <c r="I41" s="1680" t="s">
        <v>1065</v>
      </c>
      <c r="J41" s="1680" t="s">
        <v>1066</v>
      </c>
      <c r="K41" s="1680" t="s">
        <v>1067</v>
      </c>
      <c r="L41" s="1703" t="s">
        <v>101</v>
      </c>
    </row>
    <row r="42" spans="1:17" ht="13.5" thickBot="1" x14ac:dyDescent="0.25">
      <c r="A42" s="1839" t="s">
        <v>1017</v>
      </c>
      <c r="B42" s="1214" t="s">
        <v>296</v>
      </c>
      <c r="C42" s="1214" t="s">
        <v>296</v>
      </c>
      <c r="D42" s="1214" t="s">
        <v>296</v>
      </c>
      <c r="E42" s="1214" t="s">
        <v>296</v>
      </c>
      <c r="F42" s="1214" t="s">
        <v>296</v>
      </c>
      <c r="G42" s="1214" t="s">
        <v>296</v>
      </c>
      <c r="H42" s="1214" t="s">
        <v>296</v>
      </c>
      <c r="I42" s="1214" t="s">
        <v>296</v>
      </c>
      <c r="J42" s="1214" t="s">
        <v>296</v>
      </c>
      <c r="K42" s="1214" t="s">
        <v>296</v>
      </c>
      <c r="L42" s="1802" t="s">
        <v>296</v>
      </c>
      <c r="Q42" s="1239"/>
    </row>
    <row r="43" spans="1:17" x14ac:dyDescent="0.2">
      <c r="A43" s="1844" t="s">
        <v>1007</v>
      </c>
      <c r="B43" s="1824">
        <v>2704.9</v>
      </c>
      <c r="C43" s="1824">
        <v>7318.5999999999995</v>
      </c>
      <c r="D43" s="1824">
        <v>12232.100000000002</v>
      </c>
      <c r="E43" s="1824">
        <v>15218.300000000007</v>
      </c>
      <c r="F43" s="1824">
        <v>40391.300000000025</v>
      </c>
      <c r="G43" s="1824">
        <v>2137.6</v>
      </c>
      <c r="H43" s="1824">
        <v>10054.599999999997</v>
      </c>
      <c r="I43" s="1824">
        <v>1466.3169999999982</v>
      </c>
      <c r="J43" s="1824">
        <v>20944.399999999991</v>
      </c>
      <c r="K43" s="1824">
        <v>8003.9000000000024</v>
      </c>
      <c r="L43" s="1841">
        <f>SUM(B43:K43)</f>
        <v>120472.01700000004</v>
      </c>
    </row>
    <row r="44" spans="1:17" x14ac:dyDescent="0.2">
      <c r="A44" s="1844" t="s">
        <v>868</v>
      </c>
      <c r="B44" s="1824">
        <v>3114.8</v>
      </c>
      <c r="C44" s="1824">
        <v>7587.6999999999989</v>
      </c>
      <c r="D44" s="1824">
        <v>13561.799999999997</v>
      </c>
      <c r="E44" s="1824">
        <v>16575.599999999995</v>
      </c>
      <c r="F44" s="1824">
        <v>43975.000000000022</v>
      </c>
      <c r="G44" s="1824">
        <v>2166.1999999999998</v>
      </c>
      <c r="H44" s="1824">
        <v>9321.2999999999902</v>
      </c>
      <c r="I44" s="1824">
        <v>1469.0169999999989</v>
      </c>
      <c r="J44" s="1824">
        <v>22699.999999999989</v>
      </c>
      <c r="K44" s="1824">
        <v>8864.1</v>
      </c>
      <c r="L44" s="1841">
        <f t="shared" ref="L44:L46" si="0">SUM(B44:K44)</f>
        <v>129335.51699999999</v>
      </c>
    </row>
    <row r="45" spans="1:17" ht="13.5" thickBot="1" x14ac:dyDescent="0.25">
      <c r="A45" s="1844" t="s">
        <v>870</v>
      </c>
      <c r="B45" s="1824">
        <v>775.6</v>
      </c>
      <c r="C45" s="1824">
        <v>7579.6</v>
      </c>
      <c r="D45" s="1824">
        <v>6948.6</v>
      </c>
      <c r="E45" s="1824">
        <v>16494.3</v>
      </c>
      <c r="F45" s="1824">
        <v>43975</v>
      </c>
      <c r="G45" s="1824">
        <v>2166.1999999999998</v>
      </c>
      <c r="H45" s="1824">
        <v>9298.1</v>
      </c>
      <c r="I45" s="1824">
        <v>1456.7</v>
      </c>
      <c r="J45" s="1824">
        <v>22700</v>
      </c>
      <c r="K45" s="1824">
        <v>8864.1</v>
      </c>
      <c r="L45" s="1841">
        <f t="shared" si="0"/>
        <v>120258.20000000001</v>
      </c>
    </row>
    <row r="46" spans="1:17" ht="14.25" thickBot="1" x14ac:dyDescent="0.25">
      <c r="A46" s="1675" t="s">
        <v>1073</v>
      </c>
      <c r="B46" s="1217">
        <v>776.10000000000014</v>
      </c>
      <c r="C46" s="1217">
        <v>7961.2</v>
      </c>
      <c r="D46" s="1217">
        <v>7156.8</v>
      </c>
      <c r="E46" s="1217">
        <v>17243.899999999998</v>
      </c>
      <c r="F46" s="1217">
        <v>44876.5</v>
      </c>
      <c r="G46" s="1217">
        <v>2377</v>
      </c>
      <c r="H46" s="1217">
        <v>9311.7999999999993</v>
      </c>
      <c r="I46" s="1217">
        <v>1265.5</v>
      </c>
      <c r="J46" s="1217">
        <v>27493.3</v>
      </c>
      <c r="K46" s="1217">
        <v>10702.8</v>
      </c>
      <c r="L46" s="1823">
        <f t="shared" si="0"/>
        <v>129164.90000000001</v>
      </c>
    </row>
    <row r="47" spans="1:17" ht="12.75" customHeight="1" x14ac:dyDescent="0.2">
      <c r="A47" s="2255" t="s">
        <v>1074</v>
      </c>
      <c r="B47" s="2280"/>
      <c r="C47" s="2280"/>
      <c r="D47" s="2280"/>
      <c r="E47" s="2280"/>
      <c r="F47" s="2280"/>
      <c r="G47" s="2280"/>
      <c r="H47" s="2280"/>
      <c r="I47" s="2280"/>
      <c r="J47" s="2280"/>
      <c r="K47" s="2280"/>
      <c r="L47" s="2280"/>
    </row>
    <row r="48" spans="1:17" ht="25.5" customHeight="1" x14ac:dyDescent="0.2">
      <c r="A48" s="2255" t="s">
        <v>1075</v>
      </c>
      <c r="B48" s="2255"/>
      <c r="C48" s="2255"/>
      <c r="D48" s="2255"/>
      <c r="E48" s="2255"/>
      <c r="F48" s="2255"/>
      <c r="G48" s="2255"/>
      <c r="H48" s="2255"/>
      <c r="I48" s="2255"/>
      <c r="J48" s="2255"/>
      <c r="K48" s="2255"/>
      <c r="L48" s="2255"/>
    </row>
    <row r="49" spans="1:17" ht="39" customHeight="1" x14ac:dyDescent="0.2">
      <c r="A49" s="2281" t="s">
        <v>1076</v>
      </c>
      <c r="B49" s="2280"/>
      <c r="C49" s="2280"/>
      <c r="D49" s="2280"/>
      <c r="E49" s="2280"/>
      <c r="F49" s="2280"/>
      <c r="G49" s="2280"/>
      <c r="H49" s="2280"/>
      <c r="I49" s="2280"/>
      <c r="J49" s="2280"/>
      <c r="K49" s="2280"/>
      <c r="L49" s="2280"/>
      <c r="N49" s="1162"/>
      <c r="O49" s="1162"/>
      <c r="P49" s="1129"/>
      <c r="Q49" s="1162"/>
    </row>
    <row r="50" spans="1:17" ht="23.25" customHeight="1" x14ac:dyDescent="0.2">
      <c r="A50" s="2255" t="s">
        <v>1077</v>
      </c>
      <c r="B50" s="2255"/>
      <c r="C50" s="2255"/>
      <c r="D50" s="2255"/>
      <c r="E50" s="2255"/>
      <c r="F50" s="2255"/>
      <c r="G50" s="2255"/>
      <c r="H50" s="2255"/>
      <c r="I50" s="2255"/>
      <c r="J50" s="2255"/>
      <c r="K50" s="2255"/>
      <c r="L50" s="2255"/>
    </row>
    <row r="51" spans="1:17" ht="12.75" customHeight="1" x14ac:dyDescent="0.2">
      <c r="A51" s="2255" t="s">
        <v>1078</v>
      </c>
      <c r="B51" s="2255"/>
      <c r="C51" s="2255"/>
      <c r="D51" s="2255"/>
      <c r="E51" s="2255"/>
      <c r="F51" s="2255"/>
      <c r="G51" s="2255"/>
      <c r="H51" s="2255"/>
      <c r="I51" s="2255"/>
      <c r="J51" s="2255"/>
      <c r="K51" s="2255"/>
      <c r="L51" s="2255"/>
    </row>
    <row r="52" spans="1:17" ht="12.75" customHeight="1" thickBot="1" x14ac:dyDescent="0.25">
      <c r="A52" s="2255"/>
      <c r="B52" s="2255"/>
      <c r="C52" s="2255"/>
      <c r="D52" s="2255"/>
      <c r="E52" s="2255"/>
      <c r="F52" s="2255"/>
      <c r="G52" s="2255"/>
      <c r="H52" s="2255"/>
      <c r="I52" s="2255"/>
      <c r="J52" s="2255"/>
      <c r="K52" s="2255"/>
      <c r="L52" s="2255"/>
    </row>
    <row r="53" spans="1:17" ht="48" x14ac:dyDescent="0.2">
      <c r="A53" s="1838"/>
      <c r="B53" s="1799" t="s">
        <v>1059</v>
      </c>
      <c r="C53" s="1799" t="s">
        <v>1060</v>
      </c>
      <c r="D53" s="1799" t="s">
        <v>1061</v>
      </c>
      <c r="E53" s="1799" t="s">
        <v>1062</v>
      </c>
      <c r="F53" s="1799" t="s">
        <v>1063</v>
      </c>
      <c r="G53" s="1799" t="s">
        <v>1064</v>
      </c>
      <c r="H53" s="1799" t="s">
        <v>1003</v>
      </c>
      <c r="I53" s="1799" t="s">
        <v>1065</v>
      </c>
      <c r="J53" s="1799" t="s">
        <v>1066</v>
      </c>
      <c r="K53" s="1799" t="s">
        <v>1067</v>
      </c>
      <c r="L53" s="1800" t="s">
        <v>101</v>
      </c>
    </row>
    <row r="54" spans="1:17" ht="13.5" thickBot="1" x14ac:dyDescent="0.25">
      <c r="A54" s="1839" t="s">
        <v>1079</v>
      </c>
      <c r="B54" s="1214" t="s">
        <v>296</v>
      </c>
      <c r="C54" s="1214" t="s">
        <v>296</v>
      </c>
      <c r="D54" s="1214" t="s">
        <v>296</v>
      </c>
      <c r="E54" s="1214" t="s">
        <v>296</v>
      </c>
      <c r="F54" s="1214" t="s">
        <v>296</v>
      </c>
      <c r="G54" s="1214" t="s">
        <v>296</v>
      </c>
      <c r="H54" s="1214" t="s">
        <v>296</v>
      </c>
      <c r="I54" s="1214" t="s">
        <v>296</v>
      </c>
      <c r="J54" s="1214" t="s">
        <v>296</v>
      </c>
      <c r="K54" s="1214" t="s">
        <v>296</v>
      </c>
      <c r="L54" s="1802" t="s">
        <v>296</v>
      </c>
    </row>
    <row r="55" spans="1:17" x14ac:dyDescent="0.2">
      <c r="A55" s="1739" t="s">
        <v>1080</v>
      </c>
      <c r="B55" s="1821">
        <v>700.6</v>
      </c>
      <c r="C55" s="1821">
        <v>7858.9</v>
      </c>
      <c r="D55" s="1821">
        <v>6081.7</v>
      </c>
      <c r="E55" s="1821">
        <v>15831.1</v>
      </c>
      <c r="F55" s="1821">
        <v>44876.5</v>
      </c>
      <c r="G55" s="1821">
        <v>2127.1999999999998</v>
      </c>
      <c r="H55" s="1821">
        <v>7679.4</v>
      </c>
      <c r="I55" s="1821">
        <v>1165.7</v>
      </c>
      <c r="J55" s="1821">
        <v>27493.3</v>
      </c>
      <c r="K55" s="1821">
        <v>10702.8</v>
      </c>
      <c r="L55" s="1822">
        <f>SUM(B55:K55)</f>
        <v>124517.2</v>
      </c>
    </row>
    <row r="56" spans="1:17" ht="24.75" thickBot="1" x14ac:dyDescent="0.25">
      <c r="A56" s="1739" t="s">
        <v>1081</v>
      </c>
      <c r="B56" s="1821">
        <v>75.5</v>
      </c>
      <c r="C56" s="1821">
        <v>102.3</v>
      </c>
      <c r="D56" s="1821">
        <v>1075.0999999999999</v>
      </c>
      <c r="E56" s="1821">
        <v>1412.8</v>
      </c>
      <c r="F56" s="1821">
        <v>0</v>
      </c>
      <c r="G56" s="1821">
        <v>249.8</v>
      </c>
      <c r="H56" s="1821">
        <v>1632.4</v>
      </c>
      <c r="I56" s="1821">
        <v>99.8</v>
      </c>
      <c r="J56" s="1821">
        <v>0</v>
      </c>
      <c r="K56" s="1821">
        <v>0</v>
      </c>
      <c r="L56" s="1822">
        <f t="shared" ref="L56:L57" si="1">SUM(B56:K56)</f>
        <v>4647.7</v>
      </c>
    </row>
    <row r="57" spans="1:17" ht="13.5" thickBot="1" x14ac:dyDescent="0.25">
      <c r="A57" s="1845" t="s">
        <v>872</v>
      </c>
      <c r="B57" s="1217">
        <f t="shared" ref="B57:K57" si="2">SUM(B55:B56)</f>
        <v>776.1</v>
      </c>
      <c r="C57" s="1217">
        <f t="shared" si="2"/>
        <v>7961.2</v>
      </c>
      <c r="D57" s="1217">
        <f t="shared" si="2"/>
        <v>7156.7999999999993</v>
      </c>
      <c r="E57" s="1217">
        <f t="shared" si="2"/>
        <v>17243.900000000001</v>
      </c>
      <c r="F57" s="1217">
        <f t="shared" si="2"/>
        <v>44876.5</v>
      </c>
      <c r="G57" s="1217">
        <f t="shared" si="2"/>
        <v>2377</v>
      </c>
      <c r="H57" s="1217">
        <f t="shared" si="2"/>
        <v>9311.7999999999993</v>
      </c>
      <c r="I57" s="1217">
        <f t="shared" si="2"/>
        <v>1265.5</v>
      </c>
      <c r="J57" s="1217">
        <f t="shared" si="2"/>
        <v>27493.3</v>
      </c>
      <c r="K57" s="1217">
        <f t="shared" si="2"/>
        <v>10702.8</v>
      </c>
      <c r="L57" s="1823">
        <f t="shared" si="1"/>
        <v>129164.90000000001</v>
      </c>
    </row>
    <row r="58" spans="1:17" x14ac:dyDescent="0.2">
      <c r="A58" s="1820" t="s">
        <v>1018</v>
      </c>
      <c r="B58" s="1680"/>
      <c r="C58" s="1680"/>
      <c r="D58" s="1680"/>
      <c r="E58" s="1680"/>
      <c r="F58" s="1680"/>
      <c r="G58" s="1680"/>
      <c r="H58" s="1680"/>
      <c r="I58" s="1680"/>
      <c r="J58" s="1680"/>
      <c r="K58" s="1680"/>
      <c r="L58" s="1703"/>
    </row>
    <row r="59" spans="1:17" x14ac:dyDescent="0.2">
      <c r="A59" s="1806" t="s">
        <v>594</v>
      </c>
      <c r="B59" s="1821">
        <v>754.9</v>
      </c>
      <c r="C59" s="1821">
        <v>7895.2</v>
      </c>
      <c r="D59" s="1821">
        <v>7071</v>
      </c>
      <c r="E59" s="1821">
        <v>17065.400000000001</v>
      </c>
      <c r="F59" s="1821">
        <v>44876.5</v>
      </c>
      <c r="G59" s="1821">
        <v>2115.1999999999998</v>
      </c>
      <c r="H59" s="1821">
        <v>9301.4</v>
      </c>
      <c r="I59" s="1821">
        <v>1264.7</v>
      </c>
      <c r="J59" s="1821">
        <v>27493.3</v>
      </c>
      <c r="K59" s="1821">
        <v>10695.8</v>
      </c>
      <c r="L59" s="1822">
        <f>SUM(B59:K59)</f>
        <v>128533.4</v>
      </c>
    </row>
    <row r="60" spans="1:17" ht="13.5" thickBot="1" x14ac:dyDescent="0.25">
      <c r="A60" s="1806" t="s">
        <v>1019</v>
      </c>
      <c r="B60" s="1821">
        <v>21.199999999999996</v>
      </c>
      <c r="C60" s="1821">
        <v>66.000000000000014</v>
      </c>
      <c r="D60" s="1821">
        <v>85.8</v>
      </c>
      <c r="E60" s="1821">
        <v>178.50000000000003</v>
      </c>
      <c r="F60" s="1821">
        <v>0</v>
      </c>
      <c r="G60" s="1821">
        <v>261.79999999999995</v>
      </c>
      <c r="H60" s="1821">
        <v>10.399999999999997</v>
      </c>
      <c r="I60" s="1821">
        <v>0.80000000000000426</v>
      </c>
      <c r="J60" s="1821">
        <v>0</v>
      </c>
      <c r="K60" s="1821">
        <v>7.0000000000000018</v>
      </c>
      <c r="L60" s="1822">
        <f t="shared" ref="L60:L61" si="3">SUM(B60:K60)</f>
        <v>631.49999999999989</v>
      </c>
    </row>
    <row r="61" spans="1:17" ht="13.5" thickBot="1" x14ac:dyDescent="0.25">
      <c r="A61" s="1814" t="s">
        <v>101</v>
      </c>
      <c r="B61" s="1217">
        <f>SUM(B59:B60)</f>
        <v>776.1</v>
      </c>
      <c r="C61" s="1217">
        <f t="shared" ref="C61:K61" si="4">SUM(C59:C60)</f>
        <v>7961.2</v>
      </c>
      <c r="D61" s="1217">
        <f t="shared" si="4"/>
        <v>7156.8</v>
      </c>
      <c r="E61" s="1217">
        <f t="shared" si="4"/>
        <v>17243.900000000001</v>
      </c>
      <c r="F61" s="1217">
        <f t="shared" si="4"/>
        <v>44876.5</v>
      </c>
      <c r="G61" s="1217">
        <f t="shared" si="4"/>
        <v>2377</v>
      </c>
      <c r="H61" s="1217">
        <f t="shared" si="4"/>
        <v>9311.7999999999993</v>
      </c>
      <c r="I61" s="1217">
        <f t="shared" si="4"/>
        <v>1265.5</v>
      </c>
      <c r="J61" s="1217">
        <f t="shared" si="4"/>
        <v>27493.3</v>
      </c>
      <c r="K61" s="1217">
        <f t="shared" si="4"/>
        <v>10702.8</v>
      </c>
      <c r="L61" s="1823">
        <f t="shared" si="3"/>
        <v>129164.90000000001</v>
      </c>
    </row>
  </sheetData>
  <mergeCells count="8">
    <mergeCell ref="A51:L51"/>
    <mergeCell ref="A52:L52"/>
    <mergeCell ref="O1:T1"/>
    <mergeCell ref="A40:L40"/>
    <mergeCell ref="A47:L47"/>
    <mergeCell ref="A48:L48"/>
    <mergeCell ref="A49:L49"/>
    <mergeCell ref="A50:L50"/>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C4B1C-977C-4085-8463-593452553B54}">
  <sheetPr>
    <pageSetUpPr fitToPage="1"/>
  </sheetPr>
  <dimension ref="A1:W24"/>
  <sheetViews>
    <sheetView showGridLines="0" workbookViewId="0">
      <selection activeCell="A4" sqref="A4:E23"/>
    </sheetView>
  </sheetViews>
  <sheetFormatPr defaultColWidth="8.7109375" defaultRowHeight="12.75" x14ac:dyDescent="0.2"/>
  <cols>
    <col min="1" max="1" width="44.85546875" style="1114" customWidth="1"/>
    <col min="2" max="5" width="11.7109375" style="1132" customWidth="1"/>
    <col min="6" max="22" width="8.7109375" style="1114"/>
    <col min="23" max="23" width="13.42578125" style="1240" customWidth="1"/>
    <col min="24" max="16384" width="8.7109375" style="1114"/>
  </cols>
  <sheetData>
    <row r="1" spans="1:23" ht="18" x14ac:dyDescent="0.2">
      <c r="A1" s="2282" t="s">
        <v>1082</v>
      </c>
      <c r="B1" s="2282"/>
      <c r="C1" s="2282"/>
      <c r="D1" s="2282"/>
      <c r="E1" s="2282"/>
      <c r="L1" s="114"/>
      <c r="M1" s="114"/>
      <c r="N1" s="114"/>
      <c r="O1" s="114"/>
      <c r="P1" s="114"/>
      <c r="Q1" s="114"/>
    </row>
    <row r="2" spans="1:23" x14ac:dyDescent="0.2">
      <c r="L2" s="114"/>
      <c r="M2" s="114"/>
      <c r="N2" s="114"/>
      <c r="O2" s="114"/>
      <c r="P2" s="114"/>
      <c r="Q2" s="114"/>
    </row>
    <row r="3" spans="1:23" ht="13.5" thickBot="1" x14ac:dyDescent="0.25">
      <c r="L3" s="114"/>
      <c r="M3" s="114"/>
      <c r="N3" s="114"/>
      <c r="O3" s="114"/>
      <c r="P3" s="114"/>
      <c r="Q3" s="114"/>
    </row>
    <row r="4" spans="1:23" x14ac:dyDescent="0.2">
      <c r="A4" s="1846"/>
      <c r="B4" s="2283" t="s">
        <v>781</v>
      </c>
      <c r="C4" s="2284"/>
      <c r="D4" s="2285" t="s">
        <v>782</v>
      </c>
      <c r="E4" s="2286"/>
    </row>
    <row r="5" spans="1:23" s="1241" customFormat="1" ht="42" customHeight="1" x14ac:dyDescent="0.2">
      <c r="A5" s="1847"/>
      <c r="B5" s="1791" t="s">
        <v>275</v>
      </c>
      <c r="C5" s="1791" t="s">
        <v>277</v>
      </c>
      <c r="D5" s="1792" t="s">
        <v>1083</v>
      </c>
      <c r="E5" s="1793" t="s">
        <v>277</v>
      </c>
      <c r="L5" s="1242"/>
      <c r="W5" s="1243"/>
    </row>
    <row r="6" spans="1:23" ht="13.5" thickBot="1" x14ac:dyDescent="0.25">
      <c r="A6" s="1848" t="s">
        <v>1084</v>
      </c>
      <c r="B6" s="1244" t="s">
        <v>296</v>
      </c>
      <c r="C6" s="1244" t="s">
        <v>296</v>
      </c>
      <c r="D6" s="1245" t="s">
        <v>296</v>
      </c>
      <c r="E6" s="1849" t="s">
        <v>296</v>
      </c>
    </row>
    <row r="7" spans="1:23" x14ac:dyDescent="0.2">
      <c r="A7" s="1850" t="s">
        <v>1085</v>
      </c>
      <c r="B7" s="1851"/>
      <c r="C7" s="1851"/>
      <c r="D7" s="1852"/>
      <c r="E7" s="1853"/>
    </row>
    <row r="8" spans="1:23" x14ac:dyDescent="0.2">
      <c r="A8" s="1854" t="s">
        <v>1086</v>
      </c>
      <c r="B8" s="1652">
        <v>104.3</v>
      </c>
      <c r="C8" s="1652">
        <v>104.3</v>
      </c>
      <c r="D8" s="1653">
        <v>53.9</v>
      </c>
      <c r="E8" s="1654">
        <v>53.9</v>
      </c>
    </row>
    <row r="9" spans="1:23" x14ac:dyDescent="0.2">
      <c r="A9" s="1855" t="s">
        <v>1087</v>
      </c>
      <c r="B9" s="1652">
        <v>13.3</v>
      </c>
      <c r="C9" s="1652">
        <v>13.3</v>
      </c>
      <c r="D9" s="1653">
        <v>13.3</v>
      </c>
      <c r="E9" s="1654">
        <v>13.3</v>
      </c>
    </row>
    <row r="10" spans="1:23" ht="12.75" customHeight="1" x14ac:dyDescent="0.2">
      <c r="A10" s="1855" t="s">
        <v>1088</v>
      </c>
      <c r="B10" s="1652">
        <v>0</v>
      </c>
      <c r="C10" s="1652">
        <v>0</v>
      </c>
      <c r="D10" s="1653">
        <v>7.2</v>
      </c>
      <c r="E10" s="1654">
        <v>7.2</v>
      </c>
    </row>
    <row r="11" spans="1:23" x14ac:dyDescent="0.2">
      <c r="A11" s="1855" t="s">
        <v>1089</v>
      </c>
      <c r="B11" s="1652">
        <v>4.5</v>
      </c>
      <c r="C11" s="1652">
        <v>4.5</v>
      </c>
      <c r="D11" s="1653">
        <v>0</v>
      </c>
      <c r="E11" s="1654">
        <v>0</v>
      </c>
    </row>
    <row r="12" spans="1:23" x14ac:dyDescent="0.2">
      <c r="A12" s="1854" t="s">
        <v>1090</v>
      </c>
      <c r="B12" s="1652">
        <v>1.6</v>
      </c>
      <c r="C12" s="1652">
        <v>1.6</v>
      </c>
      <c r="D12" s="1653">
        <v>1.6</v>
      </c>
      <c r="E12" s="1654">
        <v>1.6</v>
      </c>
      <c r="G12" s="1129"/>
      <c r="U12" s="1129"/>
    </row>
    <row r="13" spans="1:23" ht="13.5" thickBot="1" x14ac:dyDescent="0.25">
      <c r="A13" s="1855" t="s">
        <v>1091</v>
      </c>
      <c r="B13" s="1652">
        <v>0.1</v>
      </c>
      <c r="C13" s="1652">
        <v>0.1</v>
      </c>
      <c r="D13" s="1653">
        <v>0</v>
      </c>
      <c r="E13" s="1654">
        <v>0</v>
      </c>
      <c r="G13" s="1247"/>
      <c r="H13" s="1247"/>
      <c r="I13" s="1247"/>
      <c r="J13" s="1247"/>
      <c r="K13" s="1247"/>
      <c r="L13" s="1247"/>
      <c r="M13" s="1247"/>
      <c r="N13" s="1247"/>
      <c r="O13" s="1247"/>
      <c r="U13" s="1129"/>
    </row>
    <row r="14" spans="1:23" ht="13.5" thickBot="1" x14ac:dyDescent="0.25">
      <c r="A14" s="1856" t="s">
        <v>1092</v>
      </c>
      <c r="B14" s="1124">
        <v>123.79999999999998</v>
      </c>
      <c r="C14" s="1124">
        <v>123.79999999999998</v>
      </c>
      <c r="D14" s="1125">
        <v>76</v>
      </c>
      <c r="E14" s="1656">
        <v>76</v>
      </c>
      <c r="G14" s="1247"/>
      <c r="H14" s="1247"/>
      <c r="I14" s="1247"/>
      <c r="J14" s="1247"/>
      <c r="K14" s="1247"/>
      <c r="L14" s="1247"/>
      <c r="M14" s="1247"/>
      <c r="N14" s="1247"/>
      <c r="O14" s="1247"/>
      <c r="U14" s="1129"/>
    </row>
    <row r="15" spans="1:23" x14ac:dyDescent="0.2">
      <c r="A15" s="1850" t="s">
        <v>1093</v>
      </c>
      <c r="B15" s="1652"/>
      <c r="C15" s="1652"/>
      <c r="D15" s="1653"/>
      <c r="E15" s="1654"/>
      <c r="G15" s="1247"/>
      <c r="H15" s="1247"/>
      <c r="I15" s="1247"/>
      <c r="J15" s="1247"/>
      <c r="K15" s="1247"/>
      <c r="L15" s="1247"/>
      <c r="M15" s="1247"/>
      <c r="N15" s="1247"/>
      <c r="O15" s="1247"/>
      <c r="T15" s="1129"/>
    </row>
    <row r="16" spans="1:23" x14ac:dyDescent="0.2">
      <c r="A16" s="1855" t="s">
        <v>1094</v>
      </c>
      <c r="B16" s="1652">
        <v>220.4</v>
      </c>
      <c r="C16" s="1652">
        <v>220.4</v>
      </c>
      <c r="D16" s="1653">
        <v>133.6</v>
      </c>
      <c r="E16" s="1654">
        <v>133.6</v>
      </c>
      <c r="G16" s="1247"/>
      <c r="H16" s="1248"/>
      <c r="I16" s="1247"/>
      <c r="J16" s="1247"/>
      <c r="K16" s="1247"/>
      <c r="L16" s="1247"/>
      <c r="M16" s="1247"/>
      <c r="N16" s="1247"/>
      <c r="O16" s="1247"/>
    </row>
    <row r="17" spans="1:21" x14ac:dyDescent="0.2">
      <c r="A17" s="1855" t="s">
        <v>1095</v>
      </c>
      <c r="B17" s="1652">
        <v>38.9</v>
      </c>
      <c r="C17" s="1652">
        <v>38.9</v>
      </c>
      <c r="D17" s="1653">
        <v>226</v>
      </c>
      <c r="E17" s="1654">
        <v>226</v>
      </c>
      <c r="G17" s="1247"/>
    </row>
    <row r="18" spans="1:21" ht="25.5" customHeight="1" thickBot="1" x14ac:dyDescent="0.25">
      <c r="A18" s="1854" t="s">
        <v>1096</v>
      </c>
      <c r="B18" s="1652">
        <v>0</v>
      </c>
      <c r="C18" s="1652">
        <v>47.2</v>
      </c>
      <c r="D18" s="1653">
        <v>0</v>
      </c>
      <c r="E18" s="1654">
        <v>45.3</v>
      </c>
      <c r="G18" s="1247"/>
    </row>
    <row r="19" spans="1:21" ht="13.5" thickBot="1" x14ac:dyDescent="0.25">
      <c r="A19" s="1856" t="s">
        <v>1097</v>
      </c>
      <c r="B19" s="1124">
        <v>259.3</v>
      </c>
      <c r="C19" s="1124">
        <v>306.5</v>
      </c>
      <c r="D19" s="1125">
        <v>359.6</v>
      </c>
      <c r="E19" s="1656">
        <v>404.90000000000003</v>
      </c>
      <c r="G19" s="1247"/>
      <c r="U19" s="1129"/>
    </row>
    <row r="20" spans="1:21" ht="25.5" customHeight="1" x14ac:dyDescent="0.2">
      <c r="A20" s="1847" t="s">
        <v>1098</v>
      </c>
      <c r="B20" s="1857"/>
      <c r="C20" s="1857"/>
      <c r="D20" s="1857"/>
      <c r="E20" s="1858"/>
    </row>
    <row r="21" spans="1:21" x14ac:dyDescent="0.2">
      <c r="A21" s="1850" t="s">
        <v>1093</v>
      </c>
      <c r="B21" s="1652"/>
      <c r="C21" s="1652"/>
      <c r="D21" s="1653"/>
      <c r="E21" s="1654"/>
    </row>
    <row r="22" spans="1:21" ht="13.5" thickBot="1" x14ac:dyDescent="0.25">
      <c r="A22" s="1855" t="s">
        <v>1094</v>
      </c>
      <c r="B22" s="1652">
        <v>105.4</v>
      </c>
      <c r="C22" s="1652">
        <v>105.4</v>
      </c>
      <c r="D22" s="1653">
        <v>161.30000000000001</v>
      </c>
      <c r="E22" s="1654">
        <v>161.30000000000001</v>
      </c>
    </row>
    <row r="23" spans="1:21" ht="13.5" thickBot="1" x14ac:dyDescent="0.25">
      <c r="A23" s="1856" t="s">
        <v>1099</v>
      </c>
      <c r="B23" s="1249">
        <v>105.4</v>
      </c>
      <c r="C23" s="1249">
        <v>105.4</v>
      </c>
      <c r="D23" s="1125">
        <v>161.30000000000001</v>
      </c>
      <c r="E23" s="1656">
        <v>161.30000000000001</v>
      </c>
    </row>
    <row r="24" spans="1:21" ht="14.25" customHeight="1" x14ac:dyDescent="0.2">
      <c r="A24" s="2260" t="s">
        <v>1100</v>
      </c>
      <c r="B24" s="2261"/>
      <c r="C24" s="2261"/>
      <c r="D24" s="2261"/>
      <c r="E24" s="2261"/>
    </row>
  </sheetData>
  <mergeCells count="4">
    <mergeCell ref="A1:E1"/>
    <mergeCell ref="B4:C4"/>
    <mergeCell ref="D4:E4"/>
    <mergeCell ref="A24:E24"/>
  </mergeCells>
  <pageMargins left="0.7" right="0.7" top="0.75" bottom="0.75" header="0.3" footer="0.3"/>
  <pageSetup paperSize="9" scale="85"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343A9-821E-407B-88F5-A20A2A8114AC}">
  <dimension ref="A1:S92"/>
  <sheetViews>
    <sheetView showGridLines="0" workbookViewId="0">
      <selection activeCell="A26" sqref="A26:C28"/>
    </sheetView>
  </sheetViews>
  <sheetFormatPr defaultColWidth="9.140625" defaultRowHeight="12.75" x14ac:dyDescent="0.2"/>
  <cols>
    <col min="1" max="1" width="39.7109375" style="1343" customWidth="1"/>
    <col min="2" max="2" width="14.7109375" style="1343" customWidth="1"/>
    <col min="3" max="5" width="9.140625" style="1343"/>
    <col min="6" max="6" width="12" style="1343" customWidth="1"/>
    <col min="7" max="16384" width="9.140625" style="1343"/>
  </cols>
  <sheetData>
    <row r="1" spans="1:19" ht="18" customHeight="1" x14ac:dyDescent="0.2">
      <c r="A1" s="2287" t="s">
        <v>1296</v>
      </c>
      <c r="B1" s="2287"/>
      <c r="C1" s="2287"/>
      <c r="D1" s="2287"/>
      <c r="E1" s="2287"/>
      <c r="N1" s="114"/>
      <c r="O1" s="114"/>
      <c r="P1" s="114"/>
      <c r="Q1" s="114"/>
      <c r="R1" s="114"/>
      <c r="S1" s="114"/>
    </row>
    <row r="2" spans="1:19" ht="18" customHeight="1" thickBot="1" x14ac:dyDescent="0.25">
      <c r="A2" s="1344"/>
      <c r="B2" s="1344"/>
      <c r="C2" s="1344"/>
      <c r="D2" s="1344"/>
      <c r="E2" s="1344"/>
      <c r="N2" s="114"/>
      <c r="O2" s="114"/>
      <c r="P2" s="114"/>
      <c r="Q2" s="114"/>
      <c r="R2" s="114"/>
      <c r="S2" s="114"/>
    </row>
    <row r="3" spans="1:19" x14ac:dyDescent="0.2">
      <c r="A3" s="2300" t="s">
        <v>1297</v>
      </c>
      <c r="B3" s="2301"/>
      <c r="C3" s="2301"/>
      <c r="D3" s="2301"/>
      <c r="E3" s="2301"/>
      <c r="F3" s="2302"/>
      <c r="N3" s="114"/>
      <c r="O3" s="114"/>
      <c r="P3" s="114"/>
      <c r="Q3" s="114"/>
      <c r="R3" s="114"/>
      <c r="S3" s="114"/>
    </row>
    <row r="4" spans="1:19" ht="12.75" customHeight="1" thickBot="1" x14ac:dyDescent="0.25">
      <c r="A4" s="1848" t="s">
        <v>1298</v>
      </c>
      <c r="B4" s="2303" t="s">
        <v>1299</v>
      </c>
      <c r="C4" s="2303"/>
      <c r="D4" s="2303"/>
      <c r="E4" s="2303"/>
      <c r="F4" s="2304"/>
      <c r="H4" s="1204"/>
      <c r="I4" s="1204"/>
      <c r="J4" s="1204"/>
      <c r="K4" s="1204"/>
      <c r="L4" s="1204"/>
      <c r="M4" s="1204"/>
    </row>
    <row r="5" spans="1:19" ht="25.5" customHeight="1" x14ac:dyDescent="0.2">
      <c r="A5" s="1854" t="s">
        <v>1086</v>
      </c>
      <c r="B5" s="2291" t="s">
        <v>1300</v>
      </c>
      <c r="C5" s="2292"/>
      <c r="D5" s="2292"/>
      <c r="E5" s="2292"/>
      <c r="F5" s="2293"/>
      <c r="H5" s="1204"/>
      <c r="I5" s="1204"/>
      <c r="J5" s="1204"/>
      <c r="K5" s="1204"/>
      <c r="L5" s="1204"/>
      <c r="M5" s="1204"/>
    </row>
    <row r="6" spans="1:19" ht="12.75" customHeight="1" x14ac:dyDescent="0.2">
      <c r="A6" s="1859" t="s">
        <v>1087</v>
      </c>
      <c r="B6" s="2288" t="s">
        <v>1301</v>
      </c>
      <c r="C6" s="2289"/>
      <c r="D6" s="2289"/>
      <c r="E6" s="2289"/>
      <c r="F6" s="2290"/>
    </row>
    <row r="7" spans="1:19" ht="26.25" customHeight="1" x14ac:dyDescent="0.2">
      <c r="A7" s="1854" t="s">
        <v>1302</v>
      </c>
      <c r="B7" s="2291" t="s">
        <v>1303</v>
      </c>
      <c r="C7" s="2292"/>
      <c r="D7" s="2292"/>
      <c r="E7" s="2292"/>
      <c r="F7" s="2293"/>
    </row>
    <row r="8" spans="1:19" x14ac:dyDescent="0.2">
      <c r="A8" s="1859" t="s">
        <v>1090</v>
      </c>
      <c r="B8" s="2288" t="s">
        <v>1300</v>
      </c>
      <c r="C8" s="2289"/>
      <c r="D8" s="2289"/>
      <c r="E8" s="2289"/>
      <c r="F8" s="2290"/>
    </row>
    <row r="9" spans="1:19" ht="13.5" x14ac:dyDescent="0.2">
      <c r="A9" s="1806" t="s">
        <v>1304</v>
      </c>
      <c r="B9" s="2291" t="s">
        <v>1300</v>
      </c>
      <c r="C9" s="2292"/>
      <c r="D9" s="2292"/>
      <c r="E9" s="2292"/>
      <c r="F9" s="2293"/>
    </row>
    <row r="10" spans="1:19" x14ac:dyDescent="0.2">
      <c r="A10" s="1859" t="s">
        <v>1305</v>
      </c>
      <c r="B10" s="2288" t="s">
        <v>1300</v>
      </c>
      <c r="C10" s="2289"/>
      <c r="D10" s="2289"/>
      <c r="E10" s="2289"/>
      <c r="F10" s="2290"/>
    </row>
    <row r="11" spans="1:19" ht="13.5" thickBot="1" x14ac:dyDescent="0.25">
      <c r="A11" s="1860" t="s">
        <v>1276</v>
      </c>
      <c r="B11" s="2294" t="s">
        <v>1300</v>
      </c>
      <c r="C11" s="2295"/>
      <c r="D11" s="2295"/>
      <c r="E11" s="2295"/>
      <c r="F11" s="2296"/>
    </row>
    <row r="12" spans="1:19" ht="24.75" customHeight="1" x14ac:dyDescent="0.2">
      <c r="A12" s="2297" t="s">
        <v>1306</v>
      </c>
      <c r="B12" s="2298"/>
      <c r="C12" s="2298"/>
      <c r="D12" s="2298"/>
      <c r="E12" s="2298"/>
      <c r="F12" s="2299"/>
    </row>
    <row r="13" spans="1:19" ht="12.75" customHeight="1" x14ac:dyDescent="0.2">
      <c r="A13" s="1345"/>
      <c r="B13" s="1346"/>
      <c r="C13" s="1207"/>
      <c r="D13" s="1207"/>
      <c r="E13" s="1207"/>
      <c r="F13" s="1207"/>
    </row>
    <row r="14" spans="1:19" ht="12.75" customHeight="1" x14ac:dyDescent="0.2">
      <c r="A14" s="1347"/>
      <c r="B14" s="1348"/>
    </row>
    <row r="15" spans="1:19" ht="20.25" customHeight="1" thickBot="1" x14ac:dyDescent="0.25">
      <c r="A15" s="2287">
        <v>7.8</v>
      </c>
      <c r="B15" s="2287"/>
      <c r="C15" s="2287"/>
      <c r="D15" s="2287"/>
      <c r="E15" s="2287"/>
    </row>
    <row r="16" spans="1:19" ht="12.75" customHeight="1" thickBot="1" x14ac:dyDescent="0.25">
      <c r="A16" s="1861" t="s">
        <v>1307</v>
      </c>
      <c r="B16" s="1862" t="s">
        <v>1308</v>
      </c>
    </row>
    <row r="17" spans="1:5" ht="12.75" customHeight="1" x14ac:dyDescent="0.2">
      <c r="A17" s="1863" t="s">
        <v>1309</v>
      </c>
      <c r="B17" s="1864" t="s">
        <v>1310</v>
      </c>
    </row>
    <row r="18" spans="1:5" x14ac:dyDescent="0.2">
      <c r="A18" s="1865" t="s">
        <v>1311</v>
      </c>
      <c r="B18" s="1866" t="s">
        <v>1312</v>
      </c>
    </row>
    <row r="19" spans="1:5" x14ac:dyDescent="0.2">
      <c r="A19" s="1863" t="s">
        <v>1313</v>
      </c>
      <c r="B19" s="1864" t="s">
        <v>1314</v>
      </c>
    </row>
    <row r="20" spans="1:5" x14ac:dyDescent="0.2">
      <c r="A20" s="1865" t="s">
        <v>1315</v>
      </c>
      <c r="B20" s="1866" t="s">
        <v>1316</v>
      </c>
    </row>
    <row r="21" spans="1:5" x14ac:dyDescent="0.2">
      <c r="A21" s="1863" t="s">
        <v>1317</v>
      </c>
      <c r="B21" s="1864" t="s">
        <v>1318</v>
      </c>
    </row>
    <row r="22" spans="1:5" x14ac:dyDescent="0.2">
      <c r="A22" s="1865" t="s">
        <v>1319</v>
      </c>
      <c r="B22" s="1866" t="s">
        <v>1320</v>
      </c>
    </row>
    <row r="23" spans="1:5" ht="13.5" thickBot="1" x14ac:dyDescent="0.25">
      <c r="A23" s="1867" t="s">
        <v>1321</v>
      </c>
      <c r="B23" s="1868" t="s">
        <v>1322</v>
      </c>
      <c r="D23" s="1349"/>
    </row>
    <row r="25" spans="1:5" ht="34.5" customHeight="1" thickBot="1" x14ac:dyDescent="0.25">
      <c r="A25" s="2287">
        <v>7.9</v>
      </c>
      <c r="B25" s="2287"/>
      <c r="C25" s="2287"/>
      <c r="D25" s="2287"/>
      <c r="E25" s="2287"/>
    </row>
    <row r="26" spans="1:5" ht="23.25" thickBot="1" x14ac:dyDescent="0.25">
      <c r="A26" s="1869" t="s">
        <v>1323</v>
      </c>
      <c r="B26" s="1870" t="s">
        <v>1308</v>
      </c>
      <c r="C26" s="1871" t="s">
        <v>1324</v>
      </c>
    </row>
    <row r="27" spans="1:5" x14ac:dyDescent="0.2">
      <c r="A27" s="1872" t="s">
        <v>1325</v>
      </c>
      <c r="B27" s="1873" t="s">
        <v>1326</v>
      </c>
      <c r="C27" s="1874">
        <v>688</v>
      </c>
    </row>
    <row r="28" spans="1:5" ht="13.5" thickBot="1" x14ac:dyDescent="0.25">
      <c r="A28" s="1875" t="s">
        <v>1327</v>
      </c>
      <c r="B28" s="1350" t="s">
        <v>1328</v>
      </c>
      <c r="C28" s="1876">
        <v>55040</v>
      </c>
    </row>
    <row r="92" spans="2:3" x14ac:dyDescent="0.2">
      <c r="B92" s="1351"/>
      <c r="C92" s="1351"/>
    </row>
  </sheetData>
  <mergeCells count="13">
    <mergeCell ref="B7:F7"/>
    <mergeCell ref="A1:E1"/>
    <mergeCell ref="A3:F3"/>
    <mergeCell ref="B4:F4"/>
    <mergeCell ref="B5:F5"/>
    <mergeCell ref="B6:F6"/>
    <mergeCell ref="A25:E25"/>
    <mergeCell ref="B8:F8"/>
    <mergeCell ref="B9:F9"/>
    <mergeCell ref="B10:F10"/>
    <mergeCell ref="B11:F11"/>
    <mergeCell ref="A12:F12"/>
    <mergeCell ref="A15:E15"/>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05FB4-6E78-4E03-8181-7A00B8EE0F22}">
  <dimension ref="A1:E17"/>
  <sheetViews>
    <sheetView showGridLines="0" workbookViewId="0">
      <selection activeCell="A3" sqref="A3:C14"/>
    </sheetView>
  </sheetViews>
  <sheetFormatPr defaultColWidth="8.7109375" defaultRowHeight="12.75" x14ac:dyDescent="0.2"/>
  <cols>
    <col min="1" max="1" width="22.28515625" style="1114" customWidth="1"/>
    <col min="2" max="3" width="11.7109375" style="1132" customWidth="1"/>
    <col min="4" max="16384" width="8.7109375" style="1114"/>
  </cols>
  <sheetData>
    <row r="1" spans="1:5" ht="18" x14ac:dyDescent="0.2">
      <c r="A1" s="2287" t="s">
        <v>1329</v>
      </c>
      <c r="B1" s="2287"/>
      <c r="C1" s="2287"/>
      <c r="D1" s="2287"/>
      <c r="E1" s="2287"/>
    </row>
    <row r="2" spans="1:5" ht="13.5" thickBot="1" x14ac:dyDescent="0.25">
      <c r="A2" s="1352"/>
      <c r="B2" s="1216"/>
      <c r="C2" s="1216"/>
    </row>
    <row r="3" spans="1:5" ht="36" x14ac:dyDescent="0.2">
      <c r="A3" s="1877"/>
      <c r="B3" s="1878" t="s">
        <v>781</v>
      </c>
      <c r="C3" s="1879" t="s">
        <v>1330</v>
      </c>
    </row>
    <row r="4" spans="1:5" ht="13.5" thickBot="1" x14ac:dyDescent="0.25">
      <c r="A4" s="1738"/>
      <c r="B4" s="1146" t="s">
        <v>296</v>
      </c>
      <c r="C4" s="1682" t="s">
        <v>296</v>
      </c>
    </row>
    <row r="5" spans="1:5" x14ac:dyDescent="0.2">
      <c r="A5" s="1644" t="s">
        <v>1331</v>
      </c>
      <c r="B5" s="1880">
        <v>1021.6</v>
      </c>
      <c r="C5" s="1881">
        <v>888.2</v>
      </c>
    </row>
    <row r="6" spans="1:5" x14ac:dyDescent="0.2">
      <c r="A6" s="1644" t="s">
        <v>1332</v>
      </c>
      <c r="B6" s="1880">
        <v>180.3</v>
      </c>
      <c r="C6" s="1881">
        <v>173.5</v>
      </c>
    </row>
    <row r="7" spans="1:5" x14ac:dyDescent="0.2">
      <c r="A7" s="1644" t="s">
        <v>1333</v>
      </c>
      <c r="B7" s="1880">
        <v>2367.1999999999998</v>
      </c>
      <c r="C7" s="1881">
        <v>2273.5</v>
      </c>
    </row>
    <row r="8" spans="1:5" x14ac:dyDescent="0.2">
      <c r="A8" s="1644" t="s">
        <v>1334</v>
      </c>
      <c r="B8" s="1880">
        <v>150.80000000000001</v>
      </c>
      <c r="C8" s="1881">
        <v>157.6</v>
      </c>
    </row>
    <row r="9" spans="1:5" ht="12.75" customHeight="1" x14ac:dyDescent="0.2">
      <c r="A9" s="1644" t="s">
        <v>1335</v>
      </c>
      <c r="B9" s="1880">
        <v>69.5</v>
      </c>
      <c r="C9" s="1881">
        <v>61.7</v>
      </c>
    </row>
    <row r="10" spans="1:5" x14ac:dyDescent="0.2">
      <c r="A10" s="1644" t="s">
        <v>1336</v>
      </c>
      <c r="B10" s="1880">
        <v>351.9</v>
      </c>
      <c r="C10" s="1881">
        <v>205</v>
      </c>
    </row>
    <row r="11" spans="1:5" ht="13.5" thickBot="1" x14ac:dyDescent="0.25">
      <c r="A11" s="1644" t="s">
        <v>1337</v>
      </c>
      <c r="B11" s="1880">
        <v>0</v>
      </c>
      <c r="C11" s="1881">
        <v>0.1</v>
      </c>
    </row>
    <row r="12" spans="1:5" ht="25.5" customHeight="1" thickBot="1" x14ac:dyDescent="0.25">
      <c r="A12" s="1649" t="s">
        <v>1338</v>
      </c>
      <c r="B12" s="1354">
        <v>4141.3</v>
      </c>
      <c r="C12" s="1882">
        <v>3759.5999999999995</v>
      </c>
    </row>
    <row r="13" spans="1:5" ht="13.5" thickBot="1" x14ac:dyDescent="0.25">
      <c r="A13" s="1644" t="s">
        <v>1339</v>
      </c>
      <c r="B13" s="1880">
        <v>8.1</v>
      </c>
      <c r="C13" s="1881">
        <v>8.1</v>
      </c>
    </row>
    <row r="14" spans="1:5" ht="13.5" thickBot="1" x14ac:dyDescent="0.25">
      <c r="A14" s="1675" t="s">
        <v>1340</v>
      </c>
      <c r="B14" s="1354">
        <v>4149.4000000000005</v>
      </c>
      <c r="C14" s="1882">
        <v>3767.6999999999994</v>
      </c>
    </row>
    <row r="15" spans="1:5" x14ac:dyDescent="0.2">
      <c r="A15" s="1171"/>
      <c r="B15" s="117"/>
      <c r="C15" s="117"/>
    </row>
    <row r="16" spans="1:5" x14ac:dyDescent="0.2">
      <c r="A16" s="1352"/>
      <c r="B16" s="1216"/>
      <c r="C16" s="1216"/>
    </row>
    <row r="17" spans="1:3" x14ac:dyDescent="0.2">
      <c r="A17" s="1352"/>
      <c r="B17" s="1216"/>
      <c r="C17" s="1216"/>
    </row>
  </sheetData>
  <mergeCells count="1">
    <mergeCell ref="A1:E1"/>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7B6C2-F549-4C03-A66A-9ACA75D97F64}">
  <dimension ref="A1:G23"/>
  <sheetViews>
    <sheetView showGridLines="0" workbookViewId="0">
      <selection activeCell="A3" sqref="A3:E18"/>
    </sheetView>
  </sheetViews>
  <sheetFormatPr defaultColWidth="30.140625" defaultRowHeight="12.75" x14ac:dyDescent="0.2"/>
  <cols>
    <col min="1" max="1" width="22" style="1179" customWidth="1"/>
    <col min="2" max="5" width="13.7109375" style="1114" customWidth="1"/>
    <col min="6" max="16384" width="30.140625" style="1114"/>
  </cols>
  <sheetData>
    <row r="1" spans="1:7" ht="26.25" customHeight="1" x14ac:dyDescent="0.25">
      <c r="A1" s="2305" t="s">
        <v>1341</v>
      </c>
      <c r="B1" s="2305"/>
      <c r="C1" s="2305"/>
      <c r="D1" s="2305"/>
      <c r="E1" s="2305"/>
    </row>
    <row r="2" spans="1:7" ht="12.75" customHeight="1" thickBot="1" x14ac:dyDescent="0.25">
      <c r="B2" s="116"/>
      <c r="C2" s="1353"/>
      <c r="D2" s="1353"/>
      <c r="E2" s="1353"/>
    </row>
    <row r="3" spans="1:7" s="1179" customFormat="1" ht="30" customHeight="1" x14ac:dyDescent="0.2">
      <c r="A3" s="1718"/>
      <c r="B3" s="2306" t="s">
        <v>781</v>
      </c>
      <c r="C3" s="2245"/>
      <c r="D3" s="2307" t="s">
        <v>782</v>
      </c>
      <c r="E3" s="2308"/>
    </row>
    <row r="4" spans="1:7" s="1179" customFormat="1" ht="36" x14ac:dyDescent="0.2">
      <c r="A4" s="1726"/>
      <c r="B4" s="1680" t="s">
        <v>275</v>
      </c>
      <c r="C4" s="1680" t="s">
        <v>277</v>
      </c>
      <c r="D4" s="1663" t="s">
        <v>275</v>
      </c>
      <c r="E4" s="1664" t="s">
        <v>277</v>
      </c>
    </row>
    <row r="5" spans="1:7" ht="12.75" customHeight="1" thickBot="1" x14ac:dyDescent="0.25">
      <c r="A5" s="1738"/>
      <c r="B5" s="1214" t="s">
        <v>296</v>
      </c>
      <c r="C5" s="1214" t="s">
        <v>296</v>
      </c>
      <c r="D5" s="1355" t="s">
        <v>296</v>
      </c>
      <c r="E5" s="1883" t="s">
        <v>296</v>
      </c>
    </row>
    <row r="6" spans="1:7" ht="24" x14ac:dyDescent="0.2">
      <c r="A6" s="1884" t="s">
        <v>1342</v>
      </c>
      <c r="B6" s="1885"/>
      <c r="C6" s="1885"/>
      <c r="D6" s="1885"/>
      <c r="E6" s="1886"/>
    </row>
    <row r="7" spans="1:7" x14ac:dyDescent="0.2">
      <c r="A7" s="1706" t="s">
        <v>1343</v>
      </c>
      <c r="B7" s="1812">
        <v>532.6</v>
      </c>
      <c r="C7" s="1812">
        <v>532.6</v>
      </c>
      <c r="D7" s="1807">
        <v>486.4</v>
      </c>
      <c r="E7" s="1808">
        <v>345.09999999999997</v>
      </c>
    </row>
    <row r="8" spans="1:7" x14ac:dyDescent="0.2">
      <c r="A8" s="1706" t="s">
        <v>1344</v>
      </c>
      <c r="B8" s="1812">
        <v>717.8</v>
      </c>
      <c r="C8" s="1812">
        <v>717.8</v>
      </c>
      <c r="D8" s="1807">
        <v>701.1</v>
      </c>
      <c r="E8" s="1808">
        <v>702.4</v>
      </c>
    </row>
    <row r="9" spans="1:7" x14ac:dyDescent="0.2">
      <c r="A9" s="1706" t="s">
        <v>1345</v>
      </c>
      <c r="B9" s="1812">
        <v>749</v>
      </c>
      <c r="C9" s="1812">
        <v>645.80000000000007</v>
      </c>
      <c r="D9" s="1807">
        <v>1106.5999999999999</v>
      </c>
      <c r="E9" s="1808">
        <v>1131.4000000000001</v>
      </c>
      <c r="G9" s="1162"/>
    </row>
    <row r="10" spans="1:7" ht="25.5" x14ac:dyDescent="0.2">
      <c r="A10" s="1706" t="s">
        <v>1346</v>
      </c>
      <c r="B10" s="1812">
        <v>1211.9000000000001</v>
      </c>
      <c r="C10" s="1812">
        <v>1349</v>
      </c>
      <c r="D10" s="1807">
        <v>1328.3</v>
      </c>
      <c r="E10" s="1808">
        <v>1490.1999999999998</v>
      </c>
    </row>
    <row r="11" spans="1:7" ht="24" x14ac:dyDescent="0.2">
      <c r="A11" s="1706" t="s">
        <v>1347</v>
      </c>
      <c r="B11" s="1812">
        <v>1.1000000000000001</v>
      </c>
      <c r="C11" s="1812">
        <v>1.1000000000000001</v>
      </c>
      <c r="D11" s="1807">
        <v>1.1000000000000001</v>
      </c>
      <c r="E11" s="1808">
        <v>1.1000000000000001</v>
      </c>
    </row>
    <row r="12" spans="1:7" x14ac:dyDescent="0.2">
      <c r="A12" s="1887" t="s">
        <v>1348</v>
      </c>
      <c r="B12" s="1356">
        <v>3212.4</v>
      </c>
      <c r="C12" s="1356">
        <v>3246.3</v>
      </c>
      <c r="D12" s="1356">
        <v>3623.4999999999995</v>
      </c>
      <c r="E12" s="1888">
        <v>3670.2</v>
      </c>
    </row>
    <row r="13" spans="1:7" ht="24" x14ac:dyDescent="0.2">
      <c r="A13" s="1884" t="s">
        <v>1349</v>
      </c>
      <c r="B13" s="1889"/>
      <c r="C13" s="1889"/>
      <c r="D13" s="1812"/>
      <c r="E13" s="1813"/>
    </row>
    <row r="14" spans="1:7" x14ac:dyDescent="0.2">
      <c r="A14" s="1706" t="s">
        <v>1343</v>
      </c>
      <c r="B14" s="1812">
        <v>48.2</v>
      </c>
      <c r="C14" s="1812">
        <v>48.2</v>
      </c>
      <c r="D14" s="1807">
        <v>28.9</v>
      </c>
      <c r="E14" s="1808">
        <v>28.9</v>
      </c>
    </row>
    <row r="15" spans="1:7" x14ac:dyDescent="0.2">
      <c r="A15" s="1706" t="s">
        <v>1345</v>
      </c>
      <c r="B15" s="1812">
        <v>200.4</v>
      </c>
      <c r="C15" s="1812">
        <v>276.2</v>
      </c>
      <c r="D15" s="1807">
        <v>178.7</v>
      </c>
      <c r="E15" s="1808">
        <v>181.89999999999998</v>
      </c>
    </row>
    <row r="16" spans="1:7" ht="25.5" x14ac:dyDescent="0.2">
      <c r="A16" s="1706" t="s">
        <v>1346</v>
      </c>
      <c r="B16" s="1812">
        <v>661.6</v>
      </c>
      <c r="C16" s="1812">
        <v>661.6</v>
      </c>
      <c r="D16" s="1807">
        <v>377.3</v>
      </c>
      <c r="E16" s="1808">
        <v>377.3</v>
      </c>
    </row>
    <row r="17" spans="1:5" ht="13.5" thickBot="1" x14ac:dyDescent="0.25">
      <c r="A17" s="1890" t="s">
        <v>1348</v>
      </c>
      <c r="B17" s="1357">
        <v>910.2</v>
      </c>
      <c r="C17" s="1357">
        <v>986</v>
      </c>
      <c r="D17" s="1357">
        <v>584.9</v>
      </c>
      <c r="E17" s="1891">
        <v>588.1</v>
      </c>
    </row>
    <row r="18" spans="1:5" ht="13.5" thickBot="1" x14ac:dyDescent="0.25">
      <c r="A18" s="1892" t="s">
        <v>1350</v>
      </c>
      <c r="B18" s="1358">
        <v>4122.6000000000004</v>
      </c>
      <c r="C18" s="1358">
        <v>4232.3</v>
      </c>
      <c r="D18" s="1359">
        <v>4208.3999999999996</v>
      </c>
      <c r="E18" s="1893">
        <v>4258.3</v>
      </c>
    </row>
    <row r="19" spans="1:5" ht="39" customHeight="1" x14ac:dyDescent="0.2">
      <c r="A19" s="2255" t="s">
        <v>1351</v>
      </c>
      <c r="B19" s="2255"/>
      <c r="C19" s="2255"/>
      <c r="D19" s="2255"/>
      <c r="E19" s="2255"/>
    </row>
    <row r="20" spans="1:5" x14ac:dyDescent="0.2">
      <c r="A20" s="116"/>
      <c r="B20" s="116"/>
      <c r="C20" s="116"/>
      <c r="D20" s="116"/>
      <c r="E20" s="116"/>
    </row>
    <row r="21" spans="1:5" x14ac:dyDescent="0.2">
      <c r="A21" s="1360"/>
      <c r="B21" s="116"/>
      <c r="C21" s="116"/>
      <c r="D21" s="116"/>
      <c r="E21" s="116"/>
    </row>
    <row r="22" spans="1:5" x14ac:dyDescent="0.2">
      <c r="A22" s="116"/>
      <c r="B22" s="116"/>
      <c r="C22" s="116"/>
      <c r="D22" s="116"/>
      <c r="E22" s="116"/>
    </row>
    <row r="23" spans="1:5" ht="15" x14ac:dyDescent="0.25">
      <c r="A23" s="1127"/>
      <c r="B23" s="2309"/>
      <c r="C23" s="2309"/>
      <c r="D23" s="2310"/>
      <c r="E23" s="2311"/>
    </row>
  </sheetData>
  <mergeCells count="6">
    <mergeCell ref="A1:E1"/>
    <mergeCell ref="B3:C3"/>
    <mergeCell ref="D3:E3"/>
    <mergeCell ref="A19:E19"/>
    <mergeCell ref="B23:C23"/>
    <mergeCell ref="D23:E23"/>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8A31B-5841-4830-B3E2-78D70D29C152}">
  <dimension ref="A1:E20"/>
  <sheetViews>
    <sheetView showGridLines="0" workbookViewId="0">
      <selection activeCell="A11" sqref="A11:E17"/>
    </sheetView>
  </sheetViews>
  <sheetFormatPr defaultColWidth="8.7109375" defaultRowHeight="12.75" x14ac:dyDescent="0.2"/>
  <cols>
    <col min="1" max="1" width="34.28515625" style="1114" customWidth="1"/>
    <col min="2" max="5" width="13.7109375" style="1114" customWidth="1"/>
    <col min="6" max="16384" width="8.7109375" style="1114"/>
  </cols>
  <sheetData>
    <row r="1" spans="1:5" ht="18" x14ac:dyDescent="0.25">
      <c r="A1" s="2305" t="s">
        <v>1352</v>
      </c>
      <c r="B1" s="2305"/>
      <c r="C1" s="2305"/>
      <c r="D1" s="2305"/>
    </row>
    <row r="2" spans="1:5" ht="13.5" thickBot="1" x14ac:dyDescent="0.25">
      <c r="A2" s="116"/>
      <c r="B2" s="116"/>
      <c r="C2" s="116"/>
    </row>
    <row r="3" spans="1:5" x14ac:dyDescent="0.2">
      <c r="A3" s="1894"/>
      <c r="B3" s="2241" t="s">
        <v>89</v>
      </c>
      <c r="C3" s="2241"/>
      <c r="D3" s="2242" t="s">
        <v>90</v>
      </c>
      <c r="E3" s="2243"/>
    </row>
    <row r="4" spans="1:5" ht="36" x14ac:dyDescent="0.2">
      <c r="A4" s="1895"/>
      <c r="B4" s="1700" t="s">
        <v>275</v>
      </c>
      <c r="C4" s="1680" t="s">
        <v>277</v>
      </c>
      <c r="D4" s="1679" t="s">
        <v>275</v>
      </c>
      <c r="E4" s="1664" t="s">
        <v>277</v>
      </c>
    </row>
    <row r="5" spans="1:5" ht="13.5" thickBot="1" x14ac:dyDescent="0.25">
      <c r="A5" s="1896"/>
      <c r="B5" s="1146" t="s">
        <v>296</v>
      </c>
      <c r="C5" s="1146" t="s">
        <v>296</v>
      </c>
      <c r="D5" s="1145" t="s">
        <v>296</v>
      </c>
      <c r="E5" s="1682" t="s">
        <v>296</v>
      </c>
    </row>
    <row r="6" spans="1:5" x14ac:dyDescent="0.2">
      <c r="A6" s="1897" t="s">
        <v>1353</v>
      </c>
      <c r="B6" s="1824">
        <v>974.9</v>
      </c>
      <c r="C6" s="1824">
        <v>1243.5999999999999</v>
      </c>
      <c r="D6" s="1821">
        <v>1002.3</v>
      </c>
      <c r="E6" s="1822">
        <v>1153.0999999999999</v>
      </c>
    </row>
    <row r="7" spans="1:5" ht="13.5" thickBot="1" x14ac:dyDescent="0.25">
      <c r="A7" s="1706" t="s">
        <v>1354</v>
      </c>
      <c r="B7" s="1824">
        <v>70.2</v>
      </c>
      <c r="C7" s="1824">
        <v>104.00000000000004</v>
      </c>
      <c r="D7" s="1821">
        <v>-27.4</v>
      </c>
      <c r="E7" s="1822">
        <v>90.5</v>
      </c>
    </row>
    <row r="8" spans="1:5" s="1363" customFormat="1" ht="13.5" thickBot="1" x14ac:dyDescent="0.25">
      <c r="A8" s="1898" t="s">
        <v>1028</v>
      </c>
      <c r="B8" s="1361">
        <v>1045.0999999999999</v>
      </c>
      <c r="C8" s="1361">
        <v>1347.6</v>
      </c>
      <c r="D8" s="1362">
        <v>974.9</v>
      </c>
      <c r="E8" s="1899">
        <v>1243.5999999999999</v>
      </c>
    </row>
    <row r="9" spans="1:5" x14ac:dyDescent="0.2">
      <c r="A9" s="1364"/>
      <c r="B9" s="1365"/>
      <c r="C9" s="1365"/>
      <c r="D9" s="1133"/>
      <c r="E9" s="1133"/>
    </row>
    <row r="10" spans="1:5" ht="13.5" thickBot="1" x14ac:dyDescent="0.25">
      <c r="A10" s="1366"/>
      <c r="B10" s="1246"/>
      <c r="C10" s="1246"/>
      <c r="D10" s="1133"/>
      <c r="E10" s="1133"/>
    </row>
    <row r="11" spans="1:5" x14ac:dyDescent="0.2">
      <c r="A11" s="1894"/>
      <c r="B11" s="2314" t="s">
        <v>781</v>
      </c>
      <c r="C11" s="2241"/>
      <c r="D11" s="2315" t="s">
        <v>782</v>
      </c>
      <c r="E11" s="2243"/>
    </row>
    <row r="12" spans="1:5" ht="36" x14ac:dyDescent="0.2">
      <c r="A12" s="1895"/>
      <c r="B12" s="1700" t="s">
        <v>275</v>
      </c>
      <c r="C12" s="1680" t="s">
        <v>277</v>
      </c>
      <c r="D12" s="1679" t="s">
        <v>275</v>
      </c>
      <c r="E12" s="1664" t="s">
        <v>277</v>
      </c>
    </row>
    <row r="13" spans="1:5" ht="13.5" thickBot="1" x14ac:dyDescent="0.25">
      <c r="A13" s="1896"/>
      <c r="B13" s="1146" t="s">
        <v>296</v>
      </c>
      <c r="C13" s="1146" t="s">
        <v>296</v>
      </c>
      <c r="D13" s="1145" t="s">
        <v>296</v>
      </c>
      <c r="E13" s="1682" t="s">
        <v>296</v>
      </c>
    </row>
    <row r="14" spans="1:5" x14ac:dyDescent="0.2">
      <c r="A14" s="1900" t="s">
        <v>1355</v>
      </c>
      <c r="B14" s="2316"/>
      <c r="C14" s="2317"/>
      <c r="D14" s="2317"/>
      <c r="E14" s="2318"/>
    </row>
    <row r="15" spans="1:5" x14ac:dyDescent="0.2">
      <c r="A15" s="1706" t="s">
        <v>1356</v>
      </c>
      <c r="B15" s="1713">
        <v>121.2</v>
      </c>
      <c r="C15" s="1713">
        <v>258.10000000000002</v>
      </c>
      <c r="D15" s="1708">
        <v>207.8</v>
      </c>
      <c r="E15" s="1710">
        <v>326.3</v>
      </c>
    </row>
    <row r="16" spans="1:5" ht="13.5" thickBot="1" x14ac:dyDescent="0.25">
      <c r="A16" s="1706" t="s">
        <v>1357</v>
      </c>
      <c r="B16" s="1713">
        <v>923.9</v>
      </c>
      <c r="C16" s="1713">
        <v>1089.5</v>
      </c>
      <c r="D16" s="1708">
        <v>767.1</v>
      </c>
      <c r="E16" s="1710">
        <v>917.3</v>
      </c>
    </row>
    <row r="17" spans="1:5" ht="13.5" thickBot="1" x14ac:dyDescent="0.25">
      <c r="A17" s="1892" t="s">
        <v>282</v>
      </c>
      <c r="B17" s="1361">
        <v>1045.0999999999999</v>
      </c>
      <c r="C17" s="1361">
        <v>1347.6</v>
      </c>
      <c r="D17" s="1362">
        <v>974.90000000000009</v>
      </c>
      <c r="E17" s="1899">
        <v>1243.5999999999999</v>
      </c>
    </row>
    <row r="18" spans="1:5" x14ac:dyDescent="0.2">
      <c r="A18" s="1367"/>
      <c r="B18" s="116"/>
      <c r="C18" s="116"/>
    </row>
    <row r="19" spans="1:5" x14ac:dyDescent="0.2">
      <c r="A19" s="2312"/>
      <c r="B19" s="2313"/>
      <c r="C19" s="2313"/>
    </row>
    <row r="20" spans="1:5" x14ac:dyDescent="0.2">
      <c r="A20" s="1212"/>
      <c r="B20" s="1212"/>
      <c r="C20" s="1212"/>
    </row>
  </sheetData>
  <mergeCells count="7">
    <mergeCell ref="A19:C19"/>
    <mergeCell ref="A1:D1"/>
    <mergeCell ref="B3:C3"/>
    <mergeCell ref="D3:E3"/>
    <mergeCell ref="B11:C11"/>
    <mergeCell ref="D11:E11"/>
    <mergeCell ref="B14:E14"/>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23E24-FF4B-4DD9-990C-DBEDD329D0EA}">
  <dimension ref="A1:H29"/>
  <sheetViews>
    <sheetView showGridLines="0" workbookViewId="0">
      <selection activeCell="A3" sqref="A3:E25"/>
    </sheetView>
  </sheetViews>
  <sheetFormatPr defaultColWidth="8.7109375" defaultRowHeight="12.75" x14ac:dyDescent="0.2"/>
  <cols>
    <col min="1" max="1" width="40.7109375" style="1114" customWidth="1"/>
    <col min="2" max="5" width="13.7109375" style="1114" customWidth="1"/>
    <col min="6" max="16384" width="8.7109375" style="1114"/>
  </cols>
  <sheetData>
    <row r="1" spans="1:8" ht="18" x14ac:dyDescent="0.25">
      <c r="A1" s="2305" t="s">
        <v>1358</v>
      </c>
      <c r="B1" s="2305"/>
      <c r="C1" s="2305"/>
      <c r="D1" s="2305"/>
      <c r="E1" s="2305"/>
    </row>
    <row r="2" spans="1:8" ht="16.5" thickBot="1" x14ac:dyDescent="0.25">
      <c r="A2" s="1219"/>
      <c r="B2" s="116"/>
      <c r="C2" s="1353"/>
      <c r="D2" s="1353"/>
      <c r="E2" s="1353"/>
    </row>
    <row r="3" spans="1:8" ht="23.25" customHeight="1" x14ac:dyDescent="0.2">
      <c r="A3" s="1901"/>
      <c r="B3" s="2319" t="s">
        <v>781</v>
      </c>
      <c r="C3" s="2245"/>
      <c r="D3" s="2320" t="s">
        <v>782</v>
      </c>
      <c r="E3" s="2308"/>
    </row>
    <row r="4" spans="1:8" ht="40.5" customHeight="1" x14ac:dyDescent="0.2">
      <c r="A4" s="1678"/>
      <c r="B4" s="1700" t="s">
        <v>275</v>
      </c>
      <c r="C4" s="1700" t="s">
        <v>277</v>
      </c>
      <c r="D4" s="1679" t="s">
        <v>275</v>
      </c>
      <c r="E4" s="1727" t="s">
        <v>277</v>
      </c>
    </row>
    <row r="5" spans="1:8" ht="13.5" thickBot="1" x14ac:dyDescent="0.25">
      <c r="A5" s="1681"/>
      <c r="B5" s="1146" t="s">
        <v>296</v>
      </c>
      <c r="C5" s="1146" t="s">
        <v>296</v>
      </c>
      <c r="D5" s="1145" t="s">
        <v>296</v>
      </c>
      <c r="E5" s="1682" t="s">
        <v>296</v>
      </c>
    </row>
    <row r="6" spans="1:8" x14ac:dyDescent="0.2">
      <c r="A6" s="1884" t="s">
        <v>1342</v>
      </c>
      <c r="B6" s="1902"/>
      <c r="C6" s="1902"/>
      <c r="D6" s="1902"/>
      <c r="E6" s="1903"/>
    </row>
    <row r="7" spans="1:8" x14ac:dyDescent="0.2">
      <c r="A7" s="1904" t="s">
        <v>1359</v>
      </c>
      <c r="B7" s="1905">
        <v>77.5</v>
      </c>
      <c r="C7" s="1905">
        <v>77.5</v>
      </c>
      <c r="D7" s="1741">
        <v>130.69999999999999</v>
      </c>
      <c r="E7" s="1742">
        <v>163.79999999999998</v>
      </c>
    </row>
    <row r="8" spans="1:8" x14ac:dyDescent="0.2">
      <c r="A8" s="1904" t="s">
        <v>1360</v>
      </c>
      <c r="B8" s="1905">
        <v>238.6</v>
      </c>
      <c r="C8" s="1905">
        <v>238.6</v>
      </c>
      <c r="D8" s="1741">
        <v>240.3</v>
      </c>
      <c r="E8" s="1742">
        <v>253</v>
      </c>
    </row>
    <row r="9" spans="1:8" x14ac:dyDescent="0.2">
      <c r="A9" s="1904" t="s">
        <v>1361</v>
      </c>
      <c r="B9" s="1905">
        <v>925.8</v>
      </c>
      <c r="C9" s="1905">
        <v>901.4</v>
      </c>
      <c r="D9" s="1741">
        <v>807.3</v>
      </c>
      <c r="E9" s="1742">
        <v>750.4</v>
      </c>
    </row>
    <row r="10" spans="1:8" ht="13.5" x14ac:dyDescent="0.2">
      <c r="A10" s="1904" t="s">
        <v>1362</v>
      </c>
      <c r="B10" s="1905">
        <v>1183.0999999999999</v>
      </c>
      <c r="C10" s="1905">
        <v>1299.5</v>
      </c>
      <c r="D10" s="1741">
        <v>1149.5999999999999</v>
      </c>
      <c r="E10" s="1742">
        <v>1201</v>
      </c>
      <c r="H10" s="1129"/>
    </row>
    <row r="11" spans="1:8" x14ac:dyDescent="0.2">
      <c r="A11" s="1904" t="s">
        <v>1363</v>
      </c>
      <c r="B11" s="1905">
        <v>10975.3</v>
      </c>
      <c r="C11" s="1905">
        <v>11126.099999999999</v>
      </c>
      <c r="D11" s="1741">
        <v>9465.9</v>
      </c>
      <c r="E11" s="1742">
        <v>9644.1999999999989</v>
      </c>
    </row>
    <row r="12" spans="1:8" x14ac:dyDescent="0.2">
      <c r="A12" s="1904" t="s">
        <v>1364</v>
      </c>
      <c r="B12" s="1905">
        <v>354</v>
      </c>
      <c r="C12" s="1905">
        <v>357</v>
      </c>
      <c r="D12" s="1741">
        <v>13</v>
      </c>
      <c r="E12" s="1742">
        <v>13</v>
      </c>
    </row>
    <row r="13" spans="1:8" ht="24" x14ac:dyDescent="0.2">
      <c r="A13" s="1904" t="s">
        <v>1365</v>
      </c>
      <c r="B13" s="1905">
        <v>236.9</v>
      </c>
      <c r="C13" s="1905">
        <v>236.9</v>
      </c>
      <c r="D13" s="1741">
        <v>331.5</v>
      </c>
      <c r="E13" s="1742">
        <v>331.5</v>
      </c>
    </row>
    <row r="14" spans="1:8" ht="13.5" x14ac:dyDescent="0.2">
      <c r="A14" s="1904" t="s">
        <v>1366</v>
      </c>
      <c r="B14" s="1905">
        <v>2.5</v>
      </c>
      <c r="C14" s="1905">
        <v>2.5</v>
      </c>
      <c r="D14" s="1741">
        <v>2.5</v>
      </c>
      <c r="E14" s="1742">
        <v>2.5</v>
      </c>
    </row>
    <row r="15" spans="1:8" ht="15" customHeight="1" x14ac:dyDescent="0.2">
      <c r="A15" s="1904" t="s">
        <v>1367</v>
      </c>
      <c r="B15" s="1905">
        <v>0</v>
      </c>
      <c r="C15" s="1905">
        <v>0</v>
      </c>
      <c r="D15" s="1741">
        <v>385.7</v>
      </c>
      <c r="E15" s="1742">
        <v>385.7</v>
      </c>
      <c r="H15" s="1368"/>
    </row>
    <row r="16" spans="1:8" ht="13.5" x14ac:dyDescent="0.2">
      <c r="A16" s="1904" t="s">
        <v>1368</v>
      </c>
      <c r="B16" s="1905">
        <v>392.2</v>
      </c>
      <c r="C16" s="1905">
        <v>392.2</v>
      </c>
      <c r="D16" s="1741">
        <v>385.3</v>
      </c>
      <c r="E16" s="1742">
        <v>385.3</v>
      </c>
      <c r="G16" s="1368"/>
    </row>
    <row r="17" spans="1:5" x14ac:dyDescent="0.2">
      <c r="A17" s="1887" t="s">
        <v>1348</v>
      </c>
      <c r="B17" s="1369">
        <v>14385.9</v>
      </c>
      <c r="C17" s="1369">
        <v>14631.699999999999</v>
      </c>
      <c r="D17" s="1370">
        <v>12911.8</v>
      </c>
      <c r="E17" s="1906">
        <v>13130.399999999998</v>
      </c>
    </row>
    <row r="18" spans="1:5" x14ac:dyDescent="0.2">
      <c r="A18" s="1884" t="s">
        <v>1349</v>
      </c>
      <c r="B18" s="1905"/>
      <c r="C18" s="1905"/>
      <c r="D18" s="1740"/>
      <c r="E18" s="1907"/>
    </row>
    <row r="19" spans="1:5" x14ac:dyDescent="0.2">
      <c r="A19" s="1908" t="s">
        <v>1369</v>
      </c>
      <c r="B19" s="1905">
        <v>21.6</v>
      </c>
      <c r="C19" s="1905">
        <v>76.900000000000006</v>
      </c>
      <c r="D19" s="1741">
        <v>29.5</v>
      </c>
      <c r="E19" s="1742">
        <v>29.8</v>
      </c>
    </row>
    <row r="20" spans="1:5" x14ac:dyDescent="0.2">
      <c r="A20" s="1908" t="s">
        <v>1363</v>
      </c>
      <c r="B20" s="1905">
        <v>6.3</v>
      </c>
      <c r="C20" s="1905">
        <v>23.6</v>
      </c>
      <c r="D20" s="1741">
        <v>9.1</v>
      </c>
      <c r="E20" s="1742">
        <v>9.8999999999999986</v>
      </c>
    </row>
    <row r="21" spans="1:5" ht="13.5" x14ac:dyDescent="0.2">
      <c r="A21" s="1904" t="s">
        <v>1370</v>
      </c>
      <c r="B21" s="1905">
        <v>5731</v>
      </c>
      <c r="C21" s="1905">
        <v>5780.7</v>
      </c>
      <c r="D21" s="1741">
        <v>1540.4</v>
      </c>
      <c r="E21" s="1742">
        <v>1540.4</v>
      </c>
    </row>
    <row r="22" spans="1:5" ht="24" x14ac:dyDescent="0.2">
      <c r="A22" s="1909" t="s">
        <v>1365</v>
      </c>
      <c r="B22" s="1905">
        <v>2996</v>
      </c>
      <c r="C22" s="1905">
        <v>2996</v>
      </c>
      <c r="D22" s="1741">
        <v>3221.7</v>
      </c>
      <c r="E22" s="1742">
        <v>3221.7</v>
      </c>
    </row>
    <row r="23" spans="1:5" ht="13.5" x14ac:dyDescent="0.2">
      <c r="A23" s="1908" t="s">
        <v>1366</v>
      </c>
      <c r="B23" s="1905">
        <v>7.2</v>
      </c>
      <c r="C23" s="1905">
        <v>7.2</v>
      </c>
      <c r="D23" s="1741">
        <v>9.8000000000000007</v>
      </c>
      <c r="E23" s="1742">
        <v>9.8000000000000007</v>
      </c>
    </row>
    <row r="24" spans="1:5" ht="13.5" thickBot="1" x14ac:dyDescent="0.25">
      <c r="A24" s="1890" t="s">
        <v>1348</v>
      </c>
      <c r="B24" s="1371">
        <f>SUM(B19:B23)</f>
        <v>8762.1</v>
      </c>
      <c r="C24" s="1371">
        <f t="shared" ref="C24:E24" si="0">SUM(C19:C23)</f>
        <v>8884.4000000000015</v>
      </c>
      <c r="D24" s="1372">
        <f t="shared" si="0"/>
        <v>4810.5</v>
      </c>
      <c r="E24" s="1910">
        <f t="shared" si="0"/>
        <v>4811.6000000000004</v>
      </c>
    </row>
    <row r="25" spans="1:5" ht="13.5" thickBot="1" x14ac:dyDescent="0.25">
      <c r="A25" s="1892" t="s">
        <v>1371</v>
      </c>
      <c r="B25" s="1173">
        <f>B17+B24</f>
        <v>23148</v>
      </c>
      <c r="C25" s="1173">
        <f t="shared" ref="C25:E25" si="1">C17+C24</f>
        <v>23516.1</v>
      </c>
      <c r="D25" s="1172">
        <f t="shared" si="1"/>
        <v>17722.3</v>
      </c>
      <c r="E25" s="1744">
        <f t="shared" si="1"/>
        <v>17942</v>
      </c>
    </row>
    <row r="26" spans="1:5" ht="30" customHeight="1" x14ac:dyDescent="0.2">
      <c r="A26" s="2255" t="s">
        <v>1372</v>
      </c>
      <c r="B26" s="2281"/>
      <c r="C26" s="2281"/>
      <c r="D26" s="2281"/>
      <c r="E26" s="2281"/>
    </row>
    <row r="27" spans="1:5" ht="34.5" customHeight="1" x14ac:dyDescent="0.2">
      <c r="A27" s="2258" t="s">
        <v>1373</v>
      </c>
      <c r="B27" s="2235"/>
      <c r="C27" s="2235"/>
      <c r="D27" s="2235"/>
      <c r="E27" s="2235"/>
    </row>
    <row r="28" spans="1:5" x14ac:dyDescent="0.2">
      <c r="A28" s="2258" t="s">
        <v>1374</v>
      </c>
      <c r="B28" s="2235"/>
      <c r="C28" s="2235"/>
      <c r="D28" s="2235"/>
      <c r="E28" s="2235"/>
    </row>
    <row r="29" spans="1:5" ht="21" customHeight="1" x14ac:dyDescent="0.2">
      <c r="A29" s="2258" t="s">
        <v>1375</v>
      </c>
      <c r="B29" s="2235"/>
      <c r="C29" s="2235"/>
      <c r="D29" s="2235"/>
      <c r="E29" s="2235"/>
    </row>
  </sheetData>
  <mergeCells count="7">
    <mergeCell ref="A29:E29"/>
    <mergeCell ref="A1:E1"/>
    <mergeCell ref="B3:C3"/>
    <mergeCell ref="D3:E3"/>
    <mergeCell ref="A26:E26"/>
    <mergeCell ref="A27:E27"/>
    <mergeCell ref="A28:E28"/>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98BCA-7815-40F3-A095-1F6D2C6982E2}">
  <dimension ref="A1:O22"/>
  <sheetViews>
    <sheetView showGridLines="0" workbookViewId="0">
      <selection activeCell="A3" sqref="A3:G16"/>
    </sheetView>
  </sheetViews>
  <sheetFormatPr defaultColWidth="8.7109375" defaultRowHeight="12.75" x14ac:dyDescent="0.2"/>
  <cols>
    <col min="1" max="1" width="27.85546875" style="1114" customWidth="1"/>
    <col min="2" max="7" width="17.7109375" style="1114" customWidth="1"/>
    <col min="8" max="16384" width="8.7109375" style="1114"/>
  </cols>
  <sheetData>
    <row r="1" spans="1:15" ht="27.75" customHeight="1" x14ac:dyDescent="0.25">
      <c r="A1" s="2305" t="s">
        <v>1376</v>
      </c>
      <c r="B1" s="2305"/>
      <c r="C1" s="2305"/>
      <c r="D1" s="2305"/>
      <c r="E1" s="2305"/>
      <c r="F1" s="1373"/>
      <c r="G1" s="1373"/>
    </row>
    <row r="2" spans="1:15" ht="12.75" customHeight="1" thickBot="1" x14ac:dyDescent="0.25">
      <c r="A2" s="1374"/>
      <c r="B2" s="1373"/>
      <c r="C2" s="1373"/>
      <c r="D2" s="1373"/>
      <c r="E2" s="1373"/>
      <c r="F2" s="1373"/>
      <c r="G2" s="1373"/>
    </row>
    <row r="3" spans="1:15" ht="48" x14ac:dyDescent="0.2">
      <c r="A3" s="1911"/>
      <c r="B3" s="1799" t="s">
        <v>1377</v>
      </c>
      <c r="C3" s="1799" t="s">
        <v>1378</v>
      </c>
      <c r="D3" s="1799" t="s">
        <v>1379</v>
      </c>
      <c r="E3" s="1799" t="s">
        <v>1380</v>
      </c>
      <c r="F3" s="1799" t="s">
        <v>1381</v>
      </c>
      <c r="G3" s="1800" t="s">
        <v>1382</v>
      </c>
    </row>
    <row r="4" spans="1:15" ht="13.5" thickBot="1" x14ac:dyDescent="0.25">
      <c r="A4" s="1721"/>
      <c r="B4" s="1146" t="s">
        <v>296</v>
      </c>
      <c r="C4" s="1146" t="s">
        <v>296</v>
      </c>
      <c r="D4" s="1146" t="s">
        <v>296</v>
      </c>
      <c r="E4" s="1146" t="s">
        <v>296</v>
      </c>
      <c r="F4" s="1146" t="s">
        <v>296</v>
      </c>
      <c r="G4" s="1912" t="s">
        <v>296</v>
      </c>
    </row>
    <row r="5" spans="1:15" x14ac:dyDescent="0.2">
      <c r="A5" s="1913" t="s">
        <v>1007</v>
      </c>
      <c r="B5" s="1708">
        <v>13178.499999999998</v>
      </c>
      <c r="C5" s="1708">
        <v>14.099999999999991</v>
      </c>
      <c r="D5" s="1708">
        <v>62.600000000000023</v>
      </c>
      <c r="E5" s="1708">
        <v>584.5</v>
      </c>
      <c r="F5" s="1708">
        <v>176.80000000000007</v>
      </c>
      <c r="G5" s="1710">
        <v>14016.499999999998</v>
      </c>
    </row>
    <row r="6" spans="1:15" x14ac:dyDescent="0.2">
      <c r="A6" s="1909" t="s">
        <v>1383</v>
      </c>
      <c r="B6" s="1708">
        <v>1850.2</v>
      </c>
      <c r="C6" s="1708">
        <v>0</v>
      </c>
      <c r="D6" s="1708">
        <v>6.6999999999999993</v>
      </c>
      <c r="E6" s="1708">
        <v>227.1</v>
      </c>
      <c r="F6" s="1708">
        <v>41.9</v>
      </c>
      <c r="G6" s="1710">
        <v>2125.9</v>
      </c>
    </row>
    <row r="7" spans="1:15" ht="24" x14ac:dyDescent="0.2">
      <c r="A7" s="1909" t="s">
        <v>1384</v>
      </c>
      <c r="B7" s="1708">
        <v>-292.2</v>
      </c>
      <c r="C7" s="1708">
        <v>-3.7</v>
      </c>
      <c r="D7" s="1708">
        <v>0.8</v>
      </c>
      <c r="E7" s="1708">
        <v>-1.4</v>
      </c>
      <c r="F7" s="1708">
        <v>-57.3</v>
      </c>
      <c r="G7" s="1710">
        <v>-353.79999999999995</v>
      </c>
    </row>
    <row r="8" spans="1:15" x14ac:dyDescent="0.2">
      <c r="A8" s="1909" t="s">
        <v>1385</v>
      </c>
      <c r="B8" s="1708">
        <v>-199.8</v>
      </c>
      <c r="C8" s="1708">
        <v>-10.4</v>
      </c>
      <c r="D8" s="1708">
        <v>-3.8</v>
      </c>
      <c r="E8" s="1708">
        <v>-130.9</v>
      </c>
      <c r="F8" s="1708">
        <v>-30.6</v>
      </c>
      <c r="G8" s="1710">
        <v>-375.50000000000006</v>
      </c>
    </row>
    <row r="9" spans="1:15" ht="24" x14ac:dyDescent="0.2">
      <c r="A9" s="1909" t="s">
        <v>1386</v>
      </c>
      <c r="B9" s="1708">
        <v>10449.1</v>
      </c>
      <c r="C9" s="1708">
        <v>0</v>
      </c>
      <c r="D9" s="1708">
        <v>-8.1999999999999993</v>
      </c>
      <c r="E9" s="1708">
        <v>33.9</v>
      </c>
      <c r="F9" s="1708">
        <v>-1.6</v>
      </c>
      <c r="G9" s="1710">
        <v>10473.199999999999</v>
      </c>
      <c r="O9" s="1375"/>
    </row>
    <row r="10" spans="1:15" x14ac:dyDescent="0.2">
      <c r="A10" s="1914" t="s">
        <v>868</v>
      </c>
      <c r="B10" s="1713">
        <v>24985.8</v>
      </c>
      <c r="C10" s="1713">
        <v>-8.8817841970012523E-15</v>
      </c>
      <c r="D10" s="1713">
        <v>58.100000000000023</v>
      </c>
      <c r="E10" s="1713">
        <v>713.2</v>
      </c>
      <c r="F10" s="1713">
        <v>129.2000000000001</v>
      </c>
      <c r="G10" s="1714">
        <v>25886.299999999996</v>
      </c>
      <c r="O10" s="1375"/>
    </row>
    <row r="11" spans="1:15" x14ac:dyDescent="0.2">
      <c r="A11" s="1909" t="s">
        <v>1383</v>
      </c>
      <c r="B11" s="1713">
        <v>3099.2</v>
      </c>
      <c r="C11" s="1713">
        <v>27.1</v>
      </c>
      <c r="D11" s="1713">
        <v>13.8</v>
      </c>
      <c r="E11" s="1713">
        <v>205.8</v>
      </c>
      <c r="F11" s="1713">
        <v>8.6999999999999993</v>
      </c>
      <c r="G11" s="1714">
        <v>3354.6</v>
      </c>
      <c r="O11" s="1375"/>
    </row>
    <row r="12" spans="1:15" ht="24" x14ac:dyDescent="0.2">
      <c r="A12" s="1909" t="s">
        <v>1384</v>
      </c>
      <c r="B12" s="1713">
        <v>-1016.9</v>
      </c>
      <c r="C12" s="1713">
        <v>-20.7</v>
      </c>
      <c r="D12" s="1713">
        <v>-0.1</v>
      </c>
      <c r="E12" s="1713">
        <v>-8.6999999999999993</v>
      </c>
      <c r="F12" s="1713">
        <v>-9.7999999999999989</v>
      </c>
      <c r="G12" s="1714">
        <v>-1056.1999999999998</v>
      </c>
      <c r="O12" s="1375"/>
    </row>
    <row r="13" spans="1:15" x14ac:dyDescent="0.2">
      <c r="A13" s="1909" t="s">
        <v>1385</v>
      </c>
      <c r="B13" s="1713">
        <v>-190.4</v>
      </c>
      <c r="C13" s="1713">
        <v>0.3</v>
      </c>
      <c r="D13" s="1713">
        <v>-5.9</v>
      </c>
      <c r="E13" s="1713">
        <v>-164.3</v>
      </c>
      <c r="F13" s="1713">
        <v>-6.3</v>
      </c>
      <c r="G13" s="1714">
        <v>-366.6</v>
      </c>
      <c r="O13" s="1375"/>
    </row>
    <row r="14" spans="1:15" ht="24" x14ac:dyDescent="0.2">
      <c r="A14" s="1909" t="s">
        <v>1386</v>
      </c>
      <c r="B14" s="1713">
        <v>-15700.7</v>
      </c>
      <c r="C14" s="1713">
        <v>0</v>
      </c>
      <c r="D14" s="1713">
        <v>-1.8</v>
      </c>
      <c r="E14" s="1713">
        <v>78.400000000000006</v>
      </c>
      <c r="F14" s="1713">
        <v>-7</v>
      </c>
      <c r="G14" s="1714">
        <v>-15631.1</v>
      </c>
    </row>
    <row r="15" spans="1:15" ht="13.5" thickBot="1" x14ac:dyDescent="0.25">
      <c r="A15" s="1909" t="s">
        <v>1387</v>
      </c>
      <c r="B15" s="1713">
        <v>142.30000000000001</v>
      </c>
      <c r="C15" s="1713">
        <v>13.4</v>
      </c>
      <c r="D15" s="1713">
        <v>0</v>
      </c>
      <c r="E15" s="1713">
        <v>0</v>
      </c>
      <c r="F15" s="1713">
        <v>0.5</v>
      </c>
      <c r="G15" s="1714">
        <v>156.20000000000002</v>
      </c>
    </row>
    <row r="16" spans="1:15" ht="13.5" thickBot="1" x14ac:dyDescent="0.25">
      <c r="A16" s="1915" t="s">
        <v>872</v>
      </c>
      <c r="B16" s="1164">
        <v>11319.299999999996</v>
      </c>
      <c r="C16" s="1164">
        <v>20.099999999999994</v>
      </c>
      <c r="D16" s="1164">
        <v>64.100000000000023</v>
      </c>
      <c r="E16" s="1164">
        <v>824.4</v>
      </c>
      <c r="F16" s="1164">
        <v>115.30000000000008</v>
      </c>
      <c r="G16" s="1717">
        <v>12343.199999999995</v>
      </c>
    </row>
    <row r="17" spans="1:7" ht="27" customHeight="1" x14ac:dyDescent="0.2">
      <c r="A17" s="2281" t="s">
        <v>1388</v>
      </c>
      <c r="B17" s="2321"/>
      <c r="C17" s="2321"/>
      <c r="D17" s="2321"/>
      <c r="E17" s="2321"/>
      <c r="F17" s="2321"/>
      <c r="G17" s="2321"/>
    </row>
    <row r="18" spans="1:7" ht="27" customHeight="1" x14ac:dyDescent="0.2">
      <c r="A18" s="2281" t="s">
        <v>1389</v>
      </c>
      <c r="B18" s="2322"/>
      <c r="C18" s="2322"/>
      <c r="D18" s="2322"/>
      <c r="E18" s="2322"/>
      <c r="F18" s="2322"/>
      <c r="G18" s="2322"/>
    </row>
    <row r="19" spans="1:7" x14ac:dyDescent="0.2">
      <c r="A19" s="2323"/>
      <c r="B19" s="2247"/>
      <c r="C19" s="2247"/>
      <c r="D19" s="2247"/>
      <c r="E19" s="2247"/>
      <c r="F19" s="2247"/>
      <c r="G19" s="2247"/>
    </row>
    <row r="20" spans="1:7" x14ac:dyDescent="0.2">
      <c r="C20" s="1162"/>
      <c r="D20" s="1162"/>
    </row>
    <row r="22" spans="1:7" x14ac:dyDescent="0.2">
      <c r="A22" s="2324"/>
      <c r="B22" s="2325"/>
      <c r="C22" s="2325"/>
      <c r="D22" s="2325"/>
      <c r="E22" s="2325"/>
      <c r="F22" s="2325"/>
      <c r="G22" s="2325"/>
    </row>
  </sheetData>
  <mergeCells count="5">
    <mergeCell ref="A1:E1"/>
    <mergeCell ref="A17:G17"/>
    <mergeCell ref="A18:G18"/>
    <mergeCell ref="A19:G19"/>
    <mergeCell ref="A22:G22"/>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5BBCD-B51D-4601-985A-CB4BF009EC95}">
  <dimension ref="A1:K15"/>
  <sheetViews>
    <sheetView showGridLines="0" workbookViewId="0">
      <selection activeCell="A3" sqref="A3:F14"/>
    </sheetView>
  </sheetViews>
  <sheetFormatPr defaultColWidth="8.7109375" defaultRowHeight="12.75" x14ac:dyDescent="0.2"/>
  <cols>
    <col min="1" max="1" width="25.7109375" style="1114" customWidth="1"/>
    <col min="2" max="6" width="16.7109375" style="1114" customWidth="1"/>
    <col min="7" max="16384" width="8.7109375" style="1114"/>
  </cols>
  <sheetData>
    <row r="1" spans="1:11" ht="18" x14ac:dyDescent="0.25">
      <c r="A1" s="2305" t="s">
        <v>1390</v>
      </c>
      <c r="B1" s="2305"/>
      <c r="C1" s="2305"/>
      <c r="D1" s="2305"/>
      <c r="E1" s="2305"/>
      <c r="F1" s="116"/>
    </row>
    <row r="2" spans="1:11" ht="13.5" thickBot="1" x14ac:dyDescent="0.25">
      <c r="A2" s="1376"/>
      <c r="B2" s="116"/>
      <c r="C2" s="116"/>
      <c r="D2" s="116"/>
      <c r="E2" s="116"/>
      <c r="F2" s="116"/>
    </row>
    <row r="3" spans="1:11" ht="52.5" customHeight="1" x14ac:dyDescent="0.2">
      <c r="A3" s="1916"/>
      <c r="B3" s="1799" t="s">
        <v>1377</v>
      </c>
      <c r="C3" s="1799" t="s">
        <v>1378</v>
      </c>
      <c r="D3" s="1799" t="s">
        <v>1379</v>
      </c>
      <c r="E3" s="1799" t="s">
        <v>1391</v>
      </c>
      <c r="F3" s="1800" t="s">
        <v>101</v>
      </c>
      <c r="I3" s="1147"/>
    </row>
    <row r="4" spans="1:11" ht="13.5" thickBot="1" x14ac:dyDescent="0.25">
      <c r="A4" s="1751"/>
      <c r="B4" s="1146" t="s">
        <v>296</v>
      </c>
      <c r="C4" s="1146" t="s">
        <v>296</v>
      </c>
      <c r="D4" s="1146" t="s">
        <v>296</v>
      </c>
      <c r="E4" s="1146" t="s">
        <v>296</v>
      </c>
      <c r="F4" s="1912" t="s">
        <v>296</v>
      </c>
    </row>
    <row r="5" spans="1:11" x14ac:dyDescent="0.2">
      <c r="A5" s="1688" t="s">
        <v>1392</v>
      </c>
      <c r="B5" s="1689">
        <v>246.9</v>
      </c>
      <c r="C5" s="1689">
        <v>0</v>
      </c>
      <c r="D5" s="1689">
        <v>4.5999999999999996</v>
      </c>
      <c r="E5" s="1689">
        <v>167.9</v>
      </c>
      <c r="F5" s="1690">
        <v>419.4</v>
      </c>
    </row>
    <row r="6" spans="1:11" ht="24" x14ac:dyDescent="0.2">
      <c r="A6" s="1909" t="s">
        <v>1393</v>
      </c>
      <c r="B6" s="1689">
        <v>997.9</v>
      </c>
      <c r="C6" s="1689">
        <v>0</v>
      </c>
      <c r="D6" s="1689">
        <v>10.5</v>
      </c>
      <c r="E6" s="1689">
        <v>402.20000000000005</v>
      </c>
      <c r="F6" s="1690">
        <v>1410.6</v>
      </c>
    </row>
    <row r="7" spans="1:11" x14ac:dyDescent="0.2">
      <c r="A7" s="1909" t="s">
        <v>1394</v>
      </c>
      <c r="B7" s="1689">
        <v>23436.799999999999</v>
      </c>
      <c r="C7" s="1689">
        <v>0</v>
      </c>
      <c r="D7" s="1689">
        <v>43</v>
      </c>
      <c r="E7" s="1689">
        <v>272.3</v>
      </c>
      <c r="F7" s="1690">
        <v>23752.1</v>
      </c>
    </row>
    <row r="8" spans="1:11" ht="24" x14ac:dyDescent="0.2">
      <c r="A8" s="1909" t="s">
        <v>1395</v>
      </c>
      <c r="B8" s="1689">
        <v>304.2</v>
      </c>
      <c r="C8" s="1689">
        <v>0</v>
      </c>
      <c r="D8" s="1689">
        <v>0</v>
      </c>
      <c r="E8" s="1689">
        <v>0</v>
      </c>
      <c r="F8" s="1690">
        <v>304.2</v>
      </c>
    </row>
    <row r="9" spans="1:11" x14ac:dyDescent="0.2">
      <c r="A9" s="1914" t="s">
        <v>868</v>
      </c>
      <c r="B9" s="1713">
        <v>24985.8</v>
      </c>
      <c r="C9" s="1713">
        <v>0</v>
      </c>
      <c r="D9" s="1713">
        <v>58.1</v>
      </c>
      <c r="E9" s="1713">
        <v>842.40000000000009</v>
      </c>
      <c r="F9" s="1714">
        <v>25886.3</v>
      </c>
    </row>
    <row r="10" spans="1:11" x14ac:dyDescent="0.2">
      <c r="A10" s="1688" t="s">
        <v>1392</v>
      </c>
      <c r="B10" s="1713">
        <v>321.2</v>
      </c>
      <c r="C10" s="1640">
        <v>0</v>
      </c>
      <c r="D10" s="1640">
        <v>14.3</v>
      </c>
      <c r="E10" s="1640">
        <v>223.7</v>
      </c>
      <c r="F10" s="1714">
        <v>559.20000000000005</v>
      </c>
      <c r="I10" s="1162"/>
      <c r="K10" s="1162"/>
    </row>
    <row r="11" spans="1:11" ht="24" x14ac:dyDescent="0.2">
      <c r="A11" s="1909" t="s">
        <v>1393</v>
      </c>
      <c r="B11" s="1713">
        <v>1346.7</v>
      </c>
      <c r="C11" s="1640">
        <v>2.5</v>
      </c>
      <c r="D11" s="1640">
        <v>23.400000000000002</v>
      </c>
      <c r="E11" s="1640">
        <v>654.80000000000007</v>
      </c>
      <c r="F11" s="1714">
        <v>2027.4</v>
      </c>
      <c r="I11" s="1162"/>
    </row>
    <row r="12" spans="1:11" x14ac:dyDescent="0.2">
      <c r="A12" s="1909" t="s">
        <v>1394</v>
      </c>
      <c r="B12" s="1713">
        <v>9324.9</v>
      </c>
      <c r="C12" s="1640">
        <v>17.600000000000001</v>
      </c>
      <c r="D12" s="1640">
        <v>26.4</v>
      </c>
      <c r="E12" s="1640">
        <v>61.2</v>
      </c>
      <c r="F12" s="1714">
        <v>9430.1</v>
      </c>
      <c r="I12" s="1162"/>
    </row>
    <row r="13" spans="1:11" ht="24.75" thickBot="1" x14ac:dyDescent="0.25">
      <c r="A13" s="1909" t="s">
        <v>1395</v>
      </c>
      <c r="B13" s="1713">
        <v>326.5</v>
      </c>
      <c r="C13" s="1640">
        <v>0</v>
      </c>
      <c r="D13" s="1640">
        <v>0</v>
      </c>
      <c r="E13" s="1640">
        <v>0</v>
      </c>
      <c r="F13" s="1714">
        <v>326.5</v>
      </c>
      <c r="I13" s="1162"/>
    </row>
    <row r="14" spans="1:11" ht="13.5" thickBot="1" x14ac:dyDescent="0.25">
      <c r="A14" s="1917" t="s">
        <v>872</v>
      </c>
      <c r="B14" s="1377">
        <v>11319.3</v>
      </c>
      <c r="C14" s="1377">
        <v>20.100000000000001</v>
      </c>
      <c r="D14" s="1377">
        <v>64.099999999999994</v>
      </c>
      <c r="E14" s="1377">
        <v>939.7</v>
      </c>
      <c r="F14" s="1918">
        <v>12343.2</v>
      </c>
      <c r="I14" s="1162"/>
    </row>
    <row r="15" spans="1:11" x14ac:dyDescent="0.2">
      <c r="A15" s="1378"/>
      <c r="B15" s="1379"/>
      <c r="C15" s="1379"/>
      <c r="D15" s="1379"/>
      <c r="E15" s="1379"/>
      <c r="F15" s="1379"/>
    </row>
  </sheetData>
  <mergeCells count="1">
    <mergeCell ref="A1:E1"/>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F9799-F73B-4438-ABF2-9FC8DECA38F9}">
  <dimension ref="A1:I16"/>
  <sheetViews>
    <sheetView showGridLines="0" zoomScaleNormal="100" workbookViewId="0">
      <selection activeCell="A5" sqref="A5:I15"/>
    </sheetView>
  </sheetViews>
  <sheetFormatPr defaultColWidth="8.85546875" defaultRowHeight="14.25" x14ac:dyDescent="0.2"/>
  <cols>
    <col min="1" max="1" width="22.5703125" style="1267" customWidth="1"/>
    <col min="2" max="4" width="15.5703125" style="1262" customWidth="1"/>
    <col min="5" max="5" width="11.7109375" style="1381" customWidth="1"/>
    <col min="6" max="8" width="15.5703125" style="1262" customWidth="1"/>
    <col min="9" max="9" width="11.7109375" style="1381" customWidth="1"/>
    <col min="10" max="16384" width="8.85546875" style="1262"/>
  </cols>
  <sheetData>
    <row r="1" spans="1:9" s="1261" customFormat="1" ht="18" x14ac:dyDescent="0.25">
      <c r="A1" s="2326" t="s">
        <v>1396</v>
      </c>
      <c r="B1" s="2327"/>
      <c r="C1" s="2327"/>
      <c r="D1" s="2327"/>
      <c r="E1" s="1380"/>
      <c r="I1" s="1380"/>
    </row>
    <row r="4" spans="1:9" ht="15" thickBot="1" x14ac:dyDescent="0.25"/>
    <row r="5" spans="1:9" x14ac:dyDescent="0.2">
      <c r="A5" s="1894"/>
      <c r="B5" s="2328" t="s">
        <v>89</v>
      </c>
      <c r="C5" s="2241"/>
      <c r="D5" s="2241"/>
      <c r="E5" s="2241"/>
      <c r="F5" s="2315" t="s">
        <v>90</v>
      </c>
      <c r="G5" s="2242"/>
      <c r="H5" s="2242"/>
      <c r="I5" s="2243"/>
    </row>
    <row r="6" spans="1:9" ht="51" customHeight="1" x14ac:dyDescent="0.2">
      <c r="A6" s="1895"/>
      <c r="B6" s="1680" t="s">
        <v>1397</v>
      </c>
      <c r="C6" s="1680" t="s">
        <v>1398</v>
      </c>
      <c r="D6" s="1680" t="s">
        <v>1399</v>
      </c>
      <c r="E6" s="1680" t="s">
        <v>101</v>
      </c>
      <c r="F6" s="1663" t="s">
        <v>1397</v>
      </c>
      <c r="G6" s="1663" t="s">
        <v>1398</v>
      </c>
      <c r="H6" s="1663" t="s">
        <v>1399</v>
      </c>
      <c r="I6" s="1664" t="s">
        <v>101</v>
      </c>
    </row>
    <row r="7" spans="1:9" ht="15" thickBot="1" x14ac:dyDescent="0.25">
      <c r="A7" s="1896"/>
      <c r="B7" s="1214" t="s">
        <v>296</v>
      </c>
      <c r="C7" s="1214" t="s">
        <v>296</v>
      </c>
      <c r="D7" s="1214" t="s">
        <v>296</v>
      </c>
      <c r="E7" s="1214" t="s">
        <v>296</v>
      </c>
      <c r="F7" s="1355" t="s">
        <v>296</v>
      </c>
      <c r="G7" s="1355" t="s">
        <v>296</v>
      </c>
      <c r="H7" s="1355" t="s">
        <v>296</v>
      </c>
      <c r="I7" s="1883" t="s">
        <v>296</v>
      </c>
    </row>
    <row r="8" spans="1:9" x14ac:dyDescent="0.2">
      <c r="A8" s="1919" t="s">
        <v>1400</v>
      </c>
      <c r="B8" s="1824">
        <v>82</v>
      </c>
      <c r="C8" s="1824">
        <v>207.60000000000005</v>
      </c>
      <c r="D8" s="1824">
        <v>436.09999999999991</v>
      </c>
      <c r="E8" s="1824">
        <v>725.69999999999993</v>
      </c>
      <c r="F8" s="1821">
        <v>73.999999999999986</v>
      </c>
      <c r="G8" s="1821">
        <v>185.60000000000002</v>
      </c>
      <c r="H8" s="1821">
        <v>403.29999999999995</v>
      </c>
      <c r="I8" s="1822">
        <v>662.9</v>
      </c>
    </row>
    <row r="9" spans="1:9" x14ac:dyDescent="0.2">
      <c r="A9" s="1919" t="s">
        <v>1401</v>
      </c>
      <c r="B9" s="1824">
        <v>2.1</v>
      </c>
      <c r="C9" s="1824">
        <v>5.6</v>
      </c>
      <c r="D9" s="1824">
        <v>13.2</v>
      </c>
      <c r="E9" s="1824">
        <v>20.9</v>
      </c>
      <c r="F9" s="1821">
        <v>2.5</v>
      </c>
      <c r="G9" s="1821">
        <v>7.3</v>
      </c>
      <c r="H9" s="1821">
        <v>10.9</v>
      </c>
      <c r="I9" s="1822">
        <v>20.700000000000003</v>
      </c>
    </row>
    <row r="10" spans="1:9" x14ac:dyDescent="0.2">
      <c r="A10" s="1919" t="s">
        <v>1402</v>
      </c>
      <c r="B10" s="1824">
        <v>1.3</v>
      </c>
      <c r="C10" s="1824">
        <v>3.2</v>
      </c>
      <c r="D10" s="1824">
        <v>6.8</v>
      </c>
      <c r="E10" s="1824">
        <v>11.3</v>
      </c>
      <c r="F10" s="1821">
        <v>0.9</v>
      </c>
      <c r="G10" s="1821">
        <v>2.4</v>
      </c>
      <c r="H10" s="1821">
        <v>5</v>
      </c>
      <c r="I10" s="1822">
        <v>8.3000000000000007</v>
      </c>
    </row>
    <row r="11" spans="1:9" x14ac:dyDescent="0.2">
      <c r="A11" s="1919" t="s">
        <v>1403</v>
      </c>
      <c r="B11" s="1824">
        <v>-31.5</v>
      </c>
      <c r="C11" s="1824">
        <v>-84.1</v>
      </c>
      <c r="D11" s="1824">
        <v>-175.6</v>
      </c>
      <c r="E11" s="1824">
        <v>-291.2</v>
      </c>
      <c r="F11" s="1821">
        <v>5.9</v>
      </c>
      <c r="G11" s="1821">
        <v>15.6</v>
      </c>
      <c r="H11" s="1821">
        <v>28.2</v>
      </c>
      <c r="I11" s="1822">
        <v>49.7</v>
      </c>
    </row>
    <row r="12" spans="1:9" x14ac:dyDescent="0.2">
      <c r="A12" s="1919" t="s">
        <v>1404</v>
      </c>
      <c r="B12" s="1824">
        <v>-1.9</v>
      </c>
      <c r="C12" s="1824">
        <v>-4.0999999999999996</v>
      </c>
      <c r="D12" s="1824">
        <v>-11.4</v>
      </c>
      <c r="E12" s="1824">
        <v>-17.399999999999999</v>
      </c>
      <c r="F12" s="1821">
        <v>-1</v>
      </c>
      <c r="G12" s="1821">
        <v>-2.4</v>
      </c>
      <c r="H12" s="1821">
        <v>-11.2</v>
      </c>
      <c r="I12" s="1822">
        <v>-14.6</v>
      </c>
    </row>
    <row r="13" spans="1:9" x14ac:dyDescent="0.2">
      <c r="A13" s="1919" t="s">
        <v>1405</v>
      </c>
      <c r="B13" s="1824">
        <v>4.5999999999999996</v>
      </c>
      <c r="C13" s="1824">
        <v>12</v>
      </c>
      <c r="D13" s="1824">
        <v>0</v>
      </c>
      <c r="E13" s="1824">
        <v>16.600000000000001</v>
      </c>
      <c r="F13" s="1821">
        <v>-2.5</v>
      </c>
      <c r="G13" s="1821">
        <v>-6.2</v>
      </c>
      <c r="H13" s="1821">
        <v>0</v>
      </c>
      <c r="I13" s="1822">
        <v>-8.6999999999999993</v>
      </c>
    </row>
    <row r="14" spans="1:9" ht="15" thickBot="1" x14ac:dyDescent="0.25">
      <c r="A14" s="1919" t="s">
        <v>1406</v>
      </c>
      <c r="B14" s="1824">
        <v>-10.199999999999999</v>
      </c>
      <c r="C14" s="1824">
        <v>-23.9</v>
      </c>
      <c r="D14" s="1824">
        <v>-7.8</v>
      </c>
      <c r="E14" s="1824">
        <v>-41.899999999999991</v>
      </c>
      <c r="F14" s="1821">
        <v>2.2000000000000002</v>
      </c>
      <c r="G14" s="1821">
        <v>5.3</v>
      </c>
      <c r="H14" s="1821">
        <v>-0.1</v>
      </c>
      <c r="I14" s="1822">
        <v>7.4</v>
      </c>
    </row>
    <row r="15" spans="1:9" ht="15" thickBot="1" x14ac:dyDescent="0.25">
      <c r="A15" s="1920" t="s">
        <v>1407</v>
      </c>
      <c r="B15" s="1217">
        <v>46.399999999999991</v>
      </c>
      <c r="C15" s="1217">
        <v>116.30000000000004</v>
      </c>
      <c r="D15" s="1217">
        <v>261.2999999999999</v>
      </c>
      <c r="E15" s="1217">
        <v>423.99999999999994</v>
      </c>
      <c r="F15" s="1220">
        <v>82</v>
      </c>
      <c r="G15" s="1220">
        <v>207.60000000000005</v>
      </c>
      <c r="H15" s="1220">
        <v>436.09999999999991</v>
      </c>
      <c r="I15" s="1825">
        <v>725.69999999999993</v>
      </c>
    </row>
    <row r="16" spans="1:9" ht="27" customHeight="1" x14ac:dyDescent="0.2">
      <c r="A16" s="2329"/>
      <c r="B16" s="2330"/>
      <c r="C16" s="2330"/>
      <c r="D16" s="2330"/>
      <c r="E16" s="2330"/>
      <c r="F16" s="2330"/>
      <c r="G16" s="2330"/>
      <c r="H16" s="2330"/>
      <c r="I16" s="2330"/>
    </row>
  </sheetData>
  <mergeCells count="4">
    <mergeCell ref="A1:D1"/>
    <mergeCell ref="B5:E5"/>
    <mergeCell ref="F5:I5"/>
    <mergeCell ref="A16:I16"/>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CCC72-0B4D-401B-8FF7-978FCF2C8F34}">
  <dimension ref="A1:K11"/>
  <sheetViews>
    <sheetView workbookViewId="0">
      <selection activeCell="B23" sqref="B23"/>
    </sheetView>
  </sheetViews>
  <sheetFormatPr defaultColWidth="9.42578125" defaultRowHeight="15" x14ac:dyDescent="0.25"/>
  <cols>
    <col min="1" max="1" width="10.42578125" style="138" customWidth="1"/>
    <col min="2" max="2" width="51.5703125" style="136" customWidth="1"/>
    <col min="3" max="3" width="10.5703125" style="137" customWidth="1"/>
    <col min="4" max="16384" width="9.42578125" style="136"/>
  </cols>
  <sheetData>
    <row r="1" spans="1:11" ht="18" x14ac:dyDescent="0.25">
      <c r="A1" s="8" t="s">
        <v>0</v>
      </c>
    </row>
    <row r="2" spans="1:11" ht="18" x14ac:dyDescent="0.25">
      <c r="A2" s="8" t="s">
        <v>1</v>
      </c>
    </row>
    <row r="3" spans="1:11" ht="18" x14ac:dyDescent="0.25">
      <c r="A3" s="9" t="s">
        <v>87</v>
      </c>
      <c r="B3" s="1"/>
      <c r="C3" s="10"/>
      <c r="D3" s="1"/>
      <c r="E3"/>
      <c r="F3" s="132"/>
      <c r="G3" s="132"/>
      <c r="H3" s="132"/>
      <c r="I3" s="132"/>
      <c r="J3" s="132"/>
      <c r="K3" s="132"/>
    </row>
    <row r="4" spans="1:11" ht="15.75" thickBot="1" x14ac:dyDescent="0.3"/>
    <row r="5" spans="1:11" x14ac:dyDescent="0.25">
      <c r="A5" s="640" t="s">
        <v>88</v>
      </c>
      <c r="B5" s="641" t="s">
        <v>77</v>
      </c>
      <c r="C5" s="642" t="s">
        <v>89</v>
      </c>
      <c r="D5" s="643" t="s">
        <v>90</v>
      </c>
    </row>
    <row r="6" spans="1:11" ht="39" x14ac:dyDescent="0.25">
      <c r="A6" s="644" t="s">
        <v>91</v>
      </c>
      <c r="B6" s="282" t="s">
        <v>92</v>
      </c>
      <c r="C6" s="645">
        <v>27</v>
      </c>
      <c r="D6" s="646">
        <v>36</v>
      </c>
    </row>
    <row r="7" spans="1:11" ht="39" x14ac:dyDescent="0.25">
      <c r="A7" s="647" t="s">
        <v>93</v>
      </c>
      <c r="B7" s="282" t="s">
        <v>94</v>
      </c>
      <c r="C7" s="645">
        <v>9</v>
      </c>
      <c r="D7" s="646">
        <v>13</v>
      </c>
      <c r="F7" s="89"/>
    </row>
    <row r="8" spans="1:11" ht="25.5" x14ac:dyDescent="0.25">
      <c r="A8" s="647" t="s">
        <v>95</v>
      </c>
      <c r="B8" s="283" t="s">
        <v>96</v>
      </c>
      <c r="C8" s="645">
        <v>1</v>
      </c>
      <c r="D8" s="646">
        <v>2</v>
      </c>
    </row>
    <row r="9" spans="1:11" x14ac:dyDescent="0.25">
      <c r="A9" s="647" t="s">
        <v>97</v>
      </c>
      <c r="B9" s="282" t="s">
        <v>98</v>
      </c>
      <c r="C9" s="645">
        <v>464</v>
      </c>
      <c r="D9" s="646">
        <v>482</v>
      </c>
    </row>
    <row r="10" spans="1:11" x14ac:dyDescent="0.25">
      <c r="A10" s="647" t="s">
        <v>99</v>
      </c>
      <c r="B10" s="475" t="s">
        <v>100</v>
      </c>
      <c r="C10" s="476">
        <v>49</v>
      </c>
      <c r="D10" s="648">
        <v>47</v>
      </c>
    </row>
    <row r="11" spans="1:11" ht="15.75" thickBot="1" x14ac:dyDescent="0.3">
      <c r="A11" s="474" t="s">
        <v>101</v>
      </c>
      <c r="B11" s="649"/>
      <c r="C11" s="650">
        <f>SUM(C6:C10)</f>
        <v>550</v>
      </c>
      <c r="D11" s="651">
        <f>SUM(D6:D10)</f>
        <v>580</v>
      </c>
    </row>
  </sheetData>
  <phoneticPr fontId="57" type="noConversion"/>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57349-DAD6-4FBC-B9F5-3D2701082750}">
  <dimension ref="A1:X7"/>
  <sheetViews>
    <sheetView showGridLines="0" workbookViewId="0">
      <selection activeCell="A3" sqref="A3:C6"/>
    </sheetView>
  </sheetViews>
  <sheetFormatPr defaultColWidth="9.140625" defaultRowHeight="12.75" x14ac:dyDescent="0.2"/>
  <cols>
    <col min="1" max="1" width="22.7109375" style="1204" customWidth="1"/>
    <col min="2" max="3" width="9.7109375" style="1204" customWidth="1"/>
    <col min="4" max="16384" width="9.140625" style="1204"/>
  </cols>
  <sheetData>
    <row r="1" spans="1:24" ht="15" x14ac:dyDescent="0.2">
      <c r="A1" s="2331" t="s">
        <v>1408</v>
      </c>
      <c r="B1" s="2332"/>
      <c r="C1" s="2332"/>
      <c r="D1" s="2332"/>
      <c r="N1" s="114"/>
      <c r="O1" s="114"/>
      <c r="P1" s="114"/>
      <c r="Q1" s="114"/>
      <c r="R1" s="114"/>
      <c r="S1" s="114"/>
      <c r="T1" s="114"/>
      <c r="U1" s="114"/>
      <c r="V1" s="114"/>
      <c r="W1" s="114"/>
      <c r="X1" s="114"/>
    </row>
    <row r="2" spans="1:24" ht="13.5" thickBot="1" x14ac:dyDescent="0.25">
      <c r="N2" s="114"/>
      <c r="O2" s="114"/>
      <c r="P2" s="114"/>
      <c r="Q2" s="114"/>
      <c r="R2" s="114"/>
      <c r="S2" s="114"/>
      <c r="T2" s="114"/>
      <c r="U2" s="114"/>
      <c r="V2" s="114"/>
      <c r="W2" s="114"/>
      <c r="X2" s="114"/>
    </row>
    <row r="3" spans="1:24" ht="13.5" thickBot="1" x14ac:dyDescent="0.25">
      <c r="A3" s="1921"/>
      <c r="B3" s="1922" t="s">
        <v>89</v>
      </c>
      <c r="C3" s="1923" t="s">
        <v>90</v>
      </c>
      <c r="N3" s="114"/>
      <c r="O3" s="114"/>
      <c r="P3" s="114"/>
      <c r="Q3" s="114"/>
      <c r="R3" s="114"/>
      <c r="S3" s="114"/>
      <c r="T3" s="114"/>
      <c r="U3" s="114"/>
      <c r="V3" s="114"/>
      <c r="W3" s="114"/>
      <c r="X3" s="114"/>
    </row>
    <row r="4" spans="1:24" x14ac:dyDescent="0.2">
      <c r="A4" s="1855" t="s">
        <v>1117</v>
      </c>
      <c r="B4" s="1924">
        <v>4.1500000000000002E-2</v>
      </c>
      <c r="C4" s="1925">
        <v>1.55E-2</v>
      </c>
    </row>
    <row r="5" spans="1:24" x14ac:dyDescent="0.2">
      <c r="A5" s="1855" t="s">
        <v>1409</v>
      </c>
      <c r="B5" s="1924">
        <v>2.4E-2</v>
      </c>
      <c r="C5" s="1925">
        <v>2.9000000000000001E-2</v>
      </c>
    </row>
    <row r="6" spans="1:24" ht="13.5" thickBot="1" x14ac:dyDescent="0.25">
      <c r="A6" s="1926" t="s">
        <v>1410</v>
      </c>
      <c r="B6" s="1382">
        <v>3.6499999999999998E-2</v>
      </c>
      <c r="C6" s="1927">
        <v>4.1500000000000002E-2</v>
      </c>
    </row>
    <row r="7" spans="1:24" ht="13.5" hidden="1" thickBot="1" x14ac:dyDescent="0.25">
      <c r="A7" s="1383"/>
      <c r="B7" s="1384"/>
      <c r="C7" s="1385"/>
    </row>
  </sheetData>
  <mergeCells count="1">
    <mergeCell ref="A1:D1"/>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92B89-B7C3-488F-A848-D2213B258839}">
  <dimension ref="A1:Q8"/>
  <sheetViews>
    <sheetView showGridLines="0" zoomScaleNormal="100" workbookViewId="0">
      <selection activeCell="A3" sqref="A3:G7"/>
    </sheetView>
  </sheetViews>
  <sheetFormatPr defaultColWidth="8.85546875" defaultRowHeight="14.25" x14ac:dyDescent="0.2"/>
  <cols>
    <col min="1" max="1" width="43" style="1262" customWidth="1"/>
    <col min="2" max="2" width="10.7109375" style="1262" customWidth="1"/>
    <col min="3" max="4" width="12.7109375" style="1262" customWidth="1"/>
    <col min="5" max="5" width="10.7109375" style="1262" customWidth="1"/>
    <col min="6" max="7" width="12.7109375" style="1262" customWidth="1"/>
    <col min="8" max="16384" width="8.85546875" style="1262"/>
  </cols>
  <sheetData>
    <row r="1" spans="1:17" ht="15" x14ac:dyDescent="0.2">
      <c r="A1" s="1386" t="s">
        <v>1411</v>
      </c>
      <c r="L1" s="114"/>
      <c r="M1" s="114"/>
      <c r="N1" s="114"/>
      <c r="O1" s="114"/>
      <c r="P1" s="114"/>
      <c r="Q1" s="114"/>
    </row>
    <row r="2" spans="1:17" ht="15" thickBot="1" x14ac:dyDescent="0.25">
      <c r="L2" s="114"/>
      <c r="M2" s="114"/>
      <c r="N2" s="114"/>
      <c r="O2" s="114"/>
      <c r="P2" s="114"/>
      <c r="Q2" s="114"/>
    </row>
    <row r="3" spans="1:17" ht="27.75" customHeight="1" x14ac:dyDescent="0.2">
      <c r="A3" s="1676"/>
      <c r="B3" s="2241" t="s">
        <v>1412</v>
      </c>
      <c r="C3" s="2241"/>
      <c r="D3" s="2241"/>
      <c r="E3" s="2242" t="s">
        <v>1413</v>
      </c>
      <c r="F3" s="2242"/>
      <c r="G3" s="2243"/>
    </row>
    <row r="4" spans="1:17" ht="25.5" customHeight="1" thickBot="1" x14ac:dyDescent="0.25">
      <c r="A4" s="1681"/>
      <c r="B4" s="1387" t="s">
        <v>1137</v>
      </c>
      <c r="C4" s="1387" t="s">
        <v>1138</v>
      </c>
      <c r="D4" s="1387" t="s">
        <v>1139</v>
      </c>
      <c r="E4" s="1388" t="s">
        <v>1137</v>
      </c>
      <c r="F4" s="1388" t="s">
        <v>1138</v>
      </c>
      <c r="G4" s="1928" t="s">
        <v>1139</v>
      </c>
    </row>
    <row r="5" spans="1:17" x14ac:dyDescent="0.2">
      <c r="A5" s="1929" t="s">
        <v>1397</v>
      </c>
      <c r="B5" s="1930">
        <v>101</v>
      </c>
      <c r="C5" s="1930">
        <v>56</v>
      </c>
      <c r="D5" s="1930">
        <v>1</v>
      </c>
      <c r="E5" s="1931">
        <v>109</v>
      </c>
      <c r="F5" s="1931">
        <v>46</v>
      </c>
      <c r="G5" s="1932">
        <v>1</v>
      </c>
    </row>
    <row r="6" spans="1:17" x14ac:dyDescent="0.2">
      <c r="A6" s="1929" t="s">
        <v>1398</v>
      </c>
      <c r="B6" s="1930">
        <v>261</v>
      </c>
      <c r="C6" s="1930">
        <v>144</v>
      </c>
      <c r="D6" s="1930">
        <v>3</v>
      </c>
      <c r="E6" s="1931">
        <v>293</v>
      </c>
      <c r="F6" s="1931">
        <v>132</v>
      </c>
      <c r="G6" s="1932">
        <v>2</v>
      </c>
    </row>
    <row r="7" spans="1:17" ht="15" thickBot="1" x14ac:dyDescent="0.25">
      <c r="A7" s="1933" t="s">
        <v>1399</v>
      </c>
      <c r="B7" s="1265">
        <v>488</v>
      </c>
      <c r="C7" s="1265">
        <v>1134</v>
      </c>
      <c r="D7" s="1265">
        <v>270</v>
      </c>
      <c r="E7" s="1266">
        <v>488</v>
      </c>
      <c r="F7" s="1266">
        <v>1134</v>
      </c>
      <c r="G7" s="1934">
        <v>270</v>
      </c>
    </row>
    <row r="8" spans="1:17" ht="37.700000000000003" customHeight="1" x14ac:dyDescent="0.2">
      <c r="A8" s="2333" t="s">
        <v>1414</v>
      </c>
      <c r="B8" s="2272"/>
      <c r="C8" s="2272"/>
      <c r="D8" s="2272"/>
      <c r="E8" s="2272"/>
      <c r="F8" s="2272"/>
      <c r="G8" s="2272"/>
    </row>
  </sheetData>
  <mergeCells count="3">
    <mergeCell ref="B3:D3"/>
    <mergeCell ref="E3:G3"/>
    <mergeCell ref="A8:G8"/>
  </mergeCells>
  <pageMargins left="0.25" right="0.25" top="0.75" bottom="0.75" header="0.3" footer="0.3"/>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5765-0D27-4A49-A8ED-BBA6AED5A7FF}">
  <dimension ref="A1:I258"/>
  <sheetViews>
    <sheetView showGridLines="0" zoomScale="85" zoomScaleNormal="85" workbookViewId="0">
      <selection activeCell="A4" sqref="A4:I20"/>
    </sheetView>
  </sheetViews>
  <sheetFormatPr defaultColWidth="8.85546875" defaultRowHeight="12" x14ac:dyDescent="0.2"/>
  <cols>
    <col min="1" max="1" width="29.28515625" style="1250" customWidth="1"/>
    <col min="2" max="9" width="16.7109375" style="1250" customWidth="1"/>
    <col min="10" max="16384" width="8.85546875" style="1250"/>
  </cols>
  <sheetData>
    <row r="1" spans="1:9" ht="26.25" customHeight="1" x14ac:dyDescent="0.25">
      <c r="A1" s="2338" t="s">
        <v>1415</v>
      </c>
      <c r="B1" s="2338"/>
      <c r="C1" s="2338"/>
      <c r="D1" s="2338"/>
      <c r="E1" s="2338"/>
      <c r="F1" s="1389"/>
    </row>
    <row r="2" spans="1:9" x14ac:dyDescent="0.2">
      <c r="A2" s="2339"/>
      <c r="B2" s="2339"/>
      <c r="C2" s="2339"/>
      <c r="D2" s="2339"/>
      <c r="E2" s="2339"/>
      <c r="F2" s="2339"/>
    </row>
    <row r="3" spans="1:9" ht="15" customHeight="1" thickBot="1" x14ac:dyDescent="0.25">
      <c r="A3" s="1263"/>
      <c r="B3" s="1263"/>
      <c r="C3" s="1263"/>
      <c r="D3" s="1263"/>
      <c r="E3" s="1263"/>
      <c r="F3" s="1263"/>
    </row>
    <row r="4" spans="1:9" ht="12.75" customHeight="1" x14ac:dyDescent="0.2">
      <c r="A4" s="1935"/>
      <c r="B4" s="2340" t="s">
        <v>89</v>
      </c>
      <c r="C4" s="2341"/>
      <c r="D4" s="2341"/>
      <c r="E4" s="2341"/>
      <c r="F4" s="2342" t="s">
        <v>90</v>
      </c>
      <c r="G4" s="2343"/>
      <c r="H4" s="2343"/>
      <c r="I4" s="2344"/>
    </row>
    <row r="5" spans="1:9" ht="64.5" customHeight="1" x14ac:dyDescent="0.2">
      <c r="A5" s="1936"/>
      <c r="B5" s="1937" t="s">
        <v>1416</v>
      </c>
      <c r="C5" s="1937" t="s">
        <v>1417</v>
      </c>
      <c r="D5" s="1937" t="s">
        <v>1418</v>
      </c>
      <c r="E5" s="1937" t="s">
        <v>101</v>
      </c>
      <c r="F5" s="1938" t="s">
        <v>1419</v>
      </c>
      <c r="G5" s="1938" t="s">
        <v>1420</v>
      </c>
      <c r="H5" s="1938" t="s">
        <v>1421</v>
      </c>
      <c r="I5" s="1939" t="s">
        <v>101</v>
      </c>
    </row>
    <row r="6" spans="1:9" ht="12.75" customHeight="1" thickBot="1" x14ac:dyDescent="0.25">
      <c r="A6" s="1940" t="s">
        <v>1422</v>
      </c>
      <c r="B6" s="1390" t="s">
        <v>296</v>
      </c>
      <c r="C6" s="1391" t="s">
        <v>296</v>
      </c>
      <c r="D6" s="1391" t="s">
        <v>296</v>
      </c>
      <c r="E6" s="1391" t="s">
        <v>296</v>
      </c>
      <c r="F6" s="1392" t="s">
        <v>296</v>
      </c>
      <c r="G6" s="1392" t="s">
        <v>296</v>
      </c>
      <c r="H6" s="1392" t="s">
        <v>296</v>
      </c>
      <c r="I6" s="1941" t="s">
        <v>296</v>
      </c>
    </row>
    <row r="7" spans="1:9" ht="17.25" customHeight="1" x14ac:dyDescent="0.2">
      <c r="A7" s="1942" t="s">
        <v>1423</v>
      </c>
      <c r="B7" s="1943">
        <v>128.30000000000001</v>
      </c>
      <c r="C7" s="1943">
        <v>93.8</v>
      </c>
      <c r="D7" s="1943">
        <v>1991</v>
      </c>
      <c r="E7" s="1943">
        <v>2213.1</v>
      </c>
      <c r="F7" s="1944">
        <v>128.30000000000001</v>
      </c>
      <c r="G7" s="1944">
        <v>91.4</v>
      </c>
      <c r="H7" s="1944">
        <v>1943</v>
      </c>
      <c r="I7" s="1945">
        <v>2162.6999999999998</v>
      </c>
    </row>
    <row r="8" spans="1:9" ht="17.25" customHeight="1" x14ac:dyDescent="0.2">
      <c r="A8" s="1942" t="s">
        <v>1424</v>
      </c>
      <c r="B8" s="1943">
        <v>0.9</v>
      </c>
      <c r="C8" s="1943">
        <v>2.4</v>
      </c>
      <c r="D8" s="1943">
        <v>53</v>
      </c>
      <c r="E8" s="1943">
        <v>56.3</v>
      </c>
      <c r="F8" s="1944">
        <v>0</v>
      </c>
      <c r="G8" s="1944">
        <v>1.8</v>
      </c>
      <c r="H8" s="1944">
        <v>18.600000000000001</v>
      </c>
      <c r="I8" s="1945">
        <v>20.400000000000002</v>
      </c>
    </row>
    <row r="9" spans="1:9" ht="17.25" customHeight="1" x14ac:dyDescent="0.2">
      <c r="A9" s="1942" t="s">
        <v>1425</v>
      </c>
      <c r="B9" s="1943">
        <v>-1.5</v>
      </c>
      <c r="C9" s="1943">
        <v>-4.3</v>
      </c>
      <c r="D9" s="1943">
        <v>-65</v>
      </c>
      <c r="E9" s="1943">
        <v>-70.8</v>
      </c>
      <c r="F9" s="1944">
        <v>0</v>
      </c>
      <c r="G9" s="1944">
        <v>-4</v>
      </c>
      <c r="H9" s="1944">
        <v>-52.2</v>
      </c>
      <c r="I9" s="1945">
        <v>-56.2</v>
      </c>
    </row>
    <row r="10" spans="1:9" x14ac:dyDescent="0.2">
      <c r="A10" s="1942" t="s">
        <v>1426</v>
      </c>
      <c r="B10" s="1943">
        <v>2.5</v>
      </c>
      <c r="C10" s="1943">
        <v>0.9</v>
      </c>
      <c r="D10" s="1943">
        <v>2</v>
      </c>
      <c r="E10" s="1943">
        <v>5.4</v>
      </c>
      <c r="F10" s="1944">
        <v>0</v>
      </c>
      <c r="G10" s="1944">
        <v>2.8</v>
      </c>
      <c r="H10" s="1944">
        <v>43.2</v>
      </c>
      <c r="I10" s="1945">
        <v>46</v>
      </c>
    </row>
    <row r="11" spans="1:9" ht="24" customHeight="1" x14ac:dyDescent="0.2">
      <c r="A11" s="1946" t="s">
        <v>1427</v>
      </c>
      <c r="B11" s="1943">
        <v>17.8</v>
      </c>
      <c r="C11" s="1943">
        <v>-19.699999999999996</v>
      </c>
      <c r="D11" s="1943">
        <v>-700</v>
      </c>
      <c r="E11" s="1943">
        <v>-701.9</v>
      </c>
      <c r="F11" s="1944">
        <v>0</v>
      </c>
      <c r="G11" s="1944">
        <v>1.8</v>
      </c>
      <c r="H11" s="1944">
        <v>38.4</v>
      </c>
      <c r="I11" s="1945">
        <v>40.199999999999996</v>
      </c>
    </row>
    <row r="12" spans="1:9" ht="17.25" customHeight="1" x14ac:dyDescent="0.2">
      <c r="A12" s="1947" t="s">
        <v>1428</v>
      </c>
      <c r="B12" s="1393">
        <v>148.00000000000003</v>
      </c>
      <c r="C12" s="1393">
        <v>73.100000000000023</v>
      </c>
      <c r="D12" s="1393">
        <v>1281</v>
      </c>
      <c r="E12" s="1393">
        <v>1502.1000000000001</v>
      </c>
      <c r="F12" s="1394">
        <v>128.30000000000001</v>
      </c>
      <c r="G12" s="1394">
        <v>93.8</v>
      </c>
      <c r="H12" s="1394">
        <v>1991</v>
      </c>
      <c r="I12" s="1948">
        <v>2213.1</v>
      </c>
    </row>
    <row r="13" spans="1:9" ht="17.25" customHeight="1" x14ac:dyDescent="0.2">
      <c r="A13" s="1949" t="s">
        <v>1429</v>
      </c>
      <c r="B13" s="1950"/>
      <c r="C13" s="1950"/>
      <c r="D13" s="1950"/>
      <c r="E13" s="1950"/>
      <c r="F13" s="1950"/>
      <c r="G13" s="1950"/>
      <c r="H13" s="1950"/>
      <c r="I13" s="1951"/>
    </row>
    <row r="14" spans="1:9" s="1254" customFormat="1" ht="25.5" customHeight="1" x14ac:dyDescent="0.2">
      <c r="A14" s="1942" t="s">
        <v>1430</v>
      </c>
      <c r="B14" s="1943">
        <v>-119.4</v>
      </c>
      <c r="C14" s="1943">
        <v>-128.1</v>
      </c>
      <c r="D14" s="1943">
        <v>-2048</v>
      </c>
      <c r="E14" s="1943">
        <v>-2295.5</v>
      </c>
      <c r="F14" s="1944">
        <v>-119.4</v>
      </c>
      <c r="G14" s="1944">
        <v>-130.5</v>
      </c>
      <c r="H14" s="1944">
        <v>-2366</v>
      </c>
      <c r="I14" s="1945">
        <v>-2615.9</v>
      </c>
    </row>
    <row r="15" spans="1:9" s="1254" customFormat="1" ht="25.5" customHeight="1" x14ac:dyDescent="0.2">
      <c r="A15" s="1942" t="s">
        <v>1401</v>
      </c>
      <c r="B15" s="1943">
        <v>0</v>
      </c>
      <c r="C15" s="1943">
        <v>0</v>
      </c>
      <c r="D15" s="1943">
        <v>-4</v>
      </c>
      <c r="E15" s="1943">
        <v>-4</v>
      </c>
      <c r="F15" s="1944">
        <v>0</v>
      </c>
      <c r="G15" s="1944">
        <v>0</v>
      </c>
      <c r="H15" s="1944">
        <v>-5.4</v>
      </c>
      <c r="I15" s="1945">
        <v>-5.4</v>
      </c>
    </row>
    <row r="16" spans="1:9" s="1254" customFormat="1" x14ac:dyDescent="0.2">
      <c r="A16" s="1942" t="s">
        <v>1431</v>
      </c>
      <c r="B16" s="1943">
        <v>0</v>
      </c>
      <c r="C16" s="1943">
        <v>-3.2</v>
      </c>
      <c r="D16" s="1943">
        <v>-55</v>
      </c>
      <c r="E16" s="1943">
        <v>-58.2</v>
      </c>
      <c r="F16" s="1944">
        <v>0</v>
      </c>
      <c r="G16" s="1944">
        <v>-2.4</v>
      </c>
      <c r="H16" s="1944">
        <v>-24.6</v>
      </c>
      <c r="I16" s="1945">
        <v>-27</v>
      </c>
    </row>
    <row r="17" spans="1:9" s="1254" customFormat="1" x14ac:dyDescent="0.2">
      <c r="A17" s="1942" t="s">
        <v>1425</v>
      </c>
      <c r="B17" s="1943">
        <v>-7.9</v>
      </c>
      <c r="C17" s="1943">
        <v>4.3</v>
      </c>
      <c r="D17" s="1943">
        <v>65</v>
      </c>
      <c r="E17" s="1943">
        <v>61.4</v>
      </c>
      <c r="F17" s="1944">
        <v>0</v>
      </c>
      <c r="G17" s="1944">
        <v>-4</v>
      </c>
      <c r="H17" s="1944">
        <v>52.2</v>
      </c>
      <c r="I17" s="1945">
        <v>48.2</v>
      </c>
    </row>
    <row r="18" spans="1:9" s="1254" customFormat="1" x14ac:dyDescent="0.2">
      <c r="A18" s="1942" t="s">
        <v>1432</v>
      </c>
      <c r="B18" s="1943">
        <v>-3.3</v>
      </c>
      <c r="C18" s="1943">
        <v>40.6</v>
      </c>
      <c r="D18" s="1943">
        <v>512</v>
      </c>
      <c r="E18" s="1943">
        <v>549.29999999999995</v>
      </c>
      <c r="F18" s="1944">
        <v>0</v>
      </c>
      <c r="G18" s="1944">
        <v>8.8000000000000007</v>
      </c>
      <c r="H18" s="1944">
        <v>295.8</v>
      </c>
      <c r="I18" s="1945">
        <v>304.60000000000002</v>
      </c>
    </row>
    <row r="19" spans="1:9" s="1254" customFormat="1" ht="12.75" thickBot="1" x14ac:dyDescent="0.25">
      <c r="A19" s="1952" t="s">
        <v>1433</v>
      </c>
      <c r="B19" s="1395">
        <v>-130.60000000000002</v>
      </c>
      <c r="C19" s="1395">
        <v>-86.399999999999977</v>
      </c>
      <c r="D19" s="1395">
        <v>-1530</v>
      </c>
      <c r="E19" s="1395">
        <v>-1746.9999999999998</v>
      </c>
      <c r="F19" s="1396">
        <v>-119.4</v>
      </c>
      <c r="G19" s="1396">
        <v>-128.1</v>
      </c>
      <c r="H19" s="1396">
        <v>-2048</v>
      </c>
      <c r="I19" s="1953">
        <v>-2295.5000000000005</v>
      </c>
    </row>
    <row r="20" spans="1:9" s="1254" customFormat="1" ht="12.75" thickBot="1" x14ac:dyDescent="0.25">
      <c r="A20" s="1954" t="s">
        <v>1434</v>
      </c>
      <c r="B20" s="1397">
        <v>17.400000000000006</v>
      </c>
      <c r="C20" s="1397">
        <v>-13.299999999999955</v>
      </c>
      <c r="D20" s="1397">
        <v>-249</v>
      </c>
      <c r="E20" s="1397">
        <v>-244.89999999999964</v>
      </c>
      <c r="F20" s="1398">
        <v>8.9000000000000057</v>
      </c>
      <c r="G20" s="1398">
        <v>-34.299999999999997</v>
      </c>
      <c r="H20" s="1398">
        <v>-57</v>
      </c>
      <c r="I20" s="1955">
        <v>-82.400000000000546</v>
      </c>
    </row>
    <row r="21" spans="1:9" s="1254" customFormat="1" x14ac:dyDescent="0.2">
      <c r="A21" s="2345" t="s">
        <v>1435</v>
      </c>
      <c r="B21" s="2335"/>
      <c r="C21" s="2335"/>
      <c r="D21" s="2335"/>
      <c r="E21" s="2335"/>
      <c r="F21" s="2335"/>
      <c r="G21" s="2335"/>
      <c r="H21" s="2335"/>
      <c r="I21" s="2335"/>
    </row>
    <row r="22" spans="1:9" s="1254" customFormat="1" x14ac:dyDescent="0.2">
      <c r="A22" s="2345" t="s">
        <v>1436</v>
      </c>
      <c r="B22" s="2335"/>
      <c r="C22" s="2335"/>
      <c r="D22" s="2335"/>
      <c r="E22" s="2335"/>
      <c r="F22" s="2335"/>
      <c r="G22" s="2335"/>
      <c r="H22" s="2335"/>
      <c r="I22" s="2335"/>
    </row>
    <row r="23" spans="1:9" s="1254" customFormat="1" x14ac:dyDescent="0.2">
      <c r="A23" s="2334" t="s">
        <v>1437</v>
      </c>
      <c r="B23" s="2335"/>
      <c r="C23" s="2335"/>
      <c r="D23" s="2335"/>
      <c r="E23" s="2335"/>
      <c r="F23" s="2335"/>
      <c r="G23" s="2335"/>
      <c r="H23" s="2335"/>
      <c r="I23" s="2335"/>
    </row>
    <row r="24" spans="1:9" s="1254" customFormat="1" ht="12.75" x14ac:dyDescent="0.2">
      <c r="A24" s="2336"/>
      <c r="B24" s="2337"/>
      <c r="C24" s="2337"/>
      <c r="D24" s="2337"/>
      <c r="E24" s="2337"/>
      <c r="F24" s="2337"/>
      <c r="G24" s="2337"/>
      <c r="H24" s="2337"/>
      <c r="I24" s="2337"/>
    </row>
    <row r="25" spans="1:9" s="1254" customFormat="1" x14ac:dyDescent="0.2"/>
    <row r="26" spans="1:9" s="1254" customFormat="1" x14ac:dyDescent="0.2"/>
    <row r="27" spans="1:9" s="1254" customFormat="1" x14ac:dyDescent="0.2"/>
    <row r="28" spans="1:9" s="1254" customFormat="1" x14ac:dyDescent="0.2"/>
    <row r="29" spans="1:9" s="1254" customFormat="1" x14ac:dyDescent="0.2"/>
    <row r="30" spans="1:9" s="1254" customFormat="1" x14ac:dyDescent="0.2"/>
    <row r="31" spans="1:9" s="1254" customFormat="1" x14ac:dyDescent="0.2"/>
    <row r="32" spans="1:9" s="1254" customFormat="1" x14ac:dyDescent="0.2"/>
    <row r="33" s="1254" customFormat="1" x14ac:dyDescent="0.2"/>
    <row r="34" s="1254" customFormat="1" x14ac:dyDescent="0.2"/>
    <row r="35" s="1254" customFormat="1" x14ac:dyDescent="0.2"/>
    <row r="36" s="1254" customFormat="1" x14ac:dyDescent="0.2"/>
    <row r="37" s="1254" customFormat="1" x14ac:dyDescent="0.2"/>
    <row r="38" s="1254" customFormat="1" x14ac:dyDescent="0.2"/>
    <row r="39" s="1254" customFormat="1" x14ac:dyDescent="0.2"/>
    <row r="40" s="1254" customFormat="1" x14ac:dyDescent="0.2"/>
    <row r="41" s="1254" customFormat="1" x14ac:dyDescent="0.2"/>
    <row r="42" s="1254" customFormat="1" x14ac:dyDescent="0.2"/>
    <row r="43" s="1254" customFormat="1" x14ac:dyDescent="0.2"/>
    <row r="44" s="1254" customFormat="1" x14ac:dyDescent="0.2"/>
    <row r="45" s="1254" customFormat="1" x14ac:dyDescent="0.2"/>
    <row r="46" s="1254" customFormat="1" x14ac:dyDescent="0.2"/>
    <row r="47" s="1254" customFormat="1" x14ac:dyDescent="0.2"/>
    <row r="48" s="1254" customFormat="1" x14ac:dyDescent="0.2"/>
    <row r="49" spans="2:4" s="1254" customFormat="1" x14ac:dyDescent="0.2"/>
    <row r="50" spans="2:4" s="1254" customFormat="1" x14ac:dyDescent="0.2"/>
    <row r="51" spans="2:4" s="1254" customFormat="1" x14ac:dyDescent="0.2"/>
    <row r="52" spans="2:4" s="1254" customFormat="1" x14ac:dyDescent="0.2"/>
    <row r="53" spans="2:4" s="1254" customFormat="1" x14ac:dyDescent="0.2"/>
    <row r="54" spans="2:4" s="1254" customFormat="1" x14ac:dyDescent="0.2"/>
    <row r="55" spans="2:4" s="1254" customFormat="1" x14ac:dyDescent="0.2">
      <c r="B55" s="1399"/>
      <c r="C55" s="1399"/>
      <c r="D55" s="1399"/>
    </row>
    <row r="56" spans="2:4" s="1254" customFormat="1" x14ac:dyDescent="0.2"/>
    <row r="57" spans="2:4" s="1254" customFormat="1" x14ac:dyDescent="0.2"/>
    <row r="58" spans="2:4" s="1254" customFormat="1" x14ac:dyDescent="0.2"/>
    <row r="59" spans="2:4" s="1254" customFormat="1" x14ac:dyDescent="0.2"/>
    <row r="60" spans="2:4" s="1254" customFormat="1" x14ac:dyDescent="0.2"/>
    <row r="61" spans="2:4" s="1254" customFormat="1" x14ac:dyDescent="0.2"/>
    <row r="62" spans="2:4" s="1254" customFormat="1" x14ac:dyDescent="0.2"/>
    <row r="63" spans="2:4" s="1254" customFormat="1" x14ac:dyDescent="0.2"/>
    <row r="64" spans="2:4" s="1254" customFormat="1" x14ac:dyDescent="0.2"/>
    <row r="65" s="1254" customFormat="1" x14ac:dyDescent="0.2"/>
    <row r="66" s="1254" customFormat="1" x14ac:dyDescent="0.2"/>
    <row r="67" s="1254" customFormat="1" x14ac:dyDescent="0.2"/>
    <row r="68" s="1254" customFormat="1" x14ac:dyDescent="0.2"/>
    <row r="69" s="1254" customFormat="1" x14ac:dyDescent="0.2"/>
    <row r="70" s="1254" customFormat="1" x14ac:dyDescent="0.2"/>
    <row r="71" s="1254" customFormat="1" x14ac:dyDescent="0.2"/>
    <row r="72" s="1254" customFormat="1" x14ac:dyDescent="0.2"/>
    <row r="73" s="1254" customFormat="1" x14ac:dyDescent="0.2"/>
    <row r="74" s="1254" customFormat="1" x14ac:dyDescent="0.2"/>
    <row r="75" s="1254" customFormat="1" x14ac:dyDescent="0.2"/>
    <row r="76" s="1254" customFormat="1" x14ac:dyDescent="0.2"/>
    <row r="77" s="1254" customFormat="1" x14ac:dyDescent="0.2"/>
    <row r="78" s="1254" customFormat="1" x14ac:dyDescent="0.2"/>
    <row r="79" s="1254" customFormat="1" x14ac:dyDescent="0.2"/>
    <row r="80" s="1254" customFormat="1" x14ac:dyDescent="0.2"/>
    <row r="81" s="1254" customFormat="1" x14ac:dyDescent="0.2"/>
    <row r="82" s="1254" customFormat="1" x14ac:dyDescent="0.2"/>
    <row r="83" s="1254" customFormat="1" x14ac:dyDescent="0.2"/>
    <row r="84" s="1254" customFormat="1" x14ac:dyDescent="0.2"/>
    <row r="85" s="1254" customFormat="1" x14ac:dyDescent="0.2"/>
    <row r="86" s="1254" customFormat="1" x14ac:dyDescent="0.2"/>
    <row r="87" s="1254" customFormat="1" x14ac:dyDescent="0.2"/>
    <row r="88" s="1254" customFormat="1" x14ac:dyDescent="0.2"/>
    <row r="89" s="1254" customFormat="1" x14ac:dyDescent="0.2"/>
    <row r="90" s="1254" customFormat="1" x14ac:dyDescent="0.2"/>
    <row r="91" s="1254" customFormat="1" x14ac:dyDescent="0.2"/>
    <row r="92" s="1254" customFormat="1" x14ac:dyDescent="0.2"/>
    <row r="93" s="1254" customFormat="1" x14ac:dyDescent="0.2"/>
    <row r="94" s="1254" customFormat="1" x14ac:dyDescent="0.2"/>
    <row r="95" s="1254" customFormat="1" x14ac:dyDescent="0.2"/>
    <row r="96" s="1254" customFormat="1" x14ac:dyDescent="0.2"/>
    <row r="97" s="1254" customFormat="1" x14ac:dyDescent="0.2"/>
    <row r="98" s="1254" customFormat="1" x14ac:dyDescent="0.2"/>
    <row r="99" s="1254" customFormat="1" x14ac:dyDescent="0.2"/>
    <row r="100" s="1254" customFormat="1" x14ac:dyDescent="0.2"/>
    <row r="101" s="1254" customFormat="1" x14ac:dyDescent="0.2"/>
    <row r="102" s="1254" customFormat="1" x14ac:dyDescent="0.2"/>
    <row r="103" s="1254" customFormat="1" x14ac:dyDescent="0.2"/>
    <row r="104" s="1254" customFormat="1" x14ac:dyDescent="0.2"/>
    <row r="105" s="1254" customFormat="1" x14ac:dyDescent="0.2"/>
    <row r="106" s="1254" customFormat="1" x14ac:dyDescent="0.2"/>
    <row r="107" s="1254" customFormat="1" x14ac:dyDescent="0.2"/>
    <row r="108" s="1254" customFormat="1" x14ac:dyDescent="0.2"/>
    <row r="109" s="1254" customFormat="1" x14ac:dyDescent="0.2"/>
    <row r="110" s="1254" customFormat="1" x14ac:dyDescent="0.2"/>
    <row r="111" s="1254" customFormat="1" x14ac:dyDescent="0.2"/>
    <row r="112" s="1254" customFormat="1" x14ac:dyDescent="0.2"/>
    <row r="113" s="1254" customFormat="1" x14ac:dyDescent="0.2"/>
    <row r="114" s="1254" customFormat="1" x14ac:dyDescent="0.2"/>
    <row r="115" s="1254" customFormat="1" x14ac:dyDescent="0.2"/>
    <row r="116" s="1254" customFormat="1" x14ac:dyDescent="0.2"/>
    <row r="117" s="1254" customFormat="1" x14ac:dyDescent="0.2"/>
    <row r="118" s="1254" customFormat="1" x14ac:dyDescent="0.2"/>
    <row r="119" s="1254" customFormat="1" x14ac:dyDescent="0.2"/>
    <row r="120" s="1254" customFormat="1" x14ac:dyDescent="0.2"/>
    <row r="121" s="1254" customFormat="1" x14ac:dyDescent="0.2"/>
    <row r="122" s="1254" customFormat="1" x14ac:dyDescent="0.2"/>
    <row r="123" s="1254" customFormat="1" x14ac:dyDescent="0.2"/>
    <row r="124" s="1254" customFormat="1" x14ac:dyDescent="0.2"/>
    <row r="125" s="1254" customFormat="1" x14ac:dyDescent="0.2"/>
    <row r="126" s="1254" customFormat="1" x14ac:dyDescent="0.2"/>
    <row r="127" s="1254" customFormat="1" x14ac:dyDescent="0.2"/>
    <row r="128" s="1254" customFormat="1" x14ac:dyDescent="0.2"/>
    <row r="129" s="1254" customFormat="1" x14ac:dyDescent="0.2"/>
    <row r="130" s="1254" customFormat="1" x14ac:dyDescent="0.2"/>
    <row r="131" s="1254" customFormat="1" x14ac:dyDescent="0.2"/>
    <row r="132" s="1254" customFormat="1" x14ac:dyDescent="0.2"/>
    <row r="133" s="1254" customFormat="1" x14ac:dyDescent="0.2"/>
    <row r="134" s="1254" customFormat="1" x14ac:dyDescent="0.2"/>
    <row r="135" s="1254" customFormat="1" x14ac:dyDescent="0.2"/>
    <row r="136" s="1254" customFormat="1" x14ac:dyDescent="0.2"/>
    <row r="137" s="1254" customFormat="1" x14ac:dyDescent="0.2"/>
    <row r="138" s="1254" customFormat="1" x14ac:dyDescent="0.2"/>
    <row r="139" s="1254" customFormat="1" x14ac:dyDescent="0.2"/>
    <row r="140" s="1254" customFormat="1" x14ac:dyDescent="0.2"/>
    <row r="141" s="1254" customFormat="1" x14ac:dyDescent="0.2"/>
    <row r="142" s="1254" customFormat="1" x14ac:dyDescent="0.2"/>
    <row r="143" s="1254" customFormat="1" x14ac:dyDescent="0.2"/>
    <row r="144" s="1254" customFormat="1" x14ac:dyDescent="0.2"/>
    <row r="145" s="1254" customFormat="1" x14ac:dyDescent="0.2"/>
    <row r="146" s="1254" customFormat="1" x14ac:dyDescent="0.2"/>
    <row r="147" s="1254" customFormat="1" x14ac:dyDescent="0.2"/>
    <row r="148" s="1254" customFormat="1" x14ac:dyDescent="0.2"/>
    <row r="149" s="1254" customFormat="1" x14ac:dyDescent="0.2"/>
    <row r="150" s="1254" customFormat="1" x14ac:dyDescent="0.2"/>
    <row r="151" s="1254" customFormat="1" x14ac:dyDescent="0.2"/>
    <row r="152" s="1254" customFormat="1" x14ac:dyDescent="0.2"/>
    <row r="153" s="1254" customFormat="1" x14ac:dyDescent="0.2"/>
    <row r="154" s="1254" customFormat="1" x14ac:dyDescent="0.2"/>
    <row r="155" s="1254" customFormat="1" x14ac:dyDescent="0.2"/>
    <row r="156" s="1254" customFormat="1" x14ac:dyDescent="0.2"/>
    <row r="157" s="1254" customFormat="1" x14ac:dyDescent="0.2"/>
    <row r="158" s="1254" customFormat="1" x14ac:dyDescent="0.2"/>
    <row r="159" s="1254" customFormat="1" x14ac:dyDescent="0.2"/>
    <row r="160" s="1254" customFormat="1" x14ac:dyDescent="0.2"/>
    <row r="161" s="1254" customFormat="1" x14ac:dyDescent="0.2"/>
    <row r="162" s="1254" customFormat="1" x14ac:dyDescent="0.2"/>
    <row r="163" s="1254" customFormat="1" x14ac:dyDescent="0.2"/>
    <row r="164" s="1254" customFormat="1" x14ac:dyDescent="0.2"/>
    <row r="165" s="1254" customFormat="1" x14ac:dyDescent="0.2"/>
    <row r="166" s="1254" customFormat="1" x14ac:dyDescent="0.2"/>
    <row r="167" s="1254" customFormat="1" x14ac:dyDescent="0.2"/>
    <row r="168" s="1254" customFormat="1" x14ac:dyDescent="0.2"/>
    <row r="169" s="1254" customFormat="1" x14ac:dyDescent="0.2"/>
    <row r="170" s="1254" customFormat="1" x14ac:dyDescent="0.2"/>
    <row r="171" s="1254" customFormat="1" x14ac:dyDescent="0.2"/>
    <row r="172" s="1254" customFormat="1" x14ac:dyDescent="0.2"/>
    <row r="173" s="1254" customFormat="1" x14ac:dyDescent="0.2"/>
    <row r="174" s="1254" customFormat="1" x14ac:dyDescent="0.2"/>
    <row r="175" s="1254" customFormat="1" x14ac:dyDescent="0.2"/>
    <row r="176" s="1254" customFormat="1" x14ac:dyDescent="0.2"/>
    <row r="177" s="1254" customFormat="1" x14ac:dyDescent="0.2"/>
    <row r="178" s="1254" customFormat="1" x14ac:dyDescent="0.2"/>
    <row r="179" s="1254" customFormat="1" x14ac:dyDescent="0.2"/>
    <row r="180" s="1254" customFormat="1" x14ac:dyDescent="0.2"/>
    <row r="181" s="1254" customFormat="1" x14ac:dyDescent="0.2"/>
    <row r="182" s="1254" customFormat="1" x14ac:dyDescent="0.2"/>
    <row r="183" s="1254" customFormat="1" x14ac:dyDescent="0.2"/>
    <row r="184" s="1254" customFormat="1" x14ac:dyDescent="0.2"/>
    <row r="185" s="1254" customFormat="1" x14ac:dyDescent="0.2"/>
    <row r="186" s="1254" customFormat="1" x14ac:dyDescent="0.2"/>
    <row r="187" s="1254" customFormat="1" x14ac:dyDescent="0.2"/>
    <row r="188" s="1254" customFormat="1" x14ac:dyDescent="0.2"/>
    <row r="189" s="1254" customFormat="1" x14ac:dyDescent="0.2"/>
    <row r="190" s="1254" customFormat="1" x14ac:dyDescent="0.2"/>
    <row r="191" s="1254" customFormat="1" x14ac:dyDescent="0.2"/>
    <row r="192" s="1254" customFormat="1" x14ac:dyDescent="0.2"/>
    <row r="193" s="1254" customFormat="1" x14ac:dyDescent="0.2"/>
    <row r="194" s="1254" customFormat="1" x14ac:dyDescent="0.2"/>
    <row r="195" s="1254" customFormat="1" x14ac:dyDescent="0.2"/>
    <row r="196" s="1254" customFormat="1" x14ac:dyDescent="0.2"/>
    <row r="197" s="1254" customFormat="1" x14ac:dyDescent="0.2"/>
    <row r="198" s="1254" customFormat="1" x14ac:dyDescent="0.2"/>
    <row r="199" s="1254" customFormat="1" x14ac:dyDescent="0.2"/>
    <row r="200" s="1254" customFormat="1" x14ac:dyDescent="0.2"/>
    <row r="201" s="1254" customFormat="1" x14ac:dyDescent="0.2"/>
    <row r="202" s="1254" customFormat="1" x14ac:dyDescent="0.2"/>
    <row r="203" s="1254" customFormat="1" x14ac:dyDescent="0.2"/>
    <row r="204" s="1254" customFormat="1" x14ac:dyDescent="0.2"/>
    <row r="205" s="1254" customFormat="1" x14ac:dyDescent="0.2"/>
    <row r="206" s="1254" customFormat="1" x14ac:dyDescent="0.2"/>
    <row r="207" s="1254" customFormat="1" x14ac:dyDescent="0.2"/>
    <row r="208" s="1254" customFormat="1" x14ac:dyDescent="0.2"/>
    <row r="209" s="1254" customFormat="1" x14ac:dyDescent="0.2"/>
    <row r="210" s="1254" customFormat="1" x14ac:dyDescent="0.2"/>
    <row r="211" s="1254" customFormat="1" x14ac:dyDescent="0.2"/>
    <row r="212" s="1254" customFormat="1" x14ac:dyDescent="0.2"/>
    <row r="213" s="1254" customFormat="1" x14ac:dyDescent="0.2"/>
    <row r="214" s="1254" customFormat="1" x14ac:dyDescent="0.2"/>
    <row r="215" s="1254" customFormat="1" x14ac:dyDescent="0.2"/>
    <row r="216" s="1254" customFormat="1" x14ac:dyDescent="0.2"/>
    <row r="217" s="1254" customFormat="1" x14ac:dyDescent="0.2"/>
    <row r="218" s="1254" customFormat="1" x14ac:dyDescent="0.2"/>
    <row r="219" s="1254" customFormat="1" x14ac:dyDescent="0.2"/>
    <row r="220" s="1254" customFormat="1" x14ac:dyDescent="0.2"/>
    <row r="221" s="1254" customFormat="1" x14ac:dyDescent="0.2"/>
    <row r="222" s="1254" customFormat="1" x14ac:dyDescent="0.2"/>
    <row r="223" s="1254" customFormat="1" x14ac:dyDescent="0.2"/>
    <row r="224" s="1254" customFormat="1" x14ac:dyDescent="0.2"/>
    <row r="225" s="1254" customFormat="1" x14ac:dyDescent="0.2"/>
    <row r="226" s="1254" customFormat="1" x14ac:dyDescent="0.2"/>
    <row r="227" s="1254" customFormat="1" x14ac:dyDescent="0.2"/>
    <row r="228" s="1254" customFormat="1" x14ac:dyDescent="0.2"/>
    <row r="229" s="1254" customFormat="1" x14ac:dyDescent="0.2"/>
    <row r="230" s="1254" customFormat="1" x14ac:dyDescent="0.2"/>
    <row r="231" s="1254" customFormat="1" x14ac:dyDescent="0.2"/>
    <row r="232" s="1254" customFormat="1" x14ac:dyDescent="0.2"/>
    <row r="233" s="1254" customFormat="1" x14ac:dyDescent="0.2"/>
    <row r="234" s="1254" customFormat="1" x14ac:dyDescent="0.2"/>
    <row r="235" s="1254" customFormat="1" x14ac:dyDescent="0.2"/>
    <row r="236" s="1254" customFormat="1" x14ac:dyDescent="0.2"/>
    <row r="237" s="1254" customFormat="1" x14ac:dyDescent="0.2"/>
    <row r="238" s="1254" customFormat="1" x14ac:dyDescent="0.2"/>
    <row r="239" s="1254" customFormat="1" x14ac:dyDescent="0.2"/>
    <row r="240" s="1254" customFormat="1" x14ac:dyDescent="0.2"/>
    <row r="241" s="1254" customFormat="1" x14ac:dyDescent="0.2"/>
    <row r="242" s="1254" customFormat="1" x14ac:dyDescent="0.2"/>
    <row r="243" s="1254" customFormat="1" x14ac:dyDescent="0.2"/>
    <row r="244" s="1254" customFormat="1" x14ac:dyDescent="0.2"/>
    <row r="245" s="1254" customFormat="1" x14ac:dyDescent="0.2"/>
    <row r="246" s="1254" customFormat="1" x14ac:dyDescent="0.2"/>
    <row r="247" s="1254" customFormat="1" x14ac:dyDescent="0.2"/>
    <row r="248" s="1254" customFormat="1" x14ac:dyDescent="0.2"/>
    <row r="249" s="1254" customFormat="1" x14ac:dyDescent="0.2"/>
    <row r="250" s="1254" customFormat="1" x14ac:dyDescent="0.2"/>
    <row r="251" s="1254" customFormat="1" x14ac:dyDescent="0.2"/>
    <row r="252" s="1254" customFormat="1" x14ac:dyDescent="0.2"/>
    <row r="253" s="1254" customFormat="1" x14ac:dyDescent="0.2"/>
    <row r="254" s="1254" customFormat="1" x14ac:dyDescent="0.2"/>
    <row r="255" s="1254" customFormat="1" x14ac:dyDescent="0.2"/>
    <row r="256" s="1254" customFormat="1" x14ac:dyDescent="0.2"/>
    <row r="257" s="1254" customFormat="1" x14ac:dyDescent="0.2"/>
    <row r="258" s="1254" customFormat="1" x14ac:dyDescent="0.2"/>
  </sheetData>
  <mergeCells count="8">
    <mergeCell ref="A23:I23"/>
    <mergeCell ref="A24:I24"/>
    <mergeCell ref="A1:E1"/>
    <mergeCell ref="A2:F2"/>
    <mergeCell ref="B4:E4"/>
    <mergeCell ref="F4:I4"/>
    <mergeCell ref="A21:I21"/>
    <mergeCell ref="A22:I22"/>
  </mergeCells>
  <pageMargins left="0.25" right="0.25" top="0.75" bottom="0.75" header="0.3" footer="0.3"/>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E194A-DAF3-48DB-A833-2085B983D88D}">
  <dimension ref="A1:N248"/>
  <sheetViews>
    <sheetView showGridLines="0" zoomScale="90" zoomScaleNormal="90" workbookViewId="0">
      <selection activeCell="A3" sqref="A3:C12"/>
    </sheetView>
  </sheetViews>
  <sheetFormatPr defaultColWidth="8.85546875" defaultRowHeight="12" x14ac:dyDescent="0.2"/>
  <cols>
    <col min="1" max="1" width="29.28515625" style="1250" customWidth="1"/>
    <col min="2" max="3" width="15.7109375" style="1250" customWidth="1"/>
    <col min="4" max="16384" width="8.85546875" style="1250"/>
  </cols>
  <sheetData>
    <row r="1" spans="1:14" ht="26.25" customHeight="1" x14ac:dyDescent="0.2">
      <c r="A1" s="2338" t="s">
        <v>1101</v>
      </c>
      <c r="B1" s="2338"/>
      <c r="J1" s="114"/>
      <c r="K1" s="114"/>
      <c r="L1" s="114"/>
      <c r="M1" s="114"/>
      <c r="N1" s="114"/>
    </row>
    <row r="2" spans="1:14" ht="13.5" thickBot="1" x14ac:dyDescent="0.25">
      <c r="A2" s="2339"/>
      <c r="B2" s="2339"/>
      <c r="J2" s="114"/>
      <c r="K2" s="114"/>
      <c r="L2" s="114"/>
      <c r="M2" s="114"/>
      <c r="N2" s="114"/>
    </row>
    <row r="3" spans="1:14" ht="39.75" customHeight="1" thickBot="1" x14ac:dyDescent="0.25">
      <c r="A3" s="1956" t="s">
        <v>1102</v>
      </c>
      <c r="B3" s="1957" t="s">
        <v>1103</v>
      </c>
      <c r="C3" s="1958" t="s">
        <v>1104</v>
      </c>
    </row>
    <row r="4" spans="1:14" ht="17.25" customHeight="1" x14ac:dyDescent="0.2">
      <c r="A4" s="1942" t="s">
        <v>1105</v>
      </c>
      <c r="B4" s="1959">
        <v>322</v>
      </c>
      <c r="C4" s="1960">
        <v>496</v>
      </c>
    </row>
    <row r="5" spans="1:14" ht="17.25" customHeight="1" x14ac:dyDescent="0.2">
      <c r="A5" s="1942" t="s">
        <v>1106</v>
      </c>
      <c r="B5" s="1959">
        <v>100</v>
      </c>
      <c r="C5" s="1960">
        <v>139</v>
      </c>
    </row>
    <row r="6" spans="1:14" ht="17.25" customHeight="1" x14ac:dyDescent="0.2">
      <c r="A6" s="1942" t="s">
        <v>1107</v>
      </c>
      <c r="B6" s="1959">
        <v>77</v>
      </c>
      <c r="C6" s="1960" t="s">
        <v>238</v>
      </c>
    </row>
    <row r="7" spans="1:14" ht="17.25" customHeight="1" x14ac:dyDescent="0.2">
      <c r="A7" s="1942" t="s">
        <v>1108</v>
      </c>
      <c r="B7" s="1959" t="s">
        <v>238</v>
      </c>
      <c r="C7" s="1960">
        <v>44</v>
      </c>
    </row>
    <row r="8" spans="1:14" ht="17.25" customHeight="1" x14ac:dyDescent="0.2">
      <c r="A8" s="1942" t="s">
        <v>1109</v>
      </c>
      <c r="B8" s="1959">
        <v>325</v>
      </c>
      <c r="C8" s="1960">
        <v>334</v>
      </c>
    </row>
    <row r="9" spans="1:14" ht="17.25" customHeight="1" x14ac:dyDescent="0.2">
      <c r="A9" s="1942" t="s">
        <v>1110</v>
      </c>
      <c r="B9" s="1959">
        <v>394</v>
      </c>
      <c r="C9" s="1960">
        <v>498</v>
      </c>
    </row>
    <row r="10" spans="1:14" ht="17.25" customHeight="1" x14ac:dyDescent="0.2">
      <c r="A10" s="1942" t="s">
        <v>1111</v>
      </c>
      <c r="B10" s="1959">
        <v>24</v>
      </c>
      <c r="C10" s="1960">
        <v>402</v>
      </c>
    </row>
    <row r="11" spans="1:14" ht="17.25" customHeight="1" thickBot="1" x14ac:dyDescent="0.25">
      <c r="A11" s="1942" t="s">
        <v>1112</v>
      </c>
      <c r="B11" s="1959">
        <v>39</v>
      </c>
      <c r="C11" s="1960">
        <v>78</v>
      </c>
    </row>
    <row r="12" spans="1:14" s="1254" customFormat="1" ht="16.5" customHeight="1" thickBot="1" x14ac:dyDescent="0.25">
      <c r="A12" s="1954" t="s">
        <v>101</v>
      </c>
      <c r="B12" s="1253">
        <v>1281</v>
      </c>
      <c r="C12" s="1961">
        <v>1991</v>
      </c>
    </row>
    <row r="13" spans="1:14" s="1254" customFormat="1" x14ac:dyDescent="0.2"/>
    <row r="14" spans="1:14" s="1254" customFormat="1" x14ac:dyDescent="0.2"/>
    <row r="15" spans="1:14" s="1254" customFormat="1" x14ac:dyDescent="0.2"/>
    <row r="16" spans="1:14" s="1254" customFormat="1" x14ac:dyDescent="0.2"/>
    <row r="17" s="1254" customFormat="1" x14ac:dyDescent="0.2"/>
    <row r="18" s="1254" customFormat="1" x14ac:dyDescent="0.2"/>
    <row r="19" s="1254" customFormat="1" x14ac:dyDescent="0.2"/>
    <row r="20" s="1254" customFormat="1" x14ac:dyDescent="0.2"/>
    <row r="21" s="1254" customFormat="1" x14ac:dyDescent="0.2"/>
    <row r="22" s="1254" customFormat="1" x14ac:dyDescent="0.2"/>
    <row r="23" s="1254" customFormat="1" x14ac:dyDescent="0.2"/>
    <row r="24" s="1254" customFormat="1" x14ac:dyDescent="0.2"/>
    <row r="25" s="1254" customFormat="1" x14ac:dyDescent="0.2"/>
    <row r="26" s="1254" customFormat="1" x14ac:dyDescent="0.2"/>
    <row r="27" s="1254" customFormat="1" x14ac:dyDescent="0.2"/>
    <row r="28" s="1254" customFormat="1" x14ac:dyDescent="0.2"/>
    <row r="29" s="1254" customFormat="1" x14ac:dyDescent="0.2"/>
    <row r="30" s="1254" customFormat="1" x14ac:dyDescent="0.2"/>
    <row r="31" s="1254" customFormat="1" x14ac:dyDescent="0.2"/>
    <row r="32" s="1254" customFormat="1" x14ac:dyDescent="0.2"/>
    <row r="33" s="1254" customFormat="1" x14ac:dyDescent="0.2"/>
    <row r="34" s="1254" customFormat="1" x14ac:dyDescent="0.2"/>
    <row r="35" s="1254" customFormat="1" x14ac:dyDescent="0.2"/>
    <row r="36" s="1254" customFormat="1" x14ac:dyDescent="0.2"/>
    <row r="37" s="1254" customFormat="1" x14ac:dyDescent="0.2"/>
    <row r="38" s="1254" customFormat="1" x14ac:dyDescent="0.2"/>
    <row r="39" s="1254" customFormat="1" x14ac:dyDescent="0.2"/>
    <row r="40" s="1254" customFormat="1" x14ac:dyDescent="0.2"/>
    <row r="41" s="1254" customFormat="1" x14ac:dyDescent="0.2"/>
    <row r="42" s="1254" customFormat="1" x14ac:dyDescent="0.2"/>
    <row r="43" s="1254" customFormat="1" x14ac:dyDescent="0.2"/>
    <row r="44" s="1254" customFormat="1" x14ac:dyDescent="0.2"/>
    <row r="45" s="1254" customFormat="1" x14ac:dyDescent="0.2"/>
    <row r="46" s="1254" customFormat="1" x14ac:dyDescent="0.2"/>
    <row r="47" s="1254" customFormat="1" x14ac:dyDescent="0.2"/>
    <row r="48" s="1254" customFormat="1" x14ac:dyDescent="0.2"/>
    <row r="49" s="1254" customFormat="1" x14ac:dyDescent="0.2"/>
    <row r="50" s="1254" customFormat="1" x14ac:dyDescent="0.2"/>
    <row r="51" s="1254" customFormat="1" x14ac:dyDescent="0.2"/>
    <row r="52" s="1254" customFormat="1" x14ac:dyDescent="0.2"/>
    <row r="53" s="1254" customFormat="1" x14ac:dyDescent="0.2"/>
    <row r="54" s="1254" customFormat="1" x14ac:dyDescent="0.2"/>
    <row r="55" s="1254" customFormat="1" x14ac:dyDescent="0.2"/>
    <row r="56" s="1254" customFormat="1" x14ac:dyDescent="0.2"/>
    <row r="57" s="1254" customFormat="1" x14ac:dyDescent="0.2"/>
    <row r="58" s="1254" customFormat="1" x14ac:dyDescent="0.2"/>
    <row r="59" s="1254" customFormat="1" x14ac:dyDescent="0.2"/>
    <row r="60" s="1254" customFormat="1" x14ac:dyDescent="0.2"/>
    <row r="61" s="1254" customFormat="1" x14ac:dyDescent="0.2"/>
    <row r="62" s="1254" customFormat="1" x14ac:dyDescent="0.2"/>
    <row r="63" s="1254" customFormat="1" x14ac:dyDescent="0.2"/>
    <row r="64" s="1254" customFormat="1" x14ac:dyDescent="0.2"/>
    <row r="65" s="1254" customFormat="1" x14ac:dyDescent="0.2"/>
    <row r="66" s="1254" customFormat="1" x14ac:dyDescent="0.2"/>
    <row r="67" s="1254" customFormat="1" x14ac:dyDescent="0.2"/>
    <row r="68" s="1254" customFormat="1" x14ac:dyDescent="0.2"/>
    <row r="69" s="1254" customFormat="1" x14ac:dyDescent="0.2"/>
    <row r="70" s="1254" customFormat="1" x14ac:dyDescent="0.2"/>
    <row r="71" s="1254" customFormat="1" x14ac:dyDescent="0.2"/>
    <row r="72" s="1254" customFormat="1" x14ac:dyDescent="0.2"/>
    <row r="73" s="1254" customFormat="1" x14ac:dyDescent="0.2"/>
    <row r="74" s="1254" customFormat="1" x14ac:dyDescent="0.2"/>
    <row r="75" s="1254" customFormat="1" x14ac:dyDescent="0.2"/>
    <row r="76" s="1254" customFormat="1" x14ac:dyDescent="0.2"/>
    <row r="77" s="1254" customFormat="1" x14ac:dyDescent="0.2"/>
    <row r="78" s="1254" customFormat="1" x14ac:dyDescent="0.2"/>
    <row r="79" s="1254" customFormat="1" x14ac:dyDescent="0.2"/>
    <row r="80" s="1254" customFormat="1" x14ac:dyDescent="0.2"/>
    <row r="81" s="1254" customFormat="1" x14ac:dyDescent="0.2"/>
    <row r="82" s="1254" customFormat="1" x14ac:dyDescent="0.2"/>
    <row r="83" s="1254" customFormat="1" x14ac:dyDescent="0.2"/>
    <row r="84" s="1254" customFormat="1" x14ac:dyDescent="0.2"/>
    <row r="85" s="1254" customFormat="1" x14ac:dyDescent="0.2"/>
    <row r="86" s="1254" customFormat="1" x14ac:dyDescent="0.2"/>
    <row r="87" s="1254" customFormat="1" x14ac:dyDescent="0.2"/>
    <row r="88" s="1254" customFormat="1" x14ac:dyDescent="0.2"/>
    <row r="89" s="1254" customFormat="1" x14ac:dyDescent="0.2"/>
    <row r="90" s="1254" customFormat="1" x14ac:dyDescent="0.2"/>
    <row r="91" s="1254" customFormat="1" x14ac:dyDescent="0.2"/>
    <row r="92" s="1254" customFormat="1" x14ac:dyDescent="0.2"/>
    <row r="93" s="1254" customFormat="1" x14ac:dyDescent="0.2"/>
    <row r="94" s="1254" customFormat="1" x14ac:dyDescent="0.2"/>
    <row r="95" s="1254" customFormat="1" x14ac:dyDescent="0.2"/>
    <row r="96" s="1254" customFormat="1" x14ac:dyDescent="0.2"/>
    <row r="97" s="1254" customFormat="1" x14ac:dyDescent="0.2"/>
    <row r="98" s="1254" customFormat="1" x14ac:dyDescent="0.2"/>
    <row r="99" s="1254" customFormat="1" x14ac:dyDescent="0.2"/>
    <row r="100" s="1254" customFormat="1" x14ac:dyDescent="0.2"/>
    <row r="101" s="1254" customFormat="1" x14ac:dyDescent="0.2"/>
    <row r="102" s="1254" customFormat="1" x14ac:dyDescent="0.2"/>
    <row r="103" s="1254" customFormat="1" x14ac:dyDescent="0.2"/>
    <row r="104" s="1254" customFormat="1" x14ac:dyDescent="0.2"/>
    <row r="105" s="1254" customFormat="1" x14ac:dyDescent="0.2"/>
    <row r="106" s="1254" customFormat="1" x14ac:dyDescent="0.2"/>
    <row r="107" s="1254" customFormat="1" x14ac:dyDescent="0.2"/>
    <row r="108" s="1254" customFormat="1" x14ac:dyDescent="0.2"/>
    <row r="109" s="1254" customFormat="1" x14ac:dyDescent="0.2"/>
    <row r="110" s="1254" customFormat="1" x14ac:dyDescent="0.2"/>
    <row r="111" s="1254" customFormat="1" x14ac:dyDescent="0.2"/>
    <row r="112" s="1254" customFormat="1" x14ac:dyDescent="0.2"/>
    <row r="113" s="1254" customFormat="1" x14ac:dyDescent="0.2"/>
    <row r="114" s="1254" customFormat="1" x14ac:dyDescent="0.2"/>
    <row r="115" s="1254" customFormat="1" x14ac:dyDescent="0.2"/>
    <row r="116" s="1254" customFormat="1" x14ac:dyDescent="0.2"/>
    <row r="117" s="1254" customFormat="1" x14ac:dyDescent="0.2"/>
    <row r="118" s="1254" customFormat="1" x14ac:dyDescent="0.2"/>
    <row r="119" s="1254" customFormat="1" x14ac:dyDescent="0.2"/>
    <row r="120" s="1254" customFormat="1" x14ac:dyDescent="0.2"/>
    <row r="121" s="1254" customFormat="1" x14ac:dyDescent="0.2"/>
    <row r="122" s="1254" customFormat="1" x14ac:dyDescent="0.2"/>
    <row r="123" s="1254" customFormat="1" x14ac:dyDescent="0.2"/>
    <row r="124" s="1254" customFormat="1" x14ac:dyDescent="0.2"/>
    <row r="125" s="1254" customFormat="1" x14ac:dyDescent="0.2"/>
    <row r="126" s="1254" customFormat="1" x14ac:dyDescent="0.2"/>
    <row r="127" s="1254" customFormat="1" x14ac:dyDescent="0.2"/>
    <row r="128" s="1254" customFormat="1" x14ac:dyDescent="0.2"/>
    <row r="129" s="1254" customFormat="1" x14ac:dyDescent="0.2"/>
    <row r="130" s="1254" customFormat="1" x14ac:dyDescent="0.2"/>
    <row r="131" s="1254" customFormat="1" x14ac:dyDescent="0.2"/>
    <row r="132" s="1254" customFormat="1" x14ac:dyDescent="0.2"/>
    <row r="133" s="1254" customFormat="1" x14ac:dyDescent="0.2"/>
    <row r="134" s="1254" customFormat="1" x14ac:dyDescent="0.2"/>
    <row r="135" s="1254" customFormat="1" x14ac:dyDescent="0.2"/>
    <row r="136" s="1254" customFormat="1" x14ac:dyDescent="0.2"/>
    <row r="137" s="1254" customFormat="1" x14ac:dyDescent="0.2"/>
    <row r="138" s="1254" customFormat="1" x14ac:dyDescent="0.2"/>
    <row r="139" s="1254" customFormat="1" x14ac:dyDescent="0.2"/>
    <row r="140" s="1254" customFormat="1" x14ac:dyDescent="0.2"/>
    <row r="141" s="1254" customFormat="1" x14ac:dyDescent="0.2"/>
    <row r="142" s="1254" customFormat="1" x14ac:dyDescent="0.2"/>
    <row r="143" s="1254" customFormat="1" x14ac:dyDescent="0.2"/>
    <row r="144" s="1254" customFormat="1" x14ac:dyDescent="0.2"/>
    <row r="145" s="1254" customFormat="1" x14ac:dyDescent="0.2"/>
    <row r="146" s="1254" customFormat="1" x14ac:dyDescent="0.2"/>
    <row r="147" s="1254" customFormat="1" x14ac:dyDescent="0.2"/>
    <row r="148" s="1254" customFormat="1" x14ac:dyDescent="0.2"/>
    <row r="149" s="1254" customFormat="1" x14ac:dyDescent="0.2"/>
    <row r="150" s="1254" customFormat="1" x14ac:dyDescent="0.2"/>
    <row r="151" s="1254" customFormat="1" x14ac:dyDescent="0.2"/>
    <row r="152" s="1254" customFormat="1" x14ac:dyDescent="0.2"/>
    <row r="153" s="1254" customFormat="1" x14ac:dyDescent="0.2"/>
    <row r="154" s="1254" customFormat="1" x14ac:dyDescent="0.2"/>
    <row r="155" s="1254" customFormat="1" x14ac:dyDescent="0.2"/>
    <row r="156" s="1254" customFormat="1" x14ac:dyDescent="0.2"/>
    <row r="157" s="1254" customFormat="1" x14ac:dyDescent="0.2"/>
    <row r="158" s="1254" customFormat="1" x14ac:dyDescent="0.2"/>
    <row r="159" s="1254" customFormat="1" x14ac:dyDescent="0.2"/>
    <row r="160" s="1254" customFormat="1" x14ac:dyDescent="0.2"/>
    <row r="161" s="1254" customFormat="1" x14ac:dyDescent="0.2"/>
    <row r="162" s="1254" customFormat="1" x14ac:dyDescent="0.2"/>
    <row r="163" s="1254" customFormat="1" x14ac:dyDescent="0.2"/>
    <row r="164" s="1254" customFormat="1" x14ac:dyDescent="0.2"/>
    <row r="165" s="1254" customFormat="1" x14ac:dyDescent="0.2"/>
    <row r="166" s="1254" customFormat="1" x14ac:dyDescent="0.2"/>
    <row r="167" s="1254" customFormat="1" x14ac:dyDescent="0.2"/>
    <row r="168" s="1254" customFormat="1" x14ac:dyDescent="0.2"/>
    <row r="169" s="1254" customFormat="1" x14ac:dyDescent="0.2"/>
    <row r="170" s="1254" customFormat="1" x14ac:dyDescent="0.2"/>
    <row r="171" s="1254" customFormat="1" x14ac:dyDescent="0.2"/>
    <row r="172" s="1254" customFormat="1" x14ac:dyDescent="0.2"/>
    <row r="173" s="1254" customFormat="1" x14ac:dyDescent="0.2"/>
    <row r="174" s="1254" customFormat="1" x14ac:dyDescent="0.2"/>
    <row r="175" s="1254" customFormat="1" x14ac:dyDescent="0.2"/>
    <row r="176" s="1254" customFormat="1" x14ac:dyDescent="0.2"/>
    <row r="177" s="1254" customFormat="1" x14ac:dyDescent="0.2"/>
    <row r="178" s="1254" customFormat="1" x14ac:dyDescent="0.2"/>
    <row r="179" s="1254" customFormat="1" x14ac:dyDescent="0.2"/>
    <row r="180" s="1254" customFormat="1" x14ac:dyDescent="0.2"/>
    <row r="181" s="1254" customFormat="1" x14ac:dyDescent="0.2"/>
    <row r="182" s="1254" customFormat="1" x14ac:dyDescent="0.2"/>
    <row r="183" s="1254" customFormat="1" x14ac:dyDescent="0.2"/>
    <row r="184" s="1254" customFormat="1" x14ac:dyDescent="0.2"/>
    <row r="185" s="1254" customFormat="1" x14ac:dyDescent="0.2"/>
    <row r="186" s="1254" customFormat="1" x14ac:dyDescent="0.2"/>
    <row r="187" s="1254" customFormat="1" x14ac:dyDescent="0.2"/>
    <row r="188" s="1254" customFormat="1" x14ac:dyDescent="0.2"/>
    <row r="189" s="1254" customFormat="1" x14ac:dyDescent="0.2"/>
    <row r="190" s="1254" customFormat="1" x14ac:dyDescent="0.2"/>
    <row r="191" s="1254" customFormat="1" x14ac:dyDescent="0.2"/>
    <row r="192" s="1254" customFormat="1" x14ac:dyDescent="0.2"/>
    <row r="193" s="1254" customFormat="1" x14ac:dyDescent="0.2"/>
    <row r="194" s="1254" customFormat="1" x14ac:dyDescent="0.2"/>
    <row r="195" s="1254" customFormat="1" x14ac:dyDescent="0.2"/>
    <row r="196" s="1254" customFormat="1" x14ac:dyDescent="0.2"/>
    <row r="197" s="1254" customFormat="1" x14ac:dyDescent="0.2"/>
    <row r="198" s="1254" customFormat="1" x14ac:dyDescent="0.2"/>
    <row r="199" s="1254" customFormat="1" x14ac:dyDescent="0.2"/>
    <row r="200" s="1254" customFormat="1" x14ac:dyDescent="0.2"/>
    <row r="201" s="1254" customFormat="1" x14ac:dyDescent="0.2"/>
    <row r="202" s="1254" customFormat="1" x14ac:dyDescent="0.2"/>
    <row r="203" s="1254" customFormat="1" x14ac:dyDescent="0.2"/>
    <row r="204" s="1254" customFormat="1" x14ac:dyDescent="0.2"/>
    <row r="205" s="1254" customFormat="1" x14ac:dyDescent="0.2"/>
    <row r="206" s="1254" customFormat="1" x14ac:dyDescent="0.2"/>
    <row r="207" s="1254" customFormat="1" x14ac:dyDescent="0.2"/>
    <row r="208" s="1254" customFormat="1" x14ac:dyDescent="0.2"/>
    <row r="209" s="1254" customFormat="1" x14ac:dyDescent="0.2"/>
    <row r="210" s="1254" customFormat="1" x14ac:dyDescent="0.2"/>
    <row r="211" s="1254" customFormat="1" x14ac:dyDescent="0.2"/>
    <row r="212" s="1254" customFormat="1" x14ac:dyDescent="0.2"/>
    <row r="213" s="1254" customFormat="1" x14ac:dyDescent="0.2"/>
    <row r="214" s="1254" customFormat="1" x14ac:dyDescent="0.2"/>
    <row r="215" s="1254" customFormat="1" x14ac:dyDescent="0.2"/>
    <row r="216" s="1254" customFormat="1" x14ac:dyDescent="0.2"/>
    <row r="217" s="1254" customFormat="1" x14ac:dyDescent="0.2"/>
    <row r="218" s="1254" customFormat="1" x14ac:dyDescent="0.2"/>
    <row r="219" s="1254" customFormat="1" x14ac:dyDescent="0.2"/>
    <row r="220" s="1254" customFormat="1" x14ac:dyDescent="0.2"/>
    <row r="221" s="1254" customFormat="1" x14ac:dyDescent="0.2"/>
    <row r="222" s="1254" customFormat="1" x14ac:dyDescent="0.2"/>
    <row r="223" s="1254" customFormat="1" x14ac:dyDescent="0.2"/>
    <row r="224" s="1254" customFormat="1" x14ac:dyDescent="0.2"/>
    <row r="225" s="1254" customFormat="1" x14ac:dyDescent="0.2"/>
    <row r="226" s="1254" customFormat="1" x14ac:dyDescent="0.2"/>
    <row r="227" s="1254" customFormat="1" x14ac:dyDescent="0.2"/>
    <row r="228" s="1254" customFormat="1" x14ac:dyDescent="0.2"/>
    <row r="229" s="1254" customFormat="1" x14ac:dyDescent="0.2"/>
    <row r="230" s="1254" customFormat="1" x14ac:dyDescent="0.2"/>
    <row r="231" s="1254" customFormat="1" x14ac:dyDescent="0.2"/>
    <row r="232" s="1254" customFormat="1" x14ac:dyDescent="0.2"/>
    <row r="233" s="1254" customFormat="1" x14ac:dyDescent="0.2"/>
    <row r="234" s="1254" customFormat="1" x14ac:dyDescent="0.2"/>
    <row r="235" s="1254" customFormat="1" x14ac:dyDescent="0.2"/>
    <row r="236" s="1254" customFormat="1" x14ac:dyDescent="0.2"/>
    <row r="237" s="1254" customFormat="1" x14ac:dyDescent="0.2"/>
    <row r="238" s="1254" customFormat="1" x14ac:dyDescent="0.2"/>
    <row r="239" s="1254" customFormat="1" x14ac:dyDescent="0.2"/>
    <row r="240" s="1254" customFormat="1" x14ac:dyDescent="0.2"/>
    <row r="241" s="1254" customFormat="1" x14ac:dyDescent="0.2"/>
    <row r="242" s="1254" customFormat="1" x14ac:dyDescent="0.2"/>
    <row r="243" s="1254" customFormat="1" x14ac:dyDescent="0.2"/>
    <row r="244" s="1254" customFormat="1" x14ac:dyDescent="0.2"/>
    <row r="245" s="1254" customFormat="1" x14ac:dyDescent="0.2"/>
    <row r="246" s="1254" customFormat="1" x14ac:dyDescent="0.2"/>
    <row r="247" s="1254" customFormat="1" x14ac:dyDescent="0.2"/>
    <row r="248" s="1254" customFormat="1" x14ac:dyDescent="0.2"/>
  </sheetData>
  <mergeCells count="2">
    <mergeCell ref="A1:B1"/>
    <mergeCell ref="A2:B2"/>
  </mergeCells>
  <pageMargins left="0.25" right="0.25" top="0.75" bottom="0.75" header="0.3" footer="0.3"/>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63329-DA48-4445-B16E-087FEFFD8DCB}">
  <dimension ref="A1:P245"/>
  <sheetViews>
    <sheetView showGridLines="0" zoomScale="90" zoomScaleNormal="90" workbookViewId="0">
      <selection activeCell="A3" sqref="A3:G8"/>
    </sheetView>
  </sheetViews>
  <sheetFormatPr defaultColWidth="8.85546875" defaultRowHeight="12" x14ac:dyDescent="0.2"/>
  <cols>
    <col min="1" max="1" width="32" style="1250" customWidth="1"/>
    <col min="2" max="7" width="16.7109375" style="1250" customWidth="1"/>
    <col min="8" max="16384" width="8.85546875" style="1250"/>
  </cols>
  <sheetData>
    <row r="1" spans="1:16" ht="26.25" customHeight="1" x14ac:dyDescent="0.2">
      <c r="A1" s="2338" t="s">
        <v>1113</v>
      </c>
      <c r="B1" s="2338"/>
      <c r="C1" s="2338"/>
      <c r="D1" s="2338"/>
      <c r="L1" s="114"/>
      <c r="M1" s="114"/>
      <c r="N1" s="114"/>
      <c r="O1" s="114"/>
      <c r="P1" s="114"/>
    </row>
    <row r="2" spans="1:16" ht="13.5" thickBot="1" x14ac:dyDescent="0.25">
      <c r="A2" s="2339"/>
      <c r="B2" s="2339"/>
      <c r="C2" s="2339"/>
      <c r="D2" s="2339"/>
      <c r="L2" s="114"/>
      <c r="M2" s="114"/>
      <c r="N2" s="114"/>
      <c r="O2" s="114"/>
      <c r="P2" s="114"/>
    </row>
    <row r="3" spans="1:16" ht="15" customHeight="1" x14ac:dyDescent="0.2">
      <c r="A3" s="1935"/>
      <c r="B3" s="2340" t="s">
        <v>89</v>
      </c>
      <c r="C3" s="2346"/>
      <c r="D3" s="2346"/>
      <c r="E3" s="2342" t="s">
        <v>90</v>
      </c>
      <c r="F3" s="2346"/>
      <c r="G3" s="2239"/>
    </row>
    <row r="4" spans="1:16" ht="64.5" customHeight="1" thickBot="1" x14ac:dyDescent="0.25">
      <c r="A4" s="1962"/>
      <c r="B4" s="1251" t="s">
        <v>1114</v>
      </c>
      <c r="C4" s="1251" t="s">
        <v>1115</v>
      </c>
      <c r="D4" s="1251" t="s">
        <v>1116</v>
      </c>
      <c r="E4" s="1252" t="s">
        <v>1114</v>
      </c>
      <c r="F4" s="1252" t="s">
        <v>1115</v>
      </c>
      <c r="G4" s="1963" t="s">
        <v>1116</v>
      </c>
    </row>
    <row r="5" spans="1:16" ht="17.25" customHeight="1" x14ac:dyDescent="0.2">
      <c r="A5" s="1942" t="s">
        <v>1117</v>
      </c>
      <c r="B5" s="1964" t="s">
        <v>1118</v>
      </c>
      <c r="C5" s="1965" t="s">
        <v>1119</v>
      </c>
      <c r="D5" s="1965" t="s">
        <v>1120</v>
      </c>
      <c r="E5" s="1966" t="s">
        <v>1121</v>
      </c>
      <c r="F5" s="1966" t="s">
        <v>1122</v>
      </c>
      <c r="G5" s="1967" t="s">
        <v>1123</v>
      </c>
    </row>
    <row r="6" spans="1:16" ht="17.25" customHeight="1" x14ac:dyDescent="0.2">
      <c r="A6" s="1942" t="s">
        <v>1124</v>
      </c>
      <c r="B6" s="1964" t="s">
        <v>1125</v>
      </c>
      <c r="C6" s="1965" t="s">
        <v>581</v>
      </c>
      <c r="D6" s="1964" t="s">
        <v>1126</v>
      </c>
      <c r="E6" s="1966" t="s">
        <v>1125</v>
      </c>
      <c r="F6" s="1966" t="s">
        <v>1127</v>
      </c>
      <c r="G6" s="1967" t="s">
        <v>1127</v>
      </c>
    </row>
    <row r="7" spans="1:16" ht="17.25" customHeight="1" x14ac:dyDescent="0.2">
      <c r="A7" s="1942" t="s">
        <v>1128</v>
      </c>
      <c r="B7" s="1964" t="s">
        <v>1123</v>
      </c>
      <c r="C7" s="1965" t="s">
        <v>1129</v>
      </c>
      <c r="D7" s="1964" t="s">
        <v>1130</v>
      </c>
      <c r="E7" s="1966" t="s">
        <v>1126</v>
      </c>
      <c r="F7" s="1966" t="s">
        <v>1131</v>
      </c>
      <c r="G7" s="1967" t="s">
        <v>1126</v>
      </c>
    </row>
    <row r="8" spans="1:16" ht="17.25" customHeight="1" thickBot="1" x14ac:dyDescent="0.25">
      <c r="A8" s="1968" t="s">
        <v>1132</v>
      </c>
      <c r="B8" s="1255" t="s">
        <v>1123</v>
      </c>
      <c r="C8" s="1256" t="s">
        <v>1129</v>
      </c>
      <c r="D8" s="1255" t="s">
        <v>1130</v>
      </c>
      <c r="E8" s="1257" t="s">
        <v>1133</v>
      </c>
      <c r="F8" s="1257" t="s">
        <v>1131</v>
      </c>
      <c r="G8" s="1969" t="s">
        <v>1126</v>
      </c>
    </row>
    <row r="9" spans="1:16" s="1254" customFormat="1" ht="16.5" customHeight="1" x14ac:dyDescent="0.2">
      <c r="A9" s="1258"/>
    </row>
    <row r="10" spans="1:16" s="1254" customFormat="1" x14ac:dyDescent="0.2"/>
    <row r="11" spans="1:16" s="1254" customFormat="1" x14ac:dyDescent="0.2"/>
    <row r="12" spans="1:16" s="1254" customFormat="1" x14ac:dyDescent="0.2"/>
    <row r="13" spans="1:16" s="1254" customFormat="1" x14ac:dyDescent="0.2"/>
    <row r="14" spans="1:16" s="1254" customFormat="1" x14ac:dyDescent="0.2"/>
    <row r="15" spans="1:16" s="1254" customFormat="1" x14ac:dyDescent="0.2"/>
    <row r="16" spans="1:16" s="1254" customFormat="1" x14ac:dyDescent="0.2"/>
    <row r="17" s="1254" customFormat="1" x14ac:dyDescent="0.2"/>
    <row r="18" s="1254" customFormat="1" x14ac:dyDescent="0.2"/>
    <row r="19" s="1254" customFormat="1" x14ac:dyDescent="0.2"/>
    <row r="20" s="1254" customFormat="1" x14ac:dyDescent="0.2"/>
    <row r="21" s="1254" customFormat="1" x14ac:dyDescent="0.2"/>
    <row r="22" s="1254" customFormat="1" x14ac:dyDescent="0.2"/>
    <row r="23" s="1254" customFormat="1" x14ac:dyDescent="0.2"/>
    <row r="24" s="1254" customFormat="1" x14ac:dyDescent="0.2"/>
    <row r="25" s="1254" customFormat="1" x14ac:dyDescent="0.2"/>
    <row r="26" s="1254" customFormat="1" x14ac:dyDescent="0.2"/>
    <row r="27" s="1254" customFormat="1" x14ac:dyDescent="0.2"/>
    <row r="28" s="1254" customFormat="1" x14ac:dyDescent="0.2"/>
    <row r="29" s="1254" customFormat="1" x14ac:dyDescent="0.2"/>
    <row r="30" s="1254" customFormat="1" x14ac:dyDescent="0.2"/>
    <row r="31" s="1254" customFormat="1" x14ac:dyDescent="0.2"/>
    <row r="32" s="1254" customFormat="1" x14ac:dyDescent="0.2"/>
    <row r="33" s="1254" customFormat="1" x14ac:dyDescent="0.2"/>
    <row r="34" s="1254" customFormat="1" x14ac:dyDescent="0.2"/>
    <row r="35" s="1254" customFormat="1" x14ac:dyDescent="0.2"/>
    <row r="36" s="1254" customFormat="1" x14ac:dyDescent="0.2"/>
    <row r="37" s="1254" customFormat="1" x14ac:dyDescent="0.2"/>
    <row r="38" s="1254" customFormat="1" x14ac:dyDescent="0.2"/>
    <row r="39" s="1254" customFormat="1" x14ac:dyDescent="0.2"/>
    <row r="40" s="1254" customFormat="1" x14ac:dyDescent="0.2"/>
    <row r="41" s="1254" customFormat="1" x14ac:dyDescent="0.2"/>
    <row r="42" s="1254" customFormat="1" x14ac:dyDescent="0.2"/>
    <row r="43" s="1254" customFormat="1" x14ac:dyDescent="0.2"/>
    <row r="44" s="1254" customFormat="1" x14ac:dyDescent="0.2"/>
    <row r="45" s="1254" customFormat="1" x14ac:dyDescent="0.2"/>
    <row r="46" s="1254" customFormat="1" x14ac:dyDescent="0.2"/>
    <row r="47" s="1254" customFormat="1" x14ac:dyDescent="0.2"/>
    <row r="48" s="1254" customFormat="1" x14ac:dyDescent="0.2"/>
    <row r="49" s="1254" customFormat="1" x14ac:dyDescent="0.2"/>
    <row r="50" s="1254" customFormat="1" x14ac:dyDescent="0.2"/>
    <row r="51" s="1254" customFormat="1" x14ac:dyDescent="0.2"/>
    <row r="52" s="1254" customFormat="1" x14ac:dyDescent="0.2"/>
    <row r="53" s="1254" customFormat="1" x14ac:dyDescent="0.2"/>
    <row r="54" s="1254" customFormat="1" x14ac:dyDescent="0.2"/>
    <row r="55" s="1254" customFormat="1" x14ac:dyDescent="0.2"/>
    <row r="56" s="1254" customFormat="1" x14ac:dyDescent="0.2"/>
    <row r="57" s="1254" customFormat="1" x14ac:dyDescent="0.2"/>
    <row r="58" s="1254" customFormat="1" x14ac:dyDescent="0.2"/>
    <row r="59" s="1254" customFormat="1" x14ac:dyDescent="0.2"/>
    <row r="60" s="1254" customFormat="1" x14ac:dyDescent="0.2"/>
    <row r="61" s="1254" customFormat="1" x14ac:dyDescent="0.2"/>
    <row r="62" s="1254" customFormat="1" x14ac:dyDescent="0.2"/>
    <row r="63" s="1254" customFormat="1" x14ac:dyDescent="0.2"/>
    <row r="64" s="1254" customFormat="1" x14ac:dyDescent="0.2"/>
    <row r="65" s="1254" customFormat="1" x14ac:dyDescent="0.2"/>
    <row r="66" s="1254" customFormat="1" x14ac:dyDescent="0.2"/>
    <row r="67" s="1254" customFormat="1" x14ac:dyDescent="0.2"/>
    <row r="68" s="1254" customFormat="1" x14ac:dyDescent="0.2"/>
    <row r="69" s="1254" customFormat="1" x14ac:dyDescent="0.2"/>
    <row r="70" s="1254" customFormat="1" x14ac:dyDescent="0.2"/>
    <row r="71" s="1254" customFormat="1" x14ac:dyDescent="0.2"/>
    <row r="72" s="1254" customFormat="1" x14ac:dyDescent="0.2"/>
    <row r="73" s="1254" customFormat="1" x14ac:dyDescent="0.2"/>
    <row r="74" s="1254" customFormat="1" x14ac:dyDescent="0.2"/>
    <row r="75" s="1254" customFormat="1" x14ac:dyDescent="0.2"/>
    <row r="76" s="1254" customFormat="1" x14ac:dyDescent="0.2"/>
    <row r="77" s="1254" customFormat="1" x14ac:dyDescent="0.2"/>
    <row r="78" s="1254" customFormat="1" x14ac:dyDescent="0.2"/>
    <row r="79" s="1254" customFormat="1" x14ac:dyDescent="0.2"/>
    <row r="80" s="1254" customFormat="1" x14ac:dyDescent="0.2"/>
    <row r="81" s="1254" customFormat="1" x14ac:dyDescent="0.2"/>
    <row r="82" s="1254" customFormat="1" x14ac:dyDescent="0.2"/>
    <row r="83" s="1254" customFormat="1" x14ac:dyDescent="0.2"/>
    <row r="84" s="1254" customFormat="1" x14ac:dyDescent="0.2"/>
    <row r="85" s="1254" customFormat="1" x14ac:dyDescent="0.2"/>
    <row r="86" s="1254" customFormat="1" x14ac:dyDescent="0.2"/>
    <row r="87" s="1254" customFormat="1" x14ac:dyDescent="0.2"/>
    <row r="88" s="1254" customFormat="1" x14ac:dyDescent="0.2"/>
    <row r="89" s="1254" customFormat="1" x14ac:dyDescent="0.2"/>
    <row r="90" s="1254" customFormat="1" x14ac:dyDescent="0.2"/>
    <row r="91" s="1254" customFormat="1" x14ac:dyDescent="0.2"/>
    <row r="92" s="1254" customFormat="1" x14ac:dyDescent="0.2"/>
    <row r="93" s="1254" customFormat="1" x14ac:dyDescent="0.2"/>
    <row r="94" s="1254" customFormat="1" x14ac:dyDescent="0.2"/>
    <row r="95" s="1254" customFormat="1" x14ac:dyDescent="0.2"/>
    <row r="96" s="1254" customFormat="1" x14ac:dyDescent="0.2"/>
    <row r="97" s="1254" customFormat="1" x14ac:dyDescent="0.2"/>
    <row r="98" s="1254" customFormat="1" x14ac:dyDescent="0.2"/>
    <row r="99" s="1254" customFormat="1" x14ac:dyDescent="0.2"/>
    <row r="100" s="1254" customFormat="1" x14ac:dyDescent="0.2"/>
    <row r="101" s="1254" customFormat="1" x14ac:dyDescent="0.2"/>
    <row r="102" s="1254" customFormat="1" x14ac:dyDescent="0.2"/>
    <row r="103" s="1254" customFormat="1" x14ac:dyDescent="0.2"/>
    <row r="104" s="1254" customFormat="1" x14ac:dyDescent="0.2"/>
    <row r="105" s="1254" customFormat="1" x14ac:dyDescent="0.2"/>
    <row r="106" s="1254" customFormat="1" x14ac:dyDescent="0.2"/>
    <row r="107" s="1254" customFormat="1" x14ac:dyDescent="0.2"/>
    <row r="108" s="1254" customFormat="1" x14ac:dyDescent="0.2"/>
    <row r="109" s="1254" customFormat="1" x14ac:dyDescent="0.2"/>
    <row r="110" s="1254" customFormat="1" x14ac:dyDescent="0.2"/>
    <row r="111" s="1254" customFormat="1" x14ac:dyDescent="0.2"/>
    <row r="112" s="1254" customFormat="1" x14ac:dyDescent="0.2"/>
    <row r="113" s="1254" customFormat="1" x14ac:dyDescent="0.2"/>
    <row r="114" s="1254" customFormat="1" x14ac:dyDescent="0.2"/>
    <row r="115" s="1254" customFormat="1" x14ac:dyDescent="0.2"/>
    <row r="116" s="1254" customFormat="1" x14ac:dyDescent="0.2"/>
    <row r="117" s="1254" customFormat="1" x14ac:dyDescent="0.2"/>
    <row r="118" s="1254" customFormat="1" x14ac:dyDescent="0.2"/>
    <row r="119" s="1254" customFormat="1" x14ac:dyDescent="0.2"/>
    <row r="120" s="1254" customFormat="1" x14ac:dyDescent="0.2"/>
    <row r="121" s="1254" customFormat="1" x14ac:dyDescent="0.2"/>
    <row r="122" s="1254" customFormat="1" x14ac:dyDescent="0.2"/>
    <row r="123" s="1254" customFormat="1" x14ac:dyDescent="0.2"/>
    <row r="124" s="1254" customFormat="1" x14ac:dyDescent="0.2"/>
    <row r="125" s="1254" customFormat="1" x14ac:dyDescent="0.2"/>
    <row r="126" s="1254" customFormat="1" x14ac:dyDescent="0.2"/>
    <row r="127" s="1254" customFormat="1" x14ac:dyDescent="0.2"/>
    <row r="128" s="1254" customFormat="1" x14ac:dyDescent="0.2"/>
    <row r="129" s="1254" customFormat="1" x14ac:dyDescent="0.2"/>
    <row r="130" s="1254" customFormat="1" x14ac:dyDescent="0.2"/>
    <row r="131" s="1254" customFormat="1" x14ac:dyDescent="0.2"/>
    <row r="132" s="1254" customFormat="1" x14ac:dyDescent="0.2"/>
    <row r="133" s="1254" customFormat="1" x14ac:dyDescent="0.2"/>
    <row r="134" s="1254" customFormat="1" x14ac:dyDescent="0.2"/>
    <row r="135" s="1254" customFormat="1" x14ac:dyDescent="0.2"/>
    <row r="136" s="1254" customFormat="1" x14ac:dyDescent="0.2"/>
    <row r="137" s="1254" customFormat="1" x14ac:dyDescent="0.2"/>
    <row r="138" s="1254" customFormat="1" x14ac:dyDescent="0.2"/>
    <row r="139" s="1254" customFormat="1" x14ac:dyDescent="0.2"/>
    <row r="140" s="1254" customFormat="1" x14ac:dyDescent="0.2"/>
    <row r="141" s="1254" customFormat="1" x14ac:dyDescent="0.2"/>
    <row r="142" s="1254" customFormat="1" x14ac:dyDescent="0.2"/>
    <row r="143" s="1254" customFormat="1" x14ac:dyDescent="0.2"/>
    <row r="144" s="1254" customFormat="1" x14ac:dyDescent="0.2"/>
    <row r="145" s="1254" customFormat="1" x14ac:dyDescent="0.2"/>
    <row r="146" s="1254" customFormat="1" x14ac:dyDescent="0.2"/>
    <row r="147" s="1254" customFormat="1" x14ac:dyDescent="0.2"/>
    <row r="148" s="1254" customFormat="1" x14ac:dyDescent="0.2"/>
    <row r="149" s="1254" customFormat="1" x14ac:dyDescent="0.2"/>
    <row r="150" s="1254" customFormat="1" x14ac:dyDescent="0.2"/>
    <row r="151" s="1254" customFormat="1" x14ac:dyDescent="0.2"/>
    <row r="152" s="1254" customFormat="1" x14ac:dyDescent="0.2"/>
    <row r="153" s="1254" customFormat="1" x14ac:dyDescent="0.2"/>
    <row r="154" s="1254" customFormat="1" x14ac:dyDescent="0.2"/>
    <row r="155" s="1254" customFormat="1" x14ac:dyDescent="0.2"/>
    <row r="156" s="1254" customFormat="1" x14ac:dyDescent="0.2"/>
    <row r="157" s="1254" customFormat="1" x14ac:dyDescent="0.2"/>
    <row r="158" s="1254" customFormat="1" x14ac:dyDescent="0.2"/>
    <row r="159" s="1254" customFormat="1" x14ac:dyDescent="0.2"/>
    <row r="160" s="1254" customFormat="1" x14ac:dyDescent="0.2"/>
    <row r="161" s="1254" customFormat="1" x14ac:dyDescent="0.2"/>
    <row r="162" s="1254" customFormat="1" x14ac:dyDescent="0.2"/>
    <row r="163" s="1254" customFormat="1" x14ac:dyDescent="0.2"/>
    <row r="164" s="1254" customFormat="1" x14ac:dyDescent="0.2"/>
    <row r="165" s="1254" customFormat="1" x14ac:dyDescent="0.2"/>
    <row r="166" s="1254" customFormat="1" x14ac:dyDescent="0.2"/>
    <row r="167" s="1254" customFormat="1" x14ac:dyDescent="0.2"/>
    <row r="168" s="1254" customFormat="1" x14ac:dyDescent="0.2"/>
    <row r="169" s="1254" customFormat="1" x14ac:dyDescent="0.2"/>
    <row r="170" s="1254" customFormat="1" x14ac:dyDescent="0.2"/>
    <row r="171" s="1254" customFormat="1" x14ac:dyDescent="0.2"/>
    <row r="172" s="1254" customFormat="1" x14ac:dyDescent="0.2"/>
    <row r="173" s="1254" customFormat="1" x14ac:dyDescent="0.2"/>
    <row r="174" s="1254" customFormat="1" x14ac:dyDescent="0.2"/>
    <row r="175" s="1254" customFormat="1" x14ac:dyDescent="0.2"/>
    <row r="176" s="1254" customFormat="1" x14ac:dyDescent="0.2"/>
    <row r="177" s="1254" customFormat="1" x14ac:dyDescent="0.2"/>
    <row r="178" s="1254" customFormat="1" x14ac:dyDescent="0.2"/>
    <row r="179" s="1254" customFormat="1" x14ac:dyDescent="0.2"/>
    <row r="180" s="1254" customFormat="1" x14ac:dyDescent="0.2"/>
    <row r="181" s="1254" customFormat="1" x14ac:dyDescent="0.2"/>
    <row r="182" s="1254" customFormat="1" x14ac:dyDescent="0.2"/>
    <row r="183" s="1254" customFormat="1" x14ac:dyDescent="0.2"/>
    <row r="184" s="1254" customFormat="1" x14ac:dyDescent="0.2"/>
    <row r="185" s="1254" customFormat="1" x14ac:dyDescent="0.2"/>
    <row r="186" s="1254" customFormat="1" x14ac:dyDescent="0.2"/>
    <row r="187" s="1254" customFormat="1" x14ac:dyDescent="0.2"/>
    <row r="188" s="1254" customFormat="1" x14ac:dyDescent="0.2"/>
    <row r="189" s="1254" customFormat="1" x14ac:dyDescent="0.2"/>
    <row r="190" s="1254" customFormat="1" x14ac:dyDescent="0.2"/>
    <row r="191" s="1254" customFormat="1" x14ac:dyDescent="0.2"/>
    <row r="192" s="1254" customFormat="1" x14ac:dyDescent="0.2"/>
    <row r="193" s="1254" customFormat="1" x14ac:dyDescent="0.2"/>
    <row r="194" s="1254" customFormat="1" x14ac:dyDescent="0.2"/>
    <row r="195" s="1254" customFormat="1" x14ac:dyDescent="0.2"/>
    <row r="196" s="1254" customFormat="1" x14ac:dyDescent="0.2"/>
    <row r="197" s="1254" customFormat="1" x14ac:dyDescent="0.2"/>
    <row r="198" s="1254" customFormat="1" x14ac:dyDescent="0.2"/>
    <row r="199" s="1254" customFormat="1" x14ac:dyDescent="0.2"/>
    <row r="200" s="1254" customFormat="1" x14ac:dyDescent="0.2"/>
    <row r="201" s="1254" customFormat="1" x14ac:dyDescent="0.2"/>
    <row r="202" s="1254" customFormat="1" x14ac:dyDescent="0.2"/>
    <row r="203" s="1254" customFormat="1" x14ac:dyDescent="0.2"/>
    <row r="204" s="1254" customFormat="1" x14ac:dyDescent="0.2"/>
    <row r="205" s="1254" customFormat="1" x14ac:dyDescent="0.2"/>
    <row r="206" s="1254" customFormat="1" x14ac:dyDescent="0.2"/>
    <row r="207" s="1254" customFormat="1" x14ac:dyDescent="0.2"/>
    <row r="208" s="1254" customFormat="1" x14ac:dyDescent="0.2"/>
    <row r="209" s="1254" customFormat="1" x14ac:dyDescent="0.2"/>
    <row r="210" s="1254" customFormat="1" x14ac:dyDescent="0.2"/>
    <row r="211" s="1254" customFormat="1" x14ac:dyDescent="0.2"/>
    <row r="212" s="1254" customFormat="1" x14ac:dyDescent="0.2"/>
    <row r="213" s="1254" customFormat="1" x14ac:dyDescent="0.2"/>
    <row r="214" s="1254" customFormat="1" x14ac:dyDescent="0.2"/>
    <row r="215" s="1254" customFormat="1" x14ac:dyDescent="0.2"/>
    <row r="216" s="1254" customFormat="1" x14ac:dyDescent="0.2"/>
    <row r="217" s="1254" customFormat="1" x14ac:dyDescent="0.2"/>
    <row r="218" s="1254" customFormat="1" x14ac:dyDescent="0.2"/>
    <row r="219" s="1254" customFormat="1" x14ac:dyDescent="0.2"/>
    <row r="220" s="1254" customFormat="1" x14ac:dyDescent="0.2"/>
    <row r="221" s="1254" customFormat="1" x14ac:dyDescent="0.2"/>
    <row r="222" s="1254" customFormat="1" x14ac:dyDescent="0.2"/>
    <row r="223" s="1254" customFormat="1" x14ac:dyDescent="0.2"/>
    <row r="224" s="1254" customFormat="1" x14ac:dyDescent="0.2"/>
    <row r="225" s="1254" customFormat="1" x14ac:dyDescent="0.2"/>
    <row r="226" s="1254" customFormat="1" x14ac:dyDescent="0.2"/>
    <row r="227" s="1254" customFormat="1" x14ac:dyDescent="0.2"/>
    <row r="228" s="1254" customFormat="1" x14ac:dyDescent="0.2"/>
    <row r="229" s="1254" customFormat="1" x14ac:dyDescent="0.2"/>
    <row r="230" s="1254" customFormat="1" x14ac:dyDescent="0.2"/>
    <row r="231" s="1254" customFormat="1" x14ac:dyDescent="0.2"/>
    <row r="232" s="1254" customFormat="1" x14ac:dyDescent="0.2"/>
    <row r="233" s="1254" customFormat="1" x14ac:dyDescent="0.2"/>
    <row r="234" s="1254" customFormat="1" x14ac:dyDescent="0.2"/>
    <row r="235" s="1254" customFormat="1" x14ac:dyDescent="0.2"/>
    <row r="236" s="1254" customFormat="1" x14ac:dyDescent="0.2"/>
    <row r="237" s="1254" customFormat="1" x14ac:dyDescent="0.2"/>
    <row r="238" s="1254" customFormat="1" x14ac:dyDescent="0.2"/>
    <row r="239" s="1254" customFormat="1" x14ac:dyDescent="0.2"/>
    <row r="240" s="1254" customFormat="1" x14ac:dyDescent="0.2"/>
    <row r="241" s="1254" customFormat="1" x14ac:dyDescent="0.2"/>
    <row r="242" s="1254" customFormat="1" x14ac:dyDescent="0.2"/>
    <row r="243" s="1254" customFormat="1" x14ac:dyDescent="0.2"/>
    <row r="244" s="1254" customFormat="1" x14ac:dyDescent="0.2"/>
    <row r="245" s="1254" customFormat="1" x14ac:dyDescent="0.2"/>
  </sheetData>
  <mergeCells count="4">
    <mergeCell ref="A1:D1"/>
    <mergeCell ref="A2:D2"/>
    <mergeCell ref="B3:D3"/>
    <mergeCell ref="E3:G3"/>
  </mergeCells>
  <pageMargins left="0.25" right="0.25" top="0.75" bottom="0.75" header="0.3" footer="0.3"/>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AC0C4-BFDE-47F7-828E-E2C884BCC823}">
  <dimension ref="A1:N11"/>
  <sheetViews>
    <sheetView showGridLines="0" zoomScaleNormal="100" workbookViewId="0">
      <selection activeCell="A4" sqref="A4:G8"/>
    </sheetView>
  </sheetViews>
  <sheetFormatPr defaultColWidth="8.85546875" defaultRowHeight="14.25" x14ac:dyDescent="0.2"/>
  <cols>
    <col min="1" max="1" width="51.5703125" style="1262" customWidth="1"/>
    <col min="2" max="7" width="12.7109375" style="1262" customWidth="1"/>
    <col min="8" max="9" width="15.7109375" style="1262" customWidth="1"/>
    <col min="10" max="16384" width="8.85546875" style="1262"/>
  </cols>
  <sheetData>
    <row r="1" spans="1:14" s="1261" customFormat="1" ht="36" x14ac:dyDescent="0.25">
      <c r="A1" s="1259" t="s">
        <v>1134</v>
      </c>
      <c r="B1" s="1260"/>
      <c r="C1" s="1260"/>
      <c r="D1" s="1260"/>
      <c r="E1" s="1260"/>
      <c r="F1" s="1260"/>
      <c r="I1" s="114"/>
      <c r="J1" s="114"/>
      <c r="K1" s="114"/>
      <c r="L1" s="114"/>
      <c r="M1" s="114"/>
      <c r="N1" s="114"/>
    </row>
    <row r="2" spans="1:14" x14ac:dyDescent="0.2">
      <c r="I2" s="114"/>
      <c r="J2" s="114"/>
      <c r="K2" s="114"/>
      <c r="L2" s="114"/>
      <c r="M2" s="114"/>
      <c r="N2" s="114"/>
    </row>
    <row r="3" spans="1:14" ht="15" thickBot="1" x14ac:dyDescent="0.25"/>
    <row r="4" spans="1:14" x14ac:dyDescent="0.2">
      <c r="A4" s="1935"/>
      <c r="B4" s="2347" t="s">
        <v>1135</v>
      </c>
      <c r="C4" s="2245"/>
      <c r="D4" s="2245"/>
      <c r="E4" s="2348" t="s">
        <v>1136</v>
      </c>
      <c r="F4" s="2349"/>
      <c r="G4" s="2308"/>
    </row>
    <row r="5" spans="1:14" ht="24.75" thickBot="1" x14ac:dyDescent="0.25">
      <c r="A5" s="1970"/>
      <c r="B5" s="1251" t="s">
        <v>1137</v>
      </c>
      <c r="C5" s="1251" t="s">
        <v>1138</v>
      </c>
      <c r="D5" s="1251" t="s">
        <v>1139</v>
      </c>
      <c r="E5" s="1252" t="s">
        <v>1137</v>
      </c>
      <c r="F5" s="1252" t="s">
        <v>1138</v>
      </c>
      <c r="G5" s="1963" t="s">
        <v>1139</v>
      </c>
    </row>
    <row r="6" spans="1:14" ht="12.75" customHeight="1" x14ac:dyDescent="0.2">
      <c r="A6" s="1929" t="s">
        <v>1114</v>
      </c>
      <c r="B6" s="1930">
        <v>860</v>
      </c>
      <c r="C6" s="1930">
        <v>1201</v>
      </c>
      <c r="D6" s="1930">
        <v>420</v>
      </c>
      <c r="E6" s="1931">
        <v>885</v>
      </c>
      <c r="F6" s="1931">
        <v>1213</v>
      </c>
      <c r="G6" s="1932">
        <v>417</v>
      </c>
      <c r="H6" s="1264"/>
      <c r="I6" s="1264"/>
    </row>
    <row r="7" spans="1:14" ht="24.75" customHeight="1" x14ac:dyDescent="0.2">
      <c r="A7" s="1929" t="s">
        <v>1115</v>
      </c>
      <c r="B7" s="1930">
        <v>0</v>
      </c>
      <c r="C7" s="1930">
        <v>405</v>
      </c>
      <c r="D7" s="1930">
        <v>254</v>
      </c>
      <c r="E7" s="1931">
        <v>0</v>
      </c>
      <c r="F7" s="1931">
        <v>405</v>
      </c>
      <c r="G7" s="1932">
        <v>254</v>
      </c>
    </row>
    <row r="8" spans="1:14" ht="15" thickBot="1" x14ac:dyDescent="0.25">
      <c r="A8" s="1933" t="s">
        <v>1116</v>
      </c>
      <c r="B8" s="1265">
        <v>21</v>
      </c>
      <c r="C8" s="1265">
        <v>4989</v>
      </c>
      <c r="D8" s="1265">
        <v>5784</v>
      </c>
      <c r="E8" s="1266">
        <v>25</v>
      </c>
      <c r="F8" s="1266">
        <v>4742</v>
      </c>
      <c r="G8" s="1934">
        <v>6214</v>
      </c>
    </row>
    <row r="9" spans="1:14" ht="61.5" customHeight="1" x14ac:dyDescent="0.2">
      <c r="A9" s="2333" t="s">
        <v>1140</v>
      </c>
      <c r="B9" s="2350"/>
      <c r="C9" s="2350"/>
      <c r="D9" s="2350"/>
      <c r="E9" s="2350"/>
      <c r="F9" s="2350"/>
      <c r="G9" s="2350"/>
    </row>
    <row r="11" spans="1:14" x14ac:dyDescent="0.2">
      <c r="A11" s="1267"/>
      <c r="B11" s="1268"/>
      <c r="C11" s="1268"/>
      <c r="D11" s="1268"/>
      <c r="E11" s="1268"/>
      <c r="F11" s="1268"/>
      <c r="G11" s="1268"/>
    </row>
  </sheetData>
  <mergeCells count="3">
    <mergeCell ref="B4:D4"/>
    <mergeCell ref="E4:G4"/>
    <mergeCell ref="A9:G9"/>
  </mergeCells>
  <pageMargins left="0.25" right="0.25" top="0.75" bottom="0.75" header="0.3" footer="0.3"/>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261E-B13F-4B99-A7F4-10B23867BD17}">
  <dimension ref="A1:E7"/>
  <sheetViews>
    <sheetView showGridLines="0" workbookViewId="0">
      <selection activeCell="A3" sqref="A3:C7"/>
    </sheetView>
  </sheetViews>
  <sheetFormatPr defaultColWidth="8.7109375" defaultRowHeight="12.75" x14ac:dyDescent="0.2"/>
  <cols>
    <col min="1" max="1" width="25.28515625" style="1114" customWidth="1"/>
    <col min="2" max="3" width="11.7109375" style="1114" customWidth="1"/>
    <col min="4" max="16384" width="8.7109375" style="1114"/>
  </cols>
  <sheetData>
    <row r="1" spans="1:5" ht="18" customHeight="1" x14ac:dyDescent="0.25">
      <c r="A1" s="2305" t="s">
        <v>1141</v>
      </c>
      <c r="B1" s="2305"/>
      <c r="C1" s="2305"/>
      <c r="D1" s="2305"/>
      <c r="E1" s="2305"/>
    </row>
    <row r="2" spans="1:5" ht="13.5" thickBot="1" x14ac:dyDescent="0.25">
      <c r="A2" s="1269"/>
      <c r="B2" s="1270"/>
      <c r="C2" s="1270"/>
    </row>
    <row r="3" spans="1:5" ht="24" x14ac:dyDescent="0.2">
      <c r="A3" s="1894"/>
      <c r="B3" s="1971" t="s">
        <v>781</v>
      </c>
      <c r="C3" s="1972" t="s">
        <v>782</v>
      </c>
    </row>
    <row r="4" spans="1:5" ht="13.5" thickBot="1" x14ac:dyDescent="0.25">
      <c r="A4" s="1896"/>
      <c r="B4" s="1146" t="s">
        <v>296</v>
      </c>
      <c r="C4" s="1682" t="s">
        <v>296</v>
      </c>
    </row>
    <row r="5" spans="1:5" x14ac:dyDescent="0.2">
      <c r="A5" s="1739" t="s">
        <v>784</v>
      </c>
      <c r="B5" s="1713">
        <v>4202.6000000000004</v>
      </c>
      <c r="C5" s="1710">
        <v>2994.1</v>
      </c>
    </row>
    <row r="6" spans="1:5" ht="13.5" thickBot="1" x14ac:dyDescent="0.25">
      <c r="A6" s="1739" t="s">
        <v>785</v>
      </c>
      <c r="B6" s="1713">
        <v>27233.399999999998</v>
      </c>
      <c r="C6" s="1710">
        <v>21377.7</v>
      </c>
    </row>
    <row r="7" spans="1:5" ht="13.5" thickBot="1" x14ac:dyDescent="0.25">
      <c r="A7" s="1675" t="s">
        <v>101</v>
      </c>
      <c r="B7" s="1164">
        <v>31436</v>
      </c>
      <c r="C7" s="1705">
        <v>24371.8</v>
      </c>
    </row>
  </sheetData>
  <mergeCells count="1">
    <mergeCell ref="A1:E1"/>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3A25-AEC4-4470-A48F-064266887377}">
  <dimension ref="A1:G9"/>
  <sheetViews>
    <sheetView showGridLines="0" workbookViewId="0">
      <selection activeCell="A3" sqref="A3:C8"/>
    </sheetView>
  </sheetViews>
  <sheetFormatPr defaultColWidth="8.7109375" defaultRowHeight="12.75" x14ac:dyDescent="0.2"/>
  <cols>
    <col min="1" max="1" width="23" style="1114" customWidth="1"/>
    <col min="2" max="3" width="11.7109375" style="1114" customWidth="1"/>
    <col min="4" max="16384" width="8.7109375" style="1114"/>
  </cols>
  <sheetData>
    <row r="1" spans="1:7" ht="18" x14ac:dyDescent="0.25">
      <c r="A1" s="1271" t="s">
        <v>1142</v>
      </c>
      <c r="C1" s="1272"/>
      <c r="D1" s="1272"/>
      <c r="E1" s="1272"/>
      <c r="F1" s="1272"/>
      <c r="G1" s="1272"/>
    </row>
    <row r="2" spans="1:7" ht="15.75" thickBot="1" x14ac:dyDescent="0.3">
      <c r="C2" s="1273"/>
      <c r="D2" s="1273"/>
      <c r="E2" s="1273"/>
    </row>
    <row r="3" spans="1:7" ht="25.5" customHeight="1" x14ac:dyDescent="0.2">
      <c r="A3" s="1718"/>
      <c r="B3" s="1878" t="s">
        <v>781</v>
      </c>
      <c r="C3" s="1973" t="s">
        <v>782</v>
      </c>
    </row>
    <row r="4" spans="1:7" ht="13.5" thickBot="1" x14ac:dyDescent="0.25">
      <c r="A4" s="1681"/>
      <c r="B4" s="1146" t="s">
        <v>296</v>
      </c>
      <c r="C4" s="1682" t="s">
        <v>296</v>
      </c>
    </row>
    <row r="5" spans="1:7" x14ac:dyDescent="0.2">
      <c r="A5" s="1974" t="s">
        <v>1143</v>
      </c>
      <c r="B5" s="1274">
        <v>5965.4</v>
      </c>
      <c r="C5" s="1975">
        <v>5233.6000000000004</v>
      </c>
    </row>
    <row r="6" spans="1:7" ht="25.5" customHeight="1" x14ac:dyDescent="0.2">
      <c r="A6" s="1976" t="s">
        <v>1144</v>
      </c>
      <c r="B6" s="1977">
        <v>9823</v>
      </c>
      <c r="C6" s="1978">
        <v>10589.4</v>
      </c>
    </row>
    <row r="7" spans="1:7" ht="13.5" thickBot="1" x14ac:dyDescent="0.25">
      <c r="A7" s="1979" t="s">
        <v>1145</v>
      </c>
      <c r="B7" s="1275">
        <v>3518.4</v>
      </c>
      <c r="C7" s="1980">
        <v>4070.4</v>
      </c>
    </row>
    <row r="8" spans="1:7" ht="13.5" thickBot="1" x14ac:dyDescent="0.25">
      <c r="A8" s="1981" t="s">
        <v>1146</v>
      </c>
      <c r="B8" s="1276">
        <v>19306.8</v>
      </c>
      <c r="C8" s="1982">
        <v>19893.400000000001</v>
      </c>
    </row>
    <row r="9" spans="1:7" x14ac:dyDescent="0.2">
      <c r="A9" s="1277"/>
      <c r="B9" s="1278"/>
      <c r="C9" s="1278"/>
    </row>
  </sheetData>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EC041-03A6-4603-9954-E07770969DD3}">
  <dimension ref="A1:J48"/>
  <sheetViews>
    <sheetView showGridLines="0" zoomScale="90" zoomScaleNormal="90" workbookViewId="0">
      <selection activeCell="L36" sqref="L36"/>
    </sheetView>
  </sheetViews>
  <sheetFormatPr defaultColWidth="9.140625" defaultRowHeight="14.25" x14ac:dyDescent="0.2"/>
  <cols>
    <col min="1" max="1" width="40.5703125" style="1280" customWidth="1"/>
    <col min="2" max="7" width="10.7109375" style="1280" customWidth="1"/>
    <col min="8" max="8" width="10.28515625" style="1280" customWidth="1"/>
    <col min="9" max="9" width="10.7109375" style="1280" customWidth="1"/>
    <col min="10" max="16384" width="9.140625" style="1280"/>
  </cols>
  <sheetData>
    <row r="1" spans="1:10" ht="15" x14ac:dyDescent="0.25">
      <c r="A1" s="1279" t="s">
        <v>1147</v>
      </c>
    </row>
    <row r="2" spans="1:10" ht="15" thickBot="1" x14ac:dyDescent="0.25"/>
    <row r="3" spans="1:10" ht="69" customHeight="1" x14ac:dyDescent="0.25">
      <c r="A3" s="1983" t="s">
        <v>1148</v>
      </c>
      <c r="B3" s="1984" t="s">
        <v>1149</v>
      </c>
      <c r="C3" s="1984" t="s">
        <v>1150</v>
      </c>
      <c r="D3" s="1984" t="s">
        <v>1151</v>
      </c>
      <c r="E3" s="1984" t="s">
        <v>1152</v>
      </c>
      <c r="F3" s="1984" t="s">
        <v>1153</v>
      </c>
      <c r="G3" s="1984" t="s">
        <v>1154</v>
      </c>
      <c r="H3" s="1984" t="s">
        <v>1155</v>
      </c>
      <c r="I3" s="1985" t="s">
        <v>1156</v>
      </c>
      <c r="J3" s="1281"/>
    </row>
    <row r="4" spans="1:10" hidden="1" x14ac:dyDescent="0.2">
      <c r="A4" s="1986" t="s">
        <v>1007</v>
      </c>
      <c r="B4" s="1987">
        <v>0</v>
      </c>
      <c r="C4" s="1987">
        <v>0</v>
      </c>
      <c r="D4" s="1987">
        <v>0</v>
      </c>
      <c r="E4" s="1987">
        <v>0</v>
      </c>
      <c r="F4" s="1987">
        <v>0</v>
      </c>
      <c r="G4" s="1987">
        <v>0</v>
      </c>
      <c r="H4" s="1987">
        <v>0</v>
      </c>
      <c r="I4" s="1988">
        <f t="shared" ref="I4:I11" si="0">SUM(B4:H4)</f>
        <v>0</v>
      </c>
      <c r="J4" s="1282"/>
    </row>
    <row r="5" spans="1:10" hidden="1" x14ac:dyDescent="0.2">
      <c r="A5" s="1986" t="s">
        <v>1157</v>
      </c>
      <c r="B5" s="1987">
        <v>0</v>
      </c>
      <c r="C5" s="1987">
        <v>0</v>
      </c>
      <c r="D5" s="1987">
        <v>0</v>
      </c>
      <c r="E5" s="1987">
        <v>0</v>
      </c>
      <c r="F5" s="1987">
        <v>0</v>
      </c>
      <c r="G5" s="1987">
        <v>0</v>
      </c>
      <c r="H5" s="1987">
        <v>0</v>
      </c>
      <c r="I5" s="1988">
        <f t="shared" si="0"/>
        <v>0</v>
      </c>
      <c r="J5" s="1282"/>
    </row>
    <row r="6" spans="1:10" hidden="1" x14ac:dyDescent="0.2">
      <c r="A6" s="1986" t="s">
        <v>1158</v>
      </c>
      <c r="B6" s="1987">
        <v>0</v>
      </c>
      <c r="C6" s="1987">
        <v>0</v>
      </c>
      <c r="D6" s="1987">
        <v>0</v>
      </c>
      <c r="E6" s="1987">
        <v>0</v>
      </c>
      <c r="F6" s="1987">
        <v>0</v>
      </c>
      <c r="G6" s="1987">
        <v>0</v>
      </c>
      <c r="H6" s="1987">
        <v>0</v>
      </c>
      <c r="I6" s="1988">
        <f t="shared" si="0"/>
        <v>0</v>
      </c>
      <c r="J6" s="1282"/>
    </row>
    <row r="7" spans="1:10" hidden="1" x14ac:dyDescent="0.2">
      <c r="A7" s="1986" t="s">
        <v>1159</v>
      </c>
      <c r="B7" s="1987">
        <v>0</v>
      </c>
      <c r="C7" s="1987">
        <v>0</v>
      </c>
      <c r="D7" s="1987">
        <v>0</v>
      </c>
      <c r="E7" s="1987">
        <v>0</v>
      </c>
      <c r="F7" s="1987">
        <v>0</v>
      </c>
      <c r="G7" s="1987">
        <v>0</v>
      </c>
      <c r="H7" s="1987">
        <v>0</v>
      </c>
      <c r="I7" s="1988">
        <f t="shared" si="0"/>
        <v>0</v>
      </c>
      <c r="J7" s="1282"/>
    </row>
    <row r="8" spans="1:10" hidden="1" x14ac:dyDescent="0.2">
      <c r="A8" s="1986" t="s">
        <v>1160</v>
      </c>
      <c r="B8" s="1987">
        <v>0</v>
      </c>
      <c r="C8" s="1987">
        <v>0</v>
      </c>
      <c r="D8" s="1987">
        <v>0</v>
      </c>
      <c r="E8" s="1987">
        <v>0</v>
      </c>
      <c r="F8" s="1987">
        <v>0</v>
      </c>
      <c r="G8" s="1987">
        <v>0</v>
      </c>
      <c r="H8" s="1987">
        <v>0</v>
      </c>
      <c r="I8" s="1988">
        <f t="shared" si="0"/>
        <v>0</v>
      </c>
      <c r="J8" s="1282"/>
    </row>
    <row r="9" spans="1:10" hidden="1" x14ac:dyDescent="0.2">
      <c r="A9" s="1986" t="s">
        <v>1161</v>
      </c>
      <c r="B9" s="1987">
        <v>0</v>
      </c>
      <c r="C9" s="1987">
        <v>0</v>
      </c>
      <c r="D9" s="1987">
        <v>0</v>
      </c>
      <c r="E9" s="1987">
        <v>0</v>
      </c>
      <c r="F9" s="1987">
        <v>0</v>
      </c>
      <c r="G9" s="1987">
        <v>0</v>
      </c>
      <c r="H9" s="1987">
        <v>0</v>
      </c>
      <c r="I9" s="1988">
        <f t="shared" si="0"/>
        <v>0</v>
      </c>
      <c r="J9" s="1282"/>
    </row>
    <row r="10" spans="1:10" hidden="1" x14ac:dyDescent="0.2">
      <c r="A10" s="1986" t="s">
        <v>1162</v>
      </c>
      <c r="B10" s="1987">
        <v>0</v>
      </c>
      <c r="C10" s="1987">
        <v>0</v>
      </c>
      <c r="D10" s="1987">
        <v>0</v>
      </c>
      <c r="E10" s="1987">
        <v>0</v>
      </c>
      <c r="F10" s="1987">
        <v>0</v>
      </c>
      <c r="G10" s="1987">
        <v>0</v>
      </c>
      <c r="H10" s="1987">
        <v>0</v>
      </c>
      <c r="I10" s="1988">
        <f t="shared" si="0"/>
        <v>0</v>
      </c>
      <c r="J10" s="1282"/>
    </row>
    <row r="11" spans="1:10" hidden="1" x14ac:dyDescent="0.2">
      <c r="A11" s="1989" t="s">
        <v>1163</v>
      </c>
      <c r="B11" s="1987">
        <v>0</v>
      </c>
      <c r="C11" s="1987">
        <v>0</v>
      </c>
      <c r="D11" s="1987">
        <v>0</v>
      </c>
      <c r="E11" s="1987">
        <v>0</v>
      </c>
      <c r="F11" s="1987">
        <v>0</v>
      </c>
      <c r="G11" s="1987">
        <v>0</v>
      </c>
      <c r="H11" s="1987">
        <v>0</v>
      </c>
      <c r="I11" s="1988">
        <f t="shared" si="0"/>
        <v>0</v>
      </c>
      <c r="J11" s="1282"/>
    </row>
    <row r="12" spans="1:10" ht="15" hidden="1" x14ac:dyDescent="0.25">
      <c r="A12" s="1990" t="s">
        <v>868</v>
      </c>
      <c r="B12" s="1991">
        <f>SUM(B4:B11)</f>
        <v>0</v>
      </c>
      <c r="C12" s="1991">
        <f t="shared" ref="C12:H12" si="1">SUM(C4:C11)</f>
        <v>0</v>
      </c>
      <c r="D12" s="1991">
        <f t="shared" si="1"/>
        <v>0</v>
      </c>
      <c r="E12" s="1991">
        <f t="shared" si="1"/>
        <v>0</v>
      </c>
      <c r="F12" s="1991">
        <f t="shared" si="1"/>
        <v>0</v>
      </c>
      <c r="G12" s="1991">
        <f t="shared" si="1"/>
        <v>0</v>
      </c>
      <c r="H12" s="1991">
        <f t="shared" si="1"/>
        <v>0</v>
      </c>
      <c r="I12" s="1992">
        <f>SUM(I4:I11)</f>
        <v>0</v>
      </c>
      <c r="J12" s="1281"/>
    </row>
    <row r="13" spans="1:10" ht="18.75" customHeight="1" x14ac:dyDescent="0.25">
      <c r="A13" s="1986" t="s">
        <v>1164</v>
      </c>
      <c r="B13" s="1987">
        <v>2526</v>
      </c>
      <c r="C13" s="1987">
        <v>8.6999999999999993</v>
      </c>
      <c r="D13" s="1987">
        <v>9875.2000000000007</v>
      </c>
      <c r="E13" s="1987">
        <v>89.9</v>
      </c>
      <c r="F13" s="1987">
        <v>0</v>
      </c>
      <c r="G13" s="1987">
        <v>141.30000000000001</v>
      </c>
      <c r="H13" s="1987">
        <v>12.9</v>
      </c>
      <c r="I13" s="1993">
        <v>12654</v>
      </c>
      <c r="J13" s="1281"/>
    </row>
    <row r="14" spans="1:10" ht="15" x14ac:dyDescent="0.25">
      <c r="A14" s="1986" t="s">
        <v>1165</v>
      </c>
      <c r="B14" s="1987">
        <v>0.2</v>
      </c>
      <c r="C14" s="1987">
        <v>126.8</v>
      </c>
      <c r="D14" s="1987">
        <v>251.7</v>
      </c>
      <c r="E14" s="1987">
        <v>1161.4000000000001</v>
      </c>
      <c r="F14" s="1987">
        <v>141.29999999999998</v>
      </c>
      <c r="G14" s="1987">
        <v>256.09999999999997</v>
      </c>
      <c r="H14" s="1987">
        <v>15.7</v>
      </c>
      <c r="I14" s="1993">
        <v>1953.2</v>
      </c>
      <c r="J14" s="1281"/>
    </row>
    <row r="15" spans="1:10" ht="15" x14ac:dyDescent="0.25">
      <c r="A15" s="1990" t="s">
        <v>1166</v>
      </c>
      <c r="B15" s="1991">
        <v>2526.1999999999998</v>
      </c>
      <c r="C15" s="1991">
        <v>135.5</v>
      </c>
      <c r="D15" s="1991">
        <v>10126.900000000001</v>
      </c>
      <c r="E15" s="1991">
        <v>1251.3000000000002</v>
      </c>
      <c r="F15" s="1991">
        <v>141.29999999999998</v>
      </c>
      <c r="G15" s="1991">
        <v>397.4</v>
      </c>
      <c r="H15" s="1991">
        <v>28.6</v>
      </c>
      <c r="I15" s="1992">
        <v>14607.2</v>
      </c>
      <c r="J15" s="1281"/>
    </row>
    <row r="16" spans="1:10" x14ac:dyDescent="0.2">
      <c r="A16" s="1986" t="s">
        <v>1157</v>
      </c>
      <c r="B16" s="1991">
        <v>0.2</v>
      </c>
      <c r="C16" s="1991">
        <v>4.2</v>
      </c>
      <c r="D16" s="1991">
        <v>48.7</v>
      </c>
      <c r="E16" s="1991">
        <v>478.3</v>
      </c>
      <c r="F16" s="1991">
        <v>16.100000000000001</v>
      </c>
      <c r="G16" s="1991">
        <v>89.6</v>
      </c>
      <c r="H16" s="1991">
        <v>19.2</v>
      </c>
      <c r="I16" s="1992">
        <v>656.30000000000007</v>
      </c>
      <c r="J16" s="1284"/>
    </row>
    <row r="17" spans="1:10" x14ac:dyDescent="0.2">
      <c r="A17" s="1986" t="s">
        <v>1167</v>
      </c>
      <c r="B17" s="1991">
        <v>-18.899999999999999</v>
      </c>
      <c r="C17" s="1991">
        <v>-0.19999999999999929</v>
      </c>
      <c r="D17" s="1991">
        <v>-192.6</v>
      </c>
      <c r="E17" s="1991">
        <v>3.8000000000000043</v>
      </c>
      <c r="F17" s="1991">
        <v>0</v>
      </c>
      <c r="G17" s="1991">
        <v>0</v>
      </c>
      <c r="H17" s="1991">
        <v>-0.20000000000000018</v>
      </c>
      <c r="I17" s="1992">
        <v>-208.09999999999997</v>
      </c>
      <c r="J17" s="1284"/>
    </row>
    <row r="18" spans="1:10" x14ac:dyDescent="0.2">
      <c r="A18" s="1986" t="s">
        <v>1168</v>
      </c>
      <c r="B18" s="1991">
        <v>17.399999999999999</v>
      </c>
      <c r="C18" s="1991">
        <v>-0.3</v>
      </c>
      <c r="D18" s="1991">
        <v>-2398.1</v>
      </c>
      <c r="E18" s="1991">
        <v>23.7</v>
      </c>
      <c r="F18" s="1991">
        <v>0</v>
      </c>
      <c r="G18" s="1991">
        <v>0</v>
      </c>
      <c r="H18" s="1991">
        <v>0</v>
      </c>
      <c r="I18" s="1992">
        <v>-2357.3000000000002</v>
      </c>
      <c r="J18" s="1284"/>
    </row>
    <row r="19" spans="1:10" x14ac:dyDescent="0.2">
      <c r="A19" s="1986" t="s">
        <v>1169</v>
      </c>
      <c r="B19" s="1991">
        <v>9.4</v>
      </c>
      <c r="C19" s="1991">
        <v>0</v>
      </c>
      <c r="D19" s="1991">
        <v>-8.6</v>
      </c>
      <c r="E19" s="1991">
        <v>0</v>
      </c>
      <c r="F19" s="1991">
        <v>0</v>
      </c>
      <c r="G19" s="1991">
        <v>0</v>
      </c>
      <c r="H19" s="1991">
        <v>0</v>
      </c>
      <c r="I19" s="1992">
        <v>0.80000000000000071</v>
      </c>
      <c r="J19" s="1284"/>
    </row>
    <row r="20" spans="1:10" x14ac:dyDescent="0.2">
      <c r="A20" s="1986" t="s">
        <v>1161</v>
      </c>
      <c r="B20" s="1991">
        <v>0</v>
      </c>
      <c r="C20" s="1991">
        <v>0</v>
      </c>
      <c r="D20" s="1991">
        <v>-1.7</v>
      </c>
      <c r="E20" s="1991">
        <v>-0.3</v>
      </c>
      <c r="F20" s="1991">
        <v>0</v>
      </c>
      <c r="G20" s="1991">
        <v>-7</v>
      </c>
      <c r="H20" s="1991">
        <v>0</v>
      </c>
      <c r="I20" s="1992">
        <v>-9</v>
      </c>
      <c r="J20" s="1284"/>
    </row>
    <row r="21" spans="1:10" x14ac:dyDescent="0.2">
      <c r="A21" s="1986" t="s">
        <v>1170</v>
      </c>
      <c r="B21" s="1991">
        <v>0</v>
      </c>
      <c r="C21" s="1991">
        <v>0</v>
      </c>
      <c r="D21" s="1991">
        <v>2407.3000000000002</v>
      </c>
      <c r="E21" s="1991">
        <v>0.1</v>
      </c>
      <c r="F21" s="1991">
        <v>0</v>
      </c>
      <c r="G21" s="1991">
        <v>0</v>
      </c>
      <c r="H21" s="1991">
        <v>0</v>
      </c>
      <c r="I21" s="1992">
        <v>2407.4</v>
      </c>
      <c r="J21" s="1284"/>
    </row>
    <row r="22" spans="1:10" x14ac:dyDescent="0.2">
      <c r="A22" s="1989" t="s">
        <v>1163</v>
      </c>
      <c r="B22" s="1991">
        <v>0</v>
      </c>
      <c r="C22" s="1991">
        <v>0</v>
      </c>
      <c r="D22" s="1991">
        <v>7.2</v>
      </c>
      <c r="E22" s="1991">
        <v>-0.10000000000000178</v>
      </c>
      <c r="F22" s="1991">
        <v>-1.1000000000000001</v>
      </c>
      <c r="G22" s="1991">
        <v>9.5</v>
      </c>
      <c r="H22" s="1991">
        <v>0</v>
      </c>
      <c r="I22" s="1992">
        <v>15.499999999999998</v>
      </c>
      <c r="J22" s="1284"/>
    </row>
    <row r="23" spans="1:10" ht="15" x14ac:dyDescent="0.25">
      <c r="A23" s="1994" t="s">
        <v>872</v>
      </c>
      <c r="B23" s="1995">
        <v>2534.2999999999997</v>
      </c>
      <c r="C23" s="1995">
        <v>139.19999999999999</v>
      </c>
      <c r="D23" s="1995">
        <v>9989.1000000000022</v>
      </c>
      <c r="E23" s="1995">
        <v>1756.8000000000002</v>
      </c>
      <c r="F23" s="1995">
        <v>156.29999999999998</v>
      </c>
      <c r="G23" s="1995">
        <v>489.5</v>
      </c>
      <c r="H23" s="1995">
        <v>47.599999999999994</v>
      </c>
      <c r="I23" s="1996">
        <v>15112.799999999997</v>
      </c>
      <c r="J23" s="1281"/>
    </row>
    <row r="24" spans="1:10" x14ac:dyDescent="0.2">
      <c r="A24" s="1997" t="s">
        <v>1072</v>
      </c>
      <c r="B24" s="1998"/>
      <c r="C24" s="1998"/>
      <c r="D24" s="1998"/>
      <c r="E24" s="1998"/>
      <c r="F24" s="1998"/>
      <c r="G24" s="1998"/>
      <c r="H24" s="1998"/>
      <c r="I24" s="1999"/>
      <c r="J24" s="1282"/>
    </row>
    <row r="25" spans="1:10" hidden="1" x14ac:dyDescent="0.2">
      <c r="A25" s="1986" t="s">
        <v>1007</v>
      </c>
      <c r="B25" s="1987">
        <v>0</v>
      </c>
      <c r="C25" s="1987">
        <v>0</v>
      </c>
      <c r="D25" s="1987">
        <v>0</v>
      </c>
      <c r="E25" s="1987">
        <v>0</v>
      </c>
      <c r="F25" s="1987">
        <v>0</v>
      </c>
      <c r="G25" s="1987">
        <v>0</v>
      </c>
      <c r="H25" s="1987">
        <v>0</v>
      </c>
      <c r="I25" s="1988">
        <v>0</v>
      </c>
      <c r="J25" s="1282"/>
    </row>
    <row r="26" spans="1:10" hidden="1" x14ac:dyDescent="0.2">
      <c r="A26" s="1986" t="s">
        <v>1171</v>
      </c>
      <c r="B26" s="1987">
        <v>0</v>
      </c>
      <c r="C26" s="1987">
        <v>0</v>
      </c>
      <c r="D26" s="1987">
        <v>0</v>
      </c>
      <c r="E26" s="1987">
        <v>0</v>
      </c>
      <c r="F26" s="1987">
        <v>0</v>
      </c>
      <c r="G26" s="1987">
        <v>0</v>
      </c>
      <c r="H26" s="1987">
        <v>0</v>
      </c>
      <c r="I26" s="1988">
        <v>0</v>
      </c>
      <c r="J26" s="1282"/>
    </row>
    <row r="27" spans="1:10" hidden="1" x14ac:dyDescent="0.2">
      <c r="A27" s="1986" t="s">
        <v>1172</v>
      </c>
      <c r="B27" s="1987">
        <v>0</v>
      </c>
      <c r="C27" s="1987">
        <v>0</v>
      </c>
      <c r="D27" s="1987">
        <v>0</v>
      </c>
      <c r="E27" s="1987">
        <v>0</v>
      </c>
      <c r="F27" s="1987">
        <v>0</v>
      </c>
      <c r="G27" s="1987">
        <v>0</v>
      </c>
      <c r="H27" s="1987">
        <v>0</v>
      </c>
      <c r="I27" s="1988">
        <v>0</v>
      </c>
      <c r="J27" s="1282"/>
    </row>
    <row r="28" spans="1:10" hidden="1" x14ac:dyDescent="0.2">
      <c r="A28" s="1986" t="s">
        <v>1173</v>
      </c>
      <c r="B28" s="1987">
        <v>0</v>
      </c>
      <c r="C28" s="1987">
        <v>0</v>
      </c>
      <c r="D28" s="1987">
        <v>0</v>
      </c>
      <c r="E28" s="1987">
        <v>0</v>
      </c>
      <c r="F28" s="1987">
        <v>0</v>
      </c>
      <c r="G28" s="1987">
        <v>0</v>
      </c>
      <c r="H28" s="1987">
        <v>0</v>
      </c>
      <c r="I28" s="1988">
        <v>0</v>
      </c>
      <c r="J28" s="1282"/>
    </row>
    <row r="29" spans="1:10" hidden="1" x14ac:dyDescent="0.2">
      <c r="A29" s="1986" t="s">
        <v>1174</v>
      </c>
      <c r="B29" s="1987">
        <v>0</v>
      </c>
      <c r="C29" s="1987">
        <v>0</v>
      </c>
      <c r="D29" s="1987">
        <v>0</v>
      </c>
      <c r="E29" s="1987">
        <v>0</v>
      </c>
      <c r="F29" s="1987">
        <v>0</v>
      </c>
      <c r="G29" s="1987">
        <v>0</v>
      </c>
      <c r="H29" s="1987">
        <v>0</v>
      </c>
      <c r="I29" s="1988">
        <v>0</v>
      </c>
      <c r="J29" s="1282"/>
    </row>
    <row r="30" spans="1:10" hidden="1" x14ac:dyDescent="0.2">
      <c r="A30" s="1986" t="s">
        <v>1161</v>
      </c>
      <c r="B30" s="1987">
        <v>0</v>
      </c>
      <c r="C30" s="1987">
        <v>0</v>
      </c>
      <c r="D30" s="1987">
        <v>0</v>
      </c>
      <c r="E30" s="1987">
        <v>0</v>
      </c>
      <c r="F30" s="1987">
        <v>0</v>
      </c>
      <c r="G30" s="1987">
        <v>0</v>
      </c>
      <c r="H30" s="1987">
        <v>0</v>
      </c>
      <c r="I30" s="1988">
        <v>0</v>
      </c>
      <c r="J30" s="1282"/>
    </row>
    <row r="31" spans="1:10" hidden="1" x14ac:dyDescent="0.2">
      <c r="A31" s="1989" t="s">
        <v>1163</v>
      </c>
      <c r="B31" s="1987">
        <v>0</v>
      </c>
      <c r="C31" s="1987">
        <v>0</v>
      </c>
      <c r="D31" s="1987">
        <v>0</v>
      </c>
      <c r="E31" s="1987">
        <v>0</v>
      </c>
      <c r="F31" s="1987">
        <v>0</v>
      </c>
      <c r="G31" s="1987">
        <v>0</v>
      </c>
      <c r="H31" s="1987">
        <v>0</v>
      </c>
      <c r="I31" s="1988">
        <v>0</v>
      </c>
      <c r="J31" s="1282"/>
    </row>
    <row r="32" spans="1:10" hidden="1" x14ac:dyDescent="0.2">
      <c r="A32" s="1990" t="str">
        <f>A12</f>
        <v>Balance at 31 March 2022</v>
      </c>
      <c r="B32" s="1991">
        <v>0</v>
      </c>
      <c r="C32" s="1991">
        <v>0</v>
      </c>
      <c r="D32" s="1991">
        <v>0</v>
      </c>
      <c r="E32" s="1991">
        <v>0</v>
      </c>
      <c r="F32" s="1991">
        <v>0</v>
      </c>
      <c r="G32" s="1991">
        <v>0</v>
      </c>
      <c r="H32" s="1991">
        <v>0</v>
      </c>
      <c r="I32" s="1992">
        <v>0</v>
      </c>
      <c r="J32" s="1282"/>
    </row>
    <row r="33" spans="1:10" ht="18" customHeight="1" x14ac:dyDescent="0.2">
      <c r="A33" s="2000" t="s">
        <v>1175</v>
      </c>
      <c r="B33" s="1987">
        <v>-186.8</v>
      </c>
      <c r="C33" s="1987">
        <v>-0.6</v>
      </c>
      <c r="D33" s="1987">
        <v>-3262</v>
      </c>
      <c r="E33" s="1987">
        <v>-8.6</v>
      </c>
      <c r="F33" s="1987">
        <v>0</v>
      </c>
      <c r="G33" s="1987">
        <v>-118.1</v>
      </c>
      <c r="H33" s="1987">
        <v>-0.6</v>
      </c>
      <c r="I33" s="1993">
        <v>-3576.7</v>
      </c>
      <c r="J33" s="1282"/>
    </row>
    <row r="34" spans="1:10" hidden="1" x14ac:dyDescent="0.2">
      <c r="A34" s="2000" t="s">
        <v>1165</v>
      </c>
      <c r="B34" s="1987">
        <v>0</v>
      </c>
      <c r="C34" s="1987">
        <v>0</v>
      </c>
      <c r="D34" s="1987">
        <v>0</v>
      </c>
      <c r="E34" s="1987">
        <v>0</v>
      </c>
      <c r="F34" s="1987">
        <v>0</v>
      </c>
      <c r="G34" s="1987">
        <v>0</v>
      </c>
      <c r="H34" s="1987">
        <v>0</v>
      </c>
      <c r="I34" s="1993">
        <v>0</v>
      </c>
      <c r="J34" s="1282"/>
    </row>
    <row r="35" spans="1:10" x14ac:dyDescent="0.2">
      <c r="A35" s="1990" t="s">
        <v>1166</v>
      </c>
      <c r="B35" s="1991">
        <v>-186.8</v>
      </c>
      <c r="C35" s="1991">
        <v>-0.6</v>
      </c>
      <c r="D35" s="1991">
        <v>-3262</v>
      </c>
      <c r="E35" s="1991">
        <v>-8.6</v>
      </c>
      <c r="F35" s="1991">
        <v>0</v>
      </c>
      <c r="G35" s="1991">
        <v>-118.1</v>
      </c>
      <c r="H35" s="1991">
        <v>-0.6</v>
      </c>
      <c r="I35" s="1992">
        <v>-3576.7</v>
      </c>
      <c r="J35" s="1282"/>
    </row>
    <row r="36" spans="1:10" x14ac:dyDescent="0.2">
      <c r="A36" s="2000" t="s">
        <v>1171</v>
      </c>
      <c r="B36" s="1991">
        <v>-13.9</v>
      </c>
      <c r="C36" s="1991">
        <v>-7.1999999999999993</v>
      </c>
      <c r="D36" s="1991">
        <v>-182.9</v>
      </c>
      <c r="E36" s="1991">
        <v>-189</v>
      </c>
      <c r="F36" s="1991">
        <v>-22.3</v>
      </c>
      <c r="G36" s="1991">
        <v>-80.2</v>
      </c>
      <c r="H36" s="1991">
        <v>-12.4</v>
      </c>
      <c r="I36" s="1992">
        <v>-507.9</v>
      </c>
      <c r="J36" s="1282"/>
    </row>
    <row r="37" spans="1:10" x14ac:dyDescent="0.2">
      <c r="A37" s="1986" t="s">
        <v>1176</v>
      </c>
      <c r="B37" s="1991">
        <v>1.5</v>
      </c>
      <c r="C37" s="1991">
        <v>0</v>
      </c>
      <c r="D37" s="1991">
        <v>50.3</v>
      </c>
      <c r="E37" s="1991">
        <v>0</v>
      </c>
      <c r="F37" s="1991">
        <v>0</v>
      </c>
      <c r="G37" s="1991">
        <v>0</v>
      </c>
      <c r="H37" s="1991">
        <v>0</v>
      </c>
      <c r="I37" s="1992">
        <v>51.8</v>
      </c>
      <c r="J37" s="1282"/>
    </row>
    <row r="38" spans="1:10" x14ac:dyDescent="0.2">
      <c r="A38" s="1986" t="s">
        <v>1173</v>
      </c>
      <c r="B38" s="1991">
        <v>-1.2</v>
      </c>
      <c r="C38" s="1991">
        <v>0</v>
      </c>
      <c r="D38" s="1991">
        <v>1.1000000000000001</v>
      </c>
      <c r="E38" s="1991">
        <v>-2.2000000000000002</v>
      </c>
      <c r="F38" s="1991">
        <v>0</v>
      </c>
      <c r="G38" s="1991">
        <v>-0.5</v>
      </c>
      <c r="H38" s="1991">
        <v>0</v>
      </c>
      <c r="I38" s="1992">
        <v>-2.8</v>
      </c>
      <c r="J38" s="1282"/>
    </row>
    <row r="39" spans="1:10" x14ac:dyDescent="0.2">
      <c r="A39" s="1986" t="s">
        <v>1177</v>
      </c>
      <c r="B39" s="1991">
        <v>-0.5</v>
      </c>
      <c r="C39" s="1991">
        <v>0</v>
      </c>
      <c r="D39" s="1991">
        <v>1.2</v>
      </c>
      <c r="E39" s="1991">
        <v>0</v>
      </c>
      <c r="F39" s="1991">
        <v>0</v>
      </c>
      <c r="G39" s="1991">
        <v>0</v>
      </c>
      <c r="H39" s="1991">
        <v>0</v>
      </c>
      <c r="I39" s="1992">
        <v>0.7</v>
      </c>
      <c r="J39" s="1282"/>
    </row>
    <row r="40" spans="1:10" x14ac:dyDescent="0.2">
      <c r="A40" s="1986" t="s">
        <v>1161</v>
      </c>
      <c r="B40" s="1991">
        <v>0</v>
      </c>
      <c r="C40" s="1991">
        <v>0</v>
      </c>
      <c r="D40" s="1991">
        <v>1.7</v>
      </c>
      <c r="E40" s="1991">
        <v>9.9999999999999978E-2</v>
      </c>
      <c r="F40" s="1991">
        <v>0</v>
      </c>
      <c r="G40" s="1991">
        <v>1.5999999999999999</v>
      </c>
      <c r="H40" s="1991">
        <v>0</v>
      </c>
      <c r="I40" s="1992">
        <v>3.3999999999999995</v>
      </c>
      <c r="J40" s="1282"/>
    </row>
    <row r="41" spans="1:10" x14ac:dyDescent="0.2">
      <c r="A41" s="1989" t="s">
        <v>1163</v>
      </c>
      <c r="B41" s="1991">
        <v>0</v>
      </c>
      <c r="C41" s="1991">
        <v>0</v>
      </c>
      <c r="D41" s="1991">
        <v>0</v>
      </c>
      <c r="E41" s="1991">
        <v>0</v>
      </c>
      <c r="F41" s="1991">
        <v>0</v>
      </c>
      <c r="G41" s="1991">
        <v>-17</v>
      </c>
      <c r="H41" s="1991">
        <v>0</v>
      </c>
      <c r="I41" s="1992">
        <v>-17</v>
      </c>
      <c r="J41" s="1282"/>
    </row>
    <row r="42" spans="1:10" ht="15" x14ac:dyDescent="0.25">
      <c r="A42" s="1994" t="str">
        <f>A23</f>
        <v>Balance at 31 March 2023</v>
      </c>
      <c r="B42" s="1995">
        <v>-200.9</v>
      </c>
      <c r="C42" s="1995">
        <v>-7.7999999999999989</v>
      </c>
      <c r="D42" s="1995">
        <v>-3390.6000000000004</v>
      </c>
      <c r="E42" s="1995">
        <v>-199.7</v>
      </c>
      <c r="F42" s="1995">
        <v>-22.3</v>
      </c>
      <c r="G42" s="1995">
        <v>-214.20000000000002</v>
      </c>
      <c r="H42" s="1995">
        <v>-13</v>
      </c>
      <c r="I42" s="1996">
        <v>-4048.5</v>
      </c>
      <c r="J42" s="1281"/>
    </row>
    <row r="43" spans="1:10" x14ac:dyDescent="0.2">
      <c r="A43" s="2001"/>
      <c r="B43" s="2002"/>
      <c r="C43" s="2002"/>
      <c r="D43" s="2002"/>
      <c r="E43" s="2002"/>
      <c r="F43" s="2002"/>
      <c r="G43" s="2002"/>
      <c r="H43" s="2002"/>
      <c r="I43" s="2003"/>
    </row>
    <row r="44" spans="1:10" ht="66.75" customHeight="1" x14ac:dyDescent="0.2">
      <c r="A44" s="1997" t="s">
        <v>1017</v>
      </c>
      <c r="B44" s="1998" t="s">
        <v>1149</v>
      </c>
      <c r="C44" s="1998" t="s">
        <v>1150</v>
      </c>
      <c r="D44" s="1998" t="s">
        <v>1151</v>
      </c>
      <c r="E44" s="1998" t="s">
        <v>1152</v>
      </c>
      <c r="F44" s="1998" t="s">
        <v>1153</v>
      </c>
      <c r="G44" s="1998" t="s">
        <v>1154</v>
      </c>
      <c r="H44" s="1998" t="s">
        <v>1155</v>
      </c>
      <c r="I44" s="1999" t="s">
        <v>1156</v>
      </c>
    </row>
    <row r="45" spans="1:10" x14ac:dyDescent="0.2">
      <c r="A45" s="2004" t="s">
        <v>1178</v>
      </c>
      <c r="B45" s="2002">
        <v>0</v>
      </c>
      <c r="C45" s="2002">
        <v>0</v>
      </c>
      <c r="D45" s="2002">
        <v>0</v>
      </c>
      <c r="E45" s="2002">
        <v>0</v>
      </c>
      <c r="F45" s="2002">
        <v>0</v>
      </c>
      <c r="G45" s="2002">
        <v>0</v>
      </c>
      <c r="H45" s="2002">
        <v>0</v>
      </c>
      <c r="I45" s="2003">
        <v>0</v>
      </c>
    </row>
    <row r="46" spans="1:10" x14ac:dyDescent="0.2">
      <c r="A46" s="2005" t="s">
        <v>870</v>
      </c>
      <c r="B46" s="2002">
        <v>2339.3999999999996</v>
      </c>
      <c r="C46" s="2002">
        <v>134.9</v>
      </c>
      <c r="D46" s="2002">
        <v>6864.9000000000015</v>
      </c>
      <c r="E46" s="2002">
        <v>1242.7000000000003</v>
      </c>
      <c r="F46" s="2002">
        <v>141.29999999999998</v>
      </c>
      <c r="G46" s="2002">
        <v>279.29999999999995</v>
      </c>
      <c r="H46" s="2002">
        <v>28</v>
      </c>
      <c r="I46" s="2003">
        <v>11030.5</v>
      </c>
    </row>
    <row r="47" spans="1:10" ht="15" thickBot="1" x14ac:dyDescent="0.25">
      <c r="A47" s="2006" t="s">
        <v>1179</v>
      </c>
      <c r="B47" s="2007">
        <v>2333.3999999999996</v>
      </c>
      <c r="C47" s="2007">
        <v>131.39999999999998</v>
      </c>
      <c r="D47" s="2007">
        <v>6598.5000000000018</v>
      </c>
      <c r="E47" s="2007">
        <v>1557.1000000000001</v>
      </c>
      <c r="F47" s="2007">
        <v>133.99999999999997</v>
      </c>
      <c r="G47" s="2007">
        <v>275.29999999999995</v>
      </c>
      <c r="H47" s="2007">
        <v>34.599999999999994</v>
      </c>
      <c r="I47" s="2008">
        <v>11064.300000000001</v>
      </c>
    </row>
    <row r="48" spans="1:10" ht="54" customHeight="1" x14ac:dyDescent="0.2">
      <c r="A48" s="2351" t="s">
        <v>1180</v>
      </c>
      <c r="B48" s="2224"/>
      <c r="C48" s="2224"/>
      <c r="D48" s="2224"/>
      <c r="E48" s="2224"/>
      <c r="F48" s="2224"/>
      <c r="G48" s="2224"/>
      <c r="H48" s="2224"/>
      <c r="I48" s="2224"/>
    </row>
  </sheetData>
  <mergeCells count="1">
    <mergeCell ref="A48:I48"/>
  </mergeCell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101D3-0E06-4628-A515-E65182C4C1E3}">
  <dimension ref="A1:H60"/>
  <sheetViews>
    <sheetView showGridLines="0" zoomScale="90" zoomScaleNormal="90" workbookViewId="0">
      <selection activeCell="A40" sqref="A40:B44"/>
    </sheetView>
  </sheetViews>
  <sheetFormatPr defaultColWidth="8.85546875" defaultRowHeight="14.25" x14ac:dyDescent="0.2"/>
  <cols>
    <col min="1" max="1" width="49.85546875" style="1289" customWidth="1"/>
    <col min="2" max="2" width="15.7109375" style="1307" customWidth="1"/>
    <col min="3" max="3" width="46.85546875" style="1292" customWidth="1"/>
    <col min="4" max="4" width="8.85546875" style="1288"/>
    <col min="5" max="5" width="14.5703125" style="1289" customWidth="1"/>
    <col min="6" max="6" width="8.85546875" style="1288"/>
    <col min="7" max="7" width="22.42578125" style="1288" bestFit="1" customWidth="1"/>
    <col min="8" max="8" width="13.85546875" style="1290" bestFit="1" customWidth="1"/>
    <col min="9" max="16384" width="8.85546875" style="1288"/>
  </cols>
  <sheetData>
    <row r="1" spans="1:8" ht="15" x14ac:dyDescent="0.25">
      <c r="A1" s="1285" t="s">
        <v>1181</v>
      </c>
      <c r="B1" s="1286"/>
      <c r="C1" s="1287"/>
    </row>
    <row r="2" spans="1:8" x14ac:dyDescent="0.2">
      <c r="B2" s="1291"/>
    </row>
    <row r="3" spans="1:8" s="1290" customFormat="1" ht="13.5" customHeight="1" thickBot="1" x14ac:dyDescent="0.25">
      <c r="A3" s="2352" t="s">
        <v>1182</v>
      </c>
      <c r="B3" s="2352"/>
      <c r="C3" s="1292"/>
      <c r="D3" s="1288"/>
      <c r="E3" s="2352"/>
      <c r="F3" s="1288"/>
      <c r="G3" s="1288"/>
    </row>
    <row r="4" spans="1:8" s="1293" customFormat="1" ht="13.5" customHeight="1" x14ac:dyDescent="0.2">
      <c r="A4" s="2009"/>
      <c r="B4" s="2010" t="s">
        <v>781</v>
      </c>
      <c r="C4" s="1289"/>
      <c r="D4" s="1288"/>
      <c r="E4" s="2352"/>
      <c r="F4" s="1288"/>
      <c r="G4" s="1288"/>
    </row>
    <row r="5" spans="1:8" s="1293" customFormat="1" ht="13.5" customHeight="1" thickBot="1" x14ac:dyDescent="0.25">
      <c r="A5" s="2011"/>
      <c r="B5" s="2012" t="s">
        <v>296</v>
      </c>
      <c r="C5" s="1289"/>
      <c r="D5" s="1288"/>
      <c r="E5" s="2352"/>
      <c r="F5" s="1288"/>
      <c r="G5" s="1288"/>
    </row>
    <row r="6" spans="1:8" s="1293" customFormat="1" ht="13.5" customHeight="1" x14ac:dyDescent="0.2">
      <c r="A6" s="2013" t="s">
        <v>1183</v>
      </c>
      <c r="B6" s="2014"/>
      <c r="C6" s="1289"/>
      <c r="D6" s="1288"/>
      <c r="E6" s="2352"/>
      <c r="F6" s="1288"/>
      <c r="G6" s="1288"/>
    </row>
    <row r="7" spans="1:8" s="1293" customFormat="1" ht="13.5" customHeight="1" x14ac:dyDescent="0.2">
      <c r="A7" s="2015" t="s">
        <v>1143</v>
      </c>
      <c r="B7" s="2016">
        <v>8</v>
      </c>
      <c r="C7" s="1289"/>
      <c r="D7" s="1288"/>
      <c r="E7" s="2352"/>
      <c r="F7" s="1288"/>
      <c r="G7" s="1288"/>
    </row>
    <row r="8" spans="1:8" s="1293" customFormat="1" ht="13.5" customHeight="1" x14ac:dyDescent="0.2">
      <c r="A8" s="2015" t="s">
        <v>1144</v>
      </c>
      <c r="B8" s="2016">
        <v>31.400000000000002</v>
      </c>
      <c r="C8" s="1289"/>
      <c r="D8" s="1288"/>
      <c r="E8" s="2352"/>
      <c r="F8" s="1288"/>
      <c r="G8" s="1288"/>
    </row>
    <row r="9" spans="1:8" ht="13.5" customHeight="1" x14ac:dyDescent="0.2">
      <c r="A9" s="2015" t="s">
        <v>1145</v>
      </c>
      <c r="B9" s="2016">
        <v>141.5</v>
      </c>
      <c r="C9" s="1289"/>
      <c r="E9" s="2352"/>
      <c r="H9" s="1293"/>
    </row>
    <row r="10" spans="1:8" ht="13.5" customHeight="1" x14ac:dyDescent="0.2">
      <c r="A10" s="2015" t="s">
        <v>1184</v>
      </c>
      <c r="B10" s="2016">
        <v>-54.3</v>
      </c>
      <c r="C10" s="1289"/>
      <c r="E10" s="2352"/>
      <c r="H10" s="1293"/>
    </row>
    <row r="11" spans="1:8" ht="13.5" customHeight="1" x14ac:dyDescent="0.2">
      <c r="A11" s="2017" t="s">
        <v>1185</v>
      </c>
      <c r="B11" s="2018">
        <v>126.60000000000001</v>
      </c>
      <c r="C11" s="1289"/>
      <c r="E11" s="2352"/>
      <c r="H11" s="1293"/>
    </row>
    <row r="12" spans="1:8" ht="13.5" customHeight="1" x14ac:dyDescent="0.2">
      <c r="A12" s="2013" t="s">
        <v>1186</v>
      </c>
      <c r="B12" s="2019"/>
      <c r="C12" s="1289"/>
      <c r="E12" s="2352"/>
      <c r="H12" s="1293"/>
    </row>
    <row r="13" spans="1:8" ht="13.5" customHeight="1" x14ac:dyDescent="0.2">
      <c r="A13" s="1989" t="s">
        <v>1143</v>
      </c>
      <c r="B13" s="2016">
        <v>437.20000000000005</v>
      </c>
      <c r="C13" s="1289"/>
      <c r="E13" s="2352"/>
      <c r="H13" s="1293"/>
    </row>
    <row r="14" spans="1:8" ht="13.5" customHeight="1" x14ac:dyDescent="0.2">
      <c r="A14" s="1989" t="s">
        <v>1144</v>
      </c>
      <c r="B14" s="2016">
        <v>1794.6000000000001</v>
      </c>
      <c r="C14" s="1289"/>
      <c r="E14" s="2352"/>
      <c r="H14" s="1293"/>
    </row>
    <row r="15" spans="1:8" ht="13.5" customHeight="1" x14ac:dyDescent="0.2">
      <c r="A15" s="1989" t="s">
        <v>1145</v>
      </c>
      <c r="B15" s="2016">
        <v>37930.699999999997</v>
      </c>
      <c r="C15" s="1289"/>
      <c r="E15" s="2352"/>
      <c r="H15" s="1293"/>
    </row>
    <row r="16" spans="1:8" ht="13.5" customHeight="1" x14ac:dyDescent="0.2">
      <c r="A16" s="1989" t="s">
        <v>1184</v>
      </c>
      <c r="B16" s="2016">
        <v>-34603.300000000003</v>
      </c>
      <c r="C16" s="1289"/>
      <c r="E16" s="2352"/>
      <c r="H16" s="1293"/>
    </row>
    <row r="17" spans="1:8" ht="13.5" customHeight="1" x14ac:dyDescent="0.2">
      <c r="A17" s="2017" t="s">
        <v>1185</v>
      </c>
      <c r="B17" s="2018">
        <v>5559.1999999999971</v>
      </c>
      <c r="C17" s="1289"/>
      <c r="E17" s="2352"/>
      <c r="H17" s="1293"/>
    </row>
    <row r="18" spans="1:8" ht="13.5" customHeight="1" x14ac:dyDescent="0.2">
      <c r="A18" s="2013" t="s">
        <v>1187</v>
      </c>
      <c r="B18" s="2019"/>
      <c r="C18" s="1296"/>
      <c r="E18" s="2352"/>
      <c r="H18" s="1293"/>
    </row>
    <row r="19" spans="1:8" ht="13.5" customHeight="1" x14ac:dyDescent="0.2">
      <c r="A19" s="1989" t="s">
        <v>1143</v>
      </c>
      <c r="B19" s="2016">
        <v>143.1</v>
      </c>
      <c r="C19" s="1296"/>
      <c r="E19" s="2352"/>
      <c r="H19" s="1293"/>
    </row>
    <row r="20" spans="1:8" ht="13.5" customHeight="1" x14ac:dyDescent="0.2">
      <c r="A20" s="1989" t="s">
        <v>1144</v>
      </c>
      <c r="B20" s="2016">
        <v>278.8</v>
      </c>
      <c r="C20" s="1296"/>
      <c r="E20" s="2352"/>
      <c r="H20" s="1293"/>
    </row>
    <row r="21" spans="1:8" ht="13.5" customHeight="1" x14ac:dyDescent="0.2">
      <c r="A21" s="1989" t="s">
        <v>1145</v>
      </c>
      <c r="B21" s="2016">
        <v>50.900000000000006</v>
      </c>
      <c r="C21" s="1296"/>
      <c r="E21" s="2352"/>
      <c r="H21" s="1293"/>
    </row>
    <row r="22" spans="1:8" ht="13.5" customHeight="1" x14ac:dyDescent="0.2">
      <c r="A22" s="1989" t="s">
        <v>1184</v>
      </c>
      <c r="B22" s="2016">
        <v>-20.799999999999997</v>
      </c>
      <c r="C22" s="1296"/>
      <c r="E22" s="2352"/>
      <c r="H22" s="1293"/>
    </row>
    <row r="23" spans="1:8" ht="13.5" customHeight="1" x14ac:dyDescent="0.2">
      <c r="A23" s="2017" t="s">
        <v>1185</v>
      </c>
      <c r="B23" s="2018">
        <v>451.99999999999994</v>
      </c>
      <c r="C23" s="1296"/>
      <c r="E23" s="2352"/>
      <c r="H23" s="1293"/>
    </row>
    <row r="24" spans="1:8" s="1285" customFormat="1" ht="18.75" customHeight="1" x14ac:dyDescent="0.25">
      <c r="A24" s="2020" t="s">
        <v>1188</v>
      </c>
      <c r="B24" s="2021"/>
      <c r="C24" s="1294"/>
      <c r="E24" s="2352"/>
      <c r="H24" s="1297"/>
    </row>
    <row r="25" spans="1:8" ht="13.5" customHeight="1" x14ac:dyDescent="0.2">
      <c r="A25" s="2015" t="s">
        <v>1189</v>
      </c>
      <c r="B25" s="2016">
        <v>334</v>
      </c>
      <c r="C25" s="1283"/>
      <c r="E25" s="2352"/>
      <c r="H25" s="1293"/>
    </row>
    <row r="26" spans="1:8" ht="13.5" customHeight="1" thickBot="1" x14ac:dyDescent="0.25">
      <c r="A26" s="2015" t="s">
        <v>1190</v>
      </c>
      <c r="B26" s="2016">
        <v>5803.8</v>
      </c>
      <c r="C26" s="1283"/>
      <c r="E26" s="2352"/>
      <c r="H26" s="1293"/>
    </row>
    <row r="27" spans="1:8" ht="13.5" customHeight="1" thickBot="1" x14ac:dyDescent="0.25">
      <c r="A27" s="2022" t="s">
        <v>1191</v>
      </c>
      <c r="B27" s="2023">
        <v>6137.8</v>
      </c>
      <c r="C27" s="1283"/>
      <c r="E27" s="2352"/>
      <c r="H27" s="1293"/>
    </row>
    <row r="28" spans="1:8" ht="13.5" customHeight="1" x14ac:dyDescent="0.2">
      <c r="A28" s="1298"/>
      <c r="B28" s="1299"/>
      <c r="C28" s="1300"/>
    </row>
    <row r="29" spans="1:8" ht="13.5" customHeight="1" x14ac:dyDescent="0.2">
      <c r="A29" s="1301"/>
      <c r="B29" s="1299"/>
      <c r="C29" s="1302"/>
    </row>
    <row r="30" spans="1:8" ht="13.5" customHeight="1" thickBot="1" x14ac:dyDescent="0.25">
      <c r="A30" s="1303" t="s">
        <v>1192</v>
      </c>
      <c r="B30" s="1288"/>
      <c r="C30" s="1302"/>
    </row>
    <row r="31" spans="1:8" ht="13.5" customHeight="1" x14ac:dyDescent="0.2">
      <c r="A31" s="2009"/>
      <c r="B31" s="2010" t="s">
        <v>89</v>
      </c>
      <c r="C31" s="1302"/>
    </row>
    <row r="32" spans="1:8" ht="13.5" customHeight="1" thickBot="1" x14ac:dyDescent="0.25">
      <c r="A32" s="2011"/>
      <c r="B32" s="2012" t="s">
        <v>296</v>
      </c>
      <c r="C32" s="1302"/>
    </row>
    <row r="33" spans="1:3" ht="13.5" customHeight="1" x14ac:dyDescent="0.2">
      <c r="A33" s="2015" t="s">
        <v>1072</v>
      </c>
      <c r="B33" s="2016">
        <v>507.90000000000003</v>
      </c>
      <c r="C33" s="1302"/>
    </row>
    <row r="34" spans="1:3" ht="13.5" customHeight="1" x14ac:dyDescent="0.2">
      <c r="A34" s="2015" t="s">
        <v>1193</v>
      </c>
      <c r="B34" s="2016">
        <v>241.5</v>
      </c>
      <c r="C34" s="1302"/>
    </row>
    <row r="35" spans="1:3" ht="13.5" customHeight="1" thickBot="1" x14ac:dyDescent="0.25">
      <c r="A35" s="2015" t="s">
        <v>1194</v>
      </c>
      <c r="B35" s="2016">
        <v>50.699999999999996</v>
      </c>
      <c r="C35" s="1302"/>
    </row>
    <row r="36" spans="1:3" ht="13.5" customHeight="1" thickBot="1" x14ac:dyDescent="0.25">
      <c r="A36" s="2022" t="s">
        <v>101</v>
      </c>
      <c r="B36" s="2023">
        <f>SUM(B33:B35)</f>
        <v>800.10000000000014</v>
      </c>
      <c r="C36" s="1302"/>
    </row>
    <row r="37" spans="1:3" ht="13.5" customHeight="1" x14ac:dyDescent="0.2">
      <c r="A37" s="1304"/>
      <c r="B37" s="1305"/>
      <c r="C37" s="1302"/>
    </row>
    <row r="38" spans="1:3" ht="13.5" customHeight="1" x14ac:dyDescent="0.2">
      <c r="A38" s="1304"/>
      <c r="B38" s="1305"/>
      <c r="C38" s="1302"/>
    </row>
    <row r="39" spans="1:3" ht="13.5" customHeight="1" thickBot="1" x14ac:dyDescent="0.25">
      <c r="A39" s="1303" t="s">
        <v>1195</v>
      </c>
      <c r="B39" s="1305"/>
      <c r="C39" s="1302"/>
    </row>
    <row r="40" spans="1:3" ht="13.5" customHeight="1" x14ac:dyDescent="0.2">
      <c r="A40" s="2009"/>
      <c r="B40" s="2010" t="s">
        <v>89</v>
      </c>
      <c r="C40" s="1302"/>
    </row>
    <row r="41" spans="1:3" ht="13.5" customHeight="1" thickBot="1" x14ac:dyDescent="0.25">
      <c r="A41" s="2011"/>
      <c r="B41" s="2012" t="s">
        <v>296</v>
      </c>
      <c r="C41" s="1302"/>
    </row>
    <row r="42" spans="1:3" ht="13.5" customHeight="1" x14ac:dyDescent="0.2">
      <c r="A42" s="2015" t="s">
        <v>1193</v>
      </c>
      <c r="B42" s="2016">
        <v>241.5</v>
      </c>
      <c r="C42" s="1302"/>
    </row>
    <row r="43" spans="1:3" ht="13.5" customHeight="1" thickBot="1" x14ac:dyDescent="0.25">
      <c r="A43" s="2015" t="s">
        <v>1196</v>
      </c>
      <c r="B43" s="2016">
        <v>287.10000000000002</v>
      </c>
      <c r="C43" s="1302"/>
    </row>
    <row r="44" spans="1:3" ht="13.5" customHeight="1" thickBot="1" x14ac:dyDescent="0.25">
      <c r="A44" s="2022" t="s">
        <v>101</v>
      </c>
      <c r="B44" s="2023">
        <f>SUM(B42:B43)</f>
        <v>528.6</v>
      </c>
      <c r="C44" s="1302"/>
    </row>
    <row r="45" spans="1:3" ht="13.5" customHeight="1" x14ac:dyDescent="0.2">
      <c r="A45" s="1295"/>
      <c r="B45" s="1306"/>
      <c r="C45" s="1302"/>
    </row>
    <row r="46" spans="1:3" ht="13.5" customHeight="1" x14ac:dyDescent="0.2">
      <c r="A46" s="1295"/>
      <c r="B46" s="1306"/>
      <c r="C46" s="1302"/>
    </row>
    <row r="47" spans="1:3" ht="12.75" customHeight="1" x14ac:dyDescent="0.2"/>
    <row r="49" spans="1:6" x14ac:dyDescent="0.2">
      <c r="B49" s="1308"/>
    </row>
    <row r="50" spans="1:6" x14ac:dyDescent="0.2">
      <c r="B50" s="1308"/>
    </row>
    <row r="51" spans="1:6" x14ac:dyDescent="0.2">
      <c r="A51" s="1309"/>
      <c r="B51" s="1310"/>
      <c r="C51" s="1311"/>
      <c r="D51" s="1312"/>
      <c r="E51" s="1312"/>
      <c r="F51" s="1313"/>
    </row>
    <row r="52" spans="1:6" x14ac:dyDescent="0.2">
      <c r="A52" s="1314"/>
      <c r="B52" s="1310"/>
      <c r="C52" s="1311"/>
      <c r="D52" s="1310"/>
      <c r="E52" s="1310"/>
      <c r="F52" s="1313"/>
    </row>
    <row r="53" spans="1:6" x14ac:dyDescent="0.2">
      <c r="A53" s="1314"/>
      <c r="B53" s="1315"/>
      <c r="C53" s="1315"/>
      <c r="D53" s="1310"/>
      <c r="E53" s="1310"/>
      <c r="F53" s="1313"/>
    </row>
    <row r="54" spans="1:6" x14ac:dyDescent="0.2">
      <c r="A54" s="1316"/>
      <c r="B54" s="1310"/>
      <c r="C54" s="1311"/>
      <c r="D54" s="1310"/>
      <c r="E54" s="1310"/>
      <c r="F54" s="1313"/>
    </row>
    <row r="55" spans="1:6" x14ac:dyDescent="0.2">
      <c r="A55" s="1316"/>
      <c r="B55" s="1310"/>
      <c r="C55" s="1311"/>
      <c r="D55" s="1310"/>
      <c r="E55" s="1310"/>
      <c r="F55" s="1313"/>
    </row>
    <row r="56" spans="1:6" x14ac:dyDescent="0.2">
      <c r="A56" s="1316"/>
      <c r="B56" s="1315"/>
      <c r="C56" s="1317"/>
      <c r="D56" s="1310"/>
      <c r="E56" s="1310"/>
      <c r="F56" s="1313"/>
    </row>
    <row r="57" spans="1:6" x14ac:dyDescent="0.2">
      <c r="A57" s="1314"/>
      <c r="B57" s="1315"/>
      <c r="C57" s="1317"/>
      <c r="D57" s="1310"/>
      <c r="E57" s="1310"/>
      <c r="F57" s="1313"/>
    </row>
    <row r="58" spans="1:6" x14ac:dyDescent="0.2">
      <c r="B58" s="1308"/>
      <c r="C58" s="1287"/>
      <c r="D58" s="1313"/>
      <c r="E58" s="1296"/>
      <c r="F58" s="1313"/>
    </row>
    <row r="59" spans="1:6" x14ac:dyDescent="0.2">
      <c r="B59" s="1308"/>
      <c r="C59" s="1287"/>
      <c r="D59" s="1313"/>
      <c r="E59" s="1296"/>
      <c r="F59" s="1313"/>
    </row>
    <row r="60" spans="1:6" x14ac:dyDescent="0.2">
      <c r="C60" s="1287"/>
      <c r="D60" s="1313"/>
      <c r="E60" s="1296"/>
      <c r="F60" s="1313"/>
    </row>
  </sheetData>
  <mergeCells count="2">
    <mergeCell ref="A3:B3"/>
    <mergeCell ref="E3:E2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0304-42B2-4C48-9987-C31291621A03}">
  <dimension ref="A1:AA50"/>
  <sheetViews>
    <sheetView topLeftCell="A37" zoomScaleNormal="100" workbookViewId="0">
      <selection activeCell="A23" sqref="A23:I23"/>
    </sheetView>
  </sheetViews>
  <sheetFormatPr defaultColWidth="9.42578125" defaultRowHeight="15" x14ac:dyDescent="0.25"/>
  <cols>
    <col min="1" max="1" width="38.42578125" style="169" customWidth="1"/>
    <col min="2" max="2" width="6.5703125" style="169" customWidth="1"/>
    <col min="3" max="3" width="13.28515625" style="169" customWidth="1"/>
    <col min="4" max="4" width="12.5703125" style="169" customWidth="1"/>
    <col min="5" max="5" width="9.42578125" style="169" bestFit="1" customWidth="1"/>
    <col min="6" max="6" width="9.140625" style="169" customWidth="1"/>
    <col min="7" max="7" width="11.28515625" style="169" customWidth="1"/>
    <col min="8" max="8" width="11.140625" style="169" customWidth="1"/>
    <col min="9" max="9" width="7.42578125" style="169" customWidth="1"/>
    <col min="10" max="10" width="9.42578125" style="169"/>
    <col min="11" max="11" width="9.42578125" style="363" customWidth="1"/>
    <col min="12" max="16384" width="9.42578125" style="169"/>
  </cols>
  <sheetData>
    <row r="1" spans="1:13" ht="18" x14ac:dyDescent="0.25">
      <c r="A1" s="8" t="s">
        <v>0</v>
      </c>
    </row>
    <row r="2" spans="1:13" ht="18" x14ac:dyDescent="0.25">
      <c r="A2" s="8" t="s">
        <v>102</v>
      </c>
      <c r="L2" s="8"/>
    </row>
    <row r="3" spans="1:13" ht="18" x14ac:dyDescent="0.25">
      <c r="A3" s="4" t="s">
        <v>103</v>
      </c>
      <c r="B3" s="1"/>
      <c r="C3" s="1"/>
      <c r="D3" s="1"/>
      <c r="E3" s="1"/>
      <c r="F3" s="1"/>
      <c r="G3" s="1"/>
    </row>
    <row r="4" spans="1:13" ht="15.75" thickBot="1" x14ac:dyDescent="0.3"/>
    <row r="5" spans="1:13" x14ac:dyDescent="0.25">
      <c r="A5" s="652"/>
      <c r="B5" s="2087" t="s">
        <v>89</v>
      </c>
      <c r="C5" s="2088"/>
      <c r="D5" s="2088"/>
      <c r="E5" s="2088"/>
      <c r="F5" s="2075" t="s">
        <v>90</v>
      </c>
      <c r="G5" s="2076"/>
      <c r="H5" s="2076"/>
      <c r="I5" s="2077"/>
    </row>
    <row r="6" spans="1:13" ht="72" customHeight="1" x14ac:dyDescent="0.25">
      <c r="A6" s="653"/>
      <c r="B6" s="654" t="s">
        <v>104</v>
      </c>
      <c r="C6" s="654" t="s">
        <v>105</v>
      </c>
      <c r="D6" s="655" t="s">
        <v>106</v>
      </c>
      <c r="E6" s="655" t="s">
        <v>695</v>
      </c>
      <c r="F6" s="656" t="s">
        <v>104</v>
      </c>
      <c r="G6" s="656" t="s">
        <v>107</v>
      </c>
      <c r="H6" s="657" t="s">
        <v>108</v>
      </c>
      <c r="I6" s="658" t="s">
        <v>109</v>
      </c>
      <c r="M6" s="89"/>
    </row>
    <row r="7" spans="1:13" x14ac:dyDescent="0.25">
      <c r="A7" s="2078" t="s">
        <v>7</v>
      </c>
      <c r="B7" s="2079"/>
      <c r="C7" s="2079"/>
      <c r="D7" s="2079"/>
      <c r="E7" s="2079"/>
      <c r="F7" s="2079"/>
      <c r="G7" s="2079"/>
      <c r="H7" s="2079"/>
      <c r="I7" s="2080"/>
    </row>
    <row r="8" spans="1:13" x14ac:dyDescent="0.25">
      <c r="A8" s="659" t="s">
        <v>6</v>
      </c>
      <c r="B8" s="660"/>
      <c r="C8" s="661"/>
      <c r="D8" s="661"/>
      <c r="E8" s="661"/>
      <c r="F8" s="660"/>
      <c r="G8" s="661"/>
      <c r="H8" s="661"/>
      <c r="I8" s="662"/>
    </row>
    <row r="9" spans="1:13" x14ac:dyDescent="0.25">
      <c r="A9" s="659" t="s">
        <v>110</v>
      </c>
      <c r="B9" s="663">
        <v>67505</v>
      </c>
      <c r="C9" s="664" t="s">
        <v>111</v>
      </c>
      <c r="D9" s="665">
        <v>19000</v>
      </c>
      <c r="E9" s="663">
        <v>86000</v>
      </c>
      <c r="F9" s="666">
        <v>67505</v>
      </c>
      <c r="G9" s="660" t="s">
        <v>111</v>
      </c>
      <c r="H9" s="667">
        <v>17000</v>
      </c>
      <c r="I9" s="668">
        <v>85000</v>
      </c>
    </row>
    <row r="10" spans="1:13" hidden="1" x14ac:dyDescent="0.25">
      <c r="A10" s="669" t="s">
        <v>112</v>
      </c>
      <c r="B10" s="660"/>
      <c r="C10" s="660"/>
      <c r="D10" s="660"/>
      <c r="E10" s="660"/>
      <c r="F10" s="660"/>
      <c r="G10" s="660"/>
      <c r="H10" s="660"/>
      <c r="I10" s="670"/>
    </row>
    <row r="11" spans="1:13" x14ac:dyDescent="0.25">
      <c r="A11" s="2081" t="s">
        <v>113</v>
      </c>
      <c r="B11" s="2082"/>
      <c r="C11" s="2082"/>
      <c r="D11" s="2082"/>
      <c r="E11" s="2082"/>
      <c r="F11" s="2082"/>
      <c r="G11" s="2082"/>
      <c r="H11" s="2082"/>
      <c r="I11" s="2083"/>
    </row>
    <row r="12" spans="1:13" x14ac:dyDescent="0.25">
      <c r="A12" s="659" t="s">
        <v>114</v>
      </c>
      <c r="B12" s="660"/>
      <c r="C12" s="660"/>
      <c r="D12" s="671"/>
      <c r="E12" s="671"/>
      <c r="F12" s="660"/>
      <c r="G12" s="660"/>
      <c r="H12" s="671"/>
      <c r="I12" s="672"/>
    </row>
    <row r="13" spans="1:13" x14ac:dyDescent="0.25">
      <c r="A13" s="659" t="s">
        <v>115</v>
      </c>
      <c r="B13" s="660" t="s">
        <v>111</v>
      </c>
      <c r="C13" s="660" t="s">
        <v>111</v>
      </c>
      <c r="D13" s="660" t="s">
        <v>111</v>
      </c>
      <c r="E13" s="660" t="s">
        <v>111</v>
      </c>
      <c r="F13" s="660" t="s">
        <v>111</v>
      </c>
      <c r="G13" s="660" t="s">
        <v>111</v>
      </c>
      <c r="H13" s="660" t="s">
        <v>111</v>
      </c>
      <c r="I13" s="670" t="s">
        <v>111</v>
      </c>
    </row>
    <row r="14" spans="1:13" hidden="1" x14ac:dyDescent="0.25">
      <c r="A14" s="669" t="s">
        <v>112</v>
      </c>
      <c r="B14" s="660"/>
      <c r="C14" s="660"/>
      <c r="D14" s="671"/>
      <c r="E14" s="671"/>
      <c r="F14" s="660"/>
      <c r="G14" s="660"/>
      <c r="H14" s="671"/>
      <c r="I14" s="672"/>
    </row>
    <row r="15" spans="1:13" x14ac:dyDescent="0.25">
      <c r="A15" s="2084" t="s">
        <v>116</v>
      </c>
      <c r="B15" s="2085"/>
      <c r="C15" s="2085"/>
      <c r="D15" s="2085"/>
      <c r="E15" s="2085"/>
      <c r="F15" s="2085"/>
      <c r="G15" s="2085"/>
      <c r="H15" s="2085"/>
      <c r="I15" s="2086"/>
    </row>
    <row r="16" spans="1:13" x14ac:dyDescent="0.25">
      <c r="A16" s="659" t="s">
        <v>718</v>
      </c>
      <c r="B16" s="660"/>
      <c r="C16" s="660"/>
      <c r="D16" s="660"/>
      <c r="E16" s="671"/>
      <c r="F16" s="660"/>
      <c r="G16" s="660"/>
      <c r="H16" s="660"/>
      <c r="I16" s="672"/>
    </row>
    <row r="17" spans="1:9" x14ac:dyDescent="0.25">
      <c r="A17" s="659" t="s">
        <v>117</v>
      </c>
      <c r="B17" s="663">
        <v>15840</v>
      </c>
      <c r="C17" s="664" t="s">
        <v>111</v>
      </c>
      <c r="D17" s="665">
        <v>3000</v>
      </c>
      <c r="E17" s="663">
        <v>19000</v>
      </c>
      <c r="F17" s="673">
        <v>31680</v>
      </c>
      <c r="G17" s="660" t="s">
        <v>111</v>
      </c>
      <c r="H17" s="673">
        <v>8000</v>
      </c>
      <c r="I17" s="668">
        <v>40000</v>
      </c>
    </row>
    <row r="18" spans="1:9" x14ac:dyDescent="0.25">
      <c r="A18" s="669" t="s">
        <v>112</v>
      </c>
      <c r="B18" s="674">
        <v>31680</v>
      </c>
      <c r="C18" s="660"/>
      <c r="D18" s="675"/>
      <c r="E18" s="675"/>
      <c r="F18" s="676"/>
      <c r="G18" s="660"/>
      <c r="H18" s="675"/>
      <c r="I18" s="677"/>
    </row>
    <row r="19" spans="1:9" x14ac:dyDescent="0.25">
      <c r="A19" s="2072" t="s">
        <v>116</v>
      </c>
      <c r="B19" s="2073"/>
      <c r="C19" s="2073"/>
      <c r="D19" s="2073"/>
      <c r="E19" s="2073"/>
      <c r="F19" s="2073"/>
      <c r="G19" s="2073"/>
      <c r="H19" s="2073"/>
      <c r="I19" s="2074"/>
    </row>
    <row r="20" spans="1:9" x14ac:dyDescent="0.25">
      <c r="A20" s="659" t="s">
        <v>701</v>
      </c>
      <c r="B20" s="678"/>
      <c r="C20" s="678"/>
      <c r="D20" s="678"/>
      <c r="E20" s="678"/>
      <c r="F20" s="679"/>
      <c r="G20" s="679"/>
      <c r="H20" s="679"/>
      <c r="I20" s="680"/>
    </row>
    <row r="21" spans="1:9" x14ac:dyDescent="0.25">
      <c r="A21" s="659" t="s">
        <v>118</v>
      </c>
      <c r="B21" s="663">
        <v>4241</v>
      </c>
      <c r="C21" s="681" t="s">
        <v>119</v>
      </c>
      <c r="D21" s="665">
        <v>1000</v>
      </c>
      <c r="E21" s="663">
        <v>6000</v>
      </c>
      <c r="F21" s="660" t="s">
        <v>111</v>
      </c>
      <c r="G21" s="660" t="s">
        <v>111</v>
      </c>
      <c r="H21" s="660" t="s">
        <v>111</v>
      </c>
      <c r="I21" s="670" t="s">
        <v>111</v>
      </c>
    </row>
    <row r="22" spans="1:9" x14ac:dyDescent="0.25">
      <c r="A22" s="669" t="s">
        <v>112</v>
      </c>
      <c r="B22" s="682">
        <v>31680</v>
      </c>
      <c r="C22" s="678"/>
      <c r="D22" s="678"/>
      <c r="E22" s="678"/>
      <c r="F22" s="679"/>
      <c r="G22" s="679"/>
      <c r="H22" s="679"/>
      <c r="I22" s="680"/>
    </row>
    <row r="23" spans="1:9" x14ac:dyDescent="0.25">
      <c r="A23" s="2084" t="s">
        <v>116</v>
      </c>
      <c r="B23" s="2085"/>
      <c r="C23" s="2085"/>
      <c r="D23" s="2085"/>
      <c r="E23" s="2085"/>
      <c r="F23" s="2085"/>
      <c r="G23" s="2085"/>
      <c r="H23" s="2085"/>
      <c r="I23" s="2086"/>
    </row>
    <row r="24" spans="1:9" x14ac:dyDescent="0.25">
      <c r="A24" s="683" t="s">
        <v>700</v>
      </c>
      <c r="B24" s="170"/>
      <c r="C24" s="170"/>
      <c r="D24" s="170"/>
      <c r="E24" s="171"/>
      <c r="F24" s="170"/>
      <c r="G24" s="170"/>
      <c r="H24" s="170"/>
      <c r="I24" s="684"/>
    </row>
    <row r="25" spans="1:9" x14ac:dyDescent="0.25">
      <c r="A25" s="659" t="s">
        <v>120</v>
      </c>
      <c r="B25" s="665">
        <v>13711</v>
      </c>
      <c r="C25" s="681" t="s">
        <v>111</v>
      </c>
      <c r="D25" s="665">
        <v>3000</v>
      </c>
      <c r="E25" s="663">
        <v>17000</v>
      </c>
      <c r="F25" s="660" t="s">
        <v>111</v>
      </c>
      <c r="G25" s="660" t="s">
        <v>111</v>
      </c>
      <c r="H25" s="660" t="s">
        <v>111</v>
      </c>
      <c r="I25" s="670" t="s">
        <v>111</v>
      </c>
    </row>
    <row r="26" spans="1:9" x14ac:dyDescent="0.25">
      <c r="A26" s="669" t="s">
        <v>112</v>
      </c>
      <c r="B26" s="685">
        <v>31680</v>
      </c>
      <c r="C26" s="660"/>
      <c r="D26" s="675"/>
      <c r="E26" s="675"/>
      <c r="F26" s="676"/>
      <c r="G26" s="660"/>
      <c r="H26" s="675"/>
      <c r="I26" s="677"/>
    </row>
    <row r="27" spans="1:9" x14ac:dyDescent="0.25">
      <c r="A27" s="2084" t="s">
        <v>720</v>
      </c>
      <c r="B27" s="2085"/>
      <c r="C27" s="2085"/>
      <c r="D27" s="2085"/>
      <c r="E27" s="2085"/>
      <c r="F27" s="2085"/>
      <c r="G27" s="2085"/>
      <c r="H27" s="2085"/>
      <c r="I27" s="2086"/>
    </row>
    <row r="28" spans="1:9" x14ac:dyDescent="0.25">
      <c r="A28" s="659" t="s">
        <v>719</v>
      </c>
      <c r="B28" s="660"/>
      <c r="C28" s="660"/>
      <c r="D28" s="660"/>
      <c r="E28" s="671"/>
      <c r="F28" s="660"/>
      <c r="G28" s="660"/>
      <c r="H28" s="660"/>
      <c r="I28" s="672"/>
    </row>
    <row r="29" spans="1:9" x14ac:dyDescent="0.25">
      <c r="A29" s="659" t="s">
        <v>121</v>
      </c>
      <c r="B29" s="663">
        <v>29204</v>
      </c>
      <c r="C29" s="681" t="s">
        <v>111</v>
      </c>
      <c r="D29" s="665">
        <v>8000</v>
      </c>
      <c r="E29" s="663">
        <v>37000</v>
      </c>
      <c r="F29" s="673">
        <v>22375</v>
      </c>
      <c r="G29" s="660" t="s">
        <v>111</v>
      </c>
      <c r="H29" s="673">
        <v>6000</v>
      </c>
      <c r="I29" s="668">
        <v>28000</v>
      </c>
    </row>
    <row r="30" spans="1:9" hidden="1" x14ac:dyDescent="0.25">
      <c r="A30" s="669" t="s">
        <v>112</v>
      </c>
      <c r="B30" s="667"/>
      <c r="C30" s="660"/>
      <c r="D30" s="660"/>
      <c r="E30" s="675"/>
      <c r="F30" s="686"/>
      <c r="G30" s="660"/>
      <c r="H30" s="687"/>
      <c r="I30" s="688"/>
    </row>
    <row r="31" spans="1:9" x14ac:dyDescent="0.25">
      <c r="A31" s="2084" t="s">
        <v>122</v>
      </c>
      <c r="B31" s="2085"/>
      <c r="C31" s="2085"/>
      <c r="D31" s="2085"/>
      <c r="E31" s="2085"/>
      <c r="F31" s="2085"/>
      <c r="G31" s="2085"/>
      <c r="H31" s="2085"/>
      <c r="I31" s="2086"/>
    </row>
    <row r="32" spans="1:9" x14ac:dyDescent="0.25">
      <c r="A32" s="689" t="s">
        <v>721</v>
      </c>
      <c r="B32" s="678"/>
      <c r="C32" s="661"/>
      <c r="D32" s="660"/>
      <c r="E32" s="660"/>
      <c r="F32" s="661"/>
      <c r="G32" s="661"/>
      <c r="H32" s="660"/>
      <c r="I32" s="670"/>
    </row>
    <row r="33" spans="1:27" x14ac:dyDescent="0.25">
      <c r="A33" s="659" t="s">
        <v>117</v>
      </c>
      <c r="B33" s="663">
        <v>11187</v>
      </c>
      <c r="C33" s="681" t="s">
        <v>111</v>
      </c>
      <c r="D33" s="665">
        <v>2000</v>
      </c>
      <c r="E33" s="663">
        <v>14000</v>
      </c>
      <c r="F33" s="673">
        <v>20634</v>
      </c>
      <c r="G33" s="660" t="s">
        <v>111</v>
      </c>
      <c r="H33" s="673">
        <v>5000</v>
      </c>
      <c r="I33" s="668">
        <v>26000</v>
      </c>
    </row>
    <row r="34" spans="1:27" x14ac:dyDescent="0.25">
      <c r="A34" s="669" t="s">
        <v>112</v>
      </c>
      <c r="B34" s="690">
        <v>22375</v>
      </c>
      <c r="C34" s="691"/>
      <c r="D34" s="691"/>
      <c r="E34" s="691"/>
      <c r="F34" s="692">
        <v>22375</v>
      </c>
      <c r="G34" s="661"/>
      <c r="H34" s="660"/>
      <c r="I34" s="670"/>
    </row>
    <row r="35" spans="1:27" x14ac:dyDescent="0.25">
      <c r="A35" s="2084" t="s">
        <v>122</v>
      </c>
      <c r="B35" s="2085"/>
      <c r="C35" s="2085"/>
      <c r="D35" s="2085"/>
      <c r="E35" s="2085"/>
      <c r="F35" s="2085"/>
      <c r="G35" s="2085"/>
      <c r="H35" s="2085"/>
      <c r="I35" s="2086"/>
    </row>
    <row r="36" spans="1:27" x14ac:dyDescent="0.25">
      <c r="A36" s="689" t="s">
        <v>123</v>
      </c>
      <c r="B36" s="678"/>
      <c r="C36" s="661"/>
      <c r="D36" s="660"/>
      <c r="E36" s="660"/>
      <c r="F36" s="661"/>
      <c r="G36" s="661"/>
      <c r="H36" s="660"/>
      <c r="I36" s="670"/>
    </row>
    <row r="37" spans="1:27" x14ac:dyDescent="0.25">
      <c r="A37" s="659" t="s">
        <v>124</v>
      </c>
      <c r="B37" s="665">
        <v>2248</v>
      </c>
      <c r="C37" s="681" t="s">
        <v>111</v>
      </c>
      <c r="D37" s="665">
        <v>0</v>
      </c>
      <c r="E37" s="663">
        <v>3000</v>
      </c>
      <c r="F37" s="660" t="s">
        <v>111</v>
      </c>
      <c r="G37" s="660" t="s">
        <v>111</v>
      </c>
      <c r="H37" s="660" t="s">
        <v>111</v>
      </c>
      <c r="I37" s="670" t="s">
        <v>111</v>
      </c>
    </row>
    <row r="38" spans="1:27" x14ac:dyDescent="0.25">
      <c r="A38" s="669" t="s">
        <v>112</v>
      </c>
      <c r="B38" s="665">
        <v>22375</v>
      </c>
      <c r="C38" s="691"/>
      <c r="D38" s="691"/>
      <c r="E38" s="691"/>
      <c r="F38" s="676"/>
      <c r="G38" s="661"/>
      <c r="H38" s="660"/>
      <c r="I38" s="670"/>
    </row>
    <row r="39" spans="1:27" x14ac:dyDescent="0.25">
      <c r="A39" s="2072" t="s">
        <v>122</v>
      </c>
      <c r="B39" s="2073"/>
      <c r="C39" s="2073"/>
      <c r="D39" s="2073"/>
      <c r="E39" s="2073"/>
      <c r="F39" s="2073"/>
      <c r="G39" s="2073"/>
      <c r="H39" s="2073"/>
      <c r="I39" s="2074"/>
    </row>
    <row r="40" spans="1:27" x14ac:dyDescent="0.25">
      <c r="A40" s="689" t="s">
        <v>699</v>
      </c>
      <c r="B40" s="678"/>
      <c r="C40" s="661"/>
      <c r="D40" s="660"/>
      <c r="E40" s="660"/>
      <c r="F40" s="661"/>
      <c r="G40" s="661"/>
      <c r="H40" s="660"/>
      <c r="I40" s="670"/>
    </row>
    <row r="41" spans="1:27" x14ac:dyDescent="0.25">
      <c r="A41" s="659" t="s">
        <v>125</v>
      </c>
      <c r="B41" s="665">
        <v>9443</v>
      </c>
      <c r="C41" s="681" t="s">
        <v>111</v>
      </c>
      <c r="D41" s="665">
        <v>2000</v>
      </c>
      <c r="E41" s="663">
        <v>12000</v>
      </c>
      <c r="F41" s="660" t="s">
        <v>111</v>
      </c>
      <c r="G41" s="660" t="s">
        <v>111</v>
      </c>
      <c r="H41" s="660" t="s">
        <v>111</v>
      </c>
      <c r="I41" s="670" t="s">
        <v>111</v>
      </c>
    </row>
    <row r="42" spans="1:27" ht="15.75" thickBot="1" x14ac:dyDescent="0.3">
      <c r="A42" s="693" t="s">
        <v>112</v>
      </c>
      <c r="B42" s="694">
        <v>22375</v>
      </c>
      <c r="C42" s="695"/>
      <c r="D42" s="695"/>
      <c r="E42" s="695"/>
      <c r="F42" s="696"/>
      <c r="G42" s="697"/>
      <c r="H42" s="698"/>
      <c r="I42" s="699"/>
    </row>
    <row r="43" spans="1:27" x14ac:dyDescent="0.25">
      <c r="A43" s="172"/>
      <c r="F43" s="173"/>
      <c r="G43" s="174"/>
      <c r="H43" s="175"/>
      <c r="I43" s="175"/>
    </row>
    <row r="44" spans="1:27" ht="25.15" customHeight="1" x14ac:dyDescent="0.25">
      <c r="A44" s="2091" t="s">
        <v>126</v>
      </c>
      <c r="B44" s="2090"/>
      <c r="C44" s="2090"/>
      <c r="D44" s="2090"/>
      <c r="E44" s="2090"/>
      <c r="F44" s="2090"/>
      <c r="G44" s="2090"/>
      <c r="H44" s="2090"/>
      <c r="I44" s="2090"/>
      <c r="J44" s="2090"/>
    </row>
    <row r="45" spans="1:27" x14ac:dyDescent="0.25">
      <c r="A45" s="2091" t="s">
        <v>127</v>
      </c>
      <c r="B45" s="2090"/>
      <c r="C45" s="2090"/>
      <c r="D45" s="2090"/>
      <c r="E45" s="2090"/>
      <c r="F45" s="2090"/>
      <c r="G45" s="2090"/>
      <c r="H45" s="2090"/>
      <c r="I45" s="2090"/>
      <c r="J45" s="2090"/>
    </row>
    <row r="46" spans="1:27" x14ac:dyDescent="0.25">
      <c r="A46" s="2089" t="s">
        <v>722</v>
      </c>
      <c r="B46" s="2090"/>
      <c r="C46" s="2090"/>
      <c r="D46" s="2090"/>
      <c r="E46" s="2090"/>
      <c r="F46" s="2090"/>
      <c r="G46" s="2090"/>
      <c r="H46" s="2090"/>
      <c r="I46" s="2090"/>
      <c r="J46" s="2090"/>
    </row>
    <row r="47" spans="1:27" ht="29.25" customHeight="1" x14ac:dyDescent="0.25">
      <c r="A47" s="2070" t="s">
        <v>698</v>
      </c>
      <c r="B47" s="2071"/>
      <c r="C47" s="2071"/>
      <c r="D47" s="2071"/>
      <c r="E47" s="2071"/>
      <c r="F47" s="2071"/>
      <c r="G47" s="2071"/>
      <c r="H47" s="2071"/>
      <c r="I47" s="2071"/>
      <c r="J47" s="2071"/>
      <c r="L47" s="176"/>
      <c r="M47" s="176"/>
      <c r="N47" s="176"/>
      <c r="O47" s="176"/>
      <c r="P47" s="176"/>
      <c r="Q47" s="177"/>
      <c r="R47" s="177"/>
      <c r="S47" s="177"/>
      <c r="T47" s="177"/>
      <c r="U47" s="177"/>
      <c r="V47" s="177"/>
      <c r="W47" s="177"/>
      <c r="X47" s="177"/>
      <c r="Y47" s="177"/>
      <c r="Z47" s="177"/>
      <c r="AA47" s="177"/>
    </row>
    <row r="48" spans="1:27" x14ac:dyDescent="0.25">
      <c r="A48" s="513" t="s">
        <v>696</v>
      </c>
      <c r="J48" s="176"/>
      <c r="L48" s="177"/>
      <c r="M48" s="177"/>
      <c r="N48" s="177"/>
      <c r="O48" s="177"/>
      <c r="P48" s="177"/>
      <c r="Q48" s="177"/>
      <c r="R48" s="177"/>
      <c r="S48" s="177"/>
      <c r="T48" s="177"/>
      <c r="U48" s="177"/>
      <c r="V48" s="177"/>
      <c r="W48" s="177"/>
      <c r="X48" s="177"/>
      <c r="Y48" s="177"/>
      <c r="Z48" s="177"/>
      <c r="AA48" s="177"/>
    </row>
    <row r="49" spans="1:27" x14ac:dyDescent="0.25">
      <c r="A49" s="473" t="s">
        <v>697</v>
      </c>
      <c r="J49" s="176"/>
      <c r="L49" s="176"/>
      <c r="M49" s="177"/>
      <c r="N49" s="177"/>
      <c r="O49" s="177"/>
      <c r="P49" s="177"/>
      <c r="Q49" s="177"/>
      <c r="R49" s="177"/>
      <c r="S49" s="177"/>
      <c r="T49" s="177"/>
      <c r="U49" s="177"/>
      <c r="V49" s="177"/>
      <c r="W49" s="177"/>
      <c r="X49" s="177"/>
      <c r="Y49" s="177"/>
      <c r="Z49" s="177"/>
      <c r="AA49" s="177"/>
    </row>
    <row r="50" spans="1:27" x14ac:dyDescent="0.25">
      <c r="A50" s="89"/>
    </row>
  </sheetData>
  <mergeCells count="15">
    <mergeCell ref="A47:J47"/>
    <mergeCell ref="A19:I19"/>
    <mergeCell ref="F5:I5"/>
    <mergeCell ref="A7:I7"/>
    <mergeCell ref="A11:I11"/>
    <mergeCell ref="A15:I15"/>
    <mergeCell ref="B5:E5"/>
    <mergeCell ref="A46:J46"/>
    <mergeCell ref="A45:J45"/>
    <mergeCell ref="A23:I23"/>
    <mergeCell ref="A27:I27"/>
    <mergeCell ref="A31:I31"/>
    <mergeCell ref="A35:I35"/>
    <mergeCell ref="A39:I39"/>
    <mergeCell ref="A44:J44"/>
  </mergeCells>
  <phoneticPr fontId="57" type="noConversion"/>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1CB25-B0A0-4B2B-992D-38E8FF9853BB}">
  <dimension ref="A1:J33"/>
  <sheetViews>
    <sheetView showGridLines="0" zoomScaleNormal="100" workbookViewId="0">
      <selection activeCell="B3" sqref="B3:C11"/>
    </sheetView>
  </sheetViews>
  <sheetFormatPr defaultColWidth="9.140625" defaultRowHeight="15" x14ac:dyDescent="0.25"/>
  <cols>
    <col min="1" max="1" width="5.42578125" style="1318" customWidth="1"/>
    <col min="2" max="2" width="51.7109375" style="1318" customWidth="1"/>
    <col min="3" max="3" width="14.7109375" style="1318" customWidth="1"/>
    <col min="4" max="16384" width="9.140625" style="1318"/>
  </cols>
  <sheetData>
    <row r="1" spans="1:10" ht="30.75" customHeight="1" x14ac:dyDescent="0.25">
      <c r="B1" s="2353" t="s">
        <v>1197</v>
      </c>
      <c r="C1" s="2275"/>
    </row>
    <row r="2" spans="1:10" ht="18.75" thickBot="1" x14ac:dyDescent="0.3">
      <c r="A2" s="1319"/>
      <c r="B2" s="1320"/>
      <c r="D2" s="114"/>
      <c r="E2" s="114"/>
      <c r="F2" s="114"/>
      <c r="G2" s="114"/>
      <c r="H2" s="114"/>
      <c r="I2" s="114"/>
      <c r="J2" s="114"/>
    </row>
    <row r="3" spans="1:10" s="1321" customFormat="1" ht="13.5" customHeight="1" thickBot="1" x14ac:dyDescent="0.25">
      <c r="B3" s="1861"/>
      <c r="C3" s="2024" t="s">
        <v>296</v>
      </c>
      <c r="D3" s="114"/>
      <c r="E3" s="114"/>
      <c r="F3" s="114"/>
      <c r="G3" s="114"/>
      <c r="H3" s="114"/>
      <c r="I3" s="114"/>
      <c r="J3" s="114"/>
    </row>
    <row r="4" spans="1:10" s="1321" customFormat="1" ht="13.5" customHeight="1" x14ac:dyDescent="0.2">
      <c r="B4" s="2025" t="s">
        <v>1198</v>
      </c>
      <c r="C4" s="1690">
        <v>1010.6</v>
      </c>
    </row>
    <row r="5" spans="1:10" s="1321" customFormat="1" ht="13.5" customHeight="1" x14ac:dyDescent="0.2">
      <c r="B5" s="2026" t="s">
        <v>1199</v>
      </c>
      <c r="C5" s="1641">
        <v>-106</v>
      </c>
    </row>
    <row r="6" spans="1:10" s="1321" customFormat="1" ht="13.5" customHeight="1" x14ac:dyDescent="0.2">
      <c r="B6" s="2025" t="s">
        <v>1200</v>
      </c>
      <c r="C6" s="1690">
        <v>210.4</v>
      </c>
    </row>
    <row r="7" spans="1:10" s="1321" customFormat="1" ht="13.5" customHeight="1" x14ac:dyDescent="0.2">
      <c r="B7" s="2026" t="s">
        <v>1201</v>
      </c>
      <c r="C7" s="1641">
        <v>-63</v>
      </c>
    </row>
    <row r="8" spans="1:10" s="1321" customFormat="1" ht="13.5" customHeight="1" x14ac:dyDescent="0.2">
      <c r="B8" s="2025" t="s">
        <v>1202</v>
      </c>
      <c r="C8" s="1690">
        <v>-202.1</v>
      </c>
    </row>
    <row r="9" spans="1:10" s="1321" customFormat="1" ht="13.5" customHeight="1" x14ac:dyDescent="0.2">
      <c r="B9" s="2026" t="s">
        <v>1203</v>
      </c>
      <c r="C9" s="1641">
        <v>1148.0999999999999</v>
      </c>
    </row>
    <row r="10" spans="1:10" s="1321" customFormat="1" ht="13.5" customHeight="1" thickBot="1" x14ac:dyDescent="0.25">
      <c r="B10" s="2025" t="s">
        <v>1204</v>
      </c>
      <c r="C10" s="1690">
        <v>-60.1</v>
      </c>
    </row>
    <row r="11" spans="1:10" s="1321" customFormat="1" ht="13.5" customHeight="1" thickBot="1" x14ac:dyDescent="0.25">
      <c r="B11" s="2027" t="s">
        <v>1205</v>
      </c>
      <c r="C11" s="2028">
        <v>1937.9</v>
      </c>
    </row>
    <row r="12" spans="1:10" s="1321" customFormat="1" ht="13.5" customHeight="1" x14ac:dyDescent="0.2">
      <c r="B12" s="1322"/>
    </row>
    <row r="13" spans="1:10" s="1321" customFormat="1" ht="13.5" customHeight="1" x14ac:dyDescent="0.2">
      <c r="B13" s="1322"/>
    </row>
    <row r="14" spans="1:10" s="1321" customFormat="1" ht="13.5" customHeight="1" x14ac:dyDescent="0.2">
      <c r="B14" s="1322"/>
    </row>
    <row r="15" spans="1:10" s="1321" customFormat="1" ht="13.5" customHeight="1" x14ac:dyDescent="0.2">
      <c r="B15" s="1322"/>
    </row>
    <row r="16" spans="1:10" s="1321" customFormat="1" ht="13.5" customHeight="1" x14ac:dyDescent="0.2">
      <c r="B16" s="1322"/>
    </row>
    <row r="17" spans="2:9" s="1321" customFormat="1" ht="14.25" x14ac:dyDescent="0.2">
      <c r="B17" s="1322"/>
    </row>
    <row r="18" spans="2:9" s="1321" customFormat="1" ht="14.25" x14ac:dyDescent="0.2">
      <c r="B18" s="1322"/>
    </row>
    <row r="19" spans="2:9" s="1321" customFormat="1" ht="14.25" x14ac:dyDescent="0.2">
      <c r="B19" s="1322"/>
    </row>
    <row r="20" spans="2:9" s="1321" customFormat="1" ht="14.25" x14ac:dyDescent="0.2">
      <c r="B20" s="1322"/>
    </row>
    <row r="21" spans="2:9" s="1321" customFormat="1" ht="14.25" x14ac:dyDescent="0.2">
      <c r="B21" s="1322"/>
      <c r="D21" s="2354"/>
      <c r="E21" s="2354"/>
      <c r="F21" s="2354"/>
      <c r="G21" s="2354"/>
      <c r="H21" s="2354"/>
      <c r="I21" s="2354"/>
    </row>
    <row r="22" spans="2:9" s="1321" customFormat="1" ht="34.5" customHeight="1" x14ac:dyDescent="0.2">
      <c r="B22" s="1147"/>
    </row>
    <row r="23" spans="2:9" s="1321" customFormat="1" ht="49.5" customHeight="1" x14ac:dyDescent="0.2">
      <c r="B23" s="1323"/>
    </row>
    <row r="24" spans="2:9" s="1321" customFormat="1" ht="14.25" x14ac:dyDescent="0.2">
      <c r="B24" s="1323"/>
    </row>
    <row r="25" spans="2:9" s="1321" customFormat="1" ht="14.25" x14ac:dyDescent="0.2">
      <c r="B25" s="1324"/>
    </row>
    <row r="26" spans="2:9" s="1321" customFormat="1" ht="14.25" x14ac:dyDescent="0.2">
      <c r="B26" s="1325"/>
    </row>
    <row r="27" spans="2:9" s="1321" customFormat="1" ht="14.25" x14ac:dyDescent="0.2">
      <c r="B27" s="1325"/>
    </row>
    <row r="28" spans="2:9" s="1321" customFormat="1" ht="14.25" x14ac:dyDescent="0.2">
      <c r="B28" s="1325"/>
    </row>
    <row r="29" spans="2:9" s="1321" customFormat="1" ht="14.25" x14ac:dyDescent="0.2"/>
    <row r="30" spans="2:9" s="1321" customFormat="1" x14ac:dyDescent="0.25">
      <c r="B30" s="1326"/>
    </row>
    <row r="31" spans="2:9" s="1321" customFormat="1" ht="14.25" x14ac:dyDescent="0.2">
      <c r="B31" s="1327"/>
    </row>
    <row r="32" spans="2:9" s="1321" customFormat="1" ht="12.75" customHeight="1" x14ac:dyDescent="0.2">
      <c r="B32" s="1328"/>
    </row>
    <row r="33" spans="2:2" s="1321" customFormat="1" ht="12.75" customHeight="1" x14ac:dyDescent="0.2">
      <c r="B33" s="1328"/>
    </row>
  </sheetData>
  <mergeCells count="2">
    <mergeCell ref="B1:C1"/>
    <mergeCell ref="D21:I21"/>
  </mergeCells>
  <pageMargins left="0.75" right="0.75" top="1" bottom="1" header="0.5" footer="0.5"/>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6E9F6-ED6B-4426-8CED-0F463397EBD8}">
  <sheetPr>
    <pageSetUpPr fitToPage="1"/>
  </sheetPr>
  <dimension ref="A1:P69"/>
  <sheetViews>
    <sheetView showGridLines="0" workbookViewId="0">
      <selection activeCell="B4" sqref="B4:D33"/>
    </sheetView>
  </sheetViews>
  <sheetFormatPr defaultColWidth="9.140625" defaultRowHeight="12.75" x14ac:dyDescent="0.2"/>
  <cols>
    <col min="1" max="1" width="9.140625" style="1330"/>
    <col min="2" max="2" width="80.7109375" style="1330" customWidth="1"/>
    <col min="3" max="5" width="9.140625" style="1330"/>
    <col min="6" max="6" width="2.28515625" style="1330" customWidth="1"/>
    <col min="7" max="7" width="87" style="1331" customWidth="1"/>
    <col min="8" max="8" width="13.42578125" style="1330" bestFit="1" customWidth="1"/>
    <col min="9" max="9" width="11.85546875" style="1330" bestFit="1" customWidth="1"/>
    <col min="10" max="10" width="3.42578125" style="1330" customWidth="1"/>
    <col min="11" max="11" width="2.85546875" style="1330" customWidth="1"/>
    <col min="12" max="12" width="1.5703125" style="1330" hidden="1" customWidth="1"/>
    <col min="13" max="13" width="9.140625" style="1330" hidden="1" customWidth="1"/>
    <col min="14" max="16384" width="9.140625" style="1330"/>
  </cols>
  <sheetData>
    <row r="1" spans="1:16" ht="24" customHeight="1" x14ac:dyDescent="0.25">
      <c r="A1" s="1271" t="s">
        <v>1206</v>
      </c>
      <c r="B1" s="1329"/>
      <c r="C1" s="1329"/>
      <c r="D1" s="1329"/>
      <c r="F1" s="114"/>
      <c r="G1" s="1121"/>
      <c r="H1" s="114"/>
      <c r="I1" s="114"/>
      <c r="J1" s="114"/>
      <c r="K1" s="114"/>
      <c r="L1" s="114"/>
      <c r="M1" s="114"/>
      <c r="N1" s="114"/>
      <c r="O1" s="114"/>
      <c r="P1" s="114"/>
    </row>
    <row r="2" spans="1:16" x14ac:dyDescent="0.2">
      <c r="F2" s="114"/>
      <c r="G2" s="1121"/>
      <c r="H2" s="114"/>
      <c r="I2" s="114"/>
      <c r="J2" s="114"/>
      <c r="K2" s="114"/>
      <c r="L2" s="114"/>
      <c r="M2" s="114"/>
      <c r="N2" s="114"/>
      <c r="O2" s="114"/>
      <c r="P2" s="114"/>
    </row>
    <row r="3" spans="1:16" ht="13.5" thickBot="1" x14ac:dyDescent="0.25">
      <c r="K3" s="114"/>
      <c r="L3" s="114"/>
      <c r="M3" s="114"/>
      <c r="N3" s="114"/>
      <c r="O3" s="114"/>
      <c r="P3" s="114"/>
    </row>
    <row r="4" spans="1:16" ht="25.5" x14ac:dyDescent="0.2">
      <c r="B4" s="2029" t="s">
        <v>1207</v>
      </c>
      <c r="C4" s="2030" t="s">
        <v>1208</v>
      </c>
      <c r="D4" s="2031" t="s">
        <v>1209</v>
      </c>
    </row>
    <row r="5" spans="1:16" ht="36" x14ac:dyDescent="0.2">
      <c r="B5" s="2032" t="s">
        <v>1210</v>
      </c>
      <c r="C5" s="2033">
        <v>35612</v>
      </c>
      <c r="D5" s="2034">
        <v>45108</v>
      </c>
      <c r="H5" s="1332"/>
      <c r="I5" s="1332"/>
    </row>
    <row r="6" spans="1:16" ht="24" x14ac:dyDescent="0.2">
      <c r="B6" s="2035" t="s">
        <v>1211</v>
      </c>
      <c r="C6" s="2036">
        <v>35704</v>
      </c>
      <c r="D6" s="2037">
        <v>50314</v>
      </c>
      <c r="H6" s="1332"/>
      <c r="I6" s="1332"/>
    </row>
    <row r="7" spans="1:16" ht="24" x14ac:dyDescent="0.2">
      <c r="B7" s="2032" t="s">
        <v>1212</v>
      </c>
      <c r="C7" s="2033">
        <v>35827</v>
      </c>
      <c r="D7" s="2034">
        <v>44958</v>
      </c>
      <c r="H7" s="1332"/>
      <c r="I7" s="1332"/>
    </row>
    <row r="8" spans="1:16" ht="36" x14ac:dyDescent="0.2">
      <c r="B8" s="2035" t="s">
        <v>1213</v>
      </c>
      <c r="C8" s="2036">
        <v>35947</v>
      </c>
      <c r="D8" s="2037">
        <v>46966</v>
      </c>
      <c r="H8" s="1332"/>
      <c r="I8" s="1332"/>
    </row>
    <row r="9" spans="1:16" ht="24" x14ac:dyDescent="0.2">
      <c r="B9" s="2032" t="s">
        <v>1214</v>
      </c>
      <c r="C9" s="2033">
        <v>35977</v>
      </c>
      <c r="D9" s="2034">
        <v>46935</v>
      </c>
      <c r="H9" s="1332"/>
      <c r="I9" s="1332"/>
    </row>
    <row r="10" spans="1:16" ht="17.25" customHeight="1" x14ac:dyDescent="0.2">
      <c r="B10" s="2035" t="s">
        <v>1215</v>
      </c>
      <c r="C10" s="2036">
        <v>36008</v>
      </c>
      <c r="D10" s="2037">
        <v>45352</v>
      </c>
      <c r="H10" s="1332"/>
      <c r="I10" s="1332"/>
    </row>
    <row r="11" spans="1:16" ht="15.75" customHeight="1" x14ac:dyDescent="0.2">
      <c r="B11" s="2032" t="s">
        <v>1216</v>
      </c>
      <c r="C11" s="2033">
        <v>36130</v>
      </c>
      <c r="D11" s="2034">
        <v>45352</v>
      </c>
      <c r="H11" s="1332"/>
      <c r="I11" s="1332"/>
    </row>
    <row r="12" spans="1:16" ht="24" x14ac:dyDescent="0.2">
      <c r="B12" s="2035" t="s">
        <v>1217</v>
      </c>
      <c r="C12" s="2036">
        <v>36220</v>
      </c>
      <c r="D12" s="2037">
        <v>45809</v>
      </c>
      <c r="H12" s="1332"/>
      <c r="I12" s="1332"/>
    </row>
    <row r="13" spans="1:16" ht="24" x14ac:dyDescent="0.2">
      <c r="B13" s="2032" t="s">
        <v>1218</v>
      </c>
      <c r="C13" s="2033">
        <v>36557</v>
      </c>
      <c r="D13" s="2034">
        <v>47453</v>
      </c>
      <c r="H13" s="1332"/>
      <c r="I13" s="1332"/>
    </row>
    <row r="14" spans="1:16" x14ac:dyDescent="0.2">
      <c r="B14" s="2035" t="s">
        <v>1219</v>
      </c>
      <c r="C14" s="2036">
        <v>36647</v>
      </c>
      <c r="D14" s="2037">
        <v>47727</v>
      </c>
      <c r="H14" s="1332"/>
      <c r="I14" s="1332"/>
    </row>
    <row r="15" spans="1:16" x14ac:dyDescent="0.2">
      <c r="B15" s="2032" t="s">
        <v>1220</v>
      </c>
      <c r="C15" s="2033">
        <v>37012</v>
      </c>
      <c r="D15" s="2034">
        <v>46874</v>
      </c>
      <c r="H15" s="1332"/>
      <c r="I15" s="1332"/>
    </row>
    <row r="16" spans="1:16" x14ac:dyDescent="0.2">
      <c r="B16" s="2035" t="s">
        <v>1221</v>
      </c>
      <c r="C16" s="2036">
        <v>37135</v>
      </c>
      <c r="D16" s="2037">
        <v>50284</v>
      </c>
      <c r="H16" s="1332"/>
      <c r="I16" s="1332"/>
    </row>
    <row r="17" spans="2:9" ht="24" x14ac:dyDescent="0.2">
      <c r="B17" s="2032" t="s">
        <v>1222</v>
      </c>
      <c r="C17" s="2033">
        <v>37196</v>
      </c>
      <c r="D17" s="2034">
        <v>47027</v>
      </c>
      <c r="H17" s="1332"/>
      <c r="I17" s="1332"/>
    </row>
    <row r="18" spans="2:9" ht="24" x14ac:dyDescent="0.2">
      <c r="B18" s="2035" t="s">
        <v>1223</v>
      </c>
      <c r="C18" s="2036">
        <v>37226</v>
      </c>
      <c r="D18" s="2037">
        <v>45474</v>
      </c>
      <c r="H18" s="1332"/>
      <c r="I18" s="1332"/>
    </row>
    <row r="19" spans="2:9" x14ac:dyDescent="0.2">
      <c r="B19" s="2032" t="s">
        <v>1224</v>
      </c>
      <c r="C19" s="2033">
        <v>37712</v>
      </c>
      <c r="D19" s="2034">
        <v>47058</v>
      </c>
      <c r="H19" s="1332"/>
      <c r="I19" s="1332"/>
    </row>
    <row r="20" spans="2:9" x14ac:dyDescent="0.2">
      <c r="B20" s="2035" t="s">
        <v>1225</v>
      </c>
      <c r="C20" s="2036">
        <v>37773</v>
      </c>
      <c r="D20" s="2037">
        <v>47818</v>
      </c>
      <c r="H20" s="1332"/>
      <c r="I20" s="1332"/>
    </row>
    <row r="21" spans="2:9" x14ac:dyDescent="0.2">
      <c r="B21" s="2032" t="s">
        <v>1226</v>
      </c>
      <c r="C21" s="2033">
        <v>37895</v>
      </c>
      <c r="D21" s="2034">
        <v>44774</v>
      </c>
      <c r="H21" s="1332"/>
      <c r="I21" s="1332"/>
    </row>
    <row r="22" spans="2:9" ht="24" x14ac:dyDescent="0.2">
      <c r="B22" s="2035" t="s">
        <v>1227</v>
      </c>
      <c r="C22" s="2036">
        <v>38018</v>
      </c>
      <c r="D22" s="2037">
        <v>50802</v>
      </c>
      <c r="H22" s="1332"/>
      <c r="I22" s="1332"/>
    </row>
    <row r="23" spans="2:9" ht="24" x14ac:dyDescent="0.2">
      <c r="B23" s="2032" t="s">
        <v>1228</v>
      </c>
      <c r="C23" s="2033">
        <v>38169</v>
      </c>
      <c r="D23" s="2034">
        <v>47178</v>
      </c>
      <c r="H23" s="1332"/>
      <c r="I23" s="1332"/>
    </row>
    <row r="24" spans="2:9" x14ac:dyDescent="0.2">
      <c r="B24" s="2035" t="s">
        <v>1229</v>
      </c>
      <c r="C24" s="2036">
        <v>38231</v>
      </c>
      <c r="D24" s="2037">
        <v>47543</v>
      </c>
      <c r="H24" s="1332"/>
      <c r="I24" s="1332"/>
    </row>
    <row r="25" spans="2:9" x14ac:dyDescent="0.2">
      <c r="B25" s="2032" t="s">
        <v>1230</v>
      </c>
      <c r="C25" s="2033">
        <v>38261</v>
      </c>
      <c r="D25" s="2034">
        <v>47543</v>
      </c>
      <c r="H25" s="1332"/>
      <c r="I25" s="1332"/>
    </row>
    <row r="26" spans="2:9" x14ac:dyDescent="0.2">
      <c r="B26" s="2035" t="s">
        <v>1231</v>
      </c>
      <c r="C26" s="2036">
        <v>38626</v>
      </c>
      <c r="D26" s="2037">
        <v>48366</v>
      </c>
      <c r="H26" s="1332"/>
      <c r="I26" s="1332"/>
    </row>
    <row r="27" spans="2:9" ht="24" x14ac:dyDescent="0.2">
      <c r="B27" s="2032" t="s">
        <v>1232</v>
      </c>
      <c r="C27" s="2033">
        <v>38777</v>
      </c>
      <c r="D27" s="2034">
        <v>51592</v>
      </c>
      <c r="H27" s="1332"/>
      <c r="I27" s="1332"/>
    </row>
    <row r="28" spans="2:9" ht="24" x14ac:dyDescent="0.2">
      <c r="B28" s="2035" t="s">
        <v>1233</v>
      </c>
      <c r="C28" s="2036">
        <v>38899</v>
      </c>
      <c r="D28" s="2037">
        <v>48122</v>
      </c>
      <c r="H28" s="1332"/>
      <c r="I28" s="1332"/>
    </row>
    <row r="29" spans="2:9" ht="24" x14ac:dyDescent="0.2">
      <c r="B29" s="2032" t="s">
        <v>1234</v>
      </c>
      <c r="C29" s="2033">
        <v>39052</v>
      </c>
      <c r="D29" s="2034">
        <v>46813</v>
      </c>
      <c r="H29" s="1332"/>
      <c r="I29" s="1332"/>
    </row>
    <row r="30" spans="2:9" ht="24" x14ac:dyDescent="0.2">
      <c r="B30" s="2035" t="s">
        <v>1235</v>
      </c>
      <c r="C30" s="2036">
        <v>39417</v>
      </c>
      <c r="D30" s="2037">
        <v>44896</v>
      </c>
      <c r="H30" s="1332"/>
      <c r="I30" s="1332"/>
    </row>
    <row r="31" spans="2:9" ht="24.75" customHeight="1" x14ac:dyDescent="0.2">
      <c r="B31" s="2032" t="s">
        <v>1236</v>
      </c>
      <c r="C31" s="2033">
        <v>39508</v>
      </c>
      <c r="D31" s="2034">
        <v>49369</v>
      </c>
      <c r="H31" s="1332"/>
      <c r="I31" s="1332"/>
    </row>
    <row r="32" spans="2:9" ht="24" x14ac:dyDescent="0.2">
      <c r="B32" s="2035" t="s">
        <v>1237</v>
      </c>
      <c r="C32" s="2036">
        <v>39569</v>
      </c>
      <c r="D32" s="2037">
        <v>48700</v>
      </c>
      <c r="H32" s="1332"/>
      <c r="I32" s="1332"/>
    </row>
    <row r="33" spans="2:9" ht="24.75" thickBot="1" x14ac:dyDescent="0.25">
      <c r="B33" s="2038" t="s">
        <v>1238</v>
      </c>
      <c r="C33" s="1333">
        <v>39661</v>
      </c>
      <c r="D33" s="2039">
        <v>48761</v>
      </c>
      <c r="H33" s="1332"/>
      <c r="I33" s="1332"/>
    </row>
    <row r="34" spans="2:9" ht="18" customHeight="1" x14ac:dyDescent="0.2">
      <c r="B34" s="1331" t="s">
        <v>1239</v>
      </c>
    </row>
    <row r="36" spans="2:9" ht="12.75" customHeight="1" x14ac:dyDescent="0.2"/>
    <row r="69" spans="2:3" x14ac:dyDescent="0.2">
      <c r="B69" s="1334"/>
      <c r="C69" s="1334"/>
    </row>
  </sheetData>
  <pageMargins left="0.74803149606299213" right="0.74803149606299213" top="0.98425196850393704" bottom="0.98425196850393704" header="0.51181102362204722" footer="0.51181102362204722"/>
  <pageSetup paperSize="9" scale="51" fitToHeight="0"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4CE70-FD83-457D-866A-95F477A2F865}">
  <dimension ref="A1:C15"/>
  <sheetViews>
    <sheetView showGridLines="0" workbookViewId="0">
      <selection activeCell="A3" sqref="A3:C15"/>
    </sheetView>
  </sheetViews>
  <sheetFormatPr defaultColWidth="8.7109375" defaultRowHeight="12.75" x14ac:dyDescent="0.2"/>
  <cols>
    <col min="1" max="1" width="38.85546875" style="1114" customWidth="1"/>
    <col min="2" max="2" width="14" style="1114" customWidth="1"/>
    <col min="3" max="3" width="15.42578125" style="1114" customWidth="1"/>
    <col min="4" max="16384" width="8.7109375" style="1114"/>
  </cols>
  <sheetData>
    <row r="1" spans="1:3" x14ac:dyDescent="0.2">
      <c r="A1" s="1335" t="s">
        <v>1240</v>
      </c>
      <c r="B1" s="1226"/>
      <c r="C1" s="1226"/>
    </row>
    <row r="2" spans="1:3" ht="13.5" thickBot="1" x14ac:dyDescent="0.25">
      <c r="A2" s="1336"/>
      <c r="B2" s="1226"/>
      <c r="C2" s="1226"/>
    </row>
    <row r="3" spans="1:3" ht="13.5" customHeight="1" thickBot="1" x14ac:dyDescent="0.25">
      <c r="A3" s="2040"/>
      <c r="B3" s="1922" t="s">
        <v>1241</v>
      </c>
      <c r="C3" s="1923" t="s">
        <v>1242</v>
      </c>
    </row>
    <row r="4" spans="1:3" ht="13.5" customHeight="1" x14ac:dyDescent="0.2">
      <c r="A4" s="2041" t="s">
        <v>1243</v>
      </c>
      <c r="B4" s="2042"/>
      <c r="C4" s="2043"/>
    </row>
    <row r="5" spans="1:3" ht="13.5" customHeight="1" x14ac:dyDescent="0.2">
      <c r="A5" s="1706" t="s">
        <v>1244</v>
      </c>
      <c r="B5" s="1824">
        <v>426.4</v>
      </c>
      <c r="C5" s="1822">
        <v>574.5</v>
      </c>
    </row>
    <row r="6" spans="1:3" ht="13.5" customHeight="1" x14ac:dyDescent="0.2">
      <c r="A6" s="1706" t="s">
        <v>1245</v>
      </c>
      <c r="B6" s="1824">
        <v>1550.9</v>
      </c>
      <c r="C6" s="1822">
        <v>1620</v>
      </c>
    </row>
    <row r="7" spans="1:3" ht="13.5" customHeight="1" thickBot="1" x14ac:dyDescent="0.25">
      <c r="A7" s="1706" t="s">
        <v>1246</v>
      </c>
      <c r="B7" s="1824">
        <v>2507.5</v>
      </c>
      <c r="C7" s="1822">
        <v>2964.2</v>
      </c>
    </row>
    <row r="8" spans="1:3" ht="13.5" customHeight="1" thickBot="1" x14ac:dyDescent="0.25">
      <c r="A8" s="1814" t="s">
        <v>101</v>
      </c>
      <c r="B8" s="1337">
        <v>4484.8</v>
      </c>
      <c r="C8" s="1825">
        <v>5158.7</v>
      </c>
    </row>
    <row r="9" spans="1:3" ht="13.5" customHeight="1" thickBot="1" x14ac:dyDescent="0.25">
      <c r="A9" s="1706" t="s">
        <v>1247</v>
      </c>
      <c r="B9" s="1824">
        <v>-1251.9000000000001</v>
      </c>
      <c r="C9" s="1822">
        <v>-1605.5</v>
      </c>
    </row>
    <row r="10" spans="1:3" ht="13.5" customHeight="1" thickBot="1" x14ac:dyDescent="0.25">
      <c r="A10" s="1814" t="s">
        <v>1248</v>
      </c>
      <c r="B10" s="1337">
        <v>3232.9</v>
      </c>
      <c r="C10" s="1825">
        <v>3553.2</v>
      </c>
    </row>
    <row r="11" spans="1:3" ht="13.5" customHeight="1" x14ac:dyDescent="0.2">
      <c r="A11" s="2041" t="s">
        <v>1249</v>
      </c>
      <c r="B11" s="2044"/>
      <c r="C11" s="2043"/>
    </row>
    <row r="12" spans="1:3" ht="13.5" customHeight="1" x14ac:dyDescent="0.2">
      <c r="A12" s="1706" t="s">
        <v>1244</v>
      </c>
      <c r="B12" s="1824">
        <v>1064</v>
      </c>
      <c r="C12" s="1822">
        <v>1063.0999999999999</v>
      </c>
    </row>
    <row r="13" spans="1:3" ht="13.5" customHeight="1" x14ac:dyDescent="0.2">
      <c r="A13" s="1706" t="s">
        <v>1245</v>
      </c>
      <c r="B13" s="1824">
        <v>3366.1</v>
      </c>
      <c r="C13" s="1822">
        <v>3146</v>
      </c>
    </row>
    <row r="14" spans="1:3" ht="13.5" customHeight="1" thickBot="1" x14ac:dyDescent="0.25">
      <c r="A14" s="1706" t="s">
        <v>1246</v>
      </c>
      <c r="B14" s="1824">
        <v>5432.3</v>
      </c>
      <c r="C14" s="1822">
        <v>5317.4</v>
      </c>
    </row>
    <row r="15" spans="1:3" ht="13.5" customHeight="1" thickBot="1" x14ac:dyDescent="0.25">
      <c r="A15" s="1716" t="s">
        <v>101</v>
      </c>
      <c r="B15" s="1337">
        <v>9862.4000000000015</v>
      </c>
      <c r="C15" s="1825">
        <v>9526.5</v>
      </c>
    </row>
  </sheetData>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E25B4-BC3F-4BBC-BBF2-E2138E7ACCA6}">
  <dimension ref="A1:R36"/>
  <sheetViews>
    <sheetView showGridLines="0" zoomScale="80" zoomScaleNormal="80" workbookViewId="0">
      <selection activeCell="B3" sqref="B3:G14"/>
    </sheetView>
  </sheetViews>
  <sheetFormatPr defaultColWidth="9.140625" defaultRowHeight="15" x14ac:dyDescent="0.25"/>
  <cols>
    <col min="1" max="1" width="5.42578125" style="1318" customWidth="1"/>
    <col min="2" max="2" width="55.140625" style="1318" customWidth="1"/>
    <col min="3" max="7" width="14.7109375" style="1318" customWidth="1"/>
    <col min="8" max="8" width="9.140625" style="1318"/>
    <col min="9" max="9" width="5.28515625" style="1318" customWidth="1"/>
    <col min="10" max="10" width="4.140625" style="1318" customWidth="1"/>
    <col min="11" max="16384" width="9.140625" style="1318"/>
  </cols>
  <sheetData>
    <row r="1" spans="1:18" x14ac:dyDescent="0.25">
      <c r="B1" s="1338" t="s">
        <v>1250</v>
      </c>
      <c r="C1" s="1338"/>
      <c r="M1" s="114"/>
      <c r="N1" s="114"/>
      <c r="O1" s="114"/>
      <c r="P1" s="114"/>
      <c r="Q1" s="114"/>
      <c r="R1" s="114"/>
    </row>
    <row r="2" spans="1:18" ht="18.75" thickBot="1" x14ac:dyDescent="0.3">
      <c r="A2" s="1319"/>
      <c r="B2" s="1320"/>
      <c r="E2" s="114"/>
      <c r="F2" s="114"/>
      <c r="G2" s="114"/>
      <c r="H2" s="114"/>
      <c r="I2" s="114"/>
      <c r="J2" s="114"/>
      <c r="K2" s="114"/>
      <c r="L2" s="114"/>
      <c r="M2" s="114"/>
      <c r="N2" s="114"/>
      <c r="O2" s="114"/>
      <c r="P2" s="114"/>
      <c r="Q2" s="114"/>
      <c r="R2" s="114"/>
    </row>
    <row r="3" spans="1:18" s="1321" customFormat="1" ht="53.25" customHeight="1" thickBot="1" x14ac:dyDescent="0.25">
      <c r="B3" s="2045" t="s">
        <v>1251</v>
      </c>
      <c r="C3" s="2046" t="s">
        <v>1252</v>
      </c>
      <c r="D3" s="2047" t="s">
        <v>1253</v>
      </c>
      <c r="E3" s="2047" t="s">
        <v>1254</v>
      </c>
      <c r="F3" s="2047" t="s">
        <v>1255</v>
      </c>
      <c r="G3" s="2048" t="s">
        <v>1256</v>
      </c>
      <c r="H3" s="114"/>
      <c r="I3" s="114"/>
      <c r="J3" s="114"/>
      <c r="K3" s="114"/>
      <c r="L3" s="114"/>
      <c r="M3" s="114"/>
      <c r="N3" s="114"/>
      <c r="O3" s="114"/>
      <c r="P3" s="114"/>
      <c r="Q3" s="114"/>
      <c r="R3" s="114"/>
    </row>
    <row r="4" spans="1:18" s="1321" customFormat="1" ht="63.75" x14ac:dyDescent="0.2">
      <c r="B4" s="2049" t="s">
        <v>1257</v>
      </c>
      <c r="C4" s="2050">
        <v>212.29999999999998</v>
      </c>
      <c r="D4" s="2050">
        <v>0</v>
      </c>
      <c r="E4" s="2050" t="s">
        <v>238</v>
      </c>
      <c r="F4" s="2050" t="s">
        <v>1258</v>
      </c>
      <c r="G4" s="2051">
        <v>212.29999999999998</v>
      </c>
    </row>
    <row r="5" spans="1:18" s="1321" customFormat="1" ht="51" x14ac:dyDescent="0.2">
      <c r="B5" s="2052" t="s">
        <v>1259</v>
      </c>
      <c r="C5" s="2053">
        <v>6.9999999999999982</v>
      </c>
      <c r="D5" s="2053">
        <v>-4.5</v>
      </c>
      <c r="E5" s="2053" t="s">
        <v>1258</v>
      </c>
      <c r="F5" s="2053">
        <v>0</v>
      </c>
      <c r="G5" s="2054">
        <v>2.4999999999999982</v>
      </c>
    </row>
    <row r="6" spans="1:18" s="1321" customFormat="1" ht="51" x14ac:dyDescent="0.2">
      <c r="B6" s="2055" t="s">
        <v>1260</v>
      </c>
      <c r="C6" s="2050">
        <v>31.1</v>
      </c>
      <c r="D6" s="2050">
        <v>25.2</v>
      </c>
      <c r="E6" s="2050">
        <v>-0.1</v>
      </c>
      <c r="F6" s="2050">
        <v>0</v>
      </c>
      <c r="G6" s="2051">
        <v>56.199999999999996</v>
      </c>
    </row>
    <row r="7" spans="1:18" s="1321" customFormat="1" ht="38.25" x14ac:dyDescent="0.2">
      <c r="B7" s="2052" t="s">
        <v>1261</v>
      </c>
      <c r="C7" s="2053">
        <v>15.699999999999996</v>
      </c>
      <c r="D7" s="2053">
        <v>0</v>
      </c>
      <c r="E7" s="2053" t="s">
        <v>238</v>
      </c>
      <c r="F7" s="2053">
        <v>0</v>
      </c>
      <c r="G7" s="2054">
        <v>15.699999999999996</v>
      </c>
    </row>
    <row r="8" spans="1:18" s="1321" customFormat="1" ht="51" x14ac:dyDescent="0.2">
      <c r="B8" s="2049" t="s">
        <v>1262</v>
      </c>
      <c r="C8" s="2050">
        <v>20</v>
      </c>
      <c r="D8" s="2050" t="s">
        <v>238</v>
      </c>
      <c r="E8" s="2050" t="s">
        <v>238</v>
      </c>
      <c r="F8" s="2050" t="s">
        <v>238</v>
      </c>
      <c r="G8" s="2051">
        <v>20</v>
      </c>
    </row>
    <row r="9" spans="1:18" s="1321" customFormat="1" ht="63.75" x14ac:dyDescent="0.2">
      <c r="B9" s="2056" t="s">
        <v>1263</v>
      </c>
      <c r="C9" s="2053">
        <v>1</v>
      </c>
      <c r="D9" s="2053">
        <v>0</v>
      </c>
      <c r="E9" s="2053" t="s">
        <v>238</v>
      </c>
      <c r="F9" s="2053" t="s">
        <v>238</v>
      </c>
      <c r="G9" s="2054">
        <v>1</v>
      </c>
    </row>
    <row r="10" spans="1:18" s="1321" customFormat="1" ht="38.25" x14ac:dyDescent="0.2">
      <c r="B10" s="2049" t="s">
        <v>1264</v>
      </c>
      <c r="C10" s="2050">
        <v>987.30000000000007</v>
      </c>
      <c r="D10" s="2050">
        <v>18.600000000000001</v>
      </c>
      <c r="E10" s="2050">
        <v>-0.6</v>
      </c>
      <c r="F10" s="2050">
        <v>-8.6999999999999993</v>
      </c>
      <c r="G10" s="2051">
        <v>996.6</v>
      </c>
    </row>
    <row r="11" spans="1:18" s="1321" customFormat="1" ht="63.75" x14ac:dyDescent="0.2">
      <c r="B11" s="2052" t="s">
        <v>1265</v>
      </c>
      <c r="C11" s="2053">
        <v>2.5</v>
      </c>
      <c r="D11" s="2053">
        <v>8.6</v>
      </c>
      <c r="E11" s="2053">
        <v>-0.2</v>
      </c>
      <c r="F11" s="2053">
        <v>-0.2</v>
      </c>
      <c r="G11" s="2054">
        <v>10.700000000000001</v>
      </c>
    </row>
    <row r="12" spans="1:18" s="1321" customFormat="1" ht="38.25" x14ac:dyDescent="0.2">
      <c r="B12" s="2049" t="s">
        <v>1266</v>
      </c>
      <c r="C12" s="2050">
        <v>1.4000000000000001</v>
      </c>
      <c r="D12" s="2050">
        <v>0</v>
      </c>
      <c r="E12" s="2050" t="s">
        <v>238</v>
      </c>
      <c r="F12" s="2050" t="s">
        <v>238</v>
      </c>
      <c r="G12" s="2051">
        <v>1.4000000000000001</v>
      </c>
    </row>
    <row r="13" spans="1:18" s="1321" customFormat="1" ht="51.75" thickBot="1" x14ac:dyDescent="0.25">
      <c r="B13" s="2057" t="s">
        <v>1267</v>
      </c>
      <c r="C13" s="2053">
        <v>0</v>
      </c>
      <c r="D13" s="2053">
        <v>0.2</v>
      </c>
      <c r="E13" s="2053" t="s">
        <v>1258</v>
      </c>
      <c r="F13" s="2053">
        <v>0</v>
      </c>
      <c r="G13" s="2054">
        <v>0.2</v>
      </c>
    </row>
    <row r="14" spans="1:18" s="1321" customFormat="1" ht="15.95" customHeight="1" thickBot="1" x14ac:dyDescent="0.25">
      <c r="B14" s="2058" t="s">
        <v>1268</v>
      </c>
      <c r="C14" s="1339">
        <v>1278.3000000000002</v>
      </c>
      <c r="D14" s="1339">
        <v>48.1</v>
      </c>
      <c r="E14" s="1339">
        <v>-0.89999999999999991</v>
      </c>
      <c r="F14" s="1339">
        <v>-8.8999999999999986</v>
      </c>
      <c r="G14" s="2059">
        <v>1316.6000000000001</v>
      </c>
    </row>
    <row r="15" spans="1:18" s="1321" customFormat="1" ht="14.25" x14ac:dyDescent="0.2">
      <c r="B15" s="1322"/>
    </row>
    <row r="16" spans="1:18" s="1321" customFormat="1" ht="14.25" x14ac:dyDescent="0.2">
      <c r="B16" s="1322"/>
    </row>
    <row r="17" spans="2:17" s="1321" customFormat="1" ht="14.25" x14ac:dyDescent="0.2">
      <c r="B17" s="1322"/>
    </row>
    <row r="18" spans="2:17" s="1321" customFormat="1" ht="14.25" x14ac:dyDescent="0.2">
      <c r="B18" s="1322"/>
    </row>
    <row r="19" spans="2:17" s="1321" customFormat="1" ht="30" customHeight="1" x14ac:dyDescent="0.2">
      <c r="B19" s="1322"/>
    </row>
    <row r="20" spans="2:17" s="1321" customFormat="1" ht="14.25" x14ac:dyDescent="0.2">
      <c r="B20" s="1322"/>
    </row>
    <row r="21" spans="2:17" s="1321" customFormat="1" ht="14.25" x14ac:dyDescent="0.2">
      <c r="B21" s="1322"/>
    </row>
    <row r="22" spans="2:17" s="1321" customFormat="1" ht="14.25" x14ac:dyDescent="0.2">
      <c r="B22" s="1322"/>
    </row>
    <row r="23" spans="2:17" s="1321" customFormat="1" ht="14.25" x14ac:dyDescent="0.2">
      <c r="B23" s="1322"/>
    </row>
    <row r="24" spans="2:17" s="1321" customFormat="1" ht="14.25" x14ac:dyDescent="0.2">
      <c r="B24" s="1322"/>
      <c r="H24" s="2354"/>
      <c r="I24" s="2354"/>
      <c r="J24" s="2354"/>
      <c r="K24" s="2354"/>
      <c r="L24" s="2354"/>
      <c r="M24" s="2354"/>
      <c r="N24" s="2354"/>
      <c r="O24" s="2354"/>
      <c r="P24" s="2354"/>
      <c r="Q24" s="2354"/>
    </row>
    <row r="25" spans="2:17" s="1321" customFormat="1" ht="34.5" customHeight="1" x14ac:dyDescent="0.2">
      <c r="B25" s="1147"/>
    </row>
    <row r="26" spans="2:17" s="1321" customFormat="1" ht="49.5" customHeight="1" x14ac:dyDescent="0.2">
      <c r="B26" s="1323"/>
    </row>
    <row r="27" spans="2:17" s="1321" customFormat="1" ht="14.25" x14ac:dyDescent="0.2">
      <c r="B27" s="1323"/>
    </row>
    <row r="28" spans="2:17" s="1321" customFormat="1" ht="14.25" x14ac:dyDescent="0.2">
      <c r="B28" s="1324"/>
    </row>
    <row r="29" spans="2:17" s="1321" customFormat="1" ht="14.25" x14ac:dyDescent="0.2">
      <c r="B29" s="1325"/>
    </row>
    <row r="30" spans="2:17" s="1321" customFormat="1" ht="14.25" x14ac:dyDescent="0.2">
      <c r="B30" s="1325"/>
    </row>
    <row r="31" spans="2:17" s="1321" customFormat="1" ht="14.25" x14ac:dyDescent="0.2">
      <c r="B31" s="1325"/>
    </row>
    <row r="32" spans="2:17" s="1321" customFormat="1" ht="14.25" x14ac:dyDescent="0.2"/>
    <row r="33" spans="2:2" s="1321" customFormat="1" x14ac:dyDescent="0.25">
      <c r="B33" s="1326"/>
    </row>
    <row r="34" spans="2:2" s="1321" customFormat="1" ht="14.25" x14ac:dyDescent="0.2">
      <c r="B34" s="1327"/>
    </row>
    <row r="35" spans="2:2" s="1321" customFormat="1" ht="12.75" customHeight="1" x14ac:dyDescent="0.2">
      <c r="B35" s="1328"/>
    </row>
    <row r="36" spans="2:2" s="1321" customFormat="1" ht="12.75" customHeight="1" x14ac:dyDescent="0.2">
      <c r="B36" s="1328"/>
    </row>
  </sheetData>
  <mergeCells count="1">
    <mergeCell ref="H24:Q24"/>
  </mergeCells>
  <pageMargins left="0.75" right="0.75" top="1" bottom="1" header="0.5" footer="0.5"/>
  <pageSetup paperSize="9"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A98F7-CC57-4225-AA1E-B217A07E0707}">
  <dimension ref="A1:R33"/>
  <sheetViews>
    <sheetView showGridLines="0" zoomScale="90" zoomScaleNormal="90" workbookViewId="0">
      <selection activeCell="C45" sqref="C45"/>
    </sheetView>
  </sheetViews>
  <sheetFormatPr defaultColWidth="9.140625" defaultRowHeight="15" x14ac:dyDescent="0.25"/>
  <cols>
    <col min="1" max="1" width="5.42578125" style="1318" customWidth="1"/>
    <col min="2" max="2" width="75" style="1318" customWidth="1"/>
    <col min="3" max="3" width="25" style="1318" customWidth="1"/>
    <col min="4" max="5" width="9.140625" style="1318"/>
    <col min="6" max="6" width="13.28515625" style="1318" customWidth="1"/>
    <col min="7" max="8" width="9.140625" style="1318"/>
    <col min="9" max="9" width="5.28515625" style="1318" customWidth="1"/>
    <col min="10" max="10" width="4.140625" style="1318" customWidth="1"/>
    <col min="11" max="16384" width="9.140625" style="1318"/>
  </cols>
  <sheetData>
    <row r="1" spans="1:18" ht="18" x14ac:dyDescent="0.25">
      <c r="A1" s="1319"/>
      <c r="B1" s="1340" t="s">
        <v>1269</v>
      </c>
      <c r="E1" s="114"/>
      <c r="F1" s="114"/>
      <c r="G1" s="114"/>
      <c r="H1" s="114"/>
      <c r="I1" s="114"/>
      <c r="J1" s="114"/>
      <c r="K1" s="114"/>
      <c r="L1" s="114"/>
      <c r="M1" s="114"/>
      <c r="N1" s="114"/>
      <c r="O1" s="114"/>
      <c r="P1" s="114"/>
      <c r="Q1" s="114"/>
      <c r="R1" s="114"/>
    </row>
    <row r="2" spans="1:18" s="1321" customFormat="1" thickBot="1" x14ac:dyDescent="0.25">
      <c r="B2" s="1341"/>
      <c r="E2" s="114"/>
      <c r="F2" s="114"/>
      <c r="G2" s="114"/>
      <c r="H2" s="114"/>
      <c r="I2" s="114"/>
      <c r="J2" s="114"/>
      <c r="K2" s="114"/>
      <c r="L2" s="114"/>
      <c r="M2" s="114"/>
      <c r="N2" s="114"/>
      <c r="O2" s="114"/>
      <c r="P2" s="114"/>
      <c r="Q2" s="114"/>
      <c r="R2" s="114"/>
    </row>
    <row r="3" spans="1:18" s="1321" customFormat="1" ht="13.5" customHeight="1" thickBot="1" x14ac:dyDescent="0.25">
      <c r="B3" s="2060" t="s">
        <v>1270</v>
      </c>
      <c r="M3" s="114"/>
      <c r="N3" s="114"/>
      <c r="O3" s="114"/>
      <c r="P3" s="114"/>
      <c r="Q3" s="114"/>
      <c r="R3" s="114"/>
    </row>
    <row r="4" spans="1:18" s="1321" customFormat="1" ht="13.5" customHeight="1" x14ac:dyDescent="0.2">
      <c r="B4" s="2061" t="s">
        <v>1271</v>
      </c>
      <c r="D4" s="1330"/>
      <c r="E4" s="1330"/>
      <c r="F4" s="1330"/>
      <c r="G4" s="1330"/>
      <c r="J4" s="1321" t="s">
        <v>818</v>
      </c>
    </row>
    <row r="5" spans="1:18" s="1321" customFormat="1" ht="13.5" customHeight="1" x14ac:dyDescent="0.2">
      <c r="B5" s="2062" t="s">
        <v>1272</v>
      </c>
      <c r="D5" s="1330"/>
      <c r="E5" s="1330"/>
      <c r="F5" s="1330"/>
      <c r="G5" s="1330"/>
    </row>
    <row r="6" spans="1:18" s="1321" customFormat="1" ht="13.5" customHeight="1" x14ac:dyDescent="0.2">
      <c r="B6" s="2063" t="s">
        <v>1273</v>
      </c>
      <c r="D6" s="1330"/>
      <c r="E6" s="1330"/>
      <c r="F6" s="1330"/>
      <c r="G6" s="1330"/>
    </row>
    <row r="7" spans="1:18" s="1321" customFormat="1" ht="13.5" customHeight="1" x14ac:dyDescent="0.2">
      <c r="B7" s="2062" t="s">
        <v>363</v>
      </c>
      <c r="D7" s="1330"/>
      <c r="E7" s="1330"/>
      <c r="F7" s="1330"/>
      <c r="G7" s="1330"/>
    </row>
    <row r="8" spans="1:18" s="1321" customFormat="1" ht="13.5" customHeight="1" thickBot="1" x14ac:dyDescent="0.25">
      <c r="B8" s="2064" t="s">
        <v>1274</v>
      </c>
      <c r="F8" s="1342"/>
    </row>
    <row r="9" spans="1:18" s="1321" customFormat="1" ht="13.5" customHeight="1" x14ac:dyDescent="0.2">
      <c r="B9" s="2061" t="s">
        <v>1275</v>
      </c>
      <c r="F9" s="1325"/>
    </row>
    <row r="10" spans="1:18" s="1321" customFormat="1" ht="13.5" customHeight="1" x14ac:dyDescent="0.2">
      <c r="B10" s="2065" t="s">
        <v>1276</v>
      </c>
      <c r="F10" s="1325"/>
    </row>
    <row r="11" spans="1:18" s="1321" customFormat="1" ht="13.5" customHeight="1" x14ac:dyDescent="0.2">
      <c r="B11" s="2061" t="s">
        <v>365</v>
      </c>
      <c r="F11" s="1325"/>
    </row>
    <row r="12" spans="1:18" s="1321" customFormat="1" ht="13.5" customHeight="1" x14ac:dyDescent="0.2">
      <c r="B12" s="2065" t="s">
        <v>366</v>
      </c>
      <c r="F12" s="1325"/>
    </row>
    <row r="13" spans="1:18" s="1321" customFormat="1" ht="13.5" customHeight="1" x14ac:dyDescent="0.2">
      <c r="B13" s="2061" t="s">
        <v>367</v>
      </c>
      <c r="F13" s="1325"/>
    </row>
    <row r="14" spans="1:18" s="1321" customFormat="1" ht="13.5" customHeight="1" x14ac:dyDescent="0.2">
      <c r="B14" s="2065" t="s">
        <v>368</v>
      </c>
      <c r="F14" s="1325"/>
    </row>
    <row r="15" spans="1:18" s="1321" customFormat="1" ht="13.5" customHeight="1" thickBot="1" x14ac:dyDescent="0.25">
      <c r="B15" s="2064" t="s">
        <v>1277</v>
      </c>
      <c r="F15" s="1325"/>
    </row>
    <row r="16" spans="1:18" s="1321" customFormat="1" ht="13.5" customHeight="1" x14ac:dyDescent="0.2">
      <c r="B16" s="2063" t="s">
        <v>1278</v>
      </c>
      <c r="F16" s="1325"/>
    </row>
    <row r="17" spans="2:2" s="1321" customFormat="1" ht="13.5" customHeight="1" x14ac:dyDescent="0.2">
      <c r="B17" s="2062" t="s">
        <v>1279</v>
      </c>
    </row>
    <row r="18" spans="2:2" s="1321" customFormat="1" ht="13.5" customHeight="1" x14ac:dyDescent="0.2">
      <c r="B18" s="2063" t="s">
        <v>1280</v>
      </c>
    </row>
    <row r="19" spans="2:2" s="1321" customFormat="1" ht="13.5" customHeight="1" x14ac:dyDescent="0.2">
      <c r="B19" s="2062" t="s">
        <v>1281</v>
      </c>
    </row>
    <row r="20" spans="2:2" s="1321" customFormat="1" ht="13.5" customHeight="1" x14ac:dyDescent="0.2">
      <c r="B20" s="2063" t="s">
        <v>1282</v>
      </c>
    </row>
    <row r="21" spans="2:2" s="1321" customFormat="1" ht="13.5" customHeight="1" x14ac:dyDescent="0.2">
      <c r="B21" s="2062" t="s">
        <v>1283</v>
      </c>
    </row>
    <row r="22" spans="2:2" s="1321" customFormat="1" ht="13.5" customHeight="1" x14ac:dyDescent="0.2">
      <c r="B22" s="2063" t="s">
        <v>1284</v>
      </c>
    </row>
    <row r="23" spans="2:2" s="1321" customFormat="1" ht="13.5" customHeight="1" thickBot="1" x14ac:dyDescent="0.25">
      <c r="B23" s="2064" t="s">
        <v>1285</v>
      </c>
    </row>
    <row r="24" spans="2:2" s="1321" customFormat="1" ht="13.5" customHeight="1" x14ac:dyDescent="0.2">
      <c r="B24" s="2063" t="s">
        <v>1286</v>
      </c>
    </row>
    <row r="25" spans="2:2" s="1321" customFormat="1" ht="13.5" customHeight="1" x14ac:dyDescent="0.2">
      <c r="B25" s="2062" t="s">
        <v>1287</v>
      </c>
    </row>
    <row r="26" spans="2:2" s="1321" customFormat="1" ht="13.5" customHeight="1" x14ac:dyDescent="0.2">
      <c r="B26" s="2063" t="s">
        <v>1288</v>
      </c>
    </row>
    <row r="27" spans="2:2" s="1321" customFormat="1" ht="13.5" customHeight="1" x14ac:dyDescent="0.2">
      <c r="B27" s="2062" t="s">
        <v>1289</v>
      </c>
    </row>
    <row r="28" spans="2:2" s="1321" customFormat="1" ht="13.5" customHeight="1" x14ac:dyDescent="0.2">
      <c r="B28" s="2063" t="s">
        <v>1290</v>
      </c>
    </row>
    <row r="29" spans="2:2" s="1321" customFormat="1" ht="13.5" customHeight="1" x14ac:dyDescent="0.2">
      <c r="B29" s="2062" t="s">
        <v>1291</v>
      </c>
    </row>
    <row r="30" spans="2:2" s="1321" customFormat="1" ht="13.5" customHeight="1" x14ac:dyDescent="0.2">
      <c r="B30" s="2063" t="s">
        <v>1292</v>
      </c>
    </row>
    <row r="31" spans="2:2" s="1321" customFormat="1" ht="13.5" customHeight="1" x14ac:dyDescent="0.2">
      <c r="B31" s="2062" t="s">
        <v>1293</v>
      </c>
    </row>
    <row r="32" spans="2:2" s="1321" customFormat="1" ht="13.5" customHeight="1" x14ac:dyDescent="0.2">
      <c r="B32" s="2063" t="s">
        <v>1294</v>
      </c>
    </row>
    <row r="33" spans="2:17" s="1321" customFormat="1" ht="27" customHeight="1" thickBot="1" x14ac:dyDescent="0.25">
      <c r="B33" s="2066" t="s">
        <v>1295</v>
      </c>
      <c r="H33" s="2354"/>
      <c r="I33" s="2354"/>
      <c r="J33" s="2354"/>
      <c r="K33" s="2354"/>
      <c r="L33" s="2354"/>
      <c r="M33" s="2354"/>
      <c r="N33" s="2354"/>
      <c r="O33" s="2354"/>
      <c r="P33" s="2354"/>
      <c r="Q33" s="2354"/>
    </row>
  </sheetData>
  <mergeCells count="1">
    <mergeCell ref="H33:Q33"/>
  </mergeCells>
  <pageMargins left="0.75" right="0.75" top="1" bottom="1" header="0.5" footer="0.5"/>
  <pageSetup paperSize="9" orientation="portrait"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64064-17D6-49FC-B465-9EEE5A72B5A3}">
  <dimension ref="A1:I84"/>
  <sheetViews>
    <sheetView topLeftCell="A52" zoomScale="85" zoomScaleNormal="85" workbookViewId="0">
      <selection activeCell="B82" sqref="B82:F82"/>
    </sheetView>
  </sheetViews>
  <sheetFormatPr defaultColWidth="9.140625" defaultRowHeight="14.25" x14ac:dyDescent="0.2"/>
  <cols>
    <col min="1" max="1" width="9.140625" style="1400"/>
    <col min="2" max="2" width="38.28515625" style="1428" customWidth="1"/>
    <col min="3" max="3" width="15.7109375" style="1428" bestFit="1" customWidth="1"/>
    <col min="4" max="4" width="17.85546875" style="1428" bestFit="1" customWidth="1"/>
    <col min="5" max="5" width="13" style="1428" bestFit="1" customWidth="1"/>
    <col min="6" max="6" width="16.7109375" style="1429" bestFit="1" customWidth="1"/>
    <col min="7" max="9" width="9.140625" style="1404"/>
    <col min="10" max="10" width="59.7109375" style="1404" customWidth="1"/>
    <col min="11" max="16384" width="9.140625" style="1404"/>
  </cols>
  <sheetData>
    <row r="1" spans="1:7" ht="23.25" x14ac:dyDescent="0.35">
      <c r="B1" s="1401" t="s">
        <v>1438</v>
      </c>
      <c r="C1" s="1402"/>
      <c r="D1" s="1402"/>
      <c r="E1" s="1402"/>
      <c r="F1" s="1403"/>
      <c r="G1" s="1400"/>
    </row>
    <row r="2" spans="1:7" ht="23.25" x14ac:dyDescent="0.2">
      <c r="B2" s="1405" t="s">
        <v>1439</v>
      </c>
      <c r="C2" s="1402"/>
      <c r="D2" s="1402"/>
      <c r="E2" s="1402"/>
      <c r="F2" s="1403"/>
      <c r="G2" s="1400"/>
    </row>
    <row r="3" spans="1:7" ht="18" x14ac:dyDescent="0.2">
      <c r="A3" s="1406"/>
      <c r="B3" s="1402"/>
      <c r="C3" s="1402"/>
      <c r="D3" s="1402"/>
      <c r="E3" s="1402"/>
      <c r="F3" s="1403"/>
      <c r="G3" s="1400"/>
    </row>
    <row r="4" spans="1:7" ht="15" x14ac:dyDescent="0.2">
      <c r="A4" s="1407"/>
      <c r="B4" s="1408" t="s">
        <v>1440</v>
      </c>
      <c r="C4" s="1402"/>
      <c r="D4" s="1402"/>
      <c r="E4" s="1402"/>
      <c r="F4" s="1403"/>
      <c r="G4" s="1400"/>
    </row>
    <row r="5" spans="1:7" x14ac:dyDescent="0.2">
      <c r="B5" s="1402"/>
      <c r="C5" s="1402"/>
      <c r="D5" s="1409"/>
      <c r="E5" s="1409"/>
      <c r="F5" s="1410"/>
      <c r="G5" s="1400"/>
    </row>
    <row r="6" spans="1:7" ht="39.75" x14ac:dyDescent="0.2">
      <c r="B6" s="1411"/>
      <c r="C6" s="1412"/>
      <c r="D6" s="1413" t="s">
        <v>1441</v>
      </c>
      <c r="E6" s="1413" t="s">
        <v>1442</v>
      </c>
      <c r="F6" s="1414" t="s">
        <v>1443</v>
      </c>
      <c r="G6" s="1400"/>
    </row>
    <row r="7" spans="1:7" x14ac:dyDescent="0.2">
      <c r="B7" s="2356" t="s">
        <v>1444</v>
      </c>
      <c r="C7" s="2357"/>
      <c r="D7" s="2357"/>
      <c r="E7" s="2357"/>
      <c r="F7" s="2358"/>
      <c r="G7" s="1400"/>
    </row>
    <row r="8" spans="1:7" x14ac:dyDescent="0.2">
      <c r="B8" s="2359" t="s">
        <v>1445</v>
      </c>
      <c r="C8" s="1415" t="s">
        <v>1446</v>
      </c>
      <c r="D8" s="1416">
        <v>7000</v>
      </c>
      <c r="E8" s="1416">
        <v>6180</v>
      </c>
      <c r="F8" s="1417">
        <v>44652</v>
      </c>
      <c r="G8" s="1418"/>
    </row>
    <row r="9" spans="1:7" x14ac:dyDescent="0.2">
      <c r="B9" s="2360"/>
      <c r="C9" s="1415" t="s">
        <v>1447</v>
      </c>
      <c r="D9" s="1416">
        <v>24350</v>
      </c>
      <c r="E9" s="1416">
        <v>21100</v>
      </c>
      <c r="F9" s="1417">
        <v>44652</v>
      </c>
      <c r="G9" s="1418"/>
    </row>
    <row r="10" spans="1:7" x14ac:dyDescent="0.2">
      <c r="B10" s="2361"/>
      <c r="C10" s="1415" t="s">
        <v>1448</v>
      </c>
      <c r="D10" s="1416">
        <v>31350</v>
      </c>
      <c r="E10" s="1416">
        <v>27280</v>
      </c>
      <c r="F10" s="1417">
        <v>44652</v>
      </c>
      <c r="G10" s="1418"/>
    </row>
    <row r="11" spans="1:7" x14ac:dyDescent="0.2">
      <c r="B11" s="2359" t="s">
        <v>1449</v>
      </c>
      <c r="C11" s="1415" t="s">
        <v>1446</v>
      </c>
      <c r="D11" s="1416">
        <v>1000</v>
      </c>
      <c r="E11" s="1416">
        <v>870</v>
      </c>
      <c r="F11" s="1417">
        <v>44835</v>
      </c>
      <c r="G11" s="1418"/>
    </row>
    <row r="12" spans="1:7" x14ac:dyDescent="0.2">
      <c r="B12" s="2360"/>
      <c r="C12" s="1415" t="s">
        <v>1447</v>
      </c>
      <c r="D12" s="1416">
        <v>7200</v>
      </c>
      <c r="E12" s="1416">
        <v>5830</v>
      </c>
      <c r="F12" s="1417">
        <v>44713</v>
      </c>
      <c r="G12" s="1418"/>
    </row>
    <row r="13" spans="1:7" x14ac:dyDescent="0.2">
      <c r="B13" s="2361"/>
      <c r="C13" s="1415" t="s">
        <v>1448</v>
      </c>
      <c r="D13" s="1416">
        <v>8200</v>
      </c>
      <c r="E13" s="1416">
        <v>6680</v>
      </c>
      <c r="F13" s="1417">
        <v>44866</v>
      </c>
      <c r="G13" s="1418"/>
    </row>
    <row r="14" spans="1:7" x14ac:dyDescent="0.2">
      <c r="B14" s="2356" t="s">
        <v>1450</v>
      </c>
      <c r="C14" s="2357"/>
      <c r="D14" s="2357"/>
      <c r="E14" s="2357"/>
      <c r="F14" s="2358"/>
      <c r="G14" s="1418"/>
    </row>
    <row r="15" spans="1:7" x14ac:dyDescent="0.2">
      <c r="B15" s="2362" t="s">
        <v>1451</v>
      </c>
      <c r="C15" s="1415" t="s">
        <v>1446</v>
      </c>
      <c r="D15" s="1416">
        <v>15730</v>
      </c>
      <c r="E15" s="1416">
        <v>13380</v>
      </c>
      <c r="F15" s="1417">
        <v>44713</v>
      </c>
      <c r="G15" s="1418"/>
    </row>
    <row r="16" spans="1:7" x14ac:dyDescent="0.2">
      <c r="B16" s="2363"/>
      <c r="C16" s="1415" t="s">
        <v>1447</v>
      </c>
      <c r="D16" s="1416">
        <v>88830</v>
      </c>
      <c r="E16" s="1416">
        <v>70120</v>
      </c>
      <c r="F16" s="1417">
        <v>44652</v>
      </c>
      <c r="G16" s="1418"/>
    </row>
    <row r="17" spans="2:7" x14ac:dyDescent="0.2">
      <c r="B17" s="2364"/>
      <c r="C17" s="1415" t="s">
        <v>1448</v>
      </c>
      <c r="D17" s="1416">
        <v>104560</v>
      </c>
      <c r="E17" s="1416">
        <v>83420</v>
      </c>
      <c r="F17" s="1417">
        <v>44652</v>
      </c>
      <c r="G17" s="1418"/>
    </row>
    <row r="18" spans="2:7" x14ac:dyDescent="0.2">
      <c r="B18" s="2363" t="s">
        <v>1452</v>
      </c>
      <c r="C18" s="1415" t="s">
        <v>1446</v>
      </c>
      <c r="D18" s="1416">
        <v>210</v>
      </c>
      <c r="E18" s="1416">
        <v>170</v>
      </c>
      <c r="F18" s="1417">
        <v>44774</v>
      </c>
      <c r="G18" s="1418"/>
    </row>
    <row r="19" spans="2:7" x14ac:dyDescent="0.2">
      <c r="B19" s="2363"/>
      <c r="C19" s="1415" t="s">
        <v>1447</v>
      </c>
      <c r="D19" s="1416">
        <v>4900</v>
      </c>
      <c r="E19" s="1416">
        <v>4180</v>
      </c>
      <c r="F19" s="1417">
        <v>44986</v>
      </c>
      <c r="G19" s="1418"/>
    </row>
    <row r="20" spans="2:7" x14ac:dyDescent="0.2">
      <c r="B20" s="2363"/>
      <c r="C20" s="1415" t="s">
        <v>1448</v>
      </c>
      <c r="D20" s="1416">
        <v>5110</v>
      </c>
      <c r="E20" s="1416">
        <v>4350</v>
      </c>
      <c r="F20" s="1417">
        <v>44986</v>
      </c>
      <c r="G20" s="1418"/>
    </row>
    <row r="21" spans="2:7" x14ac:dyDescent="0.2">
      <c r="B21" s="2356" t="s">
        <v>1453</v>
      </c>
      <c r="C21" s="2357"/>
      <c r="D21" s="2365"/>
      <c r="E21" s="2365"/>
      <c r="F21" s="2366"/>
      <c r="G21" s="1418"/>
    </row>
    <row r="22" spans="2:7" x14ac:dyDescent="0.2">
      <c r="B22" s="2367" t="s">
        <v>1454</v>
      </c>
      <c r="C22" s="1415" t="s">
        <v>1446</v>
      </c>
      <c r="D22" s="1416">
        <v>8700</v>
      </c>
      <c r="E22" s="1416">
        <v>8120</v>
      </c>
      <c r="F22" s="1417">
        <v>44652</v>
      </c>
      <c r="G22" s="1418"/>
    </row>
    <row r="23" spans="2:7" x14ac:dyDescent="0.2">
      <c r="B23" s="2367"/>
      <c r="C23" s="1415" t="s">
        <v>1447</v>
      </c>
      <c r="D23" s="1416">
        <v>27800</v>
      </c>
      <c r="E23" s="1416">
        <v>25200</v>
      </c>
      <c r="F23" s="1417">
        <v>44652</v>
      </c>
      <c r="G23" s="1418"/>
    </row>
    <row r="24" spans="2:7" x14ac:dyDescent="0.2">
      <c r="B24" s="2367"/>
      <c r="C24" s="1415" t="s">
        <v>1448</v>
      </c>
      <c r="D24" s="1416">
        <v>36500</v>
      </c>
      <c r="E24" s="1416">
        <v>33320</v>
      </c>
      <c r="F24" s="1417">
        <v>44652</v>
      </c>
      <c r="G24" s="1418"/>
    </row>
    <row r="25" spans="2:7" x14ac:dyDescent="0.2">
      <c r="B25" s="1419"/>
      <c r="C25" s="1402"/>
      <c r="D25" s="1420"/>
      <c r="E25" s="1420"/>
      <c r="F25" s="1421"/>
      <c r="G25" s="1418"/>
    </row>
    <row r="26" spans="2:7" ht="15" x14ac:dyDescent="0.2">
      <c r="B26" s="1408" t="s">
        <v>1455</v>
      </c>
      <c r="C26" s="1402"/>
      <c r="D26" s="1420"/>
      <c r="E26" s="1420"/>
      <c r="F26" s="1421"/>
      <c r="G26" s="1418"/>
    </row>
    <row r="27" spans="2:7" x14ac:dyDescent="0.2">
      <c r="B27" s="1419"/>
      <c r="C27" s="1402"/>
      <c r="D27" s="1420"/>
      <c r="E27" s="1420"/>
      <c r="F27" s="1421"/>
      <c r="G27" s="1418"/>
    </row>
    <row r="28" spans="2:7" ht="39.75" x14ac:dyDescent="0.2">
      <c r="B28" s="1411"/>
      <c r="C28" s="1412"/>
      <c r="D28" s="1413" t="s">
        <v>1441</v>
      </c>
      <c r="E28" s="1413" t="s">
        <v>1442</v>
      </c>
      <c r="F28" s="1414" t="s">
        <v>1443</v>
      </c>
      <c r="G28" s="1418"/>
    </row>
    <row r="29" spans="2:7" x14ac:dyDescent="0.2">
      <c r="B29" s="2356" t="s">
        <v>1456</v>
      </c>
      <c r="C29" s="2357"/>
      <c r="D29" s="2357"/>
      <c r="E29" s="2357"/>
      <c r="F29" s="2358"/>
      <c r="G29" s="1418"/>
    </row>
    <row r="30" spans="2:7" x14ac:dyDescent="0.2">
      <c r="B30" s="2355" t="s">
        <v>1457</v>
      </c>
      <c r="C30" s="1415" t="s">
        <v>1446</v>
      </c>
      <c r="D30" s="1416">
        <v>4960</v>
      </c>
      <c r="E30" s="1416">
        <v>2030</v>
      </c>
      <c r="F30" s="1417">
        <v>44986</v>
      </c>
      <c r="G30" s="1418"/>
    </row>
    <row r="31" spans="2:7" x14ac:dyDescent="0.2">
      <c r="B31" s="2355"/>
      <c r="C31" s="1415" t="s">
        <v>1447</v>
      </c>
      <c r="D31" s="1416">
        <v>9000</v>
      </c>
      <c r="E31" s="1416">
        <v>2420</v>
      </c>
      <c r="F31" s="1417">
        <v>44986</v>
      </c>
      <c r="G31" s="1418"/>
    </row>
    <row r="32" spans="2:7" x14ac:dyDescent="0.2">
      <c r="B32" s="2355"/>
      <c r="C32" s="1415" t="s">
        <v>1448</v>
      </c>
      <c r="D32" s="1416">
        <v>13960</v>
      </c>
      <c r="E32" s="1416">
        <v>4450</v>
      </c>
      <c r="F32" s="1417">
        <v>44986</v>
      </c>
      <c r="G32" s="1418"/>
    </row>
    <row r="33" spans="2:9" x14ac:dyDescent="0.2">
      <c r="B33" s="2355" t="s">
        <v>1458</v>
      </c>
      <c r="C33" s="1415" t="s">
        <v>1446</v>
      </c>
      <c r="D33" s="1416">
        <v>470</v>
      </c>
      <c r="E33" s="1416">
        <v>200</v>
      </c>
      <c r="F33" s="1417">
        <v>44927</v>
      </c>
      <c r="G33" s="1418"/>
    </row>
    <row r="34" spans="2:9" x14ac:dyDescent="0.2">
      <c r="B34" s="2355"/>
      <c r="C34" s="1415" t="s">
        <v>1447</v>
      </c>
      <c r="D34" s="1416">
        <v>2610</v>
      </c>
      <c r="E34" s="1416">
        <v>670</v>
      </c>
      <c r="F34" s="1417">
        <v>44652</v>
      </c>
      <c r="G34" s="1418"/>
    </row>
    <row r="35" spans="2:9" x14ac:dyDescent="0.2">
      <c r="B35" s="2355"/>
      <c r="C35" s="1415" t="s">
        <v>1448</v>
      </c>
      <c r="D35" s="1416">
        <v>3080</v>
      </c>
      <c r="E35" s="1416">
        <v>860</v>
      </c>
      <c r="F35" s="1417">
        <v>44652</v>
      </c>
      <c r="G35" s="1418"/>
    </row>
    <row r="36" spans="2:9" x14ac:dyDescent="0.2">
      <c r="B36" s="2355" t="s">
        <v>1459</v>
      </c>
      <c r="C36" s="1415" t="s">
        <v>1446</v>
      </c>
      <c r="D36" s="1416">
        <v>1500</v>
      </c>
      <c r="E36" s="1416">
        <v>1180</v>
      </c>
      <c r="F36" s="1417">
        <v>44927</v>
      </c>
      <c r="G36" s="1418"/>
    </row>
    <row r="37" spans="2:9" x14ac:dyDescent="0.2">
      <c r="B37" s="2355"/>
      <c r="C37" s="1415" t="s">
        <v>1447</v>
      </c>
      <c r="D37" s="1416">
        <v>2300</v>
      </c>
      <c r="E37" s="1416">
        <v>1670</v>
      </c>
      <c r="F37" s="1417">
        <v>44652</v>
      </c>
      <c r="G37" s="1418"/>
    </row>
    <row r="38" spans="2:9" x14ac:dyDescent="0.2">
      <c r="B38" s="2355"/>
      <c r="C38" s="1415" t="s">
        <v>1448</v>
      </c>
      <c r="D38" s="1416">
        <v>3800</v>
      </c>
      <c r="E38" s="1416">
        <v>2820</v>
      </c>
      <c r="F38" s="1417">
        <v>44652</v>
      </c>
      <c r="G38" s="1418"/>
    </row>
    <row r="39" spans="2:9" x14ac:dyDescent="0.2">
      <c r="B39" s="2355" t="s">
        <v>1460</v>
      </c>
      <c r="C39" s="1415" t="s">
        <v>1446</v>
      </c>
      <c r="D39" s="1416">
        <v>120</v>
      </c>
      <c r="E39" s="1416">
        <v>90</v>
      </c>
      <c r="F39" s="1417">
        <v>44806</v>
      </c>
      <c r="G39" s="1418"/>
    </row>
    <row r="40" spans="2:9" x14ac:dyDescent="0.2">
      <c r="B40" s="2355"/>
      <c r="C40" s="1415" t="s">
        <v>1447</v>
      </c>
      <c r="D40" s="1416">
        <v>1250</v>
      </c>
      <c r="E40" s="1416">
        <v>900</v>
      </c>
      <c r="F40" s="1417">
        <v>44652</v>
      </c>
      <c r="G40" s="1418"/>
    </row>
    <row r="41" spans="2:9" x14ac:dyDescent="0.2">
      <c r="B41" s="2355"/>
      <c r="C41" s="1415" t="s">
        <v>1448</v>
      </c>
      <c r="D41" s="1416">
        <v>1370</v>
      </c>
      <c r="E41" s="1416">
        <v>990</v>
      </c>
      <c r="F41" s="1417">
        <v>44652</v>
      </c>
      <c r="G41" s="1418"/>
    </row>
    <row r="42" spans="2:9" x14ac:dyDescent="0.2">
      <c r="B42" s="1422" t="s">
        <v>1461</v>
      </c>
      <c r="C42" s="1415" t="s">
        <v>1446</v>
      </c>
      <c r="D42" s="1416">
        <v>1100</v>
      </c>
      <c r="E42" s="1416">
        <v>1030</v>
      </c>
      <c r="F42" s="1417">
        <v>44866</v>
      </c>
      <c r="G42" s="1418"/>
    </row>
    <row r="43" spans="2:9" x14ac:dyDescent="0.2">
      <c r="B43" s="1402"/>
      <c r="C43" s="1402"/>
      <c r="D43" s="1402"/>
      <c r="E43" s="1402"/>
      <c r="F43" s="1403"/>
      <c r="G43" s="1400"/>
      <c r="H43" s="1400"/>
      <c r="I43" s="1400"/>
    </row>
    <row r="44" spans="2:9" ht="39.75" x14ac:dyDescent="0.2">
      <c r="B44" s="1411"/>
      <c r="C44" s="1412"/>
      <c r="D44" s="1413" t="s">
        <v>1441</v>
      </c>
      <c r="E44" s="1413" t="s">
        <v>1442</v>
      </c>
      <c r="F44" s="1414" t="s">
        <v>1443</v>
      </c>
      <c r="G44" s="1418"/>
    </row>
    <row r="45" spans="2:9" x14ac:dyDescent="0.2">
      <c r="B45" s="2356" t="s">
        <v>1462</v>
      </c>
      <c r="C45" s="2357"/>
      <c r="D45" s="2357"/>
      <c r="E45" s="2357"/>
      <c r="F45" s="2358"/>
      <c r="G45" s="1418"/>
    </row>
    <row r="46" spans="2:9" x14ac:dyDescent="0.2">
      <c r="B46" s="2368" t="s">
        <v>1463</v>
      </c>
      <c r="C46" s="1415" t="s">
        <v>1446</v>
      </c>
      <c r="D46" s="1416">
        <v>8420</v>
      </c>
      <c r="E46" s="1416">
        <v>6730</v>
      </c>
      <c r="F46" s="1417">
        <v>44652</v>
      </c>
      <c r="G46" s="1418"/>
    </row>
    <row r="47" spans="2:9" x14ac:dyDescent="0.2">
      <c r="B47" s="2369"/>
      <c r="C47" s="1415" t="s">
        <v>1447</v>
      </c>
      <c r="D47" s="1416">
        <v>20790</v>
      </c>
      <c r="E47" s="1416">
        <v>16200</v>
      </c>
      <c r="F47" s="1417">
        <v>44682</v>
      </c>
      <c r="G47" s="1418"/>
    </row>
    <row r="48" spans="2:9" x14ac:dyDescent="0.2">
      <c r="B48" s="2370"/>
      <c r="C48" s="1415" t="s">
        <v>1448</v>
      </c>
      <c r="D48" s="1416">
        <v>29210</v>
      </c>
      <c r="E48" s="1416">
        <v>22930</v>
      </c>
      <c r="F48" s="1417">
        <v>44682</v>
      </c>
      <c r="G48" s="1418"/>
    </row>
    <row r="49" spans="2:7" x14ac:dyDescent="0.2">
      <c r="B49" s="2368" t="s">
        <v>1464</v>
      </c>
      <c r="C49" s="1415" t="s">
        <v>1446</v>
      </c>
      <c r="D49" s="1416">
        <v>9510</v>
      </c>
      <c r="E49" s="1416">
        <v>6280</v>
      </c>
      <c r="F49" s="1417">
        <v>44774</v>
      </c>
      <c r="G49" s="1418"/>
    </row>
    <row r="50" spans="2:7" x14ac:dyDescent="0.2">
      <c r="B50" s="2369"/>
      <c r="C50" s="1415" t="s">
        <v>1447</v>
      </c>
      <c r="D50" s="1416">
        <v>35790</v>
      </c>
      <c r="E50" s="1416">
        <v>26240</v>
      </c>
      <c r="F50" s="1417">
        <v>44652</v>
      </c>
      <c r="G50" s="1418"/>
    </row>
    <row r="51" spans="2:7" x14ac:dyDescent="0.2">
      <c r="B51" s="2370"/>
      <c r="C51" s="1415" t="s">
        <v>1448</v>
      </c>
      <c r="D51" s="1416">
        <v>45300</v>
      </c>
      <c r="E51" s="1416">
        <v>32420</v>
      </c>
      <c r="F51" s="1417">
        <v>44652</v>
      </c>
      <c r="G51" s="1418"/>
    </row>
    <row r="52" spans="2:7" x14ac:dyDescent="0.2">
      <c r="B52" s="2356" t="s">
        <v>1465</v>
      </c>
      <c r="C52" s="2357"/>
      <c r="D52" s="2365"/>
      <c r="E52" s="2365"/>
      <c r="F52" s="2366"/>
      <c r="G52" s="1418"/>
    </row>
    <row r="53" spans="2:7" x14ac:dyDescent="0.2">
      <c r="B53" s="2368" t="s">
        <v>1466</v>
      </c>
      <c r="C53" s="1415" t="s">
        <v>1446</v>
      </c>
      <c r="D53" s="1416">
        <v>4500</v>
      </c>
      <c r="E53" s="1416">
        <v>3930</v>
      </c>
      <c r="F53" s="1417">
        <v>44743</v>
      </c>
      <c r="G53" s="1418"/>
    </row>
    <row r="54" spans="2:7" x14ac:dyDescent="0.2">
      <c r="B54" s="2369"/>
      <c r="C54" s="1415" t="s">
        <v>1447</v>
      </c>
      <c r="D54" s="1416">
        <v>9000</v>
      </c>
      <c r="E54" s="1416">
        <v>6900</v>
      </c>
      <c r="F54" s="1417">
        <v>44986</v>
      </c>
      <c r="G54" s="1418"/>
    </row>
    <row r="55" spans="2:7" x14ac:dyDescent="0.2">
      <c r="B55" s="2370"/>
      <c r="C55" s="1415" t="s">
        <v>1448</v>
      </c>
      <c r="D55" s="1416">
        <v>13500</v>
      </c>
      <c r="E55" s="1416">
        <v>10770</v>
      </c>
      <c r="F55" s="1417">
        <v>44986</v>
      </c>
      <c r="G55" s="1418"/>
    </row>
    <row r="56" spans="2:7" x14ac:dyDescent="0.2">
      <c r="B56" s="2368" t="s">
        <v>1467</v>
      </c>
      <c r="C56" s="1415" t="s">
        <v>1446</v>
      </c>
      <c r="D56" s="1416">
        <v>950</v>
      </c>
      <c r="E56" s="1416">
        <v>840</v>
      </c>
      <c r="F56" s="1417">
        <v>44652</v>
      </c>
      <c r="G56" s="1418"/>
    </row>
    <row r="57" spans="2:7" x14ac:dyDescent="0.2">
      <c r="B57" s="2369"/>
      <c r="C57" s="1415" t="s">
        <v>1447</v>
      </c>
      <c r="D57" s="1416">
        <v>3850</v>
      </c>
      <c r="E57" s="1416">
        <v>2480</v>
      </c>
      <c r="F57" s="1417">
        <v>44682</v>
      </c>
      <c r="G57" s="1418"/>
    </row>
    <row r="58" spans="2:7" x14ac:dyDescent="0.2">
      <c r="B58" s="2370"/>
      <c r="C58" s="1415" t="s">
        <v>1448</v>
      </c>
      <c r="D58" s="1416">
        <v>4800</v>
      </c>
      <c r="E58" s="1416">
        <v>3320</v>
      </c>
      <c r="F58" s="1417">
        <v>44682</v>
      </c>
      <c r="G58" s="1418"/>
    </row>
    <row r="59" spans="2:7" x14ac:dyDescent="0.2">
      <c r="B59" s="1402"/>
      <c r="C59" s="1402"/>
      <c r="D59" s="1420"/>
      <c r="E59" s="1420"/>
      <c r="F59" s="1421"/>
      <c r="G59" s="1418"/>
    </row>
    <row r="60" spans="2:7" ht="40.5" customHeight="1" x14ac:dyDescent="0.2">
      <c r="B60" s="2371" t="s">
        <v>1468</v>
      </c>
      <c r="C60" s="2371"/>
      <c r="D60" s="2371"/>
      <c r="E60" s="2371"/>
      <c r="F60" s="2371"/>
      <c r="G60" s="1418"/>
    </row>
    <row r="61" spans="2:7" x14ac:dyDescent="0.2">
      <c r="B61" s="1407"/>
      <c r="C61" s="1402"/>
      <c r="D61" s="1420"/>
      <c r="E61" s="1420"/>
      <c r="F61" s="1421"/>
      <c r="G61" s="1418"/>
    </row>
    <row r="62" spans="2:7" ht="39.75" x14ac:dyDescent="0.2">
      <c r="B62" s="1411"/>
      <c r="C62" s="1412"/>
      <c r="D62" s="1413" t="s">
        <v>1441</v>
      </c>
      <c r="E62" s="1413" t="s">
        <v>1442</v>
      </c>
      <c r="F62" s="1414" t="s">
        <v>1443</v>
      </c>
      <c r="G62" s="1418"/>
    </row>
    <row r="63" spans="2:7" x14ac:dyDescent="0.2">
      <c r="B63" s="1423" t="s">
        <v>1469</v>
      </c>
      <c r="C63" s="1424"/>
      <c r="D63" s="1424"/>
      <c r="E63" s="1424"/>
      <c r="F63" s="1425"/>
      <c r="G63" s="1418"/>
    </row>
    <row r="64" spans="2:7" x14ac:dyDescent="0.2">
      <c r="B64" s="2372" t="s">
        <v>1459</v>
      </c>
      <c r="C64" s="1415" t="s">
        <v>1446</v>
      </c>
      <c r="D64" s="1416">
        <v>850</v>
      </c>
      <c r="E64" s="1416">
        <v>660</v>
      </c>
      <c r="F64" s="1417">
        <v>44652</v>
      </c>
      <c r="G64" s="1418"/>
    </row>
    <row r="65" spans="2:7" x14ac:dyDescent="0.2">
      <c r="B65" s="2373"/>
      <c r="C65" s="1415" t="s">
        <v>1447</v>
      </c>
      <c r="D65" s="1416">
        <v>1620</v>
      </c>
      <c r="E65" s="1416">
        <v>1030</v>
      </c>
      <c r="F65" s="1417">
        <v>44652</v>
      </c>
      <c r="G65" s="1418"/>
    </row>
    <row r="66" spans="2:7" x14ac:dyDescent="0.2">
      <c r="B66" s="2374"/>
      <c r="C66" s="1415" t="s">
        <v>1448</v>
      </c>
      <c r="D66" s="1416">
        <v>2470</v>
      </c>
      <c r="E66" s="1416">
        <v>1700</v>
      </c>
      <c r="F66" s="1417">
        <v>44652</v>
      </c>
      <c r="G66" s="1418"/>
    </row>
    <row r="67" spans="2:7" x14ac:dyDescent="0.2">
      <c r="B67" s="2356" t="s">
        <v>1470</v>
      </c>
      <c r="C67" s="2357"/>
      <c r="D67" s="2365"/>
      <c r="E67" s="2365"/>
      <c r="F67" s="2366"/>
      <c r="G67" s="1418"/>
    </row>
    <row r="68" spans="2:7" ht="16.5" x14ac:dyDescent="0.2">
      <c r="B68" s="2368" t="s">
        <v>1463</v>
      </c>
      <c r="C68" s="1415" t="s">
        <v>1446</v>
      </c>
      <c r="D68" s="1416">
        <v>20</v>
      </c>
      <c r="E68" s="1426">
        <v>0</v>
      </c>
      <c r="F68" s="1427">
        <v>2</v>
      </c>
      <c r="G68" s="1418"/>
    </row>
    <row r="69" spans="2:7" ht="16.5" x14ac:dyDescent="0.2">
      <c r="B69" s="2369"/>
      <c r="C69" s="1415" t="s">
        <v>1447</v>
      </c>
      <c r="D69" s="1416">
        <v>130</v>
      </c>
      <c r="E69" s="1426">
        <v>0</v>
      </c>
      <c r="F69" s="1427">
        <v>2</v>
      </c>
      <c r="G69" s="1418"/>
    </row>
    <row r="70" spans="2:7" ht="16.5" x14ac:dyDescent="0.2">
      <c r="B70" s="2370"/>
      <c r="C70" s="1415" t="s">
        <v>1448</v>
      </c>
      <c r="D70" s="1416">
        <v>150</v>
      </c>
      <c r="E70" s="1426">
        <v>0</v>
      </c>
      <c r="F70" s="1427">
        <v>2</v>
      </c>
      <c r="G70" s="1418"/>
    </row>
    <row r="71" spans="2:7" ht="16.5" x14ac:dyDescent="0.2">
      <c r="B71" s="2368" t="s">
        <v>1464</v>
      </c>
      <c r="C71" s="1415" t="s">
        <v>1446</v>
      </c>
      <c r="D71" s="1416">
        <v>20</v>
      </c>
      <c r="E71" s="1426">
        <v>0</v>
      </c>
      <c r="F71" s="1427">
        <v>2</v>
      </c>
      <c r="G71" s="1418"/>
    </row>
    <row r="72" spans="2:7" x14ac:dyDescent="0.2">
      <c r="B72" s="2369"/>
      <c r="C72" s="1415" t="s">
        <v>1447</v>
      </c>
      <c r="D72" s="1416">
        <v>650</v>
      </c>
      <c r="E72" s="1416">
        <v>140</v>
      </c>
      <c r="F72" s="1417">
        <v>44958</v>
      </c>
      <c r="G72" s="1418"/>
    </row>
    <row r="73" spans="2:7" x14ac:dyDescent="0.2">
      <c r="B73" s="2370"/>
      <c r="C73" s="1415" t="s">
        <v>1448</v>
      </c>
      <c r="D73" s="1416">
        <v>670</v>
      </c>
      <c r="E73" s="1416">
        <v>140</v>
      </c>
      <c r="F73" s="1417">
        <v>44958</v>
      </c>
      <c r="G73" s="1418"/>
    </row>
    <row r="74" spans="2:7" x14ac:dyDescent="0.2">
      <c r="B74" s="2356" t="s">
        <v>1471</v>
      </c>
      <c r="C74" s="2357"/>
      <c r="D74" s="2365"/>
      <c r="E74" s="2365"/>
      <c r="F74" s="2366"/>
      <c r="G74" s="1418"/>
    </row>
    <row r="75" spans="2:7" x14ac:dyDescent="0.2">
      <c r="B75" s="2368" t="s">
        <v>1466</v>
      </c>
      <c r="C75" s="1415" t="s">
        <v>1446</v>
      </c>
      <c r="D75" s="1416">
        <v>100</v>
      </c>
      <c r="E75" s="1416">
        <v>50</v>
      </c>
      <c r="F75" s="1417">
        <v>44896</v>
      </c>
      <c r="G75" s="1418"/>
    </row>
    <row r="76" spans="2:7" x14ac:dyDescent="0.2">
      <c r="B76" s="2369"/>
      <c r="C76" s="1415" t="s">
        <v>1447</v>
      </c>
      <c r="D76" s="1416">
        <v>180</v>
      </c>
      <c r="E76" s="1416">
        <v>100</v>
      </c>
      <c r="F76" s="1417">
        <v>44743</v>
      </c>
      <c r="G76" s="1418"/>
    </row>
    <row r="77" spans="2:7" x14ac:dyDescent="0.2">
      <c r="B77" s="2370"/>
      <c r="C77" s="1415" t="s">
        <v>1448</v>
      </c>
      <c r="D77" s="1416">
        <v>280</v>
      </c>
      <c r="E77" s="1416">
        <v>140</v>
      </c>
      <c r="F77" s="1417">
        <v>44896</v>
      </c>
      <c r="G77" s="1418"/>
    </row>
    <row r="79" spans="2:7" x14ac:dyDescent="0.2">
      <c r="B79" s="1428" t="s">
        <v>288</v>
      </c>
    </row>
    <row r="81" spans="2:6" ht="23.45" customHeight="1" x14ac:dyDescent="0.2">
      <c r="B81" s="2375" t="s">
        <v>1472</v>
      </c>
      <c r="C81" s="2375"/>
      <c r="D81" s="2375"/>
      <c r="E81" s="2375"/>
      <c r="F81" s="2375"/>
    </row>
    <row r="82" spans="2:6" x14ac:dyDescent="0.2">
      <c r="B82" s="2376" t="s">
        <v>1473</v>
      </c>
      <c r="C82" s="2376"/>
      <c r="D82" s="2376"/>
      <c r="E82" s="2376"/>
      <c r="F82" s="2376"/>
    </row>
    <row r="84" spans="2:6" x14ac:dyDescent="0.2">
      <c r="B84" s="2376" t="s">
        <v>1474</v>
      </c>
      <c r="C84" s="2376"/>
      <c r="D84" s="2376"/>
      <c r="E84" s="2376"/>
      <c r="F84" s="2376"/>
    </row>
  </sheetData>
  <mergeCells count="29">
    <mergeCell ref="B74:F74"/>
    <mergeCell ref="B75:B77"/>
    <mergeCell ref="B81:F81"/>
    <mergeCell ref="B82:F82"/>
    <mergeCell ref="B84:F84"/>
    <mergeCell ref="B71:B73"/>
    <mergeCell ref="B39:B41"/>
    <mergeCell ref="B45:F45"/>
    <mergeCell ref="B46:B48"/>
    <mergeCell ref="B49:B51"/>
    <mergeCell ref="B52:F52"/>
    <mergeCell ref="B53:B55"/>
    <mergeCell ref="B56:B58"/>
    <mergeCell ref="B60:F60"/>
    <mergeCell ref="B64:B66"/>
    <mergeCell ref="B67:F67"/>
    <mergeCell ref="B68:B70"/>
    <mergeCell ref="B36:B38"/>
    <mergeCell ref="B7:F7"/>
    <mergeCell ref="B8:B10"/>
    <mergeCell ref="B11:B13"/>
    <mergeCell ref="B14:F14"/>
    <mergeCell ref="B15:B17"/>
    <mergeCell ref="B18:B20"/>
    <mergeCell ref="B21:F21"/>
    <mergeCell ref="B22:B24"/>
    <mergeCell ref="B29:F29"/>
    <mergeCell ref="B30:B32"/>
    <mergeCell ref="B33:B35"/>
  </mergeCell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AEF64-62CF-4FE5-977D-C258299812D9}">
  <dimension ref="A1:D52"/>
  <sheetViews>
    <sheetView topLeftCell="A19" zoomScale="85" zoomScaleNormal="85" workbookViewId="0">
      <selection activeCell="C52" sqref="C52"/>
    </sheetView>
  </sheetViews>
  <sheetFormatPr defaultRowHeight="15" x14ac:dyDescent="0.25"/>
  <cols>
    <col min="1" max="1" width="53.85546875" customWidth="1"/>
    <col min="2" max="2" width="38.5703125" bestFit="1" customWidth="1"/>
    <col min="3" max="3" width="16.42578125" style="1447" customWidth="1"/>
  </cols>
  <sheetData>
    <row r="1" spans="1:4" ht="23.25" x14ac:dyDescent="0.35">
      <c r="A1" s="1430" t="s">
        <v>1475</v>
      </c>
      <c r="B1" s="1431"/>
      <c r="C1" s="1432"/>
      <c r="D1" s="1433"/>
    </row>
    <row r="2" spans="1:4" ht="20.25" x14ac:dyDescent="0.25">
      <c r="A2" s="1434" t="s">
        <v>1476</v>
      </c>
      <c r="B2" s="1431"/>
      <c r="C2" s="1432"/>
    </row>
    <row r="3" spans="1:4" x14ac:dyDescent="0.25">
      <c r="A3" s="1435"/>
      <c r="B3" s="1435"/>
      <c r="C3" s="1436"/>
      <c r="D3" s="1435"/>
    </row>
    <row r="4" spans="1:4" ht="60" x14ac:dyDescent="0.25">
      <c r="A4" s="1437" t="s">
        <v>1477</v>
      </c>
      <c r="B4" s="1437" t="s">
        <v>1478</v>
      </c>
      <c r="C4" s="1438" t="s">
        <v>1479</v>
      </c>
    </row>
    <row r="5" spans="1:4" x14ac:dyDescent="0.25">
      <c r="A5" s="2380" t="s">
        <v>1480</v>
      </c>
      <c r="B5" s="1439" t="s">
        <v>1481</v>
      </c>
      <c r="C5" s="1440">
        <v>70000</v>
      </c>
    </row>
    <row r="6" spans="1:4" x14ac:dyDescent="0.25">
      <c r="A6" s="2381"/>
      <c r="B6" s="1441" t="s">
        <v>1482</v>
      </c>
      <c r="C6" s="1440">
        <v>11000</v>
      </c>
    </row>
    <row r="7" spans="1:4" x14ac:dyDescent="0.25">
      <c r="A7" s="2382"/>
      <c r="B7" s="2383"/>
      <c r="C7" s="1442">
        <v>81000</v>
      </c>
    </row>
    <row r="8" spans="1:4" x14ac:dyDescent="0.25">
      <c r="A8" s="2380" t="s">
        <v>1483</v>
      </c>
      <c r="B8" s="1441" t="s">
        <v>1484</v>
      </c>
      <c r="C8" s="1440">
        <v>12000</v>
      </c>
    </row>
    <row r="9" spans="1:4" x14ac:dyDescent="0.25">
      <c r="A9" s="2384"/>
      <c r="B9" s="1441" t="s">
        <v>1485</v>
      </c>
      <c r="C9" s="1440">
        <v>12000</v>
      </c>
    </row>
    <row r="10" spans="1:4" x14ac:dyDescent="0.25">
      <c r="A10" s="2384"/>
      <c r="B10" s="1441" t="s">
        <v>1486</v>
      </c>
      <c r="C10" s="1440">
        <v>6500</v>
      </c>
    </row>
    <row r="11" spans="1:4" x14ac:dyDescent="0.25">
      <c r="A11" s="2384"/>
      <c r="B11" s="1441" t="s">
        <v>1487</v>
      </c>
      <c r="C11" s="1440">
        <v>40000</v>
      </c>
    </row>
    <row r="12" spans="1:4" x14ac:dyDescent="0.25">
      <c r="A12" s="2384"/>
      <c r="B12" s="1441" t="s">
        <v>1488</v>
      </c>
      <c r="C12" s="1440">
        <v>5500</v>
      </c>
    </row>
    <row r="13" spans="1:4" x14ac:dyDescent="0.25">
      <c r="A13" s="2384"/>
      <c r="B13" s="1441" t="s">
        <v>1489</v>
      </c>
      <c r="C13" s="1440">
        <v>10000</v>
      </c>
    </row>
    <row r="14" spans="1:4" x14ac:dyDescent="0.25">
      <c r="A14" s="2384"/>
      <c r="B14" s="1441" t="s">
        <v>1490</v>
      </c>
      <c r="C14" s="1440">
        <v>5500</v>
      </c>
    </row>
    <row r="15" spans="1:4" x14ac:dyDescent="0.25">
      <c r="A15" s="2384"/>
      <c r="B15" s="1441" t="s">
        <v>1491</v>
      </c>
      <c r="C15" s="1440">
        <v>10000</v>
      </c>
    </row>
    <row r="16" spans="1:4" x14ac:dyDescent="0.25">
      <c r="A16" s="2384"/>
      <c r="B16" s="1441" t="s">
        <v>1492</v>
      </c>
      <c r="C16" s="1440">
        <v>7000</v>
      </c>
    </row>
    <row r="17" spans="1:3" x14ac:dyDescent="0.25">
      <c r="A17" s="2384"/>
      <c r="B17" s="1441" t="s">
        <v>1493</v>
      </c>
      <c r="C17" s="1440">
        <v>80000</v>
      </c>
    </row>
    <row r="18" spans="1:3" x14ac:dyDescent="0.25">
      <c r="A18" s="2381"/>
      <c r="B18" s="1441" t="s">
        <v>1494</v>
      </c>
      <c r="C18" s="1440">
        <v>7500</v>
      </c>
    </row>
    <row r="19" spans="1:3" x14ac:dyDescent="0.25">
      <c r="A19" s="2382"/>
      <c r="B19" s="2383"/>
      <c r="C19" s="1442">
        <v>196000</v>
      </c>
    </row>
    <row r="20" spans="1:3" x14ac:dyDescent="0.25">
      <c r="A20" s="2385" t="s">
        <v>1495</v>
      </c>
      <c r="B20" s="1441" t="s">
        <v>1496</v>
      </c>
      <c r="C20" s="1440">
        <v>6930</v>
      </c>
    </row>
    <row r="21" spans="1:3" x14ac:dyDescent="0.25">
      <c r="A21" s="2386"/>
      <c r="B21" s="1441" t="s">
        <v>1497</v>
      </c>
      <c r="C21" s="1440">
        <v>45000</v>
      </c>
    </row>
    <row r="22" spans="1:3" x14ac:dyDescent="0.25">
      <c r="A22" s="2382"/>
      <c r="B22" s="2383"/>
      <c r="C22" s="1442">
        <v>51930</v>
      </c>
    </row>
    <row r="23" spans="1:3" x14ac:dyDescent="0.25">
      <c r="A23" s="2387" t="s">
        <v>1498</v>
      </c>
      <c r="B23" s="1441" t="s">
        <v>1485</v>
      </c>
      <c r="C23" s="1440">
        <v>14000</v>
      </c>
    </row>
    <row r="24" spans="1:3" x14ac:dyDescent="0.25">
      <c r="A24" s="2388"/>
      <c r="B24" s="1441" t="s">
        <v>1499</v>
      </c>
      <c r="C24" s="1440">
        <v>30167</v>
      </c>
    </row>
    <row r="25" spans="1:3" x14ac:dyDescent="0.25">
      <c r="A25" s="2389"/>
      <c r="B25" s="1439" t="s">
        <v>1500</v>
      </c>
      <c r="C25" s="1440">
        <v>22500</v>
      </c>
    </row>
    <row r="26" spans="1:3" x14ac:dyDescent="0.25">
      <c r="A26" s="2382"/>
      <c r="B26" s="2383"/>
      <c r="C26" s="1442">
        <v>66667</v>
      </c>
    </row>
    <row r="27" spans="1:3" x14ac:dyDescent="0.25">
      <c r="A27" s="1443" t="s">
        <v>1501</v>
      </c>
      <c r="B27" s="1444" t="s">
        <v>1502</v>
      </c>
      <c r="C27" s="1440">
        <v>12540</v>
      </c>
    </row>
    <row r="28" spans="1:3" x14ac:dyDescent="0.25">
      <c r="A28" s="2382"/>
      <c r="B28" s="2383"/>
      <c r="C28" s="1442">
        <v>12540</v>
      </c>
    </row>
    <row r="29" spans="1:3" x14ac:dyDescent="0.25">
      <c r="A29" s="2380" t="s">
        <v>1503</v>
      </c>
      <c r="B29" s="1441" t="s">
        <v>1504</v>
      </c>
      <c r="C29" s="1440">
        <v>3000</v>
      </c>
    </row>
    <row r="30" spans="1:3" x14ac:dyDescent="0.25">
      <c r="A30" s="2384"/>
      <c r="B30" s="1444" t="s">
        <v>1505</v>
      </c>
      <c r="C30" s="1440">
        <v>3000</v>
      </c>
    </row>
    <row r="31" spans="1:3" x14ac:dyDescent="0.25">
      <c r="A31" s="2384"/>
      <c r="B31" s="1444" t="s">
        <v>1506</v>
      </c>
      <c r="C31" s="1440">
        <v>3000</v>
      </c>
    </row>
    <row r="32" spans="1:3" x14ac:dyDescent="0.25">
      <c r="A32" s="2384"/>
      <c r="B32" s="1441" t="s">
        <v>1507</v>
      </c>
      <c r="C32" s="1440">
        <v>3000</v>
      </c>
    </row>
    <row r="33" spans="1:3" x14ac:dyDescent="0.25">
      <c r="A33" s="2384"/>
      <c r="B33" s="1441" t="s">
        <v>1508</v>
      </c>
      <c r="C33" s="1440">
        <v>3000</v>
      </c>
    </row>
    <row r="34" spans="1:3" x14ac:dyDescent="0.25">
      <c r="A34" s="2384"/>
      <c r="B34" s="1441" t="s">
        <v>1509</v>
      </c>
      <c r="C34" s="1440">
        <v>3000</v>
      </c>
    </row>
    <row r="35" spans="1:3" x14ac:dyDescent="0.25">
      <c r="A35" s="2381"/>
      <c r="B35" s="1441" t="s">
        <v>1510</v>
      </c>
      <c r="C35" s="1440">
        <v>3000</v>
      </c>
    </row>
    <row r="36" spans="1:3" x14ac:dyDescent="0.25">
      <c r="A36" s="2382"/>
      <c r="B36" s="2383"/>
      <c r="C36" s="1442">
        <v>21000</v>
      </c>
    </row>
    <row r="37" spans="1:3" x14ac:dyDescent="0.25">
      <c r="A37" s="2377" t="s">
        <v>1511</v>
      </c>
      <c r="B37" s="1441" t="s">
        <v>1512</v>
      </c>
      <c r="C37" s="1440">
        <v>2000</v>
      </c>
    </row>
    <row r="38" spans="1:3" x14ac:dyDescent="0.25">
      <c r="A38" s="2378"/>
      <c r="B38" s="1441" t="s">
        <v>1513</v>
      </c>
      <c r="C38" s="1440">
        <v>5000</v>
      </c>
    </row>
    <row r="39" spans="1:3" x14ac:dyDescent="0.25">
      <c r="A39" s="2379"/>
      <c r="B39" s="1441" t="s">
        <v>1514</v>
      </c>
      <c r="C39" s="1440">
        <v>2000</v>
      </c>
    </row>
    <row r="40" spans="1:3" x14ac:dyDescent="0.25">
      <c r="A40" s="2382"/>
      <c r="B40" s="2383"/>
      <c r="C40" s="1442">
        <v>9000</v>
      </c>
    </row>
    <row r="41" spans="1:3" x14ac:dyDescent="0.25">
      <c r="A41" s="2377" t="s">
        <v>1515</v>
      </c>
      <c r="B41" s="1441" t="s">
        <v>1514</v>
      </c>
      <c r="C41" s="1440">
        <v>3333</v>
      </c>
    </row>
    <row r="42" spans="1:3" x14ac:dyDescent="0.25">
      <c r="A42" s="2379"/>
      <c r="B42" s="1444" t="s">
        <v>1516</v>
      </c>
      <c r="C42" s="1440">
        <v>4150</v>
      </c>
    </row>
    <row r="43" spans="1:3" x14ac:dyDescent="0.25">
      <c r="A43" s="2382"/>
      <c r="B43" s="2383"/>
      <c r="C43" s="1442">
        <v>7483</v>
      </c>
    </row>
    <row r="44" spans="1:3" x14ac:dyDescent="0.25">
      <c r="A44" s="1445" t="s">
        <v>1517</v>
      </c>
      <c r="B44" s="1441" t="s">
        <v>1518</v>
      </c>
      <c r="C44" s="1446">
        <v>36305</v>
      </c>
    </row>
    <row r="45" spans="1:3" x14ac:dyDescent="0.25">
      <c r="A45" s="2382"/>
      <c r="B45" s="2383"/>
      <c r="C45" s="1442">
        <v>36305</v>
      </c>
    </row>
    <row r="46" spans="1:3" x14ac:dyDescent="0.25">
      <c r="A46" s="2377" t="s">
        <v>1519</v>
      </c>
      <c r="B46" s="1441" t="s">
        <v>1520</v>
      </c>
      <c r="C46" s="1440">
        <v>12000</v>
      </c>
    </row>
    <row r="47" spans="1:3" x14ac:dyDescent="0.25">
      <c r="A47" s="2378"/>
      <c r="B47" s="1441" t="s">
        <v>1521</v>
      </c>
      <c r="C47" s="1440">
        <v>12000</v>
      </c>
    </row>
    <row r="48" spans="1:3" x14ac:dyDescent="0.25">
      <c r="A48" s="2379"/>
      <c r="B48" s="1441" t="s">
        <v>1522</v>
      </c>
      <c r="C48" s="1440">
        <v>12000</v>
      </c>
    </row>
    <row r="49" spans="1:3" x14ac:dyDescent="0.25">
      <c r="A49" s="2382"/>
      <c r="B49" s="2383"/>
      <c r="C49" s="1442">
        <v>36000</v>
      </c>
    </row>
    <row r="50" spans="1:3" x14ac:dyDescent="0.25">
      <c r="A50" s="1445" t="s">
        <v>1523</v>
      </c>
      <c r="B50" s="1441" t="s">
        <v>1524</v>
      </c>
      <c r="C50" s="1440">
        <v>10000</v>
      </c>
    </row>
    <row r="51" spans="1:3" x14ac:dyDescent="0.25">
      <c r="A51" s="2382"/>
      <c r="B51" s="2383"/>
      <c r="C51" s="1442">
        <v>10000</v>
      </c>
    </row>
    <row r="52" spans="1:3" x14ac:dyDescent="0.25">
      <c r="A52" s="2390" t="s">
        <v>1525</v>
      </c>
      <c r="B52" s="2391"/>
      <c r="C52" s="1442">
        <v>527925</v>
      </c>
    </row>
  </sheetData>
  <mergeCells count="20">
    <mergeCell ref="A51:B51"/>
    <mergeCell ref="A52:B52"/>
    <mergeCell ref="A40:B40"/>
    <mergeCell ref="A41:A42"/>
    <mergeCell ref="A43:B43"/>
    <mergeCell ref="A45:B45"/>
    <mergeCell ref="A46:A48"/>
    <mergeCell ref="A49:B49"/>
    <mergeCell ref="A37:A39"/>
    <mergeCell ref="A5:A6"/>
    <mergeCell ref="A7:B7"/>
    <mergeCell ref="A8:A18"/>
    <mergeCell ref="A19:B19"/>
    <mergeCell ref="A20:A21"/>
    <mergeCell ref="A22:B22"/>
    <mergeCell ref="A23:A25"/>
    <mergeCell ref="A26:B26"/>
    <mergeCell ref="A28:B28"/>
    <mergeCell ref="A29:A35"/>
    <mergeCell ref="A36:B36"/>
  </mergeCell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AF82B-60EA-4A19-9061-BE1C2C4C8F67}">
  <dimension ref="A1:Q80"/>
  <sheetViews>
    <sheetView topLeftCell="A52" zoomScale="85" zoomScaleNormal="85" workbookViewId="0">
      <selection activeCell="K77" sqref="K77"/>
    </sheetView>
  </sheetViews>
  <sheetFormatPr defaultColWidth="9.140625" defaultRowHeight="15" x14ac:dyDescent="0.25"/>
  <cols>
    <col min="1" max="1" width="63" style="1453" bestFit="1" customWidth="1"/>
    <col min="2" max="2" width="13" style="1453" hidden="1" customWidth="1"/>
    <col min="3" max="3" width="11.42578125" style="1453" hidden="1" customWidth="1"/>
    <col min="4" max="4" width="12.5703125" style="1453" hidden="1" customWidth="1"/>
    <col min="5" max="6" width="12.5703125" style="1453" bestFit="1" customWidth="1"/>
    <col min="7" max="7" width="12.5703125" style="1453" customWidth="1"/>
    <col min="8" max="8" width="12.5703125" style="1453" bestFit="1" customWidth="1"/>
    <col min="9" max="9" width="13.5703125" style="1453" bestFit="1" customWidth="1"/>
    <col min="10" max="10" width="12.28515625" style="1453" bestFit="1" customWidth="1"/>
    <col min="11" max="11" width="11.5703125" style="1453" bestFit="1" customWidth="1"/>
    <col min="12" max="12" width="9.5703125" style="1453" bestFit="1" customWidth="1"/>
    <col min="13" max="13" width="29.5703125" style="1453" bestFit="1" customWidth="1"/>
    <col min="14" max="14" width="30.42578125" style="1455" bestFit="1" customWidth="1"/>
    <col min="15" max="16384" width="9.140625" style="1453"/>
  </cols>
  <sheetData>
    <row r="1" spans="1:17" ht="17.45" customHeight="1" x14ac:dyDescent="0.25">
      <c r="A1" s="1448" t="s">
        <v>1526</v>
      </c>
      <c r="B1" s="1449"/>
      <c r="C1" s="1449"/>
      <c r="D1" s="1449"/>
      <c r="E1" s="1449"/>
      <c r="F1" s="1449"/>
      <c r="G1" s="1449"/>
      <c r="H1" s="1449"/>
      <c r="I1" s="1449"/>
      <c r="J1" s="1450"/>
      <c r="K1" s="1450"/>
      <c r="L1" s="1450"/>
      <c r="M1" s="1451"/>
      <c r="N1" s="1452"/>
      <c r="O1" s="1451"/>
      <c r="P1" s="1451"/>
      <c r="Q1" s="1451"/>
    </row>
    <row r="2" spans="1:17" ht="18" x14ac:dyDescent="0.25">
      <c r="A2" s="1454" t="s">
        <v>1527</v>
      </c>
      <c r="B2" s="1449"/>
      <c r="C2" s="1449"/>
      <c r="D2" s="1449"/>
      <c r="E2" s="1449"/>
      <c r="F2" s="1449"/>
      <c r="G2" s="1449"/>
      <c r="H2" s="1449"/>
      <c r="I2" s="1449"/>
    </row>
    <row r="3" spans="1:17" ht="18" x14ac:dyDescent="0.25">
      <c r="A3" s="1448" t="s">
        <v>1528</v>
      </c>
      <c r="B3" s="1449"/>
      <c r="C3" s="1449"/>
      <c r="D3" s="1449"/>
      <c r="E3" s="1449"/>
      <c r="F3" s="1449"/>
      <c r="G3" s="1449"/>
      <c r="H3" s="1449"/>
      <c r="I3" s="1449"/>
    </row>
    <row r="4" spans="1:17" ht="18" x14ac:dyDescent="0.25">
      <c r="A4" s="1448" t="s">
        <v>1529</v>
      </c>
    </row>
    <row r="5" spans="1:17" x14ac:dyDescent="0.25">
      <c r="A5" s="1456"/>
      <c r="B5" s="1449"/>
      <c r="C5" s="1449"/>
      <c r="D5" s="1449"/>
      <c r="E5" s="1449"/>
      <c r="F5" s="1449"/>
      <c r="G5" s="1457"/>
      <c r="H5" s="1449"/>
      <c r="I5" s="1449"/>
    </row>
    <row r="6" spans="1:17" x14ac:dyDescent="0.25">
      <c r="A6" s="1458" t="s">
        <v>133</v>
      </c>
      <c r="B6" s="1459" t="s">
        <v>1530</v>
      </c>
      <c r="C6" s="1460" t="s">
        <v>1531</v>
      </c>
      <c r="D6" s="1460" t="s">
        <v>1532</v>
      </c>
      <c r="E6" s="1460" t="s">
        <v>1533</v>
      </c>
      <c r="F6" s="1460" t="s">
        <v>1534</v>
      </c>
      <c r="G6" s="1460" t="s">
        <v>588</v>
      </c>
      <c r="H6" s="1460" t="s">
        <v>90</v>
      </c>
      <c r="I6" s="1460" t="s">
        <v>89</v>
      </c>
      <c r="J6" s="1460" t="s">
        <v>1535</v>
      </c>
    </row>
    <row r="7" spans="1:17" x14ac:dyDescent="0.25">
      <c r="A7" s="1461"/>
      <c r="B7" s="1459" t="s">
        <v>1536</v>
      </c>
      <c r="C7" s="1460" t="s">
        <v>1536</v>
      </c>
      <c r="D7" s="1460" t="s">
        <v>1536</v>
      </c>
      <c r="E7" s="1460" t="s">
        <v>1536</v>
      </c>
      <c r="F7" s="1460" t="s">
        <v>1536</v>
      </c>
      <c r="G7" s="1460" t="s">
        <v>1536</v>
      </c>
      <c r="H7" s="1460" t="s">
        <v>1536</v>
      </c>
      <c r="I7" s="1460" t="s">
        <v>1536</v>
      </c>
      <c r="J7" s="1460" t="s">
        <v>1537</v>
      </c>
    </row>
    <row r="8" spans="1:17" x14ac:dyDescent="0.25">
      <c r="A8" s="1462" t="s">
        <v>1538</v>
      </c>
      <c r="B8" s="1463"/>
      <c r="C8" s="1463"/>
      <c r="D8" s="1464"/>
      <c r="E8" s="1463"/>
      <c r="F8" s="1463"/>
      <c r="G8" s="1463"/>
      <c r="H8" s="1464"/>
      <c r="I8" s="1464"/>
      <c r="J8" s="1464"/>
    </row>
    <row r="9" spans="1:17" x14ac:dyDescent="0.25">
      <c r="A9" s="1465" t="s">
        <v>1539</v>
      </c>
      <c r="B9" s="1466">
        <v>8688284</v>
      </c>
      <c r="C9" s="1466">
        <v>8936726</v>
      </c>
      <c r="D9" s="1466">
        <v>8970633</v>
      </c>
      <c r="E9" s="1467">
        <v>9093174</v>
      </c>
      <c r="F9" s="1467">
        <v>9949068</v>
      </c>
      <c r="G9" s="1467">
        <v>10511526</v>
      </c>
      <c r="H9" s="1468">
        <v>10390528</v>
      </c>
      <c r="I9" s="1469">
        <f>11128311+291813-797079+243</f>
        <v>10623288</v>
      </c>
      <c r="J9" s="1470">
        <v>10800000</v>
      </c>
      <c r="K9" s="1471"/>
      <c r="N9" s="1453"/>
    </row>
    <row r="10" spans="1:17" x14ac:dyDescent="0.25">
      <c r="A10" s="1465" t="s">
        <v>1540</v>
      </c>
      <c r="B10" s="1466">
        <v>1282598</v>
      </c>
      <c r="C10" s="1466">
        <v>1317796</v>
      </c>
      <c r="D10" s="1466">
        <v>1363922</v>
      </c>
      <c r="E10" s="1467">
        <v>1382590</v>
      </c>
      <c r="F10" s="1467">
        <v>1535636</v>
      </c>
      <c r="G10" s="1467">
        <v>1605760</v>
      </c>
      <c r="H10" s="1468">
        <v>1612148</v>
      </c>
      <c r="I10" s="1469">
        <f>1641989+73</f>
        <v>1642062</v>
      </c>
      <c r="J10" s="1472">
        <v>1965992</v>
      </c>
      <c r="K10" s="1471"/>
      <c r="N10" s="1453"/>
    </row>
    <row r="11" spans="1:17" x14ac:dyDescent="0.25">
      <c r="A11" s="1465" t="s">
        <v>1541</v>
      </c>
      <c r="B11" s="1466">
        <v>4127877</v>
      </c>
      <c r="C11" s="1466">
        <v>4109609</v>
      </c>
      <c r="D11" s="1466">
        <v>4057523</v>
      </c>
      <c r="E11" s="1467">
        <v>4258514</v>
      </c>
      <c r="F11" s="1467">
        <v>4643384</v>
      </c>
      <c r="G11" s="1467">
        <v>4914951</v>
      </c>
      <c r="H11" s="1468">
        <v>5063419</v>
      </c>
      <c r="I11" s="1473">
        <f>4815532+1174</f>
        <v>4816706</v>
      </c>
      <c r="J11" s="1474">
        <v>5074650</v>
      </c>
      <c r="K11" s="1471"/>
      <c r="N11" s="1453"/>
    </row>
    <row r="12" spans="1:17" x14ac:dyDescent="0.25">
      <c r="A12" s="1465" t="s">
        <v>1542</v>
      </c>
      <c r="B12" s="1466">
        <v>1458575</v>
      </c>
      <c r="C12" s="1466">
        <v>1213611</v>
      </c>
      <c r="D12" s="1466">
        <v>1187498</v>
      </c>
      <c r="E12" s="1467">
        <v>1173172</v>
      </c>
      <c r="F12" s="1467">
        <v>1225847</v>
      </c>
      <c r="G12" s="1467">
        <v>1191875</v>
      </c>
      <c r="H12" s="1468">
        <v>1360704</v>
      </c>
      <c r="I12" s="1473">
        <v>1607774</v>
      </c>
      <c r="J12" s="1474">
        <v>1461846</v>
      </c>
      <c r="K12" s="1471"/>
      <c r="N12" s="1453"/>
    </row>
    <row r="13" spans="1:17" x14ac:dyDescent="0.25">
      <c r="A13" s="1465" t="s">
        <v>1543</v>
      </c>
      <c r="B13" s="1466">
        <v>6308897</v>
      </c>
      <c r="C13" s="1466">
        <v>6440168</v>
      </c>
      <c r="D13" s="1466">
        <v>6548798</v>
      </c>
      <c r="E13" s="1467">
        <v>6792882</v>
      </c>
      <c r="F13" s="1467">
        <v>6927405</v>
      </c>
      <c r="G13" s="1467">
        <v>7364559</v>
      </c>
      <c r="H13" s="1468">
        <v>7537696</v>
      </c>
      <c r="I13" s="1473">
        <v>7818594</v>
      </c>
      <c r="J13" s="1474">
        <v>7943750</v>
      </c>
      <c r="K13" s="1471"/>
      <c r="N13" s="1453"/>
    </row>
    <row r="14" spans="1:17" x14ac:dyDescent="0.25">
      <c r="A14" s="1465" t="s">
        <v>1544</v>
      </c>
      <c r="B14" s="1466">
        <v>1777086</v>
      </c>
      <c r="C14" s="1466">
        <v>1224403</v>
      </c>
      <c r="D14" s="1466">
        <v>1344094</v>
      </c>
      <c r="E14" s="1467">
        <v>1345918</v>
      </c>
      <c r="F14" s="1467">
        <v>1347553</v>
      </c>
      <c r="G14" s="1467">
        <v>1447813</v>
      </c>
      <c r="H14" s="1468">
        <v>2187387</v>
      </c>
      <c r="I14" s="1473">
        <v>2114922</v>
      </c>
      <c r="J14" s="1474">
        <v>1199606</v>
      </c>
      <c r="K14" s="1471"/>
      <c r="N14" s="1453"/>
    </row>
    <row r="15" spans="1:17" x14ac:dyDescent="0.25">
      <c r="A15" s="1465" t="s">
        <v>1545</v>
      </c>
      <c r="B15" s="1466">
        <v>-990842</v>
      </c>
      <c r="C15" s="1466">
        <v>-1001626</v>
      </c>
      <c r="D15" s="1466">
        <v>-1069897</v>
      </c>
      <c r="E15" s="1467">
        <v>-1088379</v>
      </c>
      <c r="F15" s="1467">
        <v>-1264898</v>
      </c>
      <c r="G15" s="1467">
        <v>-1265160</v>
      </c>
      <c r="H15" s="1475">
        <v>-1218848</v>
      </c>
      <c r="I15" s="1473">
        <f>-1367043+-506</f>
        <v>-1367549</v>
      </c>
      <c r="J15" s="1474">
        <v>-1297500</v>
      </c>
      <c r="K15" s="1471"/>
      <c r="N15" s="1453"/>
    </row>
    <row r="16" spans="1:17" x14ac:dyDescent="0.25">
      <c r="A16" s="1465" t="s">
        <v>1546</v>
      </c>
      <c r="B16" s="1466">
        <v>7690147</v>
      </c>
      <c r="C16" s="1466">
        <v>8773560</v>
      </c>
      <c r="D16" s="1476">
        <v>7236889</v>
      </c>
      <c r="E16" s="1467">
        <v>6805446</v>
      </c>
      <c r="F16" s="1467">
        <v>7185671</v>
      </c>
      <c r="G16" s="1467">
        <v>9519392</v>
      </c>
      <c r="H16" s="1468">
        <v>7987529</v>
      </c>
      <c r="I16" s="1473">
        <v>7351151</v>
      </c>
      <c r="J16" s="1474">
        <v>8802482</v>
      </c>
      <c r="K16" s="1471"/>
      <c r="N16" s="1453"/>
    </row>
    <row r="17" spans="1:14" x14ac:dyDescent="0.25">
      <c r="A17" s="1465" t="s">
        <v>1547</v>
      </c>
      <c r="B17" s="1466">
        <v>238288</v>
      </c>
      <c r="C17" s="1466">
        <v>253552</v>
      </c>
      <c r="D17" s="1466">
        <v>292907</v>
      </c>
      <c r="E17" s="1477">
        <v>389329</v>
      </c>
      <c r="F17" s="1477">
        <v>522739</v>
      </c>
      <c r="G17" s="1467">
        <v>315162</v>
      </c>
      <c r="H17" s="1468">
        <v>383636</v>
      </c>
      <c r="I17" s="1473">
        <v>376475</v>
      </c>
      <c r="J17" s="1474">
        <v>431315</v>
      </c>
      <c r="K17" s="1471"/>
      <c r="N17" s="1453"/>
    </row>
    <row r="18" spans="1:14" x14ac:dyDescent="0.25">
      <c r="A18" s="1465" t="s">
        <v>1548</v>
      </c>
      <c r="B18" s="1478">
        <v>0</v>
      </c>
      <c r="C18" s="1478">
        <v>164191</v>
      </c>
      <c r="D18" s="1478">
        <v>223050</v>
      </c>
      <c r="E18" s="1479">
        <v>228963</v>
      </c>
      <c r="F18" s="1479">
        <v>265316</v>
      </c>
      <c r="G18" s="1467">
        <v>265835</v>
      </c>
      <c r="H18" s="1468">
        <v>224828</v>
      </c>
      <c r="I18" s="1469">
        <v>202193</v>
      </c>
      <c r="J18" s="1474">
        <v>180874</v>
      </c>
      <c r="K18" s="1471"/>
      <c r="L18" s="1455"/>
      <c r="N18" s="1453"/>
    </row>
    <row r="19" spans="1:14" x14ac:dyDescent="0.25">
      <c r="A19" s="1480" t="s">
        <v>1549</v>
      </c>
      <c r="B19" s="1466">
        <v>1198116</v>
      </c>
      <c r="C19" s="1466">
        <v>430740</v>
      </c>
      <c r="D19" s="1466">
        <v>363297</v>
      </c>
      <c r="E19" s="1467">
        <v>483679</v>
      </c>
      <c r="F19" s="1467">
        <v>550640</v>
      </c>
      <c r="G19" s="1467">
        <v>578380</v>
      </c>
      <c r="H19" s="1481">
        <v>636425</v>
      </c>
      <c r="I19" s="1479">
        <v>663464</v>
      </c>
      <c r="J19" s="1479">
        <v>712000</v>
      </c>
      <c r="N19" s="1453"/>
    </row>
    <row r="20" spans="1:14" x14ac:dyDescent="0.25">
      <c r="A20" s="1480" t="s">
        <v>1550</v>
      </c>
      <c r="B20" s="1466">
        <v>465947</v>
      </c>
      <c r="C20" s="1466">
        <v>395656</v>
      </c>
      <c r="D20" s="1466">
        <v>423226</v>
      </c>
      <c r="E20" s="1467">
        <v>530519</v>
      </c>
      <c r="F20" s="1467">
        <v>642365</v>
      </c>
      <c r="G20" s="1467">
        <v>540020</v>
      </c>
      <c r="H20" s="1481">
        <v>345877</v>
      </c>
      <c r="I20" s="1479">
        <f>291813+151</f>
        <v>291964</v>
      </c>
      <c r="J20" s="1479">
        <v>467152</v>
      </c>
      <c r="N20" s="1453"/>
    </row>
    <row r="21" spans="1:14" x14ac:dyDescent="0.25">
      <c r="A21" s="1465" t="s">
        <v>1551</v>
      </c>
      <c r="B21" s="1466">
        <v>12864</v>
      </c>
      <c r="C21" s="1466">
        <v>27617</v>
      </c>
      <c r="D21" s="1466">
        <v>42608</v>
      </c>
      <c r="E21" s="1467">
        <v>30728</v>
      </c>
      <c r="F21" s="1467">
        <v>39494</v>
      </c>
      <c r="G21" s="1467">
        <v>29744</v>
      </c>
      <c r="H21" s="1481">
        <v>25630</v>
      </c>
      <c r="I21" s="1479">
        <v>28412</v>
      </c>
      <c r="J21" s="1479">
        <v>30000</v>
      </c>
      <c r="K21" s="1471"/>
      <c r="N21" s="1453"/>
    </row>
    <row r="22" spans="1:14" x14ac:dyDescent="0.25">
      <c r="A22" s="1465" t="s">
        <v>1552</v>
      </c>
      <c r="B22" s="1478">
        <v>3962</v>
      </c>
      <c r="C22" s="1478">
        <v>4840</v>
      </c>
      <c r="D22" s="1478">
        <v>5621</v>
      </c>
      <c r="E22" s="1479">
        <v>3014</v>
      </c>
      <c r="F22" s="1479">
        <v>1623</v>
      </c>
      <c r="G22" s="1467">
        <v>1830</v>
      </c>
      <c r="H22" s="1481">
        <v>3269</v>
      </c>
      <c r="I22" s="1479">
        <v>1623</v>
      </c>
      <c r="J22" s="1479">
        <v>3000</v>
      </c>
      <c r="K22" s="1471"/>
      <c r="N22" s="1453"/>
    </row>
    <row r="23" spans="1:14" x14ac:dyDescent="0.25">
      <c r="A23" s="1465" t="s">
        <v>1553</v>
      </c>
      <c r="B23" s="1478">
        <v>48926</v>
      </c>
      <c r="C23" s="1478">
        <v>42939</v>
      </c>
      <c r="D23" s="1478">
        <v>56714</v>
      </c>
      <c r="E23" s="1479">
        <v>63814</v>
      </c>
      <c r="F23" s="1479">
        <v>55749</v>
      </c>
      <c r="G23" s="1467">
        <v>81514</v>
      </c>
      <c r="H23" s="1481">
        <v>107081</v>
      </c>
      <c r="I23" s="1479">
        <v>158523</v>
      </c>
      <c r="J23" s="1479">
        <v>50000</v>
      </c>
      <c r="K23" s="1471"/>
      <c r="N23" s="1453"/>
    </row>
    <row r="24" spans="1:14" x14ac:dyDescent="0.25">
      <c r="A24" s="1465" t="s">
        <v>1554</v>
      </c>
      <c r="B24" s="1478">
        <v>56224</v>
      </c>
      <c r="C24" s="1478">
        <v>66085</v>
      </c>
      <c r="D24" s="1478">
        <v>95821</v>
      </c>
      <c r="E24" s="1479">
        <v>80522</v>
      </c>
      <c r="F24" s="1479">
        <v>110914</v>
      </c>
      <c r="G24" s="1467">
        <v>92763</v>
      </c>
      <c r="H24" s="1481">
        <v>69433</v>
      </c>
      <c r="I24" s="1479">
        <v>164426</v>
      </c>
      <c r="J24" s="1479">
        <v>91000</v>
      </c>
      <c r="K24" s="1471"/>
      <c r="N24" s="1453"/>
    </row>
    <row r="25" spans="1:14" x14ac:dyDescent="0.25">
      <c r="A25" s="1465" t="s">
        <v>1555</v>
      </c>
      <c r="B25" s="1478">
        <v>143437</v>
      </c>
      <c r="C25" s="1478">
        <v>233445</v>
      </c>
      <c r="D25" s="1478">
        <v>282316</v>
      </c>
      <c r="E25" s="1479">
        <v>271531</v>
      </c>
      <c r="F25" s="1479">
        <v>122189</v>
      </c>
      <c r="G25" s="1467">
        <v>131769</v>
      </c>
      <c r="H25" s="1481">
        <v>235490</v>
      </c>
      <c r="I25" s="1479">
        <v>417130</v>
      </c>
      <c r="J25" s="1479">
        <v>73500</v>
      </c>
      <c r="K25" s="1471"/>
      <c r="N25" s="1453"/>
    </row>
    <row r="26" spans="1:14" x14ac:dyDescent="0.25">
      <c r="A26" s="1465" t="s">
        <v>1556</v>
      </c>
      <c r="B26" s="1478">
        <v>19856</v>
      </c>
      <c r="C26" s="1478">
        <v>41510</v>
      </c>
      <c r="D26" s="1478">
        <v>35451</v>
      </c>
      <c r="E26" s="1479">
        <v>66477</v>
      </c>
      <c r="F26" s="1479">
        <v>41408</v>
      </c>
      <c r="G26" s="1467">
        <v>33802</v>
      </c>
      <c r="H26" s="1467">
        <v>-3770</v>
      </c>
      <c r="I26" s="1479">
        <v>7563</v>
      </c>
      <c r="J26" s="1479">
        <v>60000</v>
      </c>
      <c r="K26" s="1471"/>
      <c r="N26" s="1453"/>
    </row>
    <row r="27" spans="1:14" x14ac:dyDescent="0.25">
      <c r="A27" s="1465" t="s">
        <v>1557</v>
      </c>
      <c r="B27" s="1478">
        <v>-9969</v>
      </c>
      <c r="C27" s="1478">
        <v>-16698</v>
      </c>
      <c r="D27" s="1478">
        <v>-11941</v>
      </c>
      <c r="E27" s="1479">
        <v>-2901</v>
      </c>
      <c r="F27" s="1479">
        <v>-4932</v>
      </c>
      <c r="G27" s="1467">
        <v>-2018</v>
      </c>
      <c r="H27" s="1467">
        <v>-4271</v>
      </c>
      <c r="I27" s="1479">
        <v>-6513</v>
      </c>
      <c r="J27" s="1479">
        <v>-7500</v>
      </c>
      <c r="K27" s="1471"/>
      <c r="N27" s="1453"/>
    </row>
    <row r="28" spans="1:14" x14ac:dyDescent="0.25">
      <c r="A28" s="1465" t="s">
        <v>1558</v>
      </c>
      <c r="B28" s="1478">
        <v>21029</v>
      </c>
      <c r="C28" s="1478">
        <v>45272</v>
      </c>
      <c r="D28" s="1478">
        <v>49723</v>
      </c>
      <c r="E28" s="1479">
        <v>24585</v>
      </c>
      <c r="F28" s="1479">
        <v>1613</v>
      </c>
      <c r="G28" s="1479">
        <v>0</v>
      </c>
      <c r="H28" s="1479">
        <v>0</v>
      </c>
      <c r="I28" s="1479">
        <v>0</v>
      </c>
      <c r="J28" s="1479">
        <v>0</v>
      </c>
      <c r="K28" s="1471"/>
      <c r="N28" s="1453"/>
    </row>
    <row r="29" spans="1:14" x14ac:dyDescent="0.25">
      <c r="A29" s="1465" t="s">
        <v>1559</v>
      </c>
      <c r="B29" s="1478">
        <v>0</v>
      </c>
      <c r="C29" s="1478" t="s">
        <v>238</v>
      </c>
      <c r="D29" s="1478" t="s">
        <v>238</v>
      </c>
      <c r="E29" s="1479" t="s">
        <v>238</v>
      </c>
      <c r="F29" s="1479" t="s">
        <v>238</v>
      </c>
      <c r="G29" s="1479" t="s">
        <v>238</v>
      </c>
      <c r="H29" s="1479" t="s">
        <v>238</v>
      </c>
      <c r="I29" s="1479" t="s">
        <v>238</v>
      </c>
      <c r="J29" s="1479" t="s">
        <v>238</v>
      </c>
      <c r="K29" s="1471"/>
      <c r="N29" s="1453"/>
    </row>
    <row r="30" spans="1:14" x14ac:dyDescent="0.25">
      <c r="A30" s="1465" t="s">
        <v>1560</v>
      </c>
      <c r="B30" s="1478" t="s">
        <v>238</v>
      </c>
      <c r="C30" s="1478" t="s">
        <v>238</v>
      </c>
      <c r="D30" s="1478" t="s">
        <v>238</v>
      </c>
      <c r="E30" s="1479" t="s">
        <v>238</v>
      </c>
      <c r="F30" s="1479" t="s">
        <v>238</v>
      </c>
      <c r="G30" s="1479" t="s">
        <v>238</v>
      </c>
      <c r="H30" s="1479" t="s">
        <v>238</v>
      </c>
      <c r="I30" s="1479" t="s">
        <v>238</v>
      </c>
      <c r="J30" s="1479" t="s">
        <v>238</v>
      </c>
      <c r="K30" s="1471"/>
      <c r="N30" s="1453"/>
    </row>
    <row r="31" spans="1:14" x14ac:dyDescent="0.25">
      <c r="A31" s="1465" t="s">
        <v>1561</v>
      </c>
      <c r="B31" s="1478">
        <v>164842</v>
      </c>
      <c r="C31" s="1478">
        <v>153063</v>
      </c>
      <c r="D31" s="1478">
        <v>164637</v>
      </c>
      <c r="E31" s="1479">
        <v>204025</v>
      </c>
      <c r="F31" s="1479">
        <v>228215</v>
      </c>
      <c r="G31" s="1467">
        <v>228984</v>
      </c>
      <c r="H31" s="1479">
        <v>226707</v>
      </c>
      <c r="I31" s="1479">
        <v>234987</v>
      </c>
      <c r="J31" s="1479">
        <v>210193</v>
      </c>
      <c r="K31" s="1471"/>
      <c r="N31" s="1453"/>
    </row>
    <row r="32" spans="1:14" x14ac:dyDescent="0.25">
      <c r="A32" s="1480" t="s">
        <v>1562</v>
      </c>
      <c r="B32" s="1478">
        <v>617879</v>
      </c>
      <c r="C32" s="1478">
        <v>658904</v>
      </c>
      <c r="D32" s="1478">
        <v>670653</v>
      </c>
      <c r="E32" s="1479">
        <v>661235</v>
      </c>
      <c r="F32" s="1479">
        <v>702906</v>
      </c>
      <c r="G32" s="1467">
        <v>727290</v>
      </c>
      <c r="H32" s="1479">
        <v>767735</v>
      </c>
      <c r="I32" s="1479">
        <v>797079</v>
      </c>
      <c r="J32" s="1479">
        <v>820000</v>
      </c>
      <c r="K32" s="1471"/>
      <c r="N32" s="1453"/>
    </row>
    <row r="33" spans="1:14" x14ac:dyDescent="0.25">
      <c r="A33" s="1480" t="s">
        <v>1563</v>
      </c>
      <c r="B33" s="1478">
        <v>1028443</v>
      </c>
      <c r="C33" s="1478">
        <v>1044059</v>
      </c>
      <c r="D33" s="1478">
        <v>1041063</v>
      </c>
      <c r="E33" s="1479">
        <v>981367</v>
      </c>
      <c r="F33" s="1479">
        <v>1099653</v>
      </c>
      <c r="G33" s="1467">
        <v>1125092</v>
      </c>
      <c r="H33" s="1479">
        <v>1095298</v>
      </c>
      <c r="I33" s="1479">
        <v>1216547</v>
      </c>
      <c r="J33" s="1479">
        <v>1281176</v>
      </c>
      <c r="K33" s="1471"/>
      <c r="N33" s="1453"/>
    </row>
    <row r="34" spans="1:14" x14ac:dyDescent="0.25">
      <c r="A34" s="1480" t="s">
        <v>1564</v>
      </c>
      <c r="B34" s="1478">
        <v>0</v>
      </c>
      <c r="C34" s="1478">
        <v>764818</v>
      </c>
      <c r="D34" s="1478">
        <v>723228</v>
      </c>
      <c r="E34" s="1479">
        <v>697262</v>
      </c>
      <c r="F34" s="1479">
        <v>681025</v>
      </c>
      <c r="G34" s="1467">
        <v>652263</v>
      </c>
      <c r="H34" s="1479">
        <v>622575</v>
      </c>
      <c r="I34" s="1479">
        <v>606730</v>
      </c>
      <c r="J34" s="1479">
        <v>593715</v>
      </c>
      <c r="K34" s="1482"/>
      <c r="N34" s="1453"/>
    </row>
    <row r="35" spans="1:14" x14ac:dyDescent="0.25">
      <c r="A35" s="1480" t="s">
        <v>1565</v>
      </c>
      <c r="B35" s="1478">
        <v>53397</v>
      </c>
      <c r="C35" s="1478">
        <v>86832</v>
      </c>
      <c r="D35" s="1478">
        <v>90994</v>
      </c>
      <c r="E35" s="1479">
        <v>88579</v>
      </c>
      <c r="F35" s="1479">
        <v>84521</v>
      </c>
      <c r="G35" s="1467">
        <v>82056</v>
      </c>
      <c r="H35" s="1479">
        <v>77985</v>
      </c>
      <c r="I35" s="1479">
        <v>75007</v>
      </c>
      <c r="J35" s="1479">
        <v>58720</v>
      </c>
      <c r="N35" s="1453"/>
    </row>
    <row r="36" spans="1:14" x14ac:dyDescent="0.25">
      <c r="A36" s="1465" t="s">
        <v>1566</v>
      </c>
      <c r="B36" s="1478">
        <v>18157</v>
      </c>
      <c r="C36" s="1478">
        <v>11703</v>
      </c>
      <c r="D36" s="1478">
        <v>9908</v>
      </c>
      <c r="E36" s="1479">
        <v>5446</v>
      </c>
      <c r="F36" s="1479">
        <v>11934</v>
      </c>
      <c r="G36" s="1467">
        <v>2550</v>
      </c>
      <c r="H36" s="1479">
        <v>3025</v>
      </c>
      <c r="I36" s="1479">
        <v>5232</v>
      </c>
      <c r="J36" s="1479">
        <v>5000</v>
      </c>
    </row>
    <row r="37" spans="1:14" x14ac:dyDescent="0.25">
      <c r="A37" s="1483" t="s">
        <v>1567</v>
      </c>
      <c r="B37" s="1484">
        <v>34424020</v>
      </c>
      <c r="C37" s="1484">
        <v>35422775</v>
      </c>
      <c r="D37" s="1484">
        <v>34198736</v>
      </c>
      <c r="E37" s="1485">
        <v>34571491</v>
      </c>
      <c r="F37" s="1485">
        <v>36707038</v>
      </c>
      <c r="G37" s="1485">
        <v>40177752</v>
      </c>
      <c r="H37" s="1485">
        <v>39737516</v>
      </c>
      <c r="I37" s="1485">
        <v>39847790</v>
      </c>
      <c r="J37" s="1485">
        <v>41010971</v>
      </c>
      <c r="M37" s="1455"/>
      <c r="N37" s="1453"/>
    </row>
    <row r="38" spans="1:14" x14ac:dyDescent="0.25">
      <c r="A38" s="1483" t="s">
        <v>1568</v>
      </c>
      <c r="B38" s="1486"/>
      <c r="C38" s="1486"/>
      <c r="D38" s="1486"/>
      <c r="E38" s="1487"/>
      <c r="F38" s="1487"/>
      <c r="G38" s="1487"/>
      <c r="H38" s="1487"/>
      <c r="I38" s="1487"/>
      <c r="J38" s="1487"/>
    </row>
    <row r="39" spans="1:14" x14ac:dyDescent="0.25">
      <c r="A39" s="1465" t="s">
        <v>1569</v>
      </c>
      <c r="B39" s="1478">
        <v>562876</v>
      </c>
      <c r="C39" s="1478">
        <v>142253</v>
      </c>
      <c r="D39" s="1478">
        <v>861134</v>
      </c>
      <c r="E39" s="1467">
        <v>70897</v>
      </c>
      <c r="F39" s="1467">
        <v>-46372</v>
      </c>
      <c r="G39" s="1467">
        <v>-146748</v>
      </c>
      <c r="H39" s="1481">
        <v>129504</v>
      </c>
      <c r="I39" s="1479">
        <v>-95076</v>
      </c>
      <c r="J39" s="1479">
        <v>202197</v>
      </c>
      <c r="K39" s="1471"/>
      <c r="M39" s="1471"/>
    </row>
    <row r="40" spans="1:14" x14ac:dyDescent="0.25">
      <c r="A40" s="1465" t="s">
        <v>1570</v>
      </c>
      <c r="B40" s="1478">
        <v>6096468</v>
      </c>
      <c r="C40" s="1478">
        <v>501333</v>
      </c>
      <c r="D40" s="1478">
        <v>8548134</v>
      </c>
      <c r="E40" s="1467">
        <v>-7377334</v>
      </c>
      <c r="F40" s="1467">
        <v>521986</v>
      </c>
      <c r="G40" s="1467">
        <v>1978369</v>
      </c>
      <c r="H40" s="1481">
        <v>11737047</v>
      </c>
      <c r="I40" s="1479">
        <v>-13371447</v>
      </c>
      <c r="J40" s="1479">
        <v>1914215</v>
      </c>
      <c r="K40" s="1471"/>
    </row>
    <row r="41" spans="1:14" x14ac:dyDescent="0.25">
      <c r="A41" s="1465" t="s">
        <v>1571</v>
      </c>
      <c r="B41" s="1478">
        <v>-256445</v>
      </c>
      <c r="C41" s="1478">
        <v>-265255</v>
      </c>
      <c r="D41" s="1478">
        <v>-302815</v>
      </c>
      <c r="E41" s="1467">
        <v>-394775</v>
      </c>
      <c r="F41" s="1479">
        <v>-534673</v>
      </c>
      <c r="G41" s="1467">
        <v>-317712</v>
      </c>
      <c r="H41" s="1467">
        <v>-386661</v>
      </c>
      <c r="I41" s="1479">
        <v>-381707</v>
      </c>
      <c r="J41" s="1479">
        <v>-436315</v>
      </c>
      <c r="K41" s="1471"/>
    </row>
    <row r="42" spans="1:14" x14ac:dyDescent="0.25">
      <c r="A42" s="1465" t="s">
        <v>1572</v>
      </c>
      <c r="B42" s="1478">
        <v>-299576</v>
      </c>
      <c r="C42" s="1478">
        <v>-589025</v>
      </c>
      <c r="D42" s="1478">
        <v>583912</v>
      </c>
      <c r="E42" s="1467">
        <v>-181496</v>
      </c>
      <c r="F42" s="1479">
        <v>118890</v>
      </c>
      <c r="G42" s="1467">
        <v>548254</v>
      </c>
      <c r="H42" s="1467">
        <v>-693246</v>
      </c>
      <c r="I42" s="1479">
        <v>-7747</v>
      </c>
      <c r="J42" s="1479">
        <v>247990</v>
      </c>
      <c r="K42" s="1471"/>
    </row>
    <row r="43" spans="1:14" x14ac:dyDescent="0.25">
      <c r="A43" s="1483" t="s">
        <v>1573</v>
      </c>
      <c r="B43" s="1484">
        <v>6103323</v>
      </c>
      <c r="C43" s="1484">
        <v>-210694</v>
      </c>
      <c r="D43" s="1484">
        <v>9690365</v>
      </c>
      <c r="E43" s="1485">
        <v>-7882708</v>
      </c>
      <c r="F43" s="1485">
        <v>59831</v>
      </c>
      <c r="G43" s="1485">
        <v>2062163</v>
      </c>
      <c r="H43" s="1485">
        <v>10786644</v>
      </c>
      <c r="I43" s="1485">
        <v>-13855977</v>
      </c>
      <c r="J43" s="1485">
        <v>1928087</v>
      </c>
      <c r="K43" s="1482"/>
    </row>
    <row r="44" spans="1:14" x14ac:dyDescent="0.25">
      <c r="A44" s="1483" t="s">
        <v>1574</v>
      </c>
      <c r="B44" s="1484">
        <v>40527343</v>
      </c>
      <c r="C44" s="1484">
        <v>35212081</v>
      </c>
      <c r="D44" s="1484">
        <v>43889101</v>
      </c>
      <c r="E44" s="1485">
        <v>26688783</v>
      </c>
      <c r="F44" s="1485">
        <v>36766869</v>
      </c>
      <c r="G44" s="1485">
        <v>42239915</v>
      </c>
      <c r="H44" s="1485">
        <v>50524160</v>
      </c>
      <c r="I44" s="1485">
        <v>25991813</v>
      </c>
      <c r="J44" s="1485">
        <v>42939058</v>
      </c>
    </row>
    <row r="45" spans="1:14" x14ac:dyDescent="0.25">
      <c r="A45" s="1483" t="s">
        <v>1575</v>
      </c>
      <c r="B45" s="1486"/>
      <c r="C45" s="1486"/>
      <c r="D45" s="1486"/>
      <c r="E45" s="1487"/>
      <c r="F45" s="1487"/>
      <c r="G45" s="1487"/>
      <c r="H45" s="1487"/>
      <c r="I45" s="1487"/>
      <c r="J45" s="1487"/>
    </row>
    <row r="46" spans="1:14" x14ac:dyDescent="0.25">
      <c r="A46" s="1465" t="s">
        <v>1576</v>
      </c>
      <c r="B46" s="1478">
        <v>4255772</v>
      </c>
      <c r="C46" s="1478">
        <v>5192513</v>
      </c>
      <c r="D46" s="1478">
        <v>5530091</v>
      </c>
      <c r="E46" s="1467">
        <v>5817644</v>
      </c>
      <c r="F46" s="1479">
        <v>6848790</v>
      </c>
      <c r="G46" s="1479">
        <v>7679950</v>
      </c>
      <c r="H46" s="1481">
        <v>8462664</v>
      </c>
      <c r="I46" s="1479">
        <v>8487084</v>
      </c>
      <c r="J46" s="1479">
        <v>9246492</v>
      </c>
      <c r="K46" s="1471"/>
    </row>
    <row r="47" spans="1:14" x14ac:dyDescent="0.25">
      <c r="A47" s="1465" t="s">
        <v>1577</v>
      </c>
      <c r="B47" s="1478">
        <v>2509470</v>
      </c>
      <c r="C47" s="1478">
        <v>2279278</v>
      </c>
      <c r="D47" s="1478">
        <v>2929616</v>
      </c>
      <c r="E47" s="1467">
        <v>3253912</v>
      </c>
      <c r="F47" s="1479">
        <v>2441692</v>
      </c>
      <c r="G47" s="1479">
        <v>2921672</v>
      </c>
      <c r="H47" s="1481">
        <v>3878886</v>
      </c>
      <c r="I47" s="1479">
        <v>7666258</v>
      </c>
      <c r="J47" s="1479">
        <v>6516808</v>
      </c>
      <c r="K47" s="1471"/>
    </row>
    <row r="48" spans="1:14" x14ac:dyDescent="0.25">
      <c r="A48" s="1465" t="s">
        <v>1578</v>
      </c>
      <c r="B48" s="1478">
        <v>-423365</v>
      </c>
      <c r="C48" s="1478">
        <v>-36560</v>
      </c>
      <c r="D48" s="1478">
        <v>-33224</v>
      </c>
      <c r="E48" s="1467">
        <v>-42725</v>
      </c>
      <c r="F48" s="1479">
        <v>-39933</v>
      </c>
      <c r="G48" s="1479">
        <v>-61162</v>
      </c>
      <c r="H48" s="1479">
        <v>-79453</v>
      </c>
      <c r="I48" s="1479">
        <v>-74580</v>
      </c>
      <c r="J48" s="1479">
        <v>-120000</v>
      </c>
    </row>
    <row r="49" spans="1:11" x14ac:dyDescent="0.25">
      <c r="A49" s="1465" t="s">
        <v>1579</v>
      </c>
      <c r="B49" s="1478">
        <v>-3220</v>
      </c>
      <c r="C49" s="1478">
        <v>-63292</v>
      </c>
      <c r="D49" s="1478">
        <v>0</v>
      </c>
      <c r="E49" s="1467">
        <v>8609</v>
      </c>
      <c r="F49" s="1479">
        <v>0</v>
      </c>
      <c r="G49" s="1479">
        <v>0</v>
      </c>
      <c r="H49" s="1481">
        <v>0</v>
      </c>
      <c r="I49" s="1479"/>
      <c r="J49" s="1479" t="s">
        <v>238</v>
      </c>
    </row>
    <row r="50" spans="1:11" x14ac:dyDescent="0.25">
      <c r="A50" s="1465" t="s">
        <v>1580</v>
      </c>
      <c r="B50" s="1478">
        <v>1921983</v>
      </c>
      <c r="C50" s="1478">
        <v>1104141</v>
      </c>
      <c r="D50" s="1478">
        <v>1007683</v>
      </c>
      <c r="E50" s="1467">
        <v>1110050</v>
      </c>
      <c r="F50" s="1479">
        <v>967940</v>
      </c>
      <c r="G50" s="1479">
        <v>1051694</v>
      </c>
      <c r="H50" s="1481">
        <v>1836383</v>
      </c>
      <c r="I50" s="1479">
        <v>2050462</v>
      </c>
      <c r="J50" s="1479">
        <v>2430000</v>
      </c>
      <c r="K50" s="1471"/>
    </row>
    <row r="51" spans="1:11" x14ac:dyDescent="0.25">
      <c r="A51" s="1465" t="s">
        <v>1581</v>
      </c>
      <c r="B51" s="1478">
        <v>51862</v>
      </c>
      <c r="C51" s="1478">
        <v>111350</v>
      </c>
      <c r="D51" s="1478">
        <v>178258</v>
      </c>
      <c r="E51" s="1467">
        <v>75113</v>
      </c>
      <c r="F51" s="1479">
        <v>1938</v>
      </c>
      <c r="G51" s="1479">
        <v>0</v>
      </c>
      <c r="H51" s="1481">
        <v>7229</v>
      </c>
      <c r="I51" s="1479">
        <v>733643</v>
      </c>
      <c r="J51" s="1479" t="s">
        <v>238</v>
      </c>
      <c r="K51" s="1471"/>
    </row>
    <row r="52" spans="1:11" x14ac:dyDescent="0.25">
      <c r="A52" s="1465" t="s">
        <v>1582</v>
      </c>
      <c r="B52" s="1478">
        <v>1020</v>
      </c>
      <c r="C52" s="1478">
        <v>3616</v>
      </c>
      <c r="D52" s="1478">
        <v>20716</v>
      </c>
      <c r="E52" s="1467">
        <v>18583</v>
      </c>
      <c r="F52" s="1479">
        <v>22684</v>
      </c>
      <c r="G52" s="1479">
        <v>28970</v>
      </c>
      <c r="H52" s="1479">
        <v>-16284</v>
      </c>
      <c r="I52" s="1479">
        <v>1291888</v>
      </c>
      <c r="J52" s="1479" t="s">
        <v>238</v>
      </c>
      <c r="K52" s="1471"/>
    </row>
    <row r="53" spans="1:11" x14ac:dyDescent="0.25">
      <c r="A53" s="1465" t="s">
        <v>1561</v>
      </c>
      <c r="B53" s="1478">
        <v>2322</v>
      </c>
      <c r="C53" s="1478">
        <v>2145</v>
      </c>
      <c r="D53" s="1478">
        <v>1754</v>
      </c>
      <c r="E53" s="1467">
        <v>2500</v>
      </c>
      <c r="F53" s="1479">
        <v>2796</v>
      </c>
      <c r="G53" s="1479">
        <v>3099</v>
      </c>
      <c r="H53" s="1481">
        <v>2575</v>
      </c>
      <c r="I53" s="1479">
        <v>7675</v>
      </c>
      <c r="J53" s="1479">
        <v>2500</v>
      </c>
      <c r="K53" s="1471"/>
    </row>
    <row r="54" spans="1:11" x14ac:dyDescent="0.25">
      <c r="A54" s="1465" t="s">
        <v>1563</v>
      </c>
      <c r="B54" s="1478">
        <v>86624</v>
      </c>
      <c r="C54" s="1478">
        <v>94941</v>
      </c>
      <c r="D54" s="1478">
        <v>64315</v>
      </c>
      <c r="E54" s="1467">
        <v>50751</v>
      </c>
      <c r="F54" s="1479">
        <v>67950</v>
      </c>
      <c r="G54" s="1479">
        <v>75898</v>
      </c>
      <c r="H54" s="1481">
        <v>87994</v>
      </c>
      <c r="I54" s="1479">
        <v>141601</v>
      </c>
      <c r="J54" s="1479">
        <v>262138</v>
      </c>
      <c r="K54" s="1471"/>
    </row>
    <row r="55" spans="1:11" x14ac:dyDescent="0.25">
      <c r="A55" s="1480" t="s">
        <v>1565</v>
      </c>
      <c r="B55" s="1478">
        <v>0</v>
      </c>
      <c r="C55" s="1478">
        <v>421</v>
      </c>
      <c r="D55" s="1478">
        <v>4377</v>
      </c>
      <c r="E55" s="1479">
        <v>0</v>
      </c>
      <c r="F55" s="1479">
        <v>0</v>
      </c>
      <c r="G55" s="1479">
        <v>6600</v>
      </c>
      <c r="H55" s="1479" t="s">
        <v>238</v>
      </c>
      <c r="I55" s="1479" t="s">
        <v>238</v>
      </c>
      <c r="J55" s="1479" t="s">
        <v>238</v>
      </c>
      <c r="K55" s="1471"/>
    </row>
    <row r="56" spans="1:11" x14ac:dyDescent="0.25">
      <c r="A56" s="1483" t="s">
        <v>1583</v>
      </c>
      <c r="B56" s="1484">
        <v>8402468</v>
      </c>
      <c r="C56" s="1484">
        <v>8688553</v>
      </c>
      <c r="D56" s="1484">
        <v>9703586</v>
      </c>
      <c r="E56" s="1485">
        <v>10294437</v>
      </c>
      <c r="F56" s="1485">
        <v>10313857</v>
      </c>
      <c r="G56" s="1485">
        <v>11706721</v>
      </c>
      <c r="H56" s="1485">
        <v>14179994</v>
      </c>
      <c r="I56" s="1485">
        <v>20304031</v>
      </c>
      <c r="J56" s="1485">
        <v>18337938</v>
      </c>
      <c r="K56" s="1482"/>
    </row>
    <row r="57" spans="1:11" x14ac:dyDescent="0.25">
      <c r="A57" s="1483" t="s">
        <v>1584</v>
      </c>
      <c r="B57" s="1488"/>
      <c r="C57" s="1488"/>
      <c r="D57" s="1488"/>
      <c r="E57" s="1489"/>
      <c r="F57" s="1489"/>
      <c r="G57" s="1489"/>
      <c r="H57" s="1489"/>
      <c r="I57" s="1489"/>
      <c r="J57" s="1489"/>
    </row>
    <row r="58" spans="1:11" x14ac:dyDescent="0.25">
      <c r="A58" s="1465" t="s">
        <v>1570</v>
      </c>
      <c r="B58" s="1478">
        <v>29130</v>
      </c>
      <c r="C58" s="1478">
        <v>0</v>
      </c>
      <c r="D58" s="1478">
        <v>44486</v>
      </c>
      <c r="E58" s="1479">
        <v>0</v>
      </c>
      <c r="F58" s="1479"/>
      <c r="G58" s="1479" t="s">
        <v>238</v>
      </c>
      <c r="H58" s="1479" t="s">
        <v>238</v>
      </c>
      <c r="I58" s="1479" t="s">
        <v>238</v>
      </c>
      <c r="J58" s="1479" t="s">
        <v>238</v>
      </c>
    </row>
    <row r="59" spans="1:11" x14ac:dyDescent="0.25">
      <c r="A59" s="1483" t="s">
        <v>1585</v>
      </c>
      <c r="B59" s="1484">
        <v>29130</v>
      </c>
      <c r="C59" s="1484" t="s">
        <v>238</v>
      </c>
      <c r="D59" s="1484">
        <v>44486</v>
      </c>
      <c r="E59" s="1485" t="s">
        <v>238</v>
      </c>
      <c r="F59" s="1485"/>
      <c r="G59" s="1485" t="s">
        <v>238</v>
      </c>
      <c r="H59" s="1485" t="s">
        <v>238</v>
      </c>
      <c r="I59" s="1485" t="s">
        <v>238</v>
      </c>
      <c r="J59" s="1485" t="s">
        <v>238</v>
      </c>
    </row>
    <row r="60" spans="1:11" x14ac:dyDescent="0.25">
      <c r="A60" s="1483" t="s">
        <v>1586</v>
      </c>
      <c r="B60" s="1484">
        <v>8431598</v>
      </c>
      <c r="C60" s="1484">
        <v>8688553</v>
      </c>
      <c r="D60" s="1484">
        <v>9748072</v>
      </c>
      <c r="E60" s="1485">
        <v>10294437</v>
      </c>
      <c r="F60" s="1485">
        <v>10313857</v>
      </c>
      <c r="G60" s="1485">
        <v>11706721</v>
      </c>
      <c r="H60" s="1485">
        <v>14179994</v>
      </c>
      <c r="I60" s="1485">
        <v>20304031</v>
      </c>
      <c r="J60" s="1485">
        <v>18337938</v>
      </c>
    </row>
    <row r="61" spans="1:11" x14ac:dyDescent="0.25">
      <c r="A61" s="1483" t="s">
        <v>1587</v>
      </c>
      <c r="B61" s="1484">
        <v>40967707</v>
      </c>
      <c r="C61" s="1484">
        <v>35516368</v>
      </c>
      <c r="D61" s="1484">
        <v>44857257</v>
      </c>
      <c r="E61" s="1485">
        <v>30254026</v>
      </c>
      <c r="F61" s="1485">
        <v>39820924</v>
      </c>
      <c r="G61" s="1485">
        <v>44025738</v>
      </c>
      <c r="H61" s="1485">
        <v>57280367</v>
      </c>
      <c r="I61" s="1485">
        <v>39047516</v>
      </c>
      <c r="J61" s="1485">
        <v>52024327</v>
      </c>
    </row>
    <row r="62" spans="1:11" x14ac:dyDescent="0.25">
      <c r="A62" s="1490"/>
      <c r="B62" s="1491"/>
      <c r="C62" s="1491"/>
      <c r="D62" s="1491"/>
      <c r="E62" s="1491"/>
      <c r="F62" s="1491"/>
      <c r="G62" s="1491"/>
      <c r="H62" s="1491"/>
      <c r="I62" s="1491"/>
      <c r="J62" s="1492"/>
    </row>
    <row r="63" spans="1:11" x14ac:dyDescent="0.25">
      <c r="A63" s="1493" t="s">
        <v>1588</v>
      </c>
      <c r="B63" s="1491"/>
      <c r="C63" s="1491"/>
      <c r="D63" s="1491"/>
      <c r="E63" s="1491"/>
      <c r="F63" s="1491"/>
      <c r="G63" s="1491"/>
      <c r="H63" s="1491"/>
      <c r="I63" s="1491"/>
      <c r="J63" s="1491"/>
    </row>
    <row r="64" spans="1:11" x14ac:dyDescent="0.25">
      <c r="A64" s="1494" t="s">
        <v>1589</v>
      </c>
      <c r="B64" s="1494"/>
      <c r="C64" s="1494"/>
      <c r="D64" s="1494"/>
      <c r="E64" s="1495"/>
      <c r="F64" s="1494"/>
      <c r="G64" s="1494"/>
      <c r="H64" s="1494"/>
      <c r="I64" s="1494"/>
      <c r="J64" s="1492"/>
    </row>
    <row r="65" spans="1:10" ht="50.25" customHeight="1" x14ac:dyDescent="0.25">
      <c r="A65" s="2392" t="s">
        <v>1590</v>
      </c>
      <c r="B65" s="2392"/>
      <c r="C65" s="2392"/>
      <c r="D65" s="2392"/>
      <c r="E65" s="2392"/>
      <c r="F65" s="2392"/>
      <c r="G65" s="2392"/>
      <c r="H65" s="2392"/>
      <c r="I65" s="2392"/>
      <c r="J65" s="1492"/>
    </row>
    <row r="66" spans="1:10" x14ac:dyDescent="0.25">
      <c r="A66" s="1496"/>
      <c r="B66" s="1497"/>
      <c r="C66" s="1497"/>
      <c r="D66" s="1498"/>
      <c r="E66" s="1497"/>
      <c r="F66" s="1497"/>
      <c r="G66" s="1497"/>
      <c r="H66" s="1497"/>
      <c r="I66" s="1497"/>
      <c r="J66" s="1492"/>
    </row>
    <row r="67" spans="1:10" x14ac:dyDescent="0.25">
      <c r="A67" s="1496"/>
      <c r="B67" s="1497"/>
      <c r="C67" s="1497"/>
      <c r="D67" s="1497"/>
      <c r="E67" s="1497"/>
      <c r="F67" s="1497"/>
      <c r="G67" s="1497"/>
      <c r="H67" s="1497"/>
      <c r="I67" s="1497"/>
      <c r="J67" s="1492"/>
    </row>
    <row r="68" spans="1:10" x14ac:dyDescent="0.25">
      <c r="A68" s="1499" t="s">
        <v>1591</v>
      </c>
      <c r="B68" s="1497"/>
      <c r="C68" s="1497"/>
      <c r="D68" s="1497"/>
      <c r="E68" s="1497"/>
      <c r="F68" s="1497"/>
      <c r="G68" s="1497"/>
      <c r="H68" s="1497"/>
      <c r="I68" s="1497"/>
      <c r="J68" s="1492"/>
    </row>
    <row r="69" spans="1:10" x14ac:dyDescent="0.25">
      <c r="A69" s="1496"/>
      <c r="B69" s="1497"/>
      <c r="C69" s="1497"/>
      <c r="D69" s="1497"/>
      <c r="E69" s="1497"/>
      <c r="F69" s="1497"/>
      <c r="G69" s="1497"/>
      <c r="H69" s="1497"/>
      <c r="I69" s="1497"/>
      <c r="J69" s="1492"/>
    </row>
    <row r="70" spans="1:10" x14ac:dyDescent="0.25">
      <c r="A70" s="1500" t="s">
        <v>133</v>
      </c>
      <c r="B70" s="1459" t="s">
        <v>1530</v>
      </c>
      <c r="C70" s="1460" t="s">
        <v>1531</v>
      </c>
      <c r="D70" s="1460" t="s">
        <v>1532</v>
      </c>
      <c r="E70" s="1460" t="s">
        <v>1533</v>
      </c>
      <c r="F70" s="1460" t="s">
        <v>1534</v>
      </c>
      <c r="G70" s="1460" t="s">
        <v>588</v>
      </c>
      <c r="H70" s="1460" t="s">
        <v>90</v>
      </c>
      <c r="I70" s="1460" t="s">
        <v>89</v>
      </c>
      <c r="J70" s="1460" t="s">
        <v>1535</v>
      </c>
    </row>
    <row r="71" spans="1:10" x14ac:dyDescent="0.25">
      <c r="A71" s="1501"/>
      <c r="B71" s="1502" t="s">
        <v>1536</v>
      </c>
      <c r="C71" s="1503" t="s">
        <v>1536</v>
      </c>
      <c r="D71" s="1503" t="s">
        <v>1536</v>
      </c>
      <c r="E71" s="1503" t="s">
        <v>1536</v>
      </c>
      <c r="F71" s="1503" t="s">
        <v>1536</v>
      </c>
      <c r="G71" s="1503" t="s">
        <v>1536</v>
      </c>
      <c r="H71" s="1503" t="s">
        <v>1536</v>
      </c>
      <c r="I71" s="1503" t="s">
        <v>1536</v>
      </c>
      <c r="J71" s="1503" t="s">
        <v>1537</v>
      </c>
    </row>
    <row r="72" spans="1:10" x14ac:dyDescent="0.25">
      <c r="A72" s="1504" t="s">
        <v>1538</v>
      </c>
      <c r="B72" s="1484"/>
      <c r="C72" s="1484"/>
      <c r="D72" s="1484"/>
      <c r="E72" s="1484"/>
      <c r="F72" s="1484"/>
      <c r="G72" s="1484"/>
      <c r="H72" s="1484"/>
      <c r="I72" s="1484"/>
      <c r="J72" s="1484"/>
    </row>
    <row r="73" spans="1:10" x14ac:dyDescent="0.25">
      <c r="A73" s="1480" t="s">
        <v>1549</v>
      </c>
      <c r="B73" s="1478">
        <v>403342</v>
      </c>
      <c r="C73" s="1478">
        <v>430741</v>
      </c>
      <c r="D73" s="1478">
        <v>363297</v>
      </c>
      <c r="E73" s="1479">
        <v>483679</v>
      </c>
      <c r="F73" s="1479">
        <v>550640</v>
      </c>
      <c r="G73" s="1479">
        <f t="shared" ref="G73:J74" si="0">G19</f>
        <v>578380</v>
      </c>
      <c r="H73" s="1479">
        <f t="shared" si="0"/>
        <v>636425</v>
      </c>
      <c r="I73" s="1479">
        <f t="shared" si="0"/>
        <v>663464</v>
      </c>
      <c r="J73" s="1479">
        <f t="shared" si="0"/>
        <v>712000</v>
      </c>
    </row>
    <row r="74" spans="1:10" x14ac:dyDescent="0.25">
      <c r="A74" s="1480" t="s">
        <v>1550</v>
      </c>
      <c r="B74" s="1478">
        <v>465947</v>
      </c>
      <c r="C74" s="1478">
        <v>395656</v>
      </c>
      <c r="D74" s="1478">
        <v>423226</v>
      </c>
      <c r="E74" s="1479">
        <v>530519</v>
      </c>
      <c r="F74" s="1479">
        <v>642365</v>
      </c>
      <c r="G74" s="1479">
        <f t="shared" si="0"/>
        <v>540020</v>
      </c>
      <c r="H74" s="1479">
        <f t="shared" si="0"/>
        <v>345877</v>
      </c>
      <c r="I74" s="1479">
        <f t="shared" si="0"/>
        <v>291964</v>
      </c>
      <c r="J74" s="1479">
        <f t="shared" si="0"/>
        <v>467152</v>
      </c>
    </row>
    <row r="75" spans="1:10" x14ac:dyDescent="0.25">
      <c r="A75" s="1480" t="s">
        <v>1592</v>
      </c>
      <c r="B75" s="1478">
        <v>617879</v>
      </c>
      <c r="C75" s="1478">
        <v>658904</v>
      </c>
      <c r="D75" s="1478">
        <v>670653</v>
      </c>
      <c r="E75" s="1479">
        <v>661235</v>
      </c>
      <c r="F75" s="1479">
        <v>702906</v>
      </c>
      <c r="G75" s="1479">
        <f>G32</f>
        <v>727290</v>
      </c>
      <c r="H75" s="1479">
        <f>H32</f>
        <v>767735</v>
      </c>
      <c r="I75" s="1479">
        <f>I32</f>
        <v>797079</v>
      </c>
      <c r="J75" s="1479">
        <f>J32</f>
        <v>820000</v>
      </c>
    </row>
    <row r="76" spans="1:10" x14ac:dyDescent="0.25">
      <c r="A76" s="1465" t="s">
        <v>1566</v>
      </c>
      <c r="B76" s="1478">
        <v>18157</v>
      </c>
      <c r="C76" s="1478">
        <v>11703</v>
      </c>
      <c r="D76" s="1478">
        <v>9908</v>
      </c>
      <c r="E76" s="1479">
        <v>5446</v>
      </c>
      <c r="F76" s="1479">
        <v>11934</v>
      </c>
      <c r="G76" s="1479">
        <f>G36</f>
        <v>2550</v>
      </c>
      <c r="H76" s="1479">
        <f>H36</f>
        <v>3025</v>
      </c>
      <c r="I76" s="1479">
        <f>I36</f>
        <v>5232</v>
      </c>
      <c r="J76" s="1479">
        <f>J36</f>
        <v>5000</v>
      </c>
    </row>
    <row r="77" spans="1:10" x14ac:dyDescent="0.25">
      <c r="A77" s="1483" t="s">
        <v>1593</v>
      </c>
      <c r="B77" s="1484">
        <v>1505325</v>
      </c>
      <c r="C77" s="1484">
        <v>1497004</v>
      </c>
      <c r="D77" s="1484">
        <v>1467084</v>
      </c>
      <c r="E77" s="1505">
        <f>SUM(E73:E76)</f>
        <v>1680879</v>
      </c>
      <c r="F77" s="1505">
        <v>1907845</v>
      </c>
      <c r="G77" s="1505">
        <v>1848240</v>
      </c>
      <c r="H77" s="1505">
        <v>1753062</v>
      </c>
      <c r="I77" s="1505">
        <v>1757739</v>
      </c>
      <c r="J77" s="1505">
        <v>2004152</v>
      </c>
    </row>
    <row r="78" spans="1:10" ht="14.1" customHeight="1" x14ac:dyDescent="0.25"/>
    <row r="80" spans="1:10" ht="225.75" customHeight="1" x14ac:dyDescent="0.25">
      <c r="A80" s="2393" t="s">
        <v>1594</v>
      </c>
      <c r="B80" s="2394"/>
      <c r="C80" s="2394"/>
      <c r="D80" s="2394"/>
      <c r="E80" s="2394"/>
      <c r="F80" s="2394"/>
      <c r="G80" s="2394"/>
      <c r="H80" s="2394"/>
      <c r="I80" s="2394"/>
      <c r="J80" s="2394"/>
    </row>
  </sheetData>
  <mergeCells count="2">
    <mergeCell ref="A65:I65"/>
    <mergeCell ref="A80:J80"/>
  </mergeCell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75730-42FB-4151-9612-597EB02CF9DF}">
  <dimension ref="A1:N46"/>
  <sheetViews>
    <sheetView topLeftCell="A25" workbookViewId="0">
      <selection activeCell="B59" sqref="B59"/>
    </sheetView>
  </sheetViews>
  <sheetFormatPr defaultColWidth="9.140625" defaultRowHeight="14.1" customHeight="1" x14ac:dyDescent="0.25"/>
  <cols>
    <col min="1" max="1" width="16" style="1508" customWidth="1"/>
    <col min="2" max="2" width="44.140625" style="1404" customWidth="1"/>
    <col min="3" max="3" width="4.28515625" style="1506" customWidth="1"/>
    <col min="4" max="7" width="9.140625" style="1404" bestFit="1" customWidth="1"/>
    <col min="8" max="8" width="4.85546875" style="1508" bestFit="1" customWidth="1"/>
    <col min="9" max="16384" width="9.140625" style="1508"/>
  </cols>
  <sheetData>
    <row r="1" spans="1:14" ht="21.6" customHeight="1" x14ac:dyDescent="0.35">
      <c r="A1" s="1430" t="s">
        <v>1595</v>
      </c>
      <c r="E1" s="1507"/>
    </row>
    <row r="2" spans="1:14" ht="14.1" customHeight="1" x14ac:dyDescent="0.35">
      <c r="A2" s="1430"/>
    </row>
    <row r="3" spans="1:14" ht="23.25" x14ac:dyDescent="0.35">
      <c r="A3" s="1430" t="s">
        <v>1630</v>
      </c>
      <c r="E3" s="1509"/>
    </row>
    <row r="4" spans="1:14" ht="9.75" customHeight="1" x14ac:dyDescent="0.35">
      <c r="A4" s="1430"/>
      <c r="E4" s="1509"/>
    </row>
    <row r="5" spans="1:14" ht="14.1" customHeight="1" x14ac:dyDescent="0.25">
      <c r="A5" s="1510"/>
      <c r="B5" s="1511" t="s">
        <v>1596</v>
      </c>
      <c r="C5" s="1512" t="s">
        <v>1597</v>
      </c>
      <c r="D5" s="1513" t="s">
        <v>1534</v>
      </c>
      <c r="E5" s="1514" t="s">
        <v>588</v>
      </c>
      <c r="F5" s="1515" t="s">
        <v>90</v>
      </c>
      <c r="G5" s="1515" t="s">
        <v>89</v>
      </c>
    </row>
    <row r="6" spans="1:14" ht="17.25" customHeight="1" x14ac:dyDescent="0.25">
      <c r="A6" s="2396" t="s">
        <v>1598</v>
      </c>
      <c r="B6" s="1516" t="s">
        <v>1631</v>
      </c>
      <c r="C6" s="1517"/>
      <c r="D6" s="1518">
        <v>3650</v>
      </c>
      <c r="E6" s="1518">
        <v>2889</v>
      </c>
      <c r="F6" s="1519">
        <v>3341</v>
      </c>
      <c r="G6" s="1519">
        <v>3132</v>
      </c>
    </row>
    <row r="7" spans="1:14" ht="39" x14ac:dyDescent="0.25">
      <c r="A7" s="2396"/>
      <c r="B7" s="1520" t="s">
        <v>1599</v>
      </c>
      <c r="C7" s="1521"/>
      <c r="D7" s="1522">
        <v>3084</v>
      </c>
      <c r="E7" s="1522">
        <v>2527</v>
      </c>
      <c r="F7" s="1523">
        <v>2901</v>
      </c>
      <c r="G7" s="1523">
        <v>2650</v>
      </c>
    </row>
    <row r="8" spans="1:14" ht="26.25" x14ac:dyDescent="0.25">
      <c r="A8" s="2396"/>
      <c r="B8" s="1524" t="s">
        <v>1600</v>
      </c>
      <c r="C8" s="1525"/>
      <c r="D8" s="1526">
        <v>1097</v>
      </c>
      <c r="E8" s="1522">
        <v>1043</v>
      </c>
      <c r="F8" s="1523">
        <v>956</v>
      </c>
      <c r="G8" s="1523">
        <v>935</v>
      </c>
    </row>
    <row r="9" spans="1:14" ht="14.1" customHeight="1" x14ac:dyDescent="0.25">
      <c r="A9" s="2396"/>
      <c r="B9" s="1527" t="s">
        <v>1601</v>
      </c>
      <c r="C9" s="1528"/>
      <c r="D9" s="1529">
        <v>2621</v>
      </c>
      <c r="E9" s="1530">
        <v>2152</v>
      </c>
      <c r="F9" s="1531">
        <v>2538</v>
      </c>
      <c r="G9" s="1531">
        <v>2307.7756514359253</v>
      </c>
    </row>
    <row r="10" spans="1:14" ht="14.1" customHeight="1" x14ac:dyDescent="0.25">
      <c r="A10" s="2396"/>
      <c r="B10" s="1532" t="s">
        <v>1739</v>
      </c>
      <c r="C10" s="1533" t="s">
        <v>1602</v>
      </c>
      <c r="D10" s="1534">
        <v>596</v>
      </c>
      <c r="E10" s="1535">
        <v>633</v>
      </c>
      <c r="F10" s="1536">
        <v>558</v>
      </c>
      <c r="G10" s="1536">
        <v>561.77565143592506</v>
      </c>
      <c r="I10" s="1537"/>
      <c r="J10" s="1537"/>
      <c r="K10" s="1537"/>
      <c r="L10" s="1537"/>
      <c r="M10" s="1537"/>
      <c r="N10" s="1537"/>
    </row>
    <row r="11" spans="1:14" ht="14.1" customHeight="1" x14ac:dyDescent="0.25">
      <c r="A11" s="2396"/>
      <c r="B11" s="1538" t="s">
        <v>1603</v>
      </c>
      <c r="C11" s="1539" t="s">
        <v>1604</v>
      </c>
      <c r="D11" s="1540">
        <v>553</v>
      </c>
      <c r="E11" s="1541">
        <v>597</v>
      </c>
      <c r="F11" s="1542">
        <v>522</v>
      </c>
      <c r="G11" s="1542">
        <v>525.43060186477999</v>
      </c>
    </row>
    <row r="12" spans="1:14" ht="14.1" customHeight="1" x14ac:dyDescent="0.25">
      <c r="A12" s="2396"/>
      <c r="B12" s="1532" t="s">
        <v>1738</v>
      </c>
      <c r="C12" s="1533" t="s">
        <v>1605</v>
      </c>
      <c r="D12" s="1534">
        <v>1987</v>
      </c>
      <c r="E12" s="1535">
        <v>1485</v>
      </c>
      <c r="F12" s="1536">
        <v>1945</v>
      </c>
      <c r="G12" s="1536">
        <v>1715</v>
      </c>
      <c r="I12" s="1537"/>
      <c r="J12" s="1537"/>
      <c r="K12" s="1537"/>
      <c r="L12" s="1537"/>
      <c r="M12" s="1537"/>
      <c r="N12" s="1537"/>
    </row>
    <row r="13" spans="1:14" ht="14.1" customHeight="1" x14ac:dyDescent="0.25">
      <c r="A13" s="2396"/>
      <c r="B13" s="1532" t="s">
        <v>1606</v>
      </c>
      <c r="C13" s="1533" t="s">
        <v>1607</v>
      </c>
      <c r="D13" s="1534">
        <v>38</v>
      </c>
      <c r="E13" s="1535">
        <v>34</v>
      </c>
      <c r="F13" s="1536">
        <v>35</v>
      </c>
      <c r="G13" s="1536">
        <v>31</v>
      </c>
    </row>
    <row r="14" spans="1:14" ht="14.1" customHeight="1" x14ac:dyDescent="0.25">
      <c r="A14" s="2396"/>
      <c r="B14" s="1543" t="s">
        <v>1608</v>
      </c>
      <c r="C14" s="1528"/>
      <c r="D14" s="1529">
        <v>496</v>
      </c>
      <c r="E14" s="1530">
        <v>421</v>
      </c>
      <c r="F14" s="1531">
        <v>399</v>
      </c>
      <c r="G14" s="1531">
        <v>376</v>
      </c>
    </row>
    <row r="15" spans="1:14" ht="14.1" customHeight="1" x14ac:dyDescent="0.25">
      <c r="A15" s="2396"/>
      <c r="B15" s="633" t="s">
        <v>1740</v>
      </c>
      <c r="C15" s="1533" t="s">
        <v>1609</v>
      </c>
      <c r="D15" s="1534">
        <v>496</v>
      </c>
      <c r="E15" s="1535">
        <v>421</v>
      </c>
      <c r="F15" s="1536">
        <v>399</v>
      </c>
      <c r="G15" s="1536">
        <v>376</v>
      </c>
      <c r="I15" s="1544"/>
      <c r="J15" s="1544"/>
      <c r="K15" s="1544"/>
      <c r="L15" s="1544"/>
      <c r="M15" s="1544"/>
      <c r="N15" s="1544"/>
    </row>
    <row r="16" spans="1:14" ht="14.1" customHeight="1" x14ac:dyDescent="0.25">
      <c r="A16" s="2396"/>
      <c r="B16" s="1538" t="s">
        <v>1603</v>
      </c>
      <c r="C16" s="1539" t="s">
        <v>1610</v>
      </c>
      <c r="D16" s="1540">
        <v>465</v>
      </c>
      <c r="E16" s="1541">
        <v>395</v>
      </c>
      <c r="F16" s="1542">
        <v>375</v>
      </c>
      <c r="G16" s="1542">
        <v>354</v>
      </c>
    </row>
    <row r="17" spans="1:14" ht="14.1" customHeight="1" x14ac:dyDescent="0.25">
      <c r="A17" s="2396"/>
      <c r="B17" s="1543" t="s">
        <v>1611</v>
      </c>
      <c r="C17" s="1528"/>
      <c r="D17" s="1529">
        <v>533</v>
      </c>
      <c r="E17" s="1530">
        <v>316</v>
      </c>
      <c r="F17" s="1531">
        <v>403</v>
      </c>
      <c r="G17" s="1531">
        <v>448</v>
      </c>
    </row>
    <row r="18" spans="1:14" ht="14.1" customHeight="1" x14ac:dyDescent="0.25">
      <c r="A18" s="2396"/>
      <c r="B18" s="1532" t="s">
        <v>1612</v>
      </c>
      <c r="C18" s="1533" t="s">
        <v>1613</v>
      </c>
      <c r="D18" s="1534">
        <v>4</v>
      </c>
      <c r="E18" s="1535">
        <v>3</v>
      </c>
      <c r="F18" s="1536">
        <v>3</v>
      </c>
      <c r="G18" s="1536">
        <v>3</v>
      </c>
    </row>
    <row r="19" spans="1:14" ht="14.1" customHeight="1" x14ac:dyDescent="0.25">
      <c r="A19" s="2396"/>
      <c r="B19" s="1532" t="s">
        <v>1614</v>
      </c>
      <c r="C19" s="1533" t="s">
        <v>1615</v>
      </c>
      <c r="D19" s="1534">
        <v>58</v>
      </c>
      <c r="E19" s="1535">
        <v>41</v>
      </c>
      <c r="F19" s="1536">
        <v>50</v>
      </c>
      <c r="G19" s="1536">
        <v>40</v>
      </c>
    </row>
    <row r="20" spans="1:14" ht="14.1" customHeight="1" x14ac:dyDescent="0.25">
      <c r="A20" s="2396"/>
      <c r="B20" s="1532" t="s">
        <v>1616</v>
      </c>
      <c r="C20" s="1533" t="s">
        <v>1617</v>
      </c>
      <c r="D20" s="1534">
        <v>186</v>
      </c>
      <c r="E20" s="1535">
        <v>184</v>
      </c>
      <c r="F20" s="1536">
        <v>183</v>
      </c>
      <c r="G20" s="1536">
        <v>180</v>
      </c>
    </row>
    <row r="21" spans="1:14" ht="14.1" customHeight="1" x14ac:dyDescent="0.25">
      <c r="A21" s="2396"/>
      <c r="B21" s="1532" t="s">
        <v>1618</v>
      </c>
      <c r="C21" s="1533" t="s">
        <v>1619</v>
      </c>
      <c r="D21" s="1534">
        <v>285</v>
      </c>
      <c r="E21" s="1535">
        <v>87</v>
      </c>
      <c r="F21" s="1536">
        <v>168</v>
      </c>
      <c r="G21" s="1536">
        <v>228</v>
      </c>
      <c r="I21" s="1537"/>
      <c r="J21" s="1537"/>
      <c r="K21" s="1537"/>
      <c r="L21" s="1537"/>
      <c r="M21" s="1537"/>
      <c r="N21" s="1537"/>
    </row>
    <row r="22" spans="1:14" ht="14.1" customHeight="1" x14ac:dyDescent="0.25">
      <c r="A22" s="2396"/>
      <c r="B22" s="1538" t="s">
        <v>1603</v>
      </c>
      <c r="C22" s="1545" t="s">
        <v>1620</v>
      </c>
      <c r="D22" s="1546">
        <v>79</v>
      </c>
      <c r="E22" s="1547">
        <v>51</v>
      </c>
      <c r="F22" s="1548">
        <v>58</v>
      </c>
      <c r="G22" s="1548">
        <v>56</v>
      </c>
    </row>
    <row r="23" spans="1:14" ht="14.1" customHeight="1" x14ac:dyDescent="0.25">
      <c r="A23" s="2396" t="s">
        <v>1632</v>
      </c>
      <c r="B23" s="1549" t="s">
        <v>1621</v>
      </c>
      <c r="C23" s="1533"/>
      <c r="D23" s="1534">
        <v>1788171</v>
      </c>
      <c r="E23" s="1535">
        <v>1661414</v>
      </c>
      <c r="F23" s="1536">
        <v>1726487</v>
      </c>
      <c r="G23" s="1536">
        <v>1774914.94022141</v>
      </c>
    </row>
    <row r="24" spans="1:14" ht="14.1" customHeight="1" x14ac:dyDescent="0.25">
      <c r="A24" s="2396"/>
      <c r="B24" s="1549" t="s">
        <v>1741</v>
      </c>
      <c r="C24" s="1533"/>
      <c r="D24" s="1534">
        <v>18748</v>
      </c>
      <c r="E24" s="1535">
        <v>21401</v>
      </c>
      <c r="F24" s="1536">
        <v>20261</v>
      </c>
      <c r="G24" s="1536">
        <v>21245</v>
      </c>
      <c r="I24" s="1537"/>
      <c r="J24" s="1537"/>
      <c r="K24" s="1537"/>
      <c r="L24" s="1537"/>
      <c r="M24" s="1537"/>
      <c r="N24" s="1537"/>
    </row>
    <row r="25" spans="1:14" ht="14.1" customHeight="1" x14ac:dyDescent="0.25">
      <c r="A25" s="2396"/>
      <c r="B25" s="1549" t="s">
        <v>1622</v>
      </c>
      <c r="C25" s="1533"/>
      <c r="D25" s="1534">
        <v>2562547</v>
      </c>
      <c r="E25" s="1535">
        <v>2740139</v>
      </c>
      <c r="F25" s="1536">
        <v>2471064</v>
      </c>
      <c r="G25" s="1536">
        <v>2545912.1594445999</v>
      </c>
    </row>
    <row r="26" spans="1:14" ht="14.1" customHeight="1" x14ac:dyDescent="0.25">
      <c r="A26" s="2396"/>
      <c r="B26" s="1549" t="s">
        <v>1623</v>
      </c>
      <c r="C26" s="1533"/>
      <c r="D26" s="1534">
        <v>80331</v>
      </c>
      <c r="E26" s="1535">
        <v>91811</v>
      </c>
      <c r="F26" s="1536">
        <v>82106</v>
      </c>
      <c r="G26" s="1536">
        <v>83042.7722489999</v>
      </c>
    </row>
    <row r="27" spans="1:14" ht="14.1" customHeight="1" x14ac:dyDescent="0.25">
      <c r="A27" s="2396"/>
      <c r="B27" s="1549" t="s">
        <v>1187</v>
      </c>
      <c r="C27" s="1533"/>
      <c r="D27" s="1534">
        <v>417683</v>
      </c>
      <c r="E27" s="1535">
        <v>428035</v>
      </c>
      <c r="F27" s="1536">
        <v>343735</v>
      </c>
      <c r="G27" s="1536">
        <v>308551.74123300001</v>
      </c>
    </row>
    <row r="28" spans="1:14" ht="14.1" customHeight="1" x14ac:dyDescent="0.25">
      <c r="A28" s="2397" t="s">
        <v>1742</v>
      </c>
      <c r="B28" s="1549" t="s">
        <v>1624</v>
      </c>
      <c r="C28" s="1533"/>
      <c r="D28" s="1534">
        <v>472029</v>
      </c>
      <c r="E28" s="1535">
        <v>384998</v>
      </c>
      <c r="F28" s="1536">
        <v>424391</v>
      </c>
      <c r="G28" s="1536">
        <v>428825</v>
      </c>
    </row>
    <row r="29" spans="1:14" ht="14.1" customHeight="1" x14ac:dyDescent="0.25">
      <c r="A29" s="2397"/>
      <c r="B29" s="1549" t="s">
        <v>1625</v>
      </c>
      <c r="C29" s="1533"/>
      <c r="D29" s="1534">
        <v>57074</v>
      </c>
      <c r="E29" s="1535">
        <v>21654</v>
      </c>
      <c r="F29" s="1536">
        <v>32999</v>
      </c>
      <c r="G29" s="1536">
        <v>34384</v>
      </c>
      <c r="I29" s="1537"/>
      <c r="J29" s="1537"/>
      <c r="K29" s="1537"/>
      <c r="L29" s="1537"/>
      <c r="M29" s="1537"/>
    </row>
    <row r="30" spans="1:14" ht="14.1" customHeight="1" x14ac:dyDescent="0.25">
      <c r="A30" s="2397"/>
      <c r="B30" s="1549" t="s">
        <v>1743</v>
      </c>
      <c r="C30" s="1533"/>
      <c r="D30" s="1534">
        <v>200065</v>
      </c>
      <c r="E30" s="1535">
        <v>141458</v>
      </c>
      <c r="F30" s="1536">
        <v>245307</v>
      </c>
      <c r="G30" s="1536">
        <v>166788</v>
      </c>
      <c r="I30" s="1537"/>
      <c r="J30" s="1537"/>
      <c r="K30" s="1537"/>
      <c r="L30" s="1537"/>
      <c r="M30" s="1537"/>
      <c r="N30" s="1537"/>
    </row>
    <row r="31" spans="1:14" ht="15" x14ac:dyDescent="0.25">
      <c r="A31" s="2397"/>
      <c r="B31" s="1549" t="s">
        <v>1744</v>
      </c>
      <c r="C31" s="1533"/>
      <c r="D31" s="1534">
        <v>180</v>
      </c>
      <c r="E31" s="1535">
        <v>190</v>
      </c>
      <c r="F31" s="1536">
        <v>287</v>
      </c>
      <c r="G31" s="1536">
        <v>161</v>
      </c>
      <c r="I31" s="1537"/>
      <c r="J31" s="1537"/>
      <c r="K31" s="1537"/>
      <c r="L31" s="1537"/>
      <c r="M31" s="1537"/>
      <c r="N31" s="1537"/>
    </row>
    <row r="32" spans="1:14" ht="14.1" customHeight="1" x14ac:dyDescent="0.25">
      <c r="A32" s="2397" t="s">
        <v>1626</v>
      </c>
      <c r="B32" s="1549" t="s">
        <v>1627</v>
      </c>
      <c r="C32" s="1533"/>
      <c r="D32" s="1534">
        <v>347132</v>
      </c>
      <c r="E32" s="1535">
        <v>317890</v>
      </c>
      <c r="F32" s="1536">
        <v>336155</v>
      </c>
      <c r="G32" s="1536">
        <v>460027</v>
      </c>
    </row>
    <row r="33" spans="1:7" ht="14.1" customHeight="1" x14ac:dyDescent="0.25">
      <c r="A33" s="2397"/>
      <c r="B33" s="1549" t="s">
        <v>1628</v>
      </c>
      <c r="C33" s="1533"/>
      <c r="D33" s="1550">
        <v>156985</v>
      </c>
      <c r="E33" s="1551">
        <v>80651</v>
      </c>
      <c r="F33" s="1536">
        <v>78647</v>
      </c>
      <c r="G33" s="1536">
        <v>159127</v>
      </c>
    </row>
    <row r="34" spans="1:7" ht="14.1" customHeight="1" x14ac:dyDescent="0.25">
      <c r="A34" s="2397"/>
      <c r="B34" s="1549" t="s">
        <v>1629</v>
      </c>
      <c r="C34" s="1533"/>
      <c r="D34" s="1534">
        <v>323339</v>
      </c>
      <c r="E34" s="1552">
        <v>289702</v>
      </c>
      <c r="F34" s="1553">
        <v>278592</v>
      </c>
      <c r="G34" s="1553">
        <v>346295</v>
      </c>
    </row>
    <row r="37" spans="1:7" ht="15" x14ac:dyDescent="0.25">
      <c r="A37" s="1623" t="s">
        <v>1737</v>
      </c>
      <c r="B37" s="1435"/>
      <c r="C37" s="1435"/>
      <c r="D37" s="1435"/>
      <c r="E37" s="1435"/>
      <c r="F37" s="1435"/>
      <c r="G37" s="1435"/>
    </row>
    <row r="38" spans="1:7" ht="15" x14ac:dyDescent="0.25">
      <c r="A38" s="1435"/>
      <c r="B38" s="2398"/>
      <c r="C38" s="2398"/>
      <c r="D38" s="2398"/>
      <c r="E38" s="2398"/>
      <c r="F38" s="2398"/>
      <c r="G38" s="2398"/>
    </row>
    <row r="39" spans="1:7" ht="14.1" customHeight="1" x14ac:dyDescent="0.25">
      <c r="A39" s="2395" t="s">
        <v>1633</v>
      </c>
      <c r="B39" s="2090"/>
      <c r="C39" s="2090"/>
      <c r="D39" s="2090"/>
      <c r="E39" s="2090"/>
      <c r="F39" s="2090"/>
      <c r="G39" s="2090"/>
    </row>
    <row r="40" spans="1:7" ht="14.1" customHeight="1" x14ac:dyDescent="0.25">
      <c r="A40" s="2395" t="s">
        <v>1634</v>
      </c>
      <c r="B40" s="2090"/>
      <c r="C40" s="2090"/>
      <c r="D40" s="2090"/>
      <c r="E40" s="2090"/>
      <c r="F40" s="2090"/>
      <c r="G40" s="2090"/>
    </row>
    <row r="41" spans="1:7" ht="14.1" customHeight="1" x14ac:dyDescent="0.25">
      <c r="A41" s="2399" t="s">
        <v>1635</v>
      </c>
      <c r="B41" s="2090"/>
      <c r="C41" s="2090"/>
      <c r="D41" s="2090"/>
      <c r="E41" s="2090"/>
      <c r="F41" s="2090"/>
      <c r="G41" s="2090"/>
    </row>
    <row r="42" spans="1:7" ht="14.1" customHeight="1" x14ac:dyDescent="0.25">
      <c r="A42" s="2395" t="s">
        <v>1636</v>
      </c>
      <c r="B42" s="2090"/>
      <c r="C42" s="2090"/>
      <c r="D42" s="2090"/>
      <c r="E42" s="2090"/>
      <c r="F42" s="2090"/>
      <c r="G42" s="2090"/>
    </row>
    <row r="43" spans="1:7" ht="14.1" customHeight="1" x14ac:dyDescent="0.25">
      <c r="A43" s="2395" t="s">
        <v>1637</v>
      </c>
      <c r="B43" s="2090"/>
      <c r="C43" s="2090"/>
      <c r="D43" s="2090"/>
      <c r="E43" s="2090"/>
      <c r="F43" s="2090"/>
      <c r="G43" s="2090"/>
    </row>
    <row r="44" spans="1:7" ht="14.1" customHeight="1" x14ac:dyDescent="0.25">
      <c r="A44" s="2395" t="s">
        <v>1638</v>
      </c>
      <c r="B44" s="2090"/>
      <c r="C44" s="2090"/>
      <c r="D44" s="2090"/>
      <c r="E44" s="2090"/>
      <c r="F44" s="2090"/>
      <c r="G44" s="2090"/>
    </row>
    <row r="45" spans="1:7" ht="14.1" customHeight="1" x14ac:dyDescent="0.25">
      <c r="A45" s="2395" t="s">
        <v>1639</v>
      </c>
      <c r="B45" s="2090"/>
      <c r="C45" s="2090"/>
      <c r="D45" s="2090"/>
      <c r="E45" s="2090"/>
      <c r="F45" s="2090"/>
      <c r="G45" s="2090"/>
    </row>
    <row r="46" spans="1:7" ht="14.1" customHeight="1" x14ac:dyDescent="0.25">
      <c r="A46" s="2395" t="s">
        <v>1640</v>
      </c>
      <c r="B46" s="2090"/>
      <c r="C46" s="2090"/>
      <c r="D46" s="2090"/>
      <c r="E46" s="2090"/>
      <c r="F46" s="2090"/>
      <c r="G46" s="2090"/>
    </row>
  </sheetData>
  <mergeCells count="13">
    <mergeCell ref="A44:G44"/>
    <mergeCell ref="A46:G46"/>
    <mergeCell ref="A45:G45"/>
    <mergeCell ref="A6:A22"/>
    <mergeCell ref="A23:A27"/>
    <mergeCell ref="A28:A31"/>
    <mergeCell ref="A32:A34"/>
    <mergeCell ref="B38:G38"/>
    <mergeCell ref="A39:G39"/>
    <mergeCell ref="A40:G40"/>
    <mergeCell ref="A41:G41"/>
    <mergeCell ref="A42:G42"/>
    <mergeCell ref="A43:G43"/>
  </mergeCell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CD6A8-0E4F-4637-9F2A-B6F831C2B3C0}">
  <dimension ref="A1:F22"/>
  <sheetViews>
    <sheetView zoomScale="85" zoomScaleNormal="85" workbookViewId="0">
      <selection activeCell="H32" sqref="H32"/>
    </sheetView>
  </sheetViews>
  <sheetFormatPr defaultRowHeight="15" x14ac:dyDescent="0.25"/>
  <cols>
    <col min="1" max="1" width="27.5703125" customWidth="1"/>
    <col min="2" max="2" width="30.5703125" customWidth="1"/>
    <col min="3" max="6" width="10.5703125" customWidth="1"/>
  </cols>
  <sheetData>
    <row r="1" spans="1:6" ht="20.25" x14ac:dyDescent="0.3">
      <c r="A1" s="1555" t="s">
        <v>1641</v>
      </c>
    </row>
    <row r="2" spans="1:6" ht="20.25" x14ac:dyDescent="0.25">
      <c r="A2" s="1434" t="s">
        <v>1642</v>
      </c>
    </row>
    <row r="4" spans="1:6" x14ac:dyDescent="0.25">
      <c r="A4" s="1556" t="s">
        <v>1643</v>
      </c>
      <c r="B4" s="1557"/>
      <c r="C4" s="1558" t="s">
        <v>1534</v>
      </c>
      <c r="D4" s="1558" t="s">
        <v>588</v>
      </c>
      <c r="E4" s="1559" t="s">
        <v>90</v>
      </c>
      <c r="F4" s="1559" t="s">
        <v>1644</v>
      </c>
    </row>
    <row r="5" spans="1:6" x14ac:dyDescent="0.25">
      <c r="A5" s="1560" t="s">
        <v>1645</v>
      </c>
      <c r="B5" s="1561" t="s">
        <v>1646</v>
      </c>
      <c r="C5" s="1562">
        <v>15618</v>
      </c>
      <c r="D5" s="1563">
        <v>15306</v>
      </c>
      <c r="E5" s="1564">
        <v>15235</v>
      </c>
      <c r="F5" s="1565">
        <v>15800</v>
      </c>
    </row>
    <row r="6" spans="1:6" ht="24.75" x14ac:dyDescent="0.25">
      <c r="A6" s="1560" t="s">
        <v>1647</v>
      </c>
      <c r="B6" s="1561" t="s">
        <v>1648</v>
      </c>
      <c r="C6" s="1562">
        <v>62286</v>
      </c>
      <c r="D6" s="1563">
        <v>63839</v>
      </c>
      <c r="E6" s="1564">
        <v>65374</v>
      </c>
      <c r="F6" s="1564">
        <v>68287</v>
      </c>
    </row>
    <row r="7" spans="1:6" x14ac:dyDescent="0.25">
      <c r="A7" s="1566"/>
      <c r="B7" s="473"/>
      <c r="C7" s="1567"/>
      <c r="D7" s="1567"/>
      <c r="E7" s="1568"/>
      <c r="F7" s="1568"/>
    </row>
    <row r="8" spans="1:6" x14ac:dyDescent="0.25">
      <c r="A8" s="1569" t="s">
        <v>1649</v>
      </c>
      <c r="B8" s="1570"/>
      <c r="C8" s="1571" t="s">
        <v>1534</v>
      </c>
      <c r="D8" s="1572" t="s">
        <v>588</v>
      </c>
      <c r="E8" s="1573" t="s">
        <v>90</v>
      </c>
      <c r="F8" s="1573" t="s">
        <v>89</v>
      </c>
    </row>
    <row r="9" spans="1:6" x14ac:dyDescent="0.25">
      <c r="A9" s="2400" t="s">
        <v>1650</v>
      </c>
      <c r="B9" s="1574" t="s">
        <v>1651</v>
      </c>
      <c r="C9" s="1575">
        <f>SUM(C10:C11,C14:C15)</f>
        <v>55.675999999999995</v>
      </c>
      <c r="D9" s="1576">
        <f>SUM(D10:D11,D14:D15)</f>
        <v>46.606000000000002</v>
      </c>
      <c r="E9" s="1577">
        <f>SUM(E10:E11,E14:E15)</f>
        <v>46.276560000000003</v>
      </c>
      <c r="F9" s="1578">
        <v>41</v>
      </c>
    </row>
    <row r="10" spans="1:6" x14ac:dyDescent="0.25">
      <c r="A10" s="2400"/>
      <c r="B10" s="1574" t="s">
        <v>1652</v>
      </c>
      <c r="C10" s="1579">
        <v>1.56</v>
      </c>
      <c r="D10" s="1579">
        <v>2.4849999999999999</v>
      </c>
      <c r="E10" s="1577">
        <v>0.81799999999999995</v>
      </c>
      <c r="F10" s="1580">
        <v>1</v>
      </c>
    </row>
    <row r="11" spans="1:6" x14ac:dyDescent="0.25">
      <c r="A11" s="2400"/>
      <c r="B11" s="1574" t="s">
        <v>1653</v>
      </c>
      <c r="C11" s="1579">
        <v>18.032</v>
      </c>
      <c r="D11" s="1579">
        <v>11.773</v>
      </c>
      <c r="E11" s="1577">
        <v>13.80256</v>
      </c>
      <c r="F11" s="1580">
        <v>10</v>
      </c>
    </row>
    <row r="12" spans="1:6" x14ac:dyDescent="0.25">
      <c r="A12" s="2400"/>
      <c r="B12" s="1574" t="s">
        <v>1654</v>
      </c>
      <c r="C12" s="1579">
        <v>0.20799999999999999</v>
      </c>
      <c r="D12" s="1579">
        <v>0.47699999999999998</v>
      </c>
      <c r="E12" s="1577">
        <v>0.86897000000000002</v>
      </c>
      <c r="F12" s="1580">
        <v>0</v>
      </c>
    </row>
    <row r="13" spans="1:6" x14ac:dyDescent="0.25">
      <c r="A13" s="2400"/>
      <c r="B13" s="1574" t="s">
        <v>1655</v>
      </c>
      <c r="C13" s="1579">
        <v>5.1639999999999997</v>
      </c>
      <c r="D13" s="1579">
        <v>4.8440000000000003</v>
      </c>
      <c r="E13" s="1577">
        <v>5.3609999999999998</v>
      </c>
      <c r="F13" s="1580">
        <v>5</v>
      </c>
    </row>
    <row r="14" spans="1:6" x14ac:dyDescent="0.25">
      <c r="A14" s="2400"/>
      <c r="B14" s="1574" t="s">
        <v>1656</v>
      </c>
      <c r="C14" s="1579">
        <v>34.161999999999999</v>
      </c>
      <c r="D14" s="1579">
        <v>32.15</v>
      </c>
      <c r="E14" s="1577">
        <v>31.516999999999999</v>
      </c>
      <c r="F14" s="1580">
        <v>25</v>
      </c>
    </row>
    <row r="15" spans="1:6" x14ac:dyDescent="0.25">
      <c r="A15" s="2401"/>
      <c r="B15" s="1581" t="s">
        <v>1657</v>
      </c>
      <c r="C15" s="1582">
        <v>1.9219999999999999</v>
      </c>
      <c r="D15" s="1582">
        <v>0.19800000000000001</v>
      </c>
      <c r="E15" s="1583">
        <v>0.13900000000000001</v>
      </c>
      <c r="F15" s="1580">
        <v>0</v>
      </c>
    </row>
    <row r="17" spans="1:6" ht="39" customHeight="1" x14ac:dyDescent="0.25">
      <c r="A17" s="2402" t="s">
        <v>1658</v>
      </c>
      <c r="B17" s="2402"/>
      <c r="C17" s="2402"/>
      <c r="D17" s="2402"/>
      <c r="E17" s="2402"/>
      <c r="F17" s="1584"/>
    </row>
    <row r="18" spans="1:6" ht="46.9" customHeight="1" x14ac:dyDescent="0.25">
      <c r="A18" s="2402" t="s">
        <v>1659</v>
      </c>
      <c r="B18" s="2402"/>
      <c r="C18" s="2402"/>
      <c r="D18" s="2402"/>
      <c r="E18" s="2402"/>
      <c r="F18" s="1584"/>
    </row>
    <row r="19" spans="1:6" ht="42.6" customHeight="1" x14ac:dyDescent="0.25">
      <c r="A19" s="2402" t="s">
        <v>1660</v>
      </c>
      <c r="B19" s="2402"/>
      <c r="C19" s="2402"/>
      <c r="D19" s="2402"/>
      <c r="E19" s="2402"/>
      <c r="F19" s="1584"/>
    </row>
    <row r="20" spans="1:6" x14ac:dyDescent="0.25">
      <c r="A20" s="1585"/>
      <c r="B20" s="1586"/>
      <c r="C20" s="1586"/>
      <c r="D20" s="1586"/>
      <c r="E20" s="1586"/>
      <c r="F20" s="1586"/>
    </row>
    <row r="21" spans="1:6" x14ac:dyDescent="0.25">
      <c r="C21" s="1586"/>
      <c r="D21" s="1586"/>
      <c r="E21" s="1586"/>
      <c r="F21" s="1586"/>
    </row>
    <row r="22" spans="1:6" x14ac:dyDescent="0.25">
      <c r="A22" s="1586"/>
      <c r="B22" s="1586"/>
      <c r="C22" s="1586"/>
      <c r="D22" s="1586"/>
      <c r="E22" s="1586"/>
      <c r="F22" s="1586"/>
    </row>
  </sheetData>
  <mergeCells count="4">
    <mergeCell ref="A9:A15"/>
    <mergeCell ref="A17:E17"/>
    <mergeCell ref="A18:E18"/>
    <mergeCell ref="A19:E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7D858-6B4A-43E7-9BF6-7332A9092C3E}">
  <dimension ref="A1:I28"/>
  <sheetViews>
    <sheetView zoomScaleNormal="100" workbookViewId="0">
      <selection activeCell="B23" sqref="B23"/>
    </sheetView>
  </sheetViews>
  <sheetFormatPr defaultColWidth="9.42578125" defaultRowHeight="15" x14ac:dyDescent="0.25"/>
  <cols>
    <col min="1" max="1" width="56.28515625" style="183" customWidth="1"/>
    <col min="2" max="2" width="15.5703125" style="183" customWidth="1"/>
    <col min="3" max="3" width="17.42578125" style="183" customWidth="1"/>
    <col min="4" max="4" width="18" style="183" customWidth="1"/>
    <col min="5" max="5" width="13.42578125" style="183" customWidth="1"/>
    <col min="6" max="16384" width="9.42578125" style="183"/>
  </cols>
  <sheetData>
    <row r="1" spans="1:9" ht="18" x14ac:dyDescent="0.25">
      <c r="A1" s="8" t="s">
        <v>0</v>
      </c>
    </row>
    <row r="2" spans="1:9" ht="18" x14ac:dyDescent="0.25">
      <c r="A2" s="8" t="s">
        <v>102</v>
      </c>
      <c r="I2" s="8"/>
    </row>
    <row r="3" spans="1:9" ht="18" x14ac:dyDescent="0.25">
      <c r="A3" s="4" t="s">
        <v>128</v>
      </c>
      <c r="B3" s="1"/>
    </row>
    <row r="4" spans="1:9" ht="15.75" thickBot="1" x14ac:dyDescent="0.3"/>
    <row r="5" spans="1:9" ht="51.75" x14ac:dyDescent="0.25">
      <c r="A5" s="700"/>
      <c r="B5" s="701" t="s">
        <v>129</v>
      </c>
      <c r="C5" s="702" t="s">
        <v>130</v>
      </c>
      <c r="D5" s="703" t="s">
        <v>131</v>
      </c>
      <c r="E5" s="704" t="s">
        <v>132</v>
      </c>
    </row>
    <row r="6" spans="1:9" x14ac:dyDescent="0.25">
      <c r="A6" s="705"/>
      <c r="B6" s="216" t="s">
        <v>133</v>
      </c>
      <c r="C6" s="195" t="s">
        <v>133</v>
      </c>
      <c r="D6" s="217" t="s">
        <v>133</v>
      </c>
      <c r="E6" s="706" t="s">
        <v>133</v>
      </c>
    </row>
    <row r="7" spans="1:9" x14ac:dyDescent="0.25">
      <c r="A7" s="2095" t="s">
        <v>7</v>
      </c>
      <c r="B7" s="2079"/>
      <c r="C7" s="2079"/>
      <c r="D7" s="2079"/>
      <c r="E7" s="2080"/>
    </row>
    <row r="8" spans="1:9" x14ac:dyDescent="0.25">
      <c r="A8" s="707" t="s">
        <v>6</v>
      </c>
      <c r="B8" s="708" t="s">
        <v>134</v>
      </c>
      <c r="C8" s="709">
        <v>83</v>
      </c>
      <c r="D8" s="710">
        <v>110</v>
      </c>
      <c r="E8" s="711">
        <v>10</v>
      </c>
    </row>
    <row r="9" spans="1:9" x14ac:dyDescent="0.25">
      <c r="A9" s="712"/>
      <c r="B9" s="713" t="s">
        <v>135</v>
      </c>
      <c r="C9" s="710"/>
      <c r="D9" s="710"/>
      <c r="E9" s="711"/>
    </row>
    <row r="10" spans="1:9" x14ac:dyDescent="0.25">
      <c r="A10" s="2096" t="s">
        <v>9</v>
      </c>
      <c r="B10" s="2093"/>
      <c r="C10" s="2093"/>
      <c r="D10" s="2093"/>
      <c r="E10" s="2094"/>
    </row>
    <row r="11" spans="1:9" x14ac:dyDescent="0.25">
      <c r="A11" s="707" t="s">
        <v>136</v>
      </c>
      <c r="B11" s="714" t="s">
        <v>111</v>
      </c>
      <c r="C11" s="714" t="s">
        <v>111</v>
      </c>
      <c r="D11" s="714" t="s">
        <v>111</v>
      </c>
      <c r="E11" s="715" t="s">
        <v>111</v>
      </c>
    </row>
    <row r="12" spans="1:9" x14ac:dyDescent="0.25">
      <c r="A12" s="2096" t="s">
        <v>18</v>
      </c>
      <c r="B12" s="2093"/>
      <c r="C12" s="2093"/>
      <c r="D12" s="2093"/>
      <c r="E12" s="2094"/>
    </row>
    <row r="13" spans="1:9" x14ac:dyDescent="0.25">
      <c r="A13" s="707" t="s">
        <v>693</v>
      </c>
      <c r="B13" s="710" t="s">
        <v>137</v>
      </c>
      <c r="C13" s="709">
        <v>21</v>
      </c>
      <c r="D13" s="710">
        <v>25</v>
      </c>
      <c r="E13" s="711">
        <v>2</v>
      </c>
    </row>
    <row r="14" spans="1:9" x14ac:dyDescent="0.25">
      <c r="A14" s="707"/>
      <c r="B14" s="713" t="s">
        <v>135</v>
      </c>
      <c r="C14" s="716"/>
      <c r="D14" s="717"/>
      <c r="E14" s="718"/>
    </row>
    <row r="15" spans="1:9" ht="22.5" customHeight="1" x14ac:dyDescent="0.25">
      <c r="A15" s="719" t="s">
        <v>694</v>
      </c>
      <c r="B15" s="710" t="s">
        <v>137</v>
      </c>
      <c r="C15" s="709">
        <v>0</v>
      </c>
      <c r="D15" s="710">
        <v>1</v>
      </c>
      <c r="E15" s="711">
        <v>1</v>
      </c>
    </row>
    <row r="16" spans="1:9" ht="13.5" customHeight="1" x14ac:dyDescent="0.25">
      <c r="A16" s="719"/>
      <c r="B16" s="713" t="s">
        <v>135</v>
      </c>
      <c r="C16" s="717"/>
      <c r="D16" s="717"/>
      <c r="E16" s="718"/>
    </row>
    <row r="17" spans="1:8" x14ac:dyDescent="0.25">
      <c r="A17" s="707" t="s">
        <v>702</v>
      </c>
      <c r="B17" s="710" t="s">
        <v>137</v>
      </c>
      <c r="C17" s="709">
        <v>17</v>
      </c>
      <c r="D17" s="710">
        <v>20</v>
      </c>
      <c r="E17" s="711">
        <v>1</v>
      </c>
    </row>
    <row r="18" spans="1:8" x14ac:dyDescent="0.25">
      <c r="A18" s="720"/>
      <c r="B18" s="713" t="s">
        <v>135</v>
      </c>
      <c r="C18" s="717"/>
      <c r="D18" s="717"/>
      <c r="E18" s="718"/>
    </row>
    <row r="19" spans="1:8" x14ac:dyDescent="0.25">
      <c r="A19" s="2092" t="s">
        <v>138</v>
      </c>
      <c r="B19" s="2097"/>
      <c r="C19" s="2097"/>
      <c r="D19" s="2097"/>
      <c r="E19" s="2098"/>
    </row>
    <row r="20" spans="1:8" x14ac:dyDescent="0.25">
      <c r="A20" s="707" t="s">
        <v>692</v>
      </c>
      <c r="B20" s="710" t="s">
        <v>137</v>
      </c>
      <c r="C20" s="709">
        <v>10</v>
      </c>
      <c r="D20" s="710">
        <v>17</v>
      </c>
      <c r="E20" s="711">
        <v>3</v>
      </c>
    </row>
    <row r="21" spans="1:8" x14ac:dyDescent="0.25">
      <c r="A21" s="720"/>
      <c r="B21" s="713" t="s">
        <v>135</v>
      </c>
      <c r="C21" s="721"/>
      <c r="D21" s="722"/>
      <c r="E21" s="723"/>
    </row>
    <row r="22" spans="1:8" x14ac:dyDescent="0.25">
      <c r="A22" s="2092" t="s">
        <v>139</v>
      </c>
      <c r="B22" s="2093"/>
      <c r="C22" s="2093"/>
      <c r="D22" s="2093"/>
      <c r="E22" s="2094"/>
    </row>
    <row r="23" spans="1:8" x14ac:dyDescent="0.25">
      <c r="A23" s="724" t="s">
        <v>10</v>
      </c>
      <c r="B23" s="271" t="s">
        <v>137</v>
      </c>
      <c r="C23" s="272">
        <v>11</v>
      </c>
      <c r="D23" s="271">
        <v>13</v>
      </c>
      <c r="E23" s="725">
        <v>1</v>
      </c>
    </row>
    <row r="24" spans="1:8" x14ac:dyDescent="0.25">
      <c r="A24" s="724"/>
      <c r="B24" s="713" t="s">
        <v>135</v>
      </c>
      <c r="C24" s="272"/>
      <c r="D24" s="271"/>
      <c r="E24" s="725"/>
    </row>
    <row r="25" spans="1:8" x14ac:dyDescent="0.25">
      <c r="A25" s="724" t="s">
        <v>13</v>
      </c>
      <c r="B25" s="271" t="s">
        <v>137</v>
      </c>
      <c r="C25" s="272">
        <v>0</v>
      </c>
      <c r="D25" s="271">
        <v>0</v>
      </c>
      <c r="E25" s="725">
        <v>0</v>
      </c>
      <c r="F25" s="184"/>
      <c r="G25" s="184"/>
      <c r="H25" s="184"/>
    </row>
    <row r="26" spans="1:8" x14ac:dyDescent="0.25">
      <c r="A26" s="724"/>
      <c r="B26" s="273" t="s">
        <v>135</v>
      </c>
      <c r="C26" s="271"/>
      <c r="D26" s="271"/>
      <c r="E26" s="725"/>
      <c r="F26" s="184"/>
      <c r="G26" s="184"/>
      <c r="H26" s="184"/>
    </row>
    <row r="27" spans="1:8" x14ac:dyDescent="0.25">
      <c r="A27" s="724" t="s">
        <v>691</v>
      </c>
      <c r="B27" s="271" t="s">
        <v>137</v>
      </c>
      <c r="C27" s="272">
        <v>45</v>
      </c>
      <c r="D27" s="271">
        <v>50</v>
      </c>
      <c r="E27" s="725">
        <v>2</v>
      </c>
      <c r="F27" s="184"/>
      <c r="G27" s="184"/>
      <c r="H27" s="184"/>
    </row>
    <row r="28" spans="1:8" ht="15.75" thickBot="1" x14ac:dyDescent="0.3">
      <c r="A28" s="726"/>
      <c r="B28" s="727" t="s">
        <v>135</v>
      </c>
      <c r="C28" s="728"/>
      <c r="D28" s="728"/>
      <c r="E28" s="729"/>
    </row>
  </sheetData>
  <mergeCells count="5">
    <mergeCell ref="A22:E22"/>
    <mergeCell ref="A7:E7"/>
    <mergeCell ref="A10:E10"/>
    <mergeCell ref="A12:E12"/>
    <mergeCell ref="A19:E19"/>
  </mergeCell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4218-CFAC-4614-AFAE-2A97BF9E00D3}">
  <dimension ref="A2:H23"/>
  <sheetViews>
    <sheetView zoomScaleNormal="100" workbookViewId="0">
      <selection activeCell="G27" sqref="G27"/>
    </sheetView>
  </sheetViews>
  <sheetFormatPr defaultRowHeight="15" x14ac:dyDescent="0.25"/>
  <cols>
    <col min="1" max="1" width="28.7109375" customWidth="1"/>
    <col min="2" max="2" width="13" customWidth="1"/>
    <col min="3" max="3" width="18.7109375" customWidth="1"/>
    <col min="4" max="4" width="13.85546875" customWidth="1"/>
    <col min="5" max="5" width="11.140625" customWidth="1"/>
    <col min="6" max="6" width="9.85546875" customWidth="1"/>
    <col min="7" max="7" width="13" customWidth="1"/>
    <col min="8" max="8" width="10.42578125" customWidth="1"/>
  </cols>
  <sheetData>
    <row r="2" spans="1:8" ht="18" x14ac:dyDescent="0.25">
      <c r="A2" s="1587" t="s">
        <v>1661</v>
      </c>
    </row>
    <row r="3" spans="1:8" ht="18" x14ac:dyDescent="0.25">
      <c r="A3" s="1588"/>
    </row>
    <row r="4" spans="1:8" ht="18" x14ac:dyDescent="0.25">
      <c r="A4" s="2406" t="s">
        <v>1662</v>
      </c>
      <c r="B4" s="2407"/>
      <c r="C4" s="2407"/>
    </row>
    <row r="6" spans="1:8" ht="15.75" thickBot="1" x14ac:dyDescent="0.3"/>
    <row r="7" spans="1:8" ht="26.25" customHeight="1" x14ac:dyDescent="0.25">
      <c r="A7" s="2408" t="s">
        <v>1663</v>
      </c>
      <c r="B7" s="2410" t="s">
        <v>1664</v>
      </c>
      <c r="C7" s="2410" t="s">
        <v>1665</v>
      </c>
      <c r="D7" s="2410" t="s">
        <v>1666</v>
      </c>
      <c r="E7" s="2403" t="s">
        <v>1667</v>
      </c>
      <c r="F7" s="2403"/>
      <c r="G7" s="2403" t="s">
        <v>1668</v>
      </c>
      <c r="H7" s="2404"/>
    </row>
    <row r="8" spans="1:8" ht="65.25" customHeight="1" x14ac:dyDescent="0.25">
      <c r="A8" s="2409"/>
      <c r="B8" s="2411"/>
      <c r="C8" s="2411"/>
      <c r="D8" s="2411"/>
      <c r="E8" s="1589" t="s">
        <v>414</v>
      </c>
      <c r="F8" s="1589" t="s">
        <v>1669</v>
      </c>
      <c r="G8" s="1589" t="s">
        <v>414</v>
      </c>
      <c r="H8" s="1624" t="s">
        <v>1669</v>
      </c>
    </row>
    <row r="9" spans="1:8" ht="21" customHeight="1" x14ac:dyDescent="0.25">
      <c r="A9" s="2409"/>
      <c r="B9" s="1590" t="s">
        <v>296</v>
      </c>
      <c r="C9" s="1590" t="s">
        <v>296</v>
      </c>
      <c r="D9" s="1590" t="s">
        <v>296</v>
      </c>
      <c r="E9" s="1590"/>
      <c r="F9" s="1590" t="s">
        <v>296</v>
      </c>
      <c r="G9" s="1590"/>
      <c r="H9" s="1625" t="s">
        <v>296</v>
      </c>
    </row>
    <row r="10" spans="1:8" ht="30" customHeight="1" x14ac:dyDescent="0.25">
      <c r="A10" s="1626" t="s">
        <v>1275</v>
      </c>
      <c r="B10" s="1591">
        <v>-1.4000000000000004</v>
      </c>
      <c r="C10" s="1591">
        <v>15.8</v>
      </c>
      <c r="D10" s="1591">
        <v>14.4</v>
      </c>
      <c r="E10" s="1592">
        <v>17</v>
      </c>
      <c r="F10" s="1591">
        <v>0.9</v>
      </c>
      <c r="G10" s="1592">
        <v>3</v>
      </c>
      <c r="H10" s="1627">
        <v>0.1</v>
      </c>
    </row>
    <row r="11" spans="1:8" ht="15.6" customHeight="1" x14ac:dyDescent="0.25">
      <c r="A11" s="1626" t="s">
        <v>365</v>
      </c>
      <c r="B11" s="1591">
        <v>-21.8</v>
      </c>
      <c r="C11" s="1591">
        <v>18.100000000000001</v>
      </c>
      <c r="D11" s="1591">
        <v>-3.6999999999999993</v>
      </c>
      <c r="E11" s="1592">
        <v>193</v>
      </c>
      <c r="F11" s="1591">
        <v>7.2</v>
      </c>
      <c r="G11" s="1592">
        <v>13</v>
      </c>
      <c r="H11" s="1627">
        <v>0.4</v>
      </c>
    </row>
    <row r="12" spans="1:8" ht="15.6" customHeight="1" x14ac:dyDescent="0.25">
      <c r="A12" s="1626" t="s">
        <v>366</v>
      </c>
      <c r="B12" s="1591">
        <v>-0.70000000000000018</v>
      </c>
      <c r="C12" s="1591">
        <v>8.6</v>
      </c>
      <c r="D12" s="1591">
        <v>7.8999999999999995</v>
      </c>
      <c r="E12" s="1592">
        <v>84</v>
      </c>
      <c r="F12" s="1591">
        <v>3.6</v>
      </c>
      <c r="G12" s="1592">
        <v>0</v>
      </c>
      <c r="H12" s="1627">
        <v>0</v>
      </c>
    </row>
    <row r="13" spans="1:8" ht="15.6" customHeight="1" x14ac:dyDescent="0.25">
      <c r="A13" s="1626" t="s">
        <v>367</v>
      </c>
      <c r="B13" s="1591">
        <v>-2.6000000000000032</v>
      </c>
      <c r="C13" s="1591">
        <v>16</v>
      </c>
      <c r="D13" s="1591">
        <v>13.399999999999997</v>
      </c>
      <c r="E13" s="1592">
        <v>185</v>
      </c>
      <c r="F13" s="1591">
        <v>6.5</v>
      </c>
      <c r="G13" s="1592">
        <v>0</v>
      </c>
      <c r="H13" s="1627">
        <v>0</v>
      </c>
    </row>
    <row r="14" spans="1:8" ht="15.6" customHeight="1" x14ac:dyDescent="0.25">
      <c r="A14" s="1626" t="s">
        <v>368</v>
      </c>
      <c r="B14" s="1591">
        <v>-9.9999999999999645E-2</v>
      </c>
      <c r="C14" s="1591">
        <v>6.3999999999999995</v>
      </c>
      <c r="D14" s="1591">
        <v>6.3</v>
      </c>
      <c r="E14" s="1592">
        <v>33</v>
      </c>
      <c r="F14" s="1591">
        <v>4.3</v>
      </c>
      <c r="G14" s="1592">
        <v>3</v>
      </c>
      <c r="H14" s="1627">
        <v>0.1</v>
      </c>
    </row>
    <row r="15" spans="1:8" ht="15.6" customHeight="1" x14ac:dyDescent="0.25">
      <c r="A15" s="1626" t="s">
        <v>1288</v>
      </c>
      <c r="B15" s="1591">
        <v>-20.999999999999993</v>
      </c>
      <c r="C15" s="1591">
        <v>82</v>
      </c>
      <c r="D15" s="1591">
        <v>61.000000000000007</v>
      </c>
      <c r="E15" s="1592">
        <v>1234</v>
      </c>
      <c r="F15" s="1591">
        <v>43.6</v>
      </c>
      <c r="G15" s="1592">
        <v>36</v>
      </c>
      <c r="H15" s="1627">
        <v>0.2</v>
      </c>
    </row>
    <row r="16" spans="1:8" ht="24" x14ac:dyDescent="0.25">
      <c r="A16" s="1626" t="s">
        <v>1291</v>
      </c>
      <c r="B16" s="1591">
        <v>-0.2</v>
      </c>
      <c r="C16" s="1591">
        <v>0.2</v>
      </c>
      <c r="D16" s="1591">
        <v>0</v>
      </c>
      <c r="E16" s="1592">
        <v>0</v>
      </c>
      <c r="F16" s="1591">
        <v>0</v>
      </c>
      <c r="G16" s="1592">
        <v>0</v>
      </c>
      <c r="H16" s="1627">
        <v>0</v>
      </c>
    </row>
    <row r="17" spans="1:8" ht="15.6" customHeight="1" x14ac:dyDescent="0.25">
      <c r="A17" s="1626" t="s">
        <v>1292</v>
      </c>
      <c r="B17" s="1591">
        <v>-11.400000000000002</v>
      </c>
      <c r="C17" s="1591">
        <v>25.5</v>
      </c>
      <c r="D17" s="1591">
        <v>14.099999999999998</v>
      </c>
      <c r="E17" s="1592">
        <v>242</v>
      </c>
      <c r="F17" s="1591">
        <v>11.7</v>
      </c>
      <c r="G17" s="1592">
        <v>20</v>
      </c>
      <c r="H17" s="1627">
        <v>0.6</v>
      </c>
    </row>
    <row r="18" spans="1:8" ht="31.5" customHeight="1" x14ac:dyDescent="0.25">
      <c r="A18" s="1628" t="s">
        <v>1670</v>
      </c>
      <c r="B18" s="1591">
        <v>-25.799999999999997</v>
      </c>
      <c r="C18" s="1591">
        <v>131.30000000000001</v>
      </c>
      <c r="D18" s="1591">
        <v>105.50000000000001</v>
      </c>
      <c r="E18" s="1592">
        <v>922</v>
      </c>
      <c r="F18" s="1591">
        <v>34.4</v>
      </c>
      <c r="G18" s="1592">
        <v>1</v>
      </c>
      <c r="H18" s="1627">
        <v>0</v>
      </c>
    </row>
    <row r="19" spans="1:8" ht="15.6" customHeight="1" x14ac:dyDescent="0.25">
      <c r="A19" s="1626" t="s">
        <v>1276</v>
      </c>
      <c r="B19" s="1591">
        <v>-75.100000000000023</v>
      </c>
      <c r="C19" s="1591">
        <v>632.20000000000005</v>
      </c>
      <c r="D19" s="1591">
        <v>557.1</v>
      </c>
      <c r="E19" s="1592">
        <v>6331</v>
      </c>
      <c r="F19" s="1591">
        <v>312.79999999999995</v>
      </c>
      <c r="G19" s="1592">
        <v>183</v>
      </c>
      <c r="H19" s="1627">
        <v>24.6</v>
      </c>
    </row>
    <row r="20" spans="1:8" ht="15.6" customHeight="1" thickBot="1" x14ac:dyDescent="0.3">
      <c r="A20" s="1629" t="s">
        <v>101</v>
      </c>
      <c r="B20" s="1630">
        <f>SUM(B10:B19)</f>
        <v>-160.10000000000002</v>
      </c>
      <c r="C20" s="1630">
        <f t="shared" ref="C20:H20" si="0">SUM(C10:C19)</f>
        <v>936.1</v>
      </c>
      <c r="D20" s="1630">
        <f t="shared" si="0"/>
        <v>776</v>
      </c>
      <c r="E20" s="1630">
        <f t="shared" si="0"/>
        <v>9241</v>
      </c>
      <c r="F20" s="1630">
        <f t="shared" si="0"/>
        <v>424.99999999999994</v>
      </c>
      <c r="G20" s="1630">
        <f t="shared" si="0"/>
        <v>259</v>
      </c>
      <c r="H20" s="1631">
        <f t="shared" si="0"/>
        <v>26</v>
      </c>
    </row>
    <row r="22" spans="1:8" ht="31.5" customHeight="1" x14ac:dyDescent="0.25">
      <c r="A22" s="2405" t="s">
        <v>1671</v>
      </c>
      <c r="B22" s="2207"/>
      <c r="C22" s="2207"/>
      <c r="D22" s="2207"/>
      <c r="E22" s="2207"/>
      <c r="F22" s="2207"/>
      <c r="G22" s="2207"/>
      <c r="H22" s="2207"/>
    </row>
    <row r="23" spans="1:8" x14ac:dyDescent="0.25">
      <c r="B23" s="1593"/>
      <c r="C23" s="1593"/>
      <c r="D23" s="1593"/>
    </row>
  </sheetData>
  <mergeCells count="8">
    <mergeCell ref="G7:H7"/>
    <mergeCell ref="A22:H22"/>
    <mergeCell ref="A4:C4"/>
    <mergeCell ref="A7:A9"/>
    <mergeCell ref="B7:B8"/>
    <mergeCell ref="C7:C8"/>
    <mergeCell ref="D7:D8"/>
    <mergeCell ref="E7:F7"/>
  </mergeCell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9138C-7EBE-4BC2-85E8-2160A8132FD7}">
  <dimension ref="A1:E61"/>
  <sheetViews>
    <sheetView tabSelected="1" workbookViewId="0">
      <selection activeCell="G52" sqref="G52"/>
    </sheetView>
  </sheetViews>
  <sheetFormatPr defaultRowHeight="15" x14ac:dyDescent="0.25"/>
  <cols>
    <col min="1" max="1" width="5.140625" customWidth="1"/>
    <col min="2" max="2" width="55.5703125" customWidth="1"/>
    <col min="3" max="3" width="11.28515625" bestFit="1" customWidth="1"/>
    <col min="4" max="4" width="11.7109375" bestFit="1" customWidth="1"/>
    <col min="5" max="5" width="13.7109375" bestFit="1" customWidth="1"/>
  </cols>
  <sheetData>
    <row r="1" spans="1:5" ht="37.15" customHeight="1" x14ac:dyDescent="0.25">
      <c r="A1" s="2412" t="s">
        <v>1672</v>
      </c>
      <c r="B1" s="2412"/>
      <c r="C1" s="2412"/>
      <c r="D1" s="2412"/>
      <c r="E1" s="2412"/>
    </row>
    <row r="2" spans="1:5" x14ac:dyDescent="0.25">
      <c r="A2" s="1594"/>
      <c r="B2" s="1595"/>
      <c r="C2" s="1596"/>
      <c r="D2" s="1596"/>
      <c r="E2" s="1597"/>
    </row>
    <row r="3" spans="1:5" x14ac:dyDescent="0.25">
      <c r="A3" s="2413" t="s">
        <v>1673</v>
      </c>
      <c r="B3" s="2413"/>
      <c r="C3" s="2413"/>
      <c r="D3" s="2413"/>
      <c r="E3" s="2414"/>
    </row>
    <row r="4" spans="1:5" ht="72" x14ac:dyDescent="0.25">
      <c r="A4" s="2415" t="s">
        <v>1674</v>
      </c>
      <c r="B4" s="2415"/>
      <c r="C4" s="1598" t="s">
        <v>1675</v>
      </c>
      <c r="D4" s="1599" t="s">
        <v>1676</v>
      </c>
      <c r="E4" s="1600" t="s">
        <v>1677</v>
      </c>
    </row>
    <row r="5" spans="1:5" ht="24" x14ac:dyDescent="0.25">
      <c r="A5" s="1601">
        <v>2</v>
      </c>
      <c r="B5" s="1602" t="s">
        <v>1678</v>
      </c>
      <c r="C5" s="1603">
        <v>1000</v>
      </c>
      <c r="D5" s="1604">
        <v>1000</v>
      </c>
      <c r="E5" s="1605">
        <v>0</v>
      </c>
    </row>
    <row r="6" spans="1:5" x14ac:dyDescent="0.25">
      <c r="A6" s="1601">
        <v>8</v>
      </c>
      <c r="B6" s="1606" t="s">
        <v>1679</v>
      </c>
      <c r="C6" s="1603">
        <v>32379</v>
      </c>
      <c r="D6" s="1604">
        <v>37145</v>
      </c>
      <c r="E6" s="1605">
        <v>-4766</v>
      </c>
    </row>
    <row r="7" spans="1:5" x14ac:dyDescent="0.25">
      <c r="A7" s="1601">
        <v>9</v>
      </c>
      <c r="B7" s="1606" t="s">
        <v>1680</v>
      </c>
      <c r="C7" s="1604">
        <v>17193</v>
      </c>
      <c r="D7" s="1603">
        <v>17193</v>
      </c>
      <c r="E7" s="1605">
        <v>0</v>
      </c>
    </row>
    <row r="8" spans="1:5" ht="36" x14ac:dyDescent="0.25">
      <c r="A8" s="1601">
        <v>10</v>
      </c>
      <c r="B8" s="1607" t="s">
        <v>1681</v>
      </c>
      <c r="C8" s="1604">
        <v>4000</v>
      </c>
      <c r="D8" s="1603">
        <v>4000</v>
      </c>
      <c r="E8" s="1605">
        <v>0</v>
      </c>
    </row>
    <row r="9" spans="1:5" ht="36" x14ac:dyDescent="0.25">
      <c r="A9" s="1601">
        <v>11</v>
      </c>
      <c r="B9" s="1554" t="s">
        <v>1682</v>
      </c>
      <c r="C9" s="1604">
        <v>5606</v>
      </c>
      <c r="D9" s="1603">
        <v>5606</v>
      </c>
      <c r="E9" s="1605">
        <v>0</v>
      </c>
    </row>
    <row r="10" spans="1:5" ht="28.9" customHeight="1" x14ac:dyDescent="0.25">
      <c r="A10" s="1601">
        <v>12</v>
      </c>
      <c r="B10" s="1602" t="s">
        <v>1683</v>
      </c>
      <c r="C10" s="1604">
        <v>1360</v>
      </c>
      <c r="D10" s="1603">
        <v>1360</v>
      </c>
      <c r="E10" s="1605">
        <v>0</v>
      </c>
    </row>
    <row r="11" spans="1:5" ht="25.15" customHeight="1" x14ac:dyDescent="0.25">
      <c r="A11" s="1601">
        <v>14</v>
      </c>
      <c r="B11" s="1602" t="s">
        <v>1684</v>
      </c>
      <c r="C11" s="1604">
        <v>2949</v>
      </c>
      <c r="D11" s="1603">
        <v>2949</v>
      </c>
      <c r="E11" s="1605">
        <v>0</v>
      </c>
    </row>
    <row r="12" spans="1:5" ht="24" x14ac:dyDescent="0.25">
      <c r="A12" s="1601">
        <v>15</v>
      </c>
      <c r="B12" s="1602" t="s">
        <v>1685</v>
      </c>
      <c r="C12" s="1604">
        <v>4742</v>
      </c>
      <c r="D12" s="1603">
        <v>4742</v>
      </c>
      <c r="E12" s="1605">
        <v>0</v>
      </c>
    </row>
    <row r="13" spans="1:5" ht="24" x14ac:dyDescent="0.25">
      <c r="A13" s="1601">
        <v>19</v>
      </c>
      <c r="B13" s="1602" t="s">
        <v>1686</v>
      </c>
      <c r="C13" s="1604">
        <v>855200</v>
      </c>
      <c r="D13" s="1603">
        <v>662200</v>
      </c>
      <c r="E13" s="1605">
        <v>193000</v>
      </c>
    </row>
    <row r="14" spans="1:5" x14ac:dyDescent="0.25">
      <c r="A14" s="1601">
        <v>21</v>
      </c>
      <c r="B14" s="1608" t="s">
        <v>1687</v>
      </c>
      <c r="C14" s="1604">
        <v>212255</v>
      </c>
      <c r="D14" s="1603">
        <f>216505-4250</f>
        <v>212255</v>
      </c>
      <c r="E14" s="1605">
        <v>0</v>
      </c>
    </row>
    <row r="15" spans="1:5" x14ac:dyDescent="0.25">
      <c r="A15" s="1601" t="s">
        <v>1688</v>
      </c>
      <c r="B15" s="1602" t="s">
        <v>1689</v>
      </c>
      <c r="C15" s="1604">
        <v>9150</v>
      </c>
      <c r="D15" s="1603">
        <v>4616</v>
      </c>
      <c r="E15" s="1632">
        <v>4534</v>
      </c>
    </row>
    <row r="16" spans="1:5" ht="24" x14ac:dyDescent="0.25">
      <c r="A16" s="1601">
        <v>22</v>
      </c>
      <c r="B16" s="1602" t="s">
        <v>1690</v>
      </c>
      <c r="C16" s="1604">
        <v>2460</v>
      </c>
      <c r="D16" s="1603">
        <v>10610</v>
      </c>
      <c r="E16" s="1605">
        <v>-8150</v>
      </c>
    </row>
    <row r="17" spans="1:5" x14ac:dyDescent="0.25">
      <c r="A17" s="1601">
        <v>28</v>
      </c>
      <c r="B17" s="1606" t="s">
        <v>1691</v>
      </c>
      <c r="C17" s="1604">
        <v>20000</v>
      </c>
      <c r="D17" s="1609">
        <v>20000</v>
      </c>
      <c r="E17" s="1605">
        <v>0</v>
      </c>
    </row>
    <row r="18" spans="1:5" ht="24" x14ac:dyDescent="0.25">
      <c r="A18" s="1601">
        <v>37</v>
      </c>
      <c r="B18" s="1602" t="s">
        <v>1692</v>
      </c>
      <c r="C18" s="1604">
        <v>373470</v>
      </c>
      <c r="D18" s="1603">
        <v>383680.19999999995</v>
      </c>
      <c r="E18" s="1605">
        <v>-10210.199999999953</v>
      </c>
    </row>
    <row r="19" spans="1:5" ht="15.6" customHeight="1" x14ac:dyDescent="0.25">
      <c r="A19" s="1601">
        <v>38</v>
      </c>
      <c r="B19" s="1606" t="s">
        <v>1693</v>
      </c>
      <c r="C19" s="1604">
        <v>3300</v>
      </c>
      <c r="D19" s="1609">
        <v>3300</v>
      </c>
      <c r="E19" s="1605">
        <v>0</v>
      </c>
    </row>
    <row r="20" spans="1:5" ht="60" x14ac:dyDescent="0.25">
      <c r="A20" s="1601">
        <v>39</v>
      </c>
      <c r="B20" s="1602" t="s">
        <v>1694</v>
      </c>
      <c r="C20" s="1604">
        <v>21000</v>
      </c>
      <c r="D20" s="1609">
        <v>28000</v>
      </c>
      <c r="E20" s="1605">
        <v>-7000</v>
      </c>
    </row>
    <row r="21" spans="1:5" ht="24" x14ac:dyDescent="0.25">
      <c r="A21" s="1601">
        <v>40</v>
      </c>
      <c r="B21" s="1602" t="s">
        <v>1695</v>
      </c>
      <c r="C21" s="1604">
        <v>2000</v>
      </c>
      <c r="D21" s="1609">
        <v>2000</v>
      </c>
      <c r="E21" s="1605">
        <v>0</v>
      </c>
    </row>
    <row r="22" spans="1:5" ht="48" x14ac:dyDescent="0.25">
      <c r="A22" s="1601">
        <v>43</v>
      </c>
      <c r="B22" s="1602" t="s">
        <v>1696</v>
      </c>
      <c r="C22" s="1604">
        <v>500000</v>
      </c>
      <c r="D22" s="1609">
        <v>500000</v>
      </c>
      <c r="E22" s="1605">
        <v>0</v>
      </c>
    </row>
    <row r="23" spans="1:5" ht="36" x14ac:dyDescent="0.25">
      <c r="A23" s="1601">
        <v>44</v>
      </c>
      <c r="B23" s="1602" t="s">
        <v>1697</v>
      </c>
      <c r="C23" s="1604">
        <v>240</v>
      </c>
      <c r="D23" s="1609">
        <v>240</v>
      </c>
      <c r="E23" s="1605">
        <v>0</v>
      </c>
    </row>
    <row r="24" spans="1:5" ht="36" x14ac:dyDescent="0.25">
      <c r="A24" s="1601">
        <v>45</v>
      </c>
      <c r="B24" s="1602" t="s">
        <v>1698</v>
      </c>
      <c r="C24" s="1604">
        <v>1470414</v>
      </c>
      <c r="D24" s="1609">
        <v>1986480</v>
      </c>
      <c r="E24" s="1605">
        <v>-516066</v>
      </c>
    </row>
    <row r="25" spans="1:5" ht="24" x14ac:dyDescent="0.25">
      <c r="A25" s="1601">
        <v>47</v>
      </c>
      <c r="B25" s="1602" t="s">
        <v>1699</v>
      </c>
      <c r="C25" s="1604">
        <v>200</v>
      </c>
      <c r="D25" s="1604">
        <v>200</v>
      </c>
      <c r="E25" s="1605">
        <v>0</v>
      </c>
    </row>
    <row r="26" spans="1:5" x14ac:dyDescent="0.25">
      <c r="A26" s="1610">
        <v>48</v>
      </c>
      <c r="B26" s="1611" t="s">
        <v>1700</v>
      </c>
      <c r="C26" s="1604">
        <v>150000</v>
      </c>
      <c r="D26" s="1604">
        <v>150000</v>
      </c>
      <c r="E26" s="1605">
        <v>0</v>
      </c>
    </row>
    <row r="27" spans="1:5" x14ac:dyDescent="0.25">
      <c r="A27" s="1612"/>
      <c r="B27" s="1613"/>
      <c r="C27" s="1614">
        <f>SUM(C5:C26)</f>
        <v>3688918</v>
      </c>
      <c r="D27" s="1614">
        <f>SUM(D5:D26)</f>
        <v>4037576.2</v>
      </c>
      <c r="E27" s="1632">
        <v>-348658.19999999995</v>
      </c>
    </row>
    <row r="28" spans="1:5" x14ac:dyDescent="0.25">
      <c r="A28" s="473" t="s">
        <v>1701</v>
      </c>
      <c r="B28" s="1615"/>
      <c r="C28" s="1615"/>
      <c r="D28" s="1615"/>
      <c r="E28" s="1615"/>
    </row>
    <row r="29" spans="1:5" x14ac:dyDescent="0.25">
      <c r="A29" s="1616"/>
      <c r="B29" s="1617"/>
      <c r="C29" s="1618"/>
      <c r="D29" s="1618"/>
      <c r="E29" s="1619"/>
    </row>
    <row r="30" spans="1:5" x14ac:dyDescent="0.25">
      <c r="A30" s="2413" t="s">
        <v>1702</v>
      </c>
      <c r="B30" s="2416"/>
      <c r="C30" s="2416"/>
      <c r="D30" s="2416"/>
      <c r="E30" s="2417"/>
    </row>
    <row r="31" spans="1:5" ht="48" x14ac:dyDescent="0.25">
      <c r="A31" s="2418" t="s">
        <v>1703</v>
      </c>
      <c r="B31" s="2419"/>
      <c r="C31" s="1598" t="s">
        <v>1704</v>
      </c>
      <c r="D31" s="1599" t="s">
        <v>1705</v>
      </c>
      <c r="E31" s="1600" t="s">
        <v>1706</v>
      </c>
    </row>
    <row r="32" spans="1:5" x14ac:dyDescent="0.25">
      <c r="A32" s="1601">
        <v>1</v>
      </c>
      <c r="B32" s="1620" t="s">
        <v>1707</v>
      </c>
      <c r="C32" s="1620" t="s">
        <v>1708</v>
      </c>
      <c r="D32" s="1633" t="s">
        <v>1709</v>
      </c>
      <c r="E32" s="1634" t="s">
        <v>1710</v>
      </c>
    </row>
    <row r="33" spans="1:5" ht="36" x14ac:dyDescent="0.25">
      <c r="A33" s="1601">
        <v>3</v>
      </c>
      <c r="B33" s="1607" t="s">
        <v>1711</v>
      </c>
      <c r="C33" s="1620" t="s">
        <v>1708</v>
      </c>
      <c r="D33" s="1621" t="s">
        <v>1708</v>
      </c>
      <c r="E33" s="1621"/>
    </row>
    <row r="34" spans="1:5" ht="36" x14ac:dyDescent="0.25">
      <c r="A34" s="1601">
        <v>4</v>
      </c>
      <c r="B34" s="1607" t="s">
        <v>1712</v>
      </c>
      <c r="C34" s="1620" t="s">
        <v>1708</v>
      </c>
      <c r="D34" s="1621" t="s">
        <v>1708</v>
      </c>
      <c r="E34" s="1621"/>
    </row>
    <row r="35" spans="1:5" ht="24" x14ac:dyDescent="0.25">
      <c r="A35" s="1601">
        <v>5</v>
      </c>
      <c r="B35" s="1607" t="s">
        <v>1713</v>
      </c>
      <c r="C35" s="1620" t="s">
        <v>1708</v>
      </c>
      <c r="D35" s="1621" t="s">
        <v>1708</v>
      </c>
      <c r="E35" s="1621"/>
    </row>
    <row r="36" spans="1:5" ht="36" x14ac:dyDescent="0.25">
      <c r="A36" s="1601">
        <v>6</v>
      </c>
      <c r="B36" s="1607" t="s">
        <v>1714</v>
      </c>
      <c r="C36" s="1620" t="s">
        <v>1708</v>
      </c>
      <c r="D36" s="1621" t="s">
        <v>1708</v>
      </c>
      <c r="E36" s="1621"/>
    </row>
    <row r="37" spans="1:5" ht="36" x14ac:dyDescent="0.25">
      <c r="A37" s="1601">
        <v>7</v>
      </c>
      <c r="B37" s="1607" t="s">
        <v>1715</v>
      </c>
      <c r="C37" s="1620" t="s">
        <v>1708</v>
      </c>
      <c r="D37" s="1621" t="s">
        <v>1708</v>
      </c>
      <c r="E37" s="1621"/>
    </row>
    <row r="38" spans="1:5" x14ac:dyDescent="0.25">
      <c r="A38" s="1601">
        <v>9</v>
      </c>
      <c r="B38" s="1606" t="s">
        <v>1680</v>
      </c>
      <c r="C38" s="1620" t="s">
        <v>1708</v>
      </c>
      <c r="D38" s="1621" t="s">
        <v>1708</v>
      </c>
      <c r="E38" s="1622"/>
    </row>
    <row r="39" spans="1:5" ht="60" x14ac:dyDescent="0.25">
      <c r="A39" s="1601">
        <v>13</v>
      </c>
      <c r="B39" s="1602" t="s">
        <v>1716</v>
      </c>
      <c r="C39" s="1620" t="s">
        <v>1708</v>
      </c>
      <c r="D39" s="1621" t="s">
        <v>1708</v>
      </c>
      <c r="E39" s="1621"/>
    </row>
    <row r="40" spans="1:5" ht="36" x14ac:dyDescent="0.25">
      <c r="A40" s="1601">
        <v>16</v>
      </c>
      <c r="B40" s="1607" t="s">
        <v>1717</v>
      </c>
      <c r="C40" s="1620" t="s">
        <v>1708</v>
      </c>
      <c r="D40" s="1621" t="s">
        <v>1708</v>
      </c>
      <c r="E40" s="1621"/>
    </row>
    <row r="41" spans="1:5" ht="36" x14ac:dyDescent="0.25">
      <c r="A41" s="1601">
        <v>17</v>
      </c>
      <c r="B41" s="1607" t="s">
        <v>1718</v>
      </c>
      <c r="C41" s="1620" t="s">
        <v>1708</v>
      </c>
      <c r="D41" s="1621" t="s">
        <v>1708</v>
      </c>
      <c r="E41" s="1621"/>
    </row>
    <row r="42" spans="1:5" ht="24" x14ac:dyDescent="0.25">
      <c r="A42" s="1601">
        <v>18</v>
      </c>
      <c r="B42" s="1607" t="s">
        <v>1719</v>
      </c>
      <c r="C42" s="1620" t="s">
        <v>1708</v>
      </c>
      <c r="D42" s="1633" t="s">
        <v>1709</v>
      </c>
      <c r="E42" s="1634" t="s">
        <v>1710</v>
      </c>
    </row>
    <row r="43" spans="1:5" x14ac:dyDescent="0.25">
      <c r="A43" s="1601">
        <v>20</v>
      </c>
      <c r="B43" s="1554" t="s">
        <v>1720</v>
      </c>
      <c r="C43" s="1620" t="s">
        <v>1708</v>
      </c>
      <c r="D43" s="1621" t="s">
        <v>1708</v>
      </c>
      <c r="E43" s="1621"/>
    </row>
    <row r="44" spans="1:5" x14ac:dyDescent="0.25">
      <c r="A44" s="1601">
        <v>23</v>
      </c>
      <c r="B44" s="1607" t="s">
        <v>1721</v>
      </c>
      <c r="C44" s="1620" t="s">
        <v>1708</v>
      </c>
      <c r="D44" s="1621" t="s">
        <v>1708</v>
      </c>
      <c r="E44" s="1621"/>
    </row>
    <row r="45" spans="1:5" ht="24" x14ac:dyDescent="0.25">
      <c r="A45" s="1601">
        <v>24</v>
      </c>
      <c r="B45" s="1607" t="s">
        <v>1722</v>
      </c>
      <c r="C45" s="1620" t="s">
        <v>1708</v>
      </c>
      <c r="D45" s="1621" t="s">
        <v>1708</v>
      </c>
      <c r="E45" s="1621"/>
    </row>
    <row r="46" spans="1:5" ht="72" x14ac:dyDescent="0.25">
      <c r="A46" s="1601">
        <v>25</v>
      </c>
      <c r="B46" s="1607" t="s">
        <v>1723</v>
      </c>
      <c r="C46" s="1620" t="s">
        <v>1708</v>
      </c>
      <c r="D46" s="1621" t="s">
        <v>1708</v>
      </c>
      <c r="E46" s="1621"/>
    </row>
    <row r="47" spans="1:5" ht="36" x14ac:dyDescent="0.25">
      <c r="A47" s="1601">
        <v>26</v>
      </c>
      <c r="B47" s="1607" t="s">
        <v>1724</v>
      </c>
      <c r="C47" s="1620" t="s">
        <v>1708</v>
      </c>
      <c r="D47" s="1621" t="s">
        <v>1708</v>
      </c>
      <c r="E47" s="1621"/>
    </row>
    <row r="48" spans="1:5" ht="36" x14ac:dyDescent="0.25">
      <c r="A48" s="1601">
        <v>27</v>
      </c>
      <c r="B48" s="1607" t="s">
        <v>1725</v>
      </c>
      <c r="C48" s="1620" t="s">
        <v>1708</v>
      </c>
      <c r="D48" s="1621" t="s">
        <v>1708</v>
      </c>
      <c r="E48" s="1621"/>
    </row>
    <row r="49" spans="1:5" ht="36" x14ac:dyDescent="0.25">
      <c r="A49" s="1601">
        <v>29</v>
      </c>
      <c r="B49" s="1607" t="s">
        <v>1726</v>
      </c>
      <c r="C49" s="1620" t="s">
        <v>1708</v>
      </c>
      <c r="D49" s="1621" t="s">
        <v>1708</v>
      </c>
      <c r="E49" s="1621"/>
    </row>
    <row r="50" spans="1:5" ht="36" x14ac:dyDescent="0.25">
      <c r="A50" s="1601">
        <v>30</v>
      </c>
      <c r="B50" s="1607" t="s">
        <v>1727</v>
      </c>
      <c r="C50" s="1620" t="s">
        <v>1708</v>
      </c>
      <c r="D50" s="1621" t="s">
        <v>1708</v>
      </c>
      <c r="E50" s="1621"/>
    </row>
    <row r="51" spans="1:5" ht="72" x14ac:dyDescent="0.25">
      <c r="A51" s="1601">
        <v>31</v>
      </c>
      <c r="B51" s="1607" t="s">
        <v>1728</v>
      </c>
      <c r="C51" s="1620" t="s">
        <v>1708</v>
      </c>
      <c r="D51" s="1621" t="s">
        <v>1708</v>
      </c>
      <c r="E51" s="1621"/>
    </row>
    <row r="52" spans="1:5" ht="24" x14ac:dyDescent="0.25">
      <c r="A52" s="1601">
        <v>32</v>
      </c>
      <c r="B52" s="1607" t="s">
        <v>1729</v>
      </c>
      <c r="C52" s="1620" t="s">
        <v>1708</v>
      </c>
      <c r="D52" s="1621" t="s">
        <v>1708</v>
      </c>
      <c r="E52" s="1621"/>
    </row>
    <row r="53" spans="1:5" ht="24" x14ac:dyDescent="0.25">
      <c r="A53" s="1601">
        <v>33</v>
      </c>
      <c r="B53" s="1607" t="s">
        <v>1730</v>
      </c>
      <c r="C53" s="1620" t="s">
        <v>1708</v>
      </c>
      <c r="D53" s="1621" t="s">
        <v>1708</v>
      </c>
      <c r="E53" s="1621"/>
    </row>
    <row r="54" spans="1:5" ht="24" x14ac:dyDescent="0.25">
      <c r="A54" s="1601">
        <v>34</v>
      </c>
      <c r="B54" s="1607" t="s">
        <v>1731</v>
      </c>
      <c r="C54" s="1620" t="s">
        <v>1708</v>
      </c>
      <c r="D54" s="1621" t="s">
        <v>1708</v>
      </c>
      <c r="E54" s="1621"/>
    </row>
    <row r="55" spans="1:5" ht="48" x14ac:dyDescent="0.25">
      <c r="A55" s="1601">
        <v>35</v>
      </c>
      <c r="B55" s="1607" t="s">
        <v>1732</v>
      </c>
      <c r="C55" s="1620" t="s">
        <v>1708</v>
      </c>
      <c r="D55" s="1621" t="s">
        <v>1708</v>
      </c>
      <c r="E55" s="1621"/>
    </row>
    <row r="56" spans="1:5" ht="24" x14ac:dyDescent="0.25">
      <c r="A56" s="1601">
        <v>36</v>
      </c>
      <c r="B56" s="1607" t="s">
        <v>1733</v>
      </c>
      <c r="C56" s="1620" t="s">
        <v>1708</v>
      </c>
      <c r="D56" s="1621" t="s">
        <v>1708</v>
      </c>
      <c r="E56" s="1621"/>
    </row>
    <row r="57" spans="1:5" ht="19.149999999999999" customHeight="1" x14ac:dyDescent="0.25">
      <c r="A57" s="1601">
        <v>37</v>
      </c>
      <c r="B57" s="1602" t="s">
        <v>1692</v>
      </c>
      <c r="C57" s="1620" t="s">
        <v>1708</v>
      </c>
      <c r="D57" s="1621" t="s">
        <v>1708</v>
      </c>
      <c r="E57" s="1621"/>
    </row>
    <row r="58" spans="1:5" ht="84" x14ac:dyDescent="0.25">
      <c r="A58" s="1601">
        <v>41</v>
      </c>
      <c r="B58" s="1607" t="s">
        <v>1734</v>
      </c>
      <c r="C58" s="1620" t="s">
        <v>1708</v>
      </c>
      <c r="D58" s="1621" t="s">
        <v>1709</v>
      </c>
      <c r="E58" s="1622" t="s">
        <v>1710</v>
      </c>
    </row>
    <row r="59" spans="1:5" ht="48" x14ac:dyDescent="0.25">
      <c r="A59" s="1601">
        <v>42</v>
      </c>
      <c r="B59" s="1607" t="s">
        <v>1735</v>
      </c>
      <c r="C59" s="1620" t="s">
        <v>1708</v>
      </c>
      <c r="D59" s="1621" t="s">
        <v>1708</v>
      </c>
      <c r="E59" s="1621"/>
    </row>
    <row r="60" spans="1:5" ht="36" x14ac:dyDescent="0.25">
      <c r="A60" s="1601">
        <v>45</v>
      </c>
      <c r="B60" s="1602" t="s">
        <v>1698</v>
      </c>
      <c r="C60" s="1620" t="s">
        <v>1708</v>
      </c>
      <c r="D60" s="1621" t="s">
        <v>1708</v>
      </c>
      <c r="E60" s="1621"/>
    </row>
    <row r="61" spans="1:5" ht="24" x14ac:dyDescent="0.25">
      <c r="A61" s="1601">
        <v>46</v>
      </c>
      <c r="B61" s="1607" t="s">
        <v>1736</v>
      </c>
      <c r="C61" s="1620" t="s">
        <v>1708</v>
      </c>
      <c r="D61" s="1621" t="s">
        <v>1708</v>
      </c>
      <c r="E61" s="1621"/>
    </row>
  </sheetData>
  <mergeCells count="5">
    <mergeCell ref="A1:E1"/>
    <mergeCell ref="A3:E3"/>
    <mergeCell ref="A4:B4"/>
    <mergeCell ref="A30:E30"/>
    <mergeCell ref="A31:B31"/>
  </mergeCells>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8A925-5B1C-4F77-9C95-1FA816569860}">
  <dimension ref="A1:Z76"/>
  <sheetViews>
    <sheetView topLeftCell="A25" zoomScale="85" zoomScaleNormal="85" workbookViewId="0">
      <selection activeCell="C59" sqref="C59"/>
    </sheetView>
  </sheetViews>
  <sheetFormatPr defaultColWidth="9.42578125" defaultRowHeight="15" x14ac:dyDescent="0.25"/>
  <cols>
    <col min="1" max="1" width="51.28515625" style="183" customWidth="1"/>
    <col min="2" max="2" width="9.5703125" style="183" customWidth="1"/>
    <col min="3" max="3" width="13.28515625" style="183" customWidth="1"/>
    <col min="4" max="4" width="9.42578125" style="183" customWidth="1"/>
    <col min="5" max="5" width="9.140625" style="183" customWidth="1"/>
    <col min="6" max="6" width="10.7109375" style="183" customWidth="1"/>
    <col min="7" max="7" width="7.5703125" style="183" customWidth="1"/>
    <col min="8" max="8" width="11.28515625" style="183" customWidth="1"/>
    <col min="9" max="9" width="9.85546875" style="183" customWidth="1"/>
    <col min="10" max="10" width="8.85546875" style="183" customWidth="1"/>
    <col min="11" max="11" width="8.140625" style="183" customWidth="1"/>
    <col min="12" max="12" width="9.42578125" style="183"/>
    <col min="13" max="13" width="9.5703125" style="183" bestFit="1" customWidth="1"/>
    <col min="14" max="14" width="20.5703125" style="183" customWidth="1"/>
    <col min="15" max="16384" width="9.42578125" style="183"/>
  </cols>
  <sheetData>
    <row r="1" spans="1:18" ht="18" x14ac:dyDescent="0.25">
      <c r="A1" s="8" t="s">
        <v>0</v>
      </c>
    </row>
    <row r="2" spans="1:18" ht="18" x14ac:dyDescent="0.25">
      <c r="A2" s="8" t="s">
        <v>102</v>
      </c>
      <c r="N2" s="8"/>
      <c r="P2" s="185"/>
      <c r="Q2" s="185"/>
      <c r="R2" s="185"/>
    </row>
    <row r="3" spans="1:18" ht="18" x14ac:dyDescent="0.25">
      <c r="A3" s="4" t="s">
        <v>140</v>
      </c>
      <c r="B3" s="1"/>
      <c r="D3" s="1"/>
      <c r="O3" s="154"/>
    </row>
    <row r="4" spans="1:18" ht="18.75" thickBot="1" x14ac:dyDescent="0.3">
      <c r="A4" s="1"/>
      <c r="B4" s="1"/>
      <c r="D4" s="1"/>
    </row>
    <row r="5" spans="1:18" x14ac:dyDescent="0.25">
      <c r="A5" s="730"/>
      <c r="B5" s="2101" t="s">
        <v>703</v>
      </c>
      <c r="C5" s="2102"/>
      <c r="D5" s="2102"/>
      <c r="E5" s="2102"/>
      <c r="F5" s="2103"/>
      <c r="G5" s="2104" t="s">
        <v>141</v>
      </c>
      <c r="H5" s="2105"/>
      <c r="I5" s="2105"/>
      <c r="J5" s="2105"/>
      <c r="K5" s="2106"/>
    </row>
    <row r="6" spans="1:18" ht="36.75" x14ac:dyDescent="0.25">
      <c r="A6" s="731"/>
      <c r="B6" s="284" t="s">
        <v>142</v>
      </c>
      <c r="C6" s="285" t="s">
        <v>143</v>
      </c>
      <c r="D6" s="286" t="s">
        <v>144</v>
      </c>
      <c r="E6" s="285" t="s">
        <v>145</v>
      </c>
      <c r="F6" s="287" t="s">
        <v>146</v>
      </c>
      <c r="G6" s="288" t="s">
        <v>147</v>
      </c>
      <c r="H6" s="289" t="s">
        <v>143</v>
      </c>
      <c r="I6" s="290" t="s">
        <v>148</v>
      </c>
      <c r="J6" s="289" t="s">
        <v>149</v>
      </c>
      <c r="K6" s="732" t="s">
        <v>146</v>
      </c>
      <c r="M6" s="186"/>
    </row>
    <row r="7" spans="1:18" ht="49.5" thickBot="1" x14ac:dyDescent="0.3">
      <c r="A7" s="733"/>
      <c r="B7" s="220" t="s">
        <v>133</v>
      </c>
      <c r="C7" s="221" t="s">
        <v>133</v>
      </c>
      <c r="D7" s="222" t="s">
        <v>150</v>
      </c>
      <c r="E7" s="223" t="s">
        <v>151</v>
      </c>
      <c r="F7" s="224" t="s">
        <v>133</v>
      </c>
      <c r="G7" s="276" t="s">
        <v>133</v>
      </c>
      <c r="H7" s="225" t="s">
        <v>133</v>
      </c>
      <c r="I7" s="226" t="s">
        <v>150</v>
      </c>
      <c r="J7" s="281" t="s">
        <v>152</v>
      </c>
      <c r="K7" s="734" t="s">
        <v>133</v>
      </c>
    </row>
    <row r="8" spans="1:18" x14ac:dyDescent="0.25">
      <c r="A8" s="735" t="s">
        <v>7</v>
      </c>
      <c r="B8" s="2107" t="s">
        <v>153</v>
      </c>
      <c r="C8" s="2108"/>
      <c r="D8" s="2108"/>
      <c r="E8" s="2108"/>
      <c r="F8" s="2108"/>
      <c r="G8" s="2108"/>
      <c r="H8" s="2108"/>
      <c r="I8" s="2108"/>
      <c r="J8" s="2108"/>
      <c r="K8" s="2109"/>
    </row>
    <row r="9" spans="1:18" x14ac:dyDescent="0.25">
      <c r="A9" s="736" t="s">
        <v>6</v>
      </c>
      <c r="B9" s="2108"/>
      <c r="C9" s="2108"/>
      <c r="D9" s="2108"/>
      <c r="E9" s="2108"/>
      <c r="F9" s="2108"/>
      <c r="G9" s="2108"/>
      <c r="H9" s="2108"/>
      <c r="I9" s="2108"/>
      <c r="J9" s="2108"/>
      <c r="K9" s="2109"/>
    </row>
    <row r="10" spans="1:18" x14ac:dyDescent="0.25">
      <c r="A10" s="737" t="s">
        <v>9</v>
      </c>
      <c r="B10" s="2108"/>
      <c r="C10" s="2108"/>
      <c r="D10" s="2108"/>
      <c r="E10" s="2108"/>
      <c r="F10" s="2108"/>
      <c r="G10" s="2108"/>
      <c r="H10" s="2108"/>
      <c r="I10" s="2108"/>
      <c r="J10" s="2108"/>
      <c r="K10" s="2109"/>
    </row>
    <row r="11" spans="1:18" x14ac:dyDescent="0.25">
      <c r="A11" s="736" t="s">
        <v>136</v>
      </c>
      <c r="B11" s="2108"/>
      <c r="C11" s="2108"/>
      <c r="D11" s="2108"/>
      <c r="E11" s="2108"/>
      <c r="F11" s="2108"/>
      <c r="G11" s="2108"/>
      <c r="H11" s="2108"/>
      <c r="I11" s="2108"/>
      <c r="J11" s="2108"/>
      <c r="K11" s="2109"/>
    </row>
    <row r="12" spans="1:18" ht="18" x14ac:dyDescent="0.25">
      <c r="A12" s="737" t="s">
        <v>18</v>
      </c>
      <c r="B12" s="2108"/>
      <c r="C12" s="2108"/>
      <c r="D12" s="2108"/>
      <c r="E12" s="2108"/>
      <c r="F12" s="2108"/>
      <c r="G12" s="2108"/>
      <c r="H12" s="2108"/>
      <c r="I12" s="2108"/>
      <c r="J12" s="2108"/>
      <c r="K12" s="2109"/>
      <c r="N12" s="8"/>
    </row>
    <row r="13" spans="1:18" ht="18" x14ac:dyDescent="0.25">
      <c r="A13" s="738" t="s">
        <v>693</v>
      </c>
      <c r="B13" s="2108"/>
      <c r="C13" s="2108"/>
      <c r="D13" s="2108"/>
      <c r="E13" s="2108"/>
      <c r="F13" s="2108"/>
      <c r="G13" s="2108"/>
      <c r="H13" s="2108"/>
      <c r="I13" s="2108"/>
      <c r="J13" s="2108"/>
      <c r="K13" s="2109"/>
      <c r="N13" s="8"/>
    </row>
    <row r="14" spans="1:18" ht="24" x14ac:dyDescent="0.25">
      <c r="A14" s="739" t="s">
        <v>704</v>
      </c>
      <c r="B14" s="2108"/>
      <c r="C14" s="2108"/>
      <c r="D14" s="2108"/>
      <c r="E14" s="2108"/>
      <c r="F14" s="2108"/>
      <c r="G14" s="2108"/>
      <c r="H14" s="2108"/>
      <c r="I14" s="2108"/>
      <c r="J14" s="2108"/>
      <c r="K14" s="2109"/>
      <c r="N14" s="8"/>
    </row>
    <row r="15" spans="1:18" ht="15" customHeight="1" x14ac:dyDescent="0.25">
      <c r="A15" s="738" t="s">
        <v>702</v>
      </c>
      <c r="B15" s="2108"/>
      <c r="C15" s="2108"/>
      <c r="D15" s="2108"/>
      <c r="E15" s="2108"/>
      <c r="F15" s="2108"/>
      <c r="G15" s="2108"/>
      <c r="H15" s="2108"/>
      <c r="I15" s="2108"/>
      <c r="J15" s="2108"/>
      <c r="K15" s="2109"/>
    </row>
    <row r="16" spans="1:18" x14ac:dyDescent="0.25">
      <c r="A16" s="737" t="s">
        <v>138</v>
      </c>
      <c r="B16" s="2108"/>
      <c r="C16" s="2108"/>
      <c r="D16" s="2108"/>
      <c r="E16" s="2108"/>
      <c r="F16" s="2108"/>
      <c r="G16" s="2108"/>
      <c r="H16" s="2108"/>
      <c r="I16" s="2108"/>
      <c r="J16" s="2108"/>
      <c r="K16" s="2109"/>
    </row>
    <row r="17" spans="1:13" x14ac:dyDescent="0.25">
      <c r="A17" s="736" t="s">
        <v>692</v>
      </c>
      <c r="B17" s="2108"/>
      <c r="C17" s="2108"/>
      <c r="D17" s="2108"/>
      <c r="E17" s="2108"/>
      <c r="F17" s="2108"/>
      <c r="G17" s="2108"/>
      <c r="H17" s="2108"/>
      <c r="I17" s="2108"/>
      <c r="J17" s="2108"/>
      <c r="K17" s="2109"/>
    </row>
    <row r="18" spans="1:13" ht="24" x14ac:dyDescent="0.25">
      <c r="A18" s="740" t="s">
        <v>154</v>
      </c>
      <c r="B18" s="2108"/>
      <c r="C18" s="2108"/>
      <c r="D18" s="2108"/>
      <c r="E18" s="2108"/>
      <c r="F18" s="2108"/>
      <c r="G18" s="2108"/>
      <c r="H18" s="2108"/>
      <c r="I18" s="2108"/>
      <c r="J18" s="2108"/>
      <c r="K18" s="2109"/>
    </row>
    <row r="19" spans="1:13" ht="15" customHeight="1" x14ac:dyDescent="0.25">
      <c r="A19" s="741" t="s">
        <v>155</v>
      </c>
      <c r="B19" s="2108"/>
      <c r="C19" s="2108"/>
      <c r="D19" s="2108"/>
      <c r="E19" s="2108"/>
      <c r="F19" s="2108"/>
      <c r="G19" s="2108"/>
      <c r="H19" s="2108"/>
      <c r="I19" s="2108"/>
      <c r="J19" s="2108"/>
      <c r="K19" s="2109"/>
    </row>
    <row r="20" spans="1:13" ht="24" x14ac:dyDescent="0.25">
      <c r="A20" s="738" t="s">
        <v>13</v>
      </c>
      <c r="B20" s="2108"/>
      <c r="C20" s="2108"/>
      <c r="D20" s="2108"/>
      <c r="E20" s="2108"/>
      <c r="F20" s="2108"/>
      <c r="G20" s="2108"/>
      <c r="H20" s="2108"/>
      <c r="I20" s="2108"/>
      <c r="J20" s="2108"/>
      <c r="K20" s="2109"/>
    </row>
    <row r="21" spans="1:13" ht="15" customHeight="1" thickBot="1" x14ac:dyDescent="0.3">
      <c r="A21" s="736" t="s">
        <v>705</v>
      </c>
      <c r="B21" s="2110"/>
      <c r="C21" s="2110"/>
      <c r="D21" s="2110"/>
      <c r="E21" s="2110"/>
      <c r="F21" s="2110"/>
      <c r="G21" s="2110"/>
      <c r="H21" s="2110"/>
      <c r="I21" s="2110"/>
      <c r="J21" s="2110"/>
      <c r="K21" s="2111"/>
    </row>
    <row r="22" spans="1:13" ht="15.75" hidden="1" thickBot="1" x14ac:dyDescent="0.3">
      <c r="A22" s="742" t="s">
        <v>156</v>
      </c>
      <c r="B22" s="196"/>
      <c r="C22" s="187"/>
      <c r="D22" s="187"/>
      <c r="E22" s="187"/>
      <c r="F22" s="187"/>
      <c r="G22" s="187"/>
      <c r="H22" s="187"/>
      <c r="I22" s="187"/>
      <c r="J22" s="187"/>
      <c r="K22" s="743"/>
    </row>
    <row r="23" spans="1:13" ht="15.75" hidden="1" thickBot="1" x14ac:dyDescent="0.3">
      <c r="A23" s="744" t="s">
        <v>157</v>
      </c>
      <c r="B23" s="72"/>
      <c r="C23" s="12"/>
      <c r="D23" s="427"/>
      <c r="E23" s="12"/>
      <c r="F23" s="12"/>
      <c r="G23" s="11"/>
      <c r="H23" s="12"/>
      <c r="I23" s="427"/>
      <c r="J23" s="12"/>
      <c r="K23" s="745"/>
    </row>
    <row r="24" spans="1:13" ht="15.75" hidden="1" thickBot="1" x14ac:dyDescent="0.3">
      <c r="A24" s="744" t="s">
        <v>158</v>
      </c>
      <c r="B24" s="197" t="s">
        <v>159</v>
      </c>
      <c r="C24" s="188" t="s">
        <v>159</v>
      </c>
      <c r="D24" s="189" t="s">
        <v>159</v>
      </c>
      <c r="E24" s="189" t="s">
        <v>159</v>
      </c>
      <c r="F24" s="189" t="s">
        <v>159</v>
      </c>
      <c r="G24" s="13" t="s">
        <v>160</v>
      </c>
      <c r="H24" s="13" t="s">
        <v>111</v>
      </c>
      <c r="I24" s="11" t="s">
        <v>111</v>
      </c>
      <c r="J24" s="11">
        <v>80000</v>
      </c>
      <c r="K24" s="84" t="s">
        <v>161</v>
      </c>
      <c r="M24" s="190"/>
    </row>
    <row r="25" spans="1:13" x14ac:dyDescent="0.25">
      <c r="A25" s="525"/>
      <c r="B25" s="2101" t="s">
        <v>723</v>
      </c>
      <c r="C25" s="2102"/>
      <c r="D25" s="2102"/>
      <c r="E25" s="2102"/>
      <c r="F25" s="2103"/>
      <c r="G25" s="2104" t="s">
        <v>90</v>
      </c>
      <c r="H25" s="2105"/>
      <c r="I25" s="2105"/>
      <c r="J25" s="2105"/>
      <c r="K25" s="2106"/>
    </row>
    <row r="26" spans="1:13" ht="39.6" customHeight="1" x14ac:dyDescent="0.25">
      <c r="A26" s="526"/>
      <c r="B26" s="198" t="s">
        <v>142</v>
      </c>
      <c r="C26" s="285" t="s">
        <v>143</v>
      </c>
      <c r="D26" s="428" t="s">
        <v>144</v>
      </c>
      <c r="E26" s="285" t="s">
        <v>145</v>
      </c>
      <c r="F26" s="200" t="s">
        <v>146</v>
      </c>
      <c r="G26" s="275" t="s">
        <v>147</v>
      </c>
      <c r="H26" s="289" t="s">
        <v>143</v>
      </c>
      <c r="I26" s="429" t="s">
        <v>148</v>
      </c>
      <c r="J26" s="289" t="s">
        <v>149</v>
      </c>
      <c r="K26" s="527" t="s">
        <v>146</v>
      </c>
    </row>
    <row r="27" spans="1:13" ht="48.95" customHeight="1" x14ac:dyDescent="0.25">
      <c r="A27" s="526"/>
      <c r="B27" s="516" t="s">
        <v>133</v>
      </c>
      <c r="C27" s="517" t="s">
        <v>133</v>
      </c>
      <c r="D27" s="428" t="s">
        <v>150</v>
      </c>
      <c r="E27" s="518" t="s">
        <v>151</v>
      </c>
      <c r="F27" s="514" t="s">
        <v>133</v>
      </c>
      <c r="G27" s="515" t="s">
        <v>133</v>
      </c>
      <c r="H27" s="519" t="s">
        <v>133</v>
      </c>
      <c r="I27" s="429" t="s">
        <v>150</v>
      </c>
      <c r="J27" s="520" t="s">
        <v>151</v>
      </c>
      <c r="K27" s="565" t="s">
        <v>133</v>
      </c>
    </row>
    <row r="28" spans="1:13" ht="15" customHeight="1" x14ac:dyDescent="0.25">
      <c r="A28" s="558" t="s">
        <v>156</v>
      </c>
      <c r="B28" s="309"/>
      <c r="C28" s="291"/>
      <c r="D28" s="292"/>
      <c r="E28" s="292"/>
      <c r="F28" s="293"/>
      <c r="G28" s="294"/>
      <c r="H28" s="291"/>
      <c r="I28" s="292"/>
      <c r="J28" s="292"/>
      <c r="K28" s="293"/>
    </row>
    <row r="29" spans="1:13" ht="15" customHeight="1" x14ac:dyDescent="0.25">
      <c r="A29" s="553" t="s">
        <v>162</v>
      </c>
      <c r="B29" s="13" t="s">
        <v>163</v>
      </c>
      <c r="C29" s="13" t="s">
        <v>111</v>
      </c>
      <c r="D29" s="11" t="s">
        <v>111</v>
      </c>
      <c r="E29" s="567">
        <v>12000</v>
      </c>
      <c r="F29" s="84" t="s">
        <v>164</v>
      </c>
      <c r="G29" s="568" t="s">
        <v>165</v>
      </c>
      <c r="H29" s="13" t="s">
        <v>111</v>
      </c>
      <c r="I29" s="11" t="s">
        <v>111</v>
      </c>
      <c r="J29" s="567">
        <v>140000</v>
      </c>
      <c r="K29" s="84" t="s">
        <v>166</v>
      </c>
    </row>
    <row r="30" spans="1:13" ht="15" customHeight="1" x14ac:dyDescent="0.25">
      <c r="A30" s="558" t="s">
        <v>167</v>
      </c>
      <c r="B30" s="309"/>
      <c r="C30" s="291"/>
      <c r="D30" s="292"/>
      <c r="E30" s="292"/>
      <c r="F30" s="293"/>
      <c r="G30" s="294"/>
      <c r="H30" s="291"/>
      <c r="I30" s="292"/>
      <c r="J30" s="292"/>
      <c r="K30" s="293"/>
    </row>
    <row r="31" spans="1:13" x14ac:dyDescent="0.25">
      <c r="A31" s="553" t="s">
        <v>168</v>
      </c>
      <c r="B31" s="746" t="s">
        <v>194</v>
      </c>
      <c r="C31" s="564" t="s">
        <v>111</v>
      </c>
      <c r="D31" s="179" t="s">
        <v>111</v>
      </c>
      <c r="E31" s="564" t="s">
        <v>111</v>
      </c>
      <c r="F31" s="747" t="s">
        <v>194</v>
      </c>
      <c r="G31" s="279" t="s">
        <v>170</v>
      </c>
      <c r="H31" s="178" t="s">
        <v>111</v>
      </c>
      <c r="I31" s="178" t="s">
        <v>111</v>
      </c>
      <c r="J31" s="178" t="s">
        <v>111</v>
      </c>
      <c r="K31" s="199" t="s">
        <v>170</v>
      </c>
    </row>
    <row r="32" spans="1:13" ht="18.75" customHeight="1" x14ac:dyDescent="0.25">
      <c r="A32" s="566" t="s">
        <v>112</v>
      </c>
      <c r="B32" s="529"/>
      <c r="C32" s="529"/>
      <c r="D32" s="535"/>
      <c r="E32" s="535"/>
      <c r="F32" s="530"/>
      <c r="G32" s="569" t="s">
        <v>171</v>
      </c>
      <c r="H32" s="529"/>
      <c r="I32" s="535"/>
      <c r="J32" s="535"/>
      <c r="K32" s="530"/>
    </row>
    <row r="33" spans="1:11" ht="15" customHeight="1" x14ac:dyDescent="0.25">
      <c r="A33" s="548" t="s">
        <v>172</v>
      </c>
      <c r="B33" s="521"/>
      <c r="C33" s="521"/>
      <c r="D33" s="522"/>
      <c r="E33" s="522"/>
      <c r="F33" s="523"/>
      <c r="G33" s="524"/>
      <c r="H33" s="521"/>
      <c r="I33" s="522"/>
      <c r="J33" s="522"/>
      <c r="K33" s="523"/>
    </row>
    <row r="34" spans="1:11" ht="24" x14ac:dyDescent="0.25">
      <c r="A34" s="553" t="s">
        <v>173</v>
      </c>
      <c r="B34" s="550" t="s">
        <v>111</v>
      </c>
      <c r="C34" s="550" t="s">
        <v>111</v>
      </c>
      <c r="D34" s="550" t="s">
        <v>111</v>
      </c>
      <c r="E34" s="550" t="s">
        <v>111</v>
      </c>
      <c r="F34" s="295" t="s">
        <v>111</v>
      </c>
      <c r="G34" s="296" t="s">
        <v>160</v>
      </c>
      <c r="H34" s="531" t="s">
        <v>111</v>
      </c>
      <c r="I34" s="532" t="s">
        <v>174</v>
      </c>
      <c r="J34" s="532">
        <v>30000</v>
      </c>
      <c r="K34" s="533" t="s">
        <v>175</v>
      </c>
    </row>
    <row r="35" spans="1:11" ht="15" customHeight="1" x14ac:dyDescent="0.25">
      <c r="A35" s="551" t="s">
        <v>112</v>
      </c>
      <c r="B35" s="535"/>
      <c r="C35" s="534"/>
      <c r="D35" s="535"/>
      <c r="E35" s="535"/>
      <c r="F35" s="297"/>
      <c r="G35" s="298" t="s">
        <v>176</v>
      </c>
      <c r="H35" s="534"/>
      <c r="I35" s="535"/>
      <c r="J35" s="535"/>
      <c r="K35" s="297"/>
    </row>
    <row r="36" spans="1:11" x14ac:dyDescent="0.25">
      <c r="A36" s="553" t="s">
        <v>177</v>
      </c>
      <c r="B36" s="529" t="s">
        <v>178</v>
      </c>
      <c r="C36" s="395" t="s">
        <v>111</v>
      </c>
      <c r="D36" s="535">
        <v>96700</v>
      </c>
      <c r="E36" s="536">
        <v>740000</v>
      </c>
      <c r="F36" s="396" t="s">
        <v>644</v>
      </c>
      <c r="G36" s="397" t="s">
        <v>179</v>
      </c>
      <c r="H36" s="535" t="s">
        <v>111</v>
      </c>
      <c r="I36" s="398" t="s">
        <v>180</v>
      </c>
      <c r="J36" s="536">
        <v>325000</v>
      </c>
      <c r="K36" s="530" t="s">
        <v>181</v>
      </c>
    </row>
    <row r="37" spans="1:11" ht="15" customHeight="1" x14ac:dyDescent="0.25">
      <c r="A37" s="551" t="s">
        <v>112</v>
      </c>
      <c r="B37" s="13"/>
      <c r="C37" s="13"/>
      <c r="D37" s="410"/>
      <c r="E37" s="13"/>
      <c r="F37" s="152"/>
      <c r="G37" s="278" t="s">
        <v>161</v>
      </c>
      <c r="H37" s="13"/>
      <c r="I37" s="203"/>
      <c r="J37" s="203"/>
      <c r="K37" s="537"/>
    </row>
    <row r="38" spans="1:11" s="201" customFormat="1" ht="15" customHeight="1" x14ac:dyDescent="0.25">
      <c r="A38" s="552" t="s">
        <v>59</v>
      </c>
      <c r="B38" s="292"/>
      <c r="C38" s="299"/>
      <c r="D38" s="292"/>
      <c r="E38" s="292"/>
      <c r="F38" s="300"/>
      <c r="G38" s="301"/>
      <c r="H38" s="299"/>
      <c r="I38" s="302"/>
      <c r="J38" s="302"/>
      <c r="K38" s="300"/>
    </row>
    <row r="39" spans="1:11" ht="15" customHeight="1" x14ac:dyDescent="0.25">
      <c r="A39" s="553" t="s">
        <v>58</v>
      </c>
      <c r="B39" s="261" t="s">
        <v>182</v>
      </c>
      <c r="C39" s="180" t="s">
        <v>111</v>
      </c>
      <c r="D39" s="179">
        <v>8500</v>
      </c>
      <c r="E39" s="204">
        <v>-24000</v>
      </c>
      <c r="F39" s="181" t="s">
        <v>183</v>
      </c>
      <c r="G39" s="279" t="s">
        <v>184</v>
      </c>
      <c r="H39" s="178" t="s">
        <v>111</v>
      </c>
      <c r="I39" s="204" t="s">
        <v>185</v>
      </c>
      <c r="J39" s="204">
        <v>43000</v>
      </c>
      <c r="K39" s="538" t="s">
        <v>186</v>
      </c>
    </row>
    <row r="40" spans="1:11" s="201" customFormat="1" ht="15" customHeight="1" x14ac:dyDescent="0.25">
      <c r="A40" s="551" t="s">
        <v>112</v>
      </c>
      <c r="B40" s="554" t="s">
        <v>187</v>
      </c>
      <c r="C40" s="554"/>
      <c r="D40" s="555"/>
      <c r="E40" s="555"/>
      <c r="F40" s="303"/>
      <c r="G40" s="304"/>
      <c r="H40" s="539"/>
      <c r="I40" s="539"/>
      <c r="J40" s="539"/>
      <c r="K40" s="540"/>
    </row>
    <row r="41" spans="1:11" x14ac:dyDescent="0.25">
      <c r="A41" s="556" t="s">
        <v>188</v>
      </c>
      <c r="B41" s="557" t="s">
        <v>189</v>
      </c>
      <c r="C41" s="534" t="s">
        <v>111</v>
      </c>
      <c r="D41" s="535">
        <v>29200</v>
      </c>
      <c r="E41" s="536">
        <v>373000</v>
      </c>
      <c r="F41" s="297" t="s">
        <v>190</v>
      </c>
      <c r="G41" s="305" t="s">
        <v>111</v>
      </c>
      <c r="H41" s="306" t="s">
        <v>111</v>
      </c>
      <c r="I41" s="306" t="s">
        <v>111</v>
      </c>
      <c r="J41" s="306" t="s">
        <v>111</v>
      </c>
      <c r="K41" s="541" t="s">
        <v>111</v>
      </c>
    </row>
    <row r="42" spans="1:11" x14ac:dyDescent="0.25">
      <c r="A42" s="551" t="s">
        <v>112</v>
      </c>
      <c r="B42" s="306" t="s">
        <v>184</v>
      </c>
      <c r="C42" s="306"/>
      <c r="D42" s="307"/>
      <c r="E42" s="307"/>
      <c r="F42" s="308"/>
      <c r="G42" s="305"/>
      <c r="H42" s="306"/>
      <c r="I42" s="306"/>
      <c r="J42" s="306"/>
      <c r="K42" s="541"/>
    </row>
    <row r="43" spans="1:11" x14ac:dyDescent="0.25">
      <c r="A43" s="558" t="s">
        <v>191</v>
      </c>
      <c r="B43" s="309"/>
      <c r="C43" s="310"/>
      <c r="D43" s="292"/>
      <c r="E43" s="311"/>
      <c r="F43" s="312"/>
      <c r="G43" s="294"/>
      <c r="H43" s="310"/>
      <c r="I43" s="292"/>
      <c r="J43" s="311"/>
      <c r="K43" s="300"/>
    </row>
    <row r="44" spans="1:11" x14ac:dyDescent="0.25">
      <c r="A44" s="549" t="s">
        <v>192</v>
      </c>
      <c r="B44" s="178" t="s">
        <v>193</v>
      </c>
      <c r="C44" s="182" t="s">
        <v>134</v>
      </c>
      <c r="D44" s="179" t="s">
        <v>111</v>
      </c>
      <c r="E44" s="364">
        <v>9000</v>
      </c>
      <c r="F44" s="202" t="s">
        <v>194</v>
      </c>
      <c r="G44" s="313" t="s">
        <v>195</v>
      </c>
      <c r="H44" s="542" t="s">
        <v>137</v>
      </c>
      <c r="I44" s="535" t="s">
        <v>111</v>
      </c>
      <c r="J44" s="536">
        <v>70000</v>
      </c>
      <c r="K44" s="543" t="s">
        <v>196</v>
      </c>
    </row>
    <row r="45" spans="1:11" x14ac:dyDescent="0.25">
      <c r="A45" s="559" t="s">
        <v>197</v>
      </c>
      <c r="B45" s="314"/>
      <c r="C45" s="314"/>
      <c r="D45" s="314"/>
      <c r="E45" s="315"/>
      <c r="F45" s="316"/>
      <c r="G45" s="317"/>
      <c r="H45" s="314"/>
      <c r="I45" s="314"/>
      <c r="J45" s="318"/>
      <c r="K45" s="544"/>
    </row>
    <row r="46" spans="1:11" x14ac:dyDescent="0.25">
      <c r="A46" s="549" t="s">
        <v>724</v>
      </c>
      <c r="B46" s="13" t="s">
        <v>134</v>
      </c>
      <c r="C46" s="11" t="s">
        <v>111</v>
      </c>
      <c r="D46" s="11" t="s">
        <v>111</v>
      </c>
      <c r="E46" s="72" t="s">
        <v>111</v>
      </c>
      <c r="F46" s="152" t="s">
        <v>134</v>
      </c>
      <c r="G46" s="280" t="s">
        <v>134</v>
      </c>
      <c r="H46" s="11" t="s">
        <v>111</v>
      </c>
      <c r="I46" s="11" t="s">
        <v>111</v>
      </c>
      <c r="J46" s="11" t="s">
        <v>111</v>
      </c>
      <c r="K46" s="537" t="s">
        <v>134</v>
      </c>
    </row>
    <row r="47" spans="1:11" x14ac:dyDescent="0.25">
      <c r="A47" s="549" t="s">
        <v>198</v>
      </c>
      <c r="B47" s="13" t="s">
        <v>111</v>
      </c>
      <c r="C47" s="11" t="s">
        <v>111</v>
      </c>
      <c r="D47" s="11" t="s">
        <v>111</v>
      </c>
      <c r="E47" s="72" t="s">
        <v>111</v>
      </c>
      <c r="F47" s="152" t="s">
        <v>111</v>
      </c>
      <c r="G47" s="280" t="s">
        <v>199</v>
      </c>
      <c r="H47" s="11" t="s">
        <v>111</v>
      </c>
      <c r="I47" s="11" t="s">
        <v>111</v>
      </c>
      <c r="J47" s="11" t="s">
        <v>111</v>
      </c>
      <c r="K47" s="537" t="s">
        <v>199</v>
      </c>
    </row>
    <row r="48" spans="1:11" x14ac:dyDescent="0.25">
      <c r="A48" s="549" t="s">
        <v>28</v>
      </c>
      <c r="B48" s="11" t="s">
        <v>111</v>
      </c>
      <c r="C48" s="11" t="s">
        <v>111</v>
      </c>
      <c r="D48" s="11" t="s">
        <v>111</v>
      </c>
      <c r="E48" s="72" t="s">
        <v>111</v>
      </c>
      <c r="F48" s="84" t="s">
        <v>111</v>
      </c>
      <c r="G48" s="277" t="s">
        <v>111</v>
      </c>
      <c r="H48" s="11" t="s">
        <v>111</v>
      </c>
      <c r="I48" s="11" t="s">
        <v>111</v>
      </c>
      <c r="J48" s="11" t="s">
        <v>111</v>
      </c>
      <c r="K48" s="528" t="s">
        <v>111</v>
      </c>
    </row>
    <row r="49" spans="1:13" x14ac:dyDescent="0.25">
      <c r="A49" s="549" t="s">
        <v>200</v>
      </c>
      <c r="B49" s="11" t="s">
        <v>111</v>
      </c>
      <c r="C49" s="11" t="s">
        <v>111</v>
      </c>
      <c r="D49" s="11" t="s">
        <v>111</v>
      </c>
      <c r="E49" s="72" t="s">
        <v>111</v>
      </c>
      <c r="F49" s="84" t="s">
        <v>111</v>
      </c>
      <c r="G49" s="280" t="s">
        <v>134</v>
      </c>
      <c r="H49" s="11" t="s">
        <v>111</v>
      </c>
      <c r="I49" s="11" t="s">
        <v>111</v>
      </c>
      <c r="J49" s="11" t="s">
        <v>111</v>
      </c>
      <c r="K49" s="537" t="s">
        <v>134</v>
      </c>
      <c r="M49" s="190"/>
    </row>
    <row r="50" spans="1:13" x14ac:dyDescent="0.25">
      <c r="A50" s="560" t="s">
        <v>112</v>
      </c>
      <c r="B50" s="11"/>
      <c r="C50" s="11"/>
      <c r="D50" s="11"/>
      <c r="E50" s="72"/>
      <c r="F50" s="84"/>
      <c r="G50" s="365" t="s">
        <v>183</v>
      </c>
      <c r="H50" s="366" t="s">
        <v>111</v>
      </c>
      <c r="I50" s="366" t="s">
        <v>111</v>
      </c>
      <c r="J50" s="366" t="s">
        <v>111</v>
      </c>
      <c r="K50" s="545" t="s">
        <v>183</v>
      </c>
    </row>
    <row r="51" spans="1:13" ht="24.75" customHeight="1" thickBot="1" x14ac:dyDescent="0.3">
      <c r="A51" s="561" t="s">
        <v>725</v>
      </c>
      <c r="B51" s="227" t="s">
        <v>201</v>
      </c>
      <c r="C51" s="546" t="s">
        <v>111</v>
      </c>
      <c r="D51" s="546" t="s">
        <v>111</v>
      </c>
      <c r="E51" s="562" t="s">
        <v>111</v>
      </c>
      <c r="F51" s="563" t="s">
        <v>201</v>
      </c>
      <c r="G51" s="228" t="s">
        <v>137</v>
      </c>
      <c r="H51" s="546" t="s">
        <v>111</v>
      </c>
      <c r="I51" s="546" t="s">
        <v>111</v>
      </c>
      <c r="J51" s="546" t="s">
        <v>111</v>
      </c>
      <c r="K51" s="547" t="s">
        <v>137</v>
      </c>
    </row>
    <row r="52" spans="1:13" ht="21.75" customHeight="1" x14ac:dyDescent="0.25"/>
    <row r="53" spans="1:13" ht="20.25" customHeight="1" x14ac:dyDescent="0.25">
      <c r="A53" s="2099" t="s">
        <v>202</v>
      </c>
      <c r="B53" s="2100"/>
      <c r="C53" s="2100"/>
      <c r="D53" s="2100"/>
      <c r="E53" s="2100"/>
      <c r="F53" s="2100"/>
      <c r="G53" s="2100"/>
      <c r="H53" s="2100"/>
      <c r="I53" s="2100"/>
      <c r="J53" s="2100"/>
      <c r="K53" s="2100"/>
    </row>
    <row r="54" spans="1:13" ht="21" customHeight="1" x14ac:dyDescent="0.25">
      <c r="A54" s="2099" t="s">
        <v>203</v>
      </c>
      <c r="B54" s="2100"/>
      <c r="C54" s="2100"/>
      <c r="D54" s="2100"/>
      <c r="E54" s="2100"/>
      <c r="F54" s="2100"/>
      <c r="G54" s="2100"/>
      <c r="H54" s="2100"/>
      <c r="I54" s="2100"/>
      <c r="J54" s="2100"/>
      <c r="K54" s="191"/>
    </row>
    <row r="55" spans="1:13" x14ac:dyDescent="0.25">
      <c r="A55" s="487" t="s">
        <v>643</v>
      </c>
      <c r="B55" s="570"/>
      <c r="C55" s="570"/>
      <c r="D55" s="570"/>
      <c r="E55" s="570"/>
      <c r="F55" s="570"/>
      <c r="G55" s="191"/>
      <c r="H55" s="191"/>
      <c r="I55" s="191"/>
      <c r="J55" s="191"/>
      <c r="K55" s="191"/>
    </row>
    <row r="56" spans="1:13" x14ac:dyDescent="0.25">
      <c r="A56" s="487" t="s">
        <v>655</v>
      </c>
      <c r="B56" s="571"/>
      <c r="C56" s="571"/>
      <c r="D56" s="571"/>
      <c r="E56" s="571"/>
      <c r="F56" s="571"/>
      <c r="G56" s="571"/>
      <c r="H56" s="571"/>
      <c r="I56" s="571"/>
      <c r="J56" s="571"/>
      <c r="K56" s="571"/>
    </row>
    <row r="57" spans="1:13" ht="33.75" customHeight="1" x14ac:dyDescent="0.25">
      <c r="A57" s="2099" t="s">
        <v>706</v>
      </c>
      <c r="B57" s="2100"/>
      <c r="C57" s="2100"/>
      <c r="D57" s="2100"/>
      <c r="E57" s="2100"/>
      <c r="F57" s="2100"/>
      <c r="G57" s="571"/>
      <c r="H57" s="571"/>
      <c r="I57" s="571"/>
      <c r="J57" s="571"/>
      <c r="K57" s="571"/>
    </row>
    <row r="58" spans="1:13" ht="22.5" x14ac:dyDescent="0.25">
      <c r="A58" s="193" t="s">
        <v>726</v>
      </c>
      <c r="B58"/>
      <c r="C58"/>
      <c r="D58"/>
      <c r="E58"/>
      <c r="F58"/>
      <c r="G58"/>
      <c r="H58"/>
      <c r="I58"/>
      <c r="J58"/>
      <c r="K58"/>
    </row>
    <row r="59" spans="1:13" x14ac:dyDescent="0.25">
      <c r="A59" s="193"/>
      <c r="B59"/>
      <c r="C59"/>
      <c r="D59"/>
      <c r="E59"/>
      <c r="F59"/>
      <c r="G59"/>
      <c r="H59"/>
      <c r="I59"/>
      <c r="J59"/>
      <c r="K59"/>
    </row>
    <row r="60" spans="1:13" x14ac:dyDescent="0.25">
      <c r="A60" s="193"/>
      <c r="B60"/>
      <c r="C60"/>
      <c r="D60"/>
      <c r="E60"/>
      <c r="F60"/>
      <c r="G60"/>
      <c r="H60"/>
      <c r="I60"/>
      <c r="J60"/>
      <c r="K60"/>
    </row>
    <row r="61" spans="1:13" x14ac:dyDescent="0.25">
      <c r="A61" s="193"/>
      <c r="B61"/>
      <c r="C61"/>
      <c r="D61"/>
      <c r="E61"/>
      <c r="F61"/>
      <c r="G61"/>
      <c r="H61"/>
      <c r="I61"/>
      <c r="J61"/>
      <c r="K61"/>
    </row>
    <row r="62" spans="1:13" x14ac:dyDescent="0.25">
      <c r="A62" s="193"/>
      <c r="B62"/>
      <c r="C62"/>
      <c r="D62"/>
      <c r="E62"/>
      <c r="F62"/>
      <c r="G62"/>
      <c r="H62"/>
      <c r="I62"/>
      <c r="J62"/>
      <c r="K62"/>
    </row>
    <row r="63" spans="1:13" x14ac:dyDescent="0.25">
      <c r="A63" s="193"/>
      <c r="B63"/>
      <c r="C63"/>
      <c r="D63"/>
      <c r="E63"/>
      <c r="F63"/>
      <c r="G63"/>
      <c r="H63"/>
      <c r="I63"/>
      <c r="J63"/>
      <c r="K63"/>
    </row>
    <row r="64" spans="1:13" x14ac:dyDescent="0.25">
      <c r="A64" s="2420"/>
      <c r="B64" s="2421"/>
      <c r="C64" s="2421"/>
      <c r="D64" s="2421"/>
      <c r="E64" s="2421"/>
      <c r="F64" s="2421"/>
      <c r="G64" s="2421"/>
      <c r="H64" s="2421"/>
      <c r="I64" s="2421"/>
      <c r="J64" s="2421"/>
      <c r="K64" s="2421"/>
      <c r="L64" s="2422"/>
      <c r="M64" s="2422"/>
    </row>
    <row r="65" spans="1:26" x14ac:dyDescent="0.25">
      <c r="A65" s="2420"/>
      <c r="B65" s="2421"/>
      <c r="C65" s="2421"/>
      <c r="D65" s="2421"/>
      <c r="E65" s="2421"/>
      <c r="F65" s="2421"/>
      <c r="G65" s="2421"/>
      <c r="H65" s="2421"/>
      <c r="I65" s="2421"/>
      <c r="J65" s="2421"/>
      <c r="K65" s="2421"/>
      <c r="L65" s="2422"/>
      <c r="M65" s="2422"/>
      <c r="N65" s="191"/>
      <c r="O65" s="191"/>
      <c r="P65" s="191"/>
      <c r="Q65" s="191"/>
      <c r="R65" s="191"/>
      <c r="S65" s="191"/>
      <c r="T65" s="191"/>
      <c r="U65" s="191"/>
      <c r="V65" s="191"/>
      <c r="W65" s="191"/>
      <c r="X65" s="191"/>
      <c r="Y65" s="191"/>
      <c r="Z65" s="191"/>
    </row>
    <row r="66" spans="1:26" x14ac:dyDescent="0.25">
      <c r="A66" s="2420"/>
      <c r="B66" s="2421"/>
      <c r="C66" s="2421"/>
      <c r="D66" s="2421"/>
      <c r="E66" s="2421"/>
      <c r="F66" s="2421"/>
      <c r="G66" s="2421"/>
      <c r="H66" s="2421"/>
      <c r="I66" s="2421"/>
      <c r="J66" s="2421"/>
      <c r="K66" s="2421"/>
      <c r="L66" s="2422"/>
      <c r="M66" s="2422"/>
      <c r="N66" s="191"/>
      <c r="O66" s="191"/>
      <c r="P66" s="191"/>
      <c r="Q66" s="191"/>
      <c r="R66" s="191"/>
      <c r="S66" s="191"/>
      <c r="T66" s="191"/>
      <c r="U66" s="191"/>
      <c r="V66" s="191"/>
      <c r="W66" s="191"/>
      <c r="X66" s="191"/>
      <c r="Y66" s="191"/>
      <c r="Z66" s="191"/>
    </row>
    <row r="67" spans="1:26" x14ac:dyDescent="0.25">
      <c r="A67" s="2422"/>
      <c r="B67" s="2422"/>
      <c r="C67" s="2422"/>
      <c r="D67" s="2422"/>
      <c r="E67" s="2422"/>
      <c r="F67" s="2422"/>
      <c r="G67" s="2422"/>
      <c r="H67" s="2422"/>
      <c r="I67" s="2422"/>
      <c r="J67" s="2422"/>
      <c r="K67" s="2422"/>
      <c r="L67" s="2422"/>
      <c r="M67" s="2422"/>
      <c r="N67" s="191"/>
      <c r="O67" s="191"/>
      <c r="P67" s="191"/>
      <c r="Q67" s="191"/>
      <c r="R67" s="191"/>
      <c r="S67" s="191"/>
      <c r="T67" s="191"/>
      <c r="U67" s="191"/>
      <c r="V67" s="191"/>
      <c r="W67" s="191"/>
      <c r="X67" s="191"/>
      <c r="Y67" s="191"/>
      <c r="Z67" s="191"/>
    </row>
    <row r="68" spans="1:26" x14ac:dyDescent="0.25">
      <c r="A68" s="2422"/>
      <c r="B68" s="2422"/>
      <c r="C68" s="2422"/>
      <c r="D68" s="2422"/>
      <c r="E68" s="2422"/>
      <c r="F68" s="2422"/>
      <c r="G68" s="2422"/>
      <c r="H68" s="2422"/>
      <c r="I68" s="2422"/>
      <c r="J68" s="2422"/>
      <c r="K68" s="2422"/>
      <c r="L68" s="2422"/>
      <c r="M68" s="2423"/>
    </row>
    <row r="69" spans="1:26" x14ac:dyDescent="0.25">
      <c r="A69" s="2422"/>
      <c r="B69" s="2422"/>
      <c r="C69" s="2422"/>
      <c r="D69" s="2422"/>
      <c r="E69" s="2422"/>
      <c r="F69" s="2422"/>
      <c r="G69" s="2422"/>
      <c r="H69" s="2422"/>
      <c r="I69" s="2422"/>
      <c r="J69" s="2422"/>
      <c r="K69" s="2422"/>
      <c r="L69" s="2422"/>
      <c r="M69" s="2422"/>
    </row>
    <row r="70" spans="1:26" x14ac:dyDescent="0.25">
      <c r="A70" s="2422"/>
      <c r="B70" s="2422"/>
      <c r="C70" s="2422"/>
      <c r="D70" s="2422"/>
      <c r="E70" s="2422"/>
      <c r="F70" s="2422"/>
      <c r="G70" s="2422"/>
      <c r="H70" s="2422"/>
      <c r="I70" s="2422"/>
      <c r="J70" s="2422"/>
      <c r="K70" s="2422"/>
      <c r="L70" s="2422"/>
      <c r="M70" s="2422"/>
    </row>
    <row r="71" spans="1:26" x14ac:dyDescent="0.25">
      <c r="A71" s="2422"/>
      <c r="B71" s="2422"/>
      <c r="C71" s="2422"/>
      <c r="D71" s="2422"/>
      <c r="E71" s="2422"/>
      <c r="F71" s="2422"/>
      <c r="G71" s="2422"/>
      <c r="H71" s="2422"/>
      <c r="I71" s="2422"/>
      <c r="J71" s="2422"/>
      <c r="K71" s="2422"/>
      <c r="L71" s="2422"/>
      <c r="M71" s="2422"/>
    </row>
    <row r="72" spans="1:26" x14ac:dyDescent="0.25">
      <c r="A72" s="2422"/>
      <c r="B72" s="2422"/>
      <c r="C72" s="2422"/>
      <c r="D72" s="2422"/>
      <c r="E72" s="2422"/>
      <c r="F72" s="2422"/>
      <c r="G72" s="2422"/>
      <c r="H72" s="2422"/>
      <c r="I72" s="2422"/>
      <c r="J72" s="2422"/>
      <c r="K72" s="2422"/>
      <c r="L72" s="2422"/>
      <c r="M72" s="2422"/>
    </row>
    <row r="73" spans="1:26" x14ac:dyDescent="0.25">
      <c r="A73" s="2422"/>
      <c r="B73" s="2422"/>
      <c r="C73" s="2422"/>
      <c r="D73" s="2422"/>
      <c r="E73" s="2422"/>
      <c r="F73" s="2422"/>
      <c r="G73" s="2422"/>
      <c r="H73" s="2422"/>
      <c r="I73" s="2422"/>
      <c r="J73" s="2422"/>
      <c r="K73" s="2422"/>
      <c r="L73" s="2422"/>
      <c r="M73" s="2422"/>
    </row>
    <row r="74" spans="1:26" x14ac:dyDescent="0.25">
      <c r="A74" s="2422"/>
      <c r="B74" s="2422"/>
      <c r="C74" s="2422"/>
      <c r="D74" s="2422"/>
      <c r="E74" s="2422"/>
      <c r="F74" s="2422"/>
      <c r="G74" s="2422"/>
      <c r="H74" s="2422"/>
      <c r="I74" s="2422"/>
      <c r="J74" s="2422"/>
      <c r="K74" s="2422"/>
      <c r="L74" s="2422"/>
      <c r="M74" s="2422"/>
    </row>
    <row r="75" spans="1:26" x14ac:dyDescent="0.25">
      <c r="A75" s="2422"/>
      <c r="B75" s="2422"/>
      <c r="C75" s="2422"/>
      <c r="D75" s="2422"/>
      <c r="E75" s="2422"/>
      <c r="F75" s="2422"/>
      <c r="G75" s="2422"/>
      <c r="H75" s="2422"/>
      <c r="I75" s="2422"/>
      <c r="J75" s="2422"/>
      <c r="K75" s="2422"/>
      <c r="L75" s="2422"/>
      <c r="M75" s="2422"/>
    </row>
    <row r="76" spans="1:26" x14ac:dyDescent="0.25">
      <c r="A76" s="2422"/>
      <c r="B76" s="2422"/>
      <c r="C76" s="2422"/>
      <c r="D76" s="2422"/>
      <c r="E76" s="2422"/>
      <c r="F76" s="2422"/>
      <c r="G76" s="2422"/>
      <c r="H76" s="2422"/>
      <c r="I76" s="2422"/>
      <c r="J76" s="2422"/>
      <c r="K76" s="2422"/>
      <c r="L76" s="2422"/>
      <c r="M76" s="2422"/>
    </row>
  </sheetData>
  <mergeCells count="8">
    <mergeCell ref="A57:F57"/>
    <mergeCell ref="A54:J54"/>
    <mergeCell ref="B5:F5"/>
    <mergeCell ref="G5:K5"/>
    <mergeCell ref="B8:K21"/>
    <mergeCell ref="B25:F25"/>
    <mergeCell ref="G25:K25"/>
    <mergeCell ref="A53:K53"/>
  </mergeCells>
  <phoneticPr fontId="5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MOD Document" ma:contentTypeID="0x010100D9D675D6CDED02438DC7CFF78D2F29E4010027B566EB0C8BE34388C35A3D19430B2E" ma:contentTypeVersion="4" ma:contentTypeDescription="Designed to facilitate the storage of MOD Documents with a '.doc' or '.docx' extension" ma:contentTypeScope="" ma:versionID="700d66f10082ebe6a72e09b5687db1f1">
  <xsd:schema xmlns:xsd="http://www.w3.org/2001/XMLSchema" xmlns:xs="http://www.w3.org/2001/XMLSchema" xmlns:p="http://schemas.microsoft.com/office/2006/metadata/properties" xmlns:ns1="http://schemas.microsoft.com/sharepoint/v3" xmlns:ns2="04738c6d-ecc8-46f1-821f-82e308eab3d9" xmlns:ns3="http://schemas.microsoft.com/sharepoint.v3" xmlns:ns4="http://schemas.microsoft.com/sharepoint/v3/fields" targetNamespace="http://schemas.microsoft.com/office/2006/metadata/properties" ma:root="true" ma:fieldsID="dd4169223b49d4b20bd730ad53d9d18a" ns1:_="" ns2:_="" ns3:_="" ns4:_="">
    <xsd:import namespace="http://schemas.microsoft.com/sharepoint/v3"/>
    <xsd:import namespace="04738c6d-ecc8-46f1-821f-82e308eab3d9"/>
    <xsd:import namespace="http://schemas.microsoft.com/sharepoint.v3"/>
    <xsd:import namespace="http://schemas.microsoft.com/sharepoint/v3/fields"/>
    <xsd:element name="properties">
      <xsd:complexType>
        <xsd:sequence>
          <xsd:element name="documentManagement">
            <xsd:complexType>
              <xsd:all>
                <xsd:element ref="ns2:UKProtectiveMarking"/>
                <xsd:element ref="ns3:CategoryDescription" minOccurs="0"/>
                <xsd:element ref="ns4:_Status" minOccurs="0"/>
                <xsd:element ref="ns2:DocumentVersion" minOccurs="0"/>
                <xsd:element ref="ns2:CreatedOriginated" minOccurs="0"/>
                <xsd:element ref="ns4:wic_System_Copyright" minOccurs="0"/>
                <xsd:element ref="ns2:TaxCatchAll" minOccurs="0"/>
                <xsd:element ref="ns2:TaxKeywordTaxHTField" minOccurs="0"/>
                <xsd:element ref="ns2:TaxCatchAllLabel" minOccurs="0"/>
                <xsd:element ref="ns1:_dlc_Exempt" minOccurs="0"/>
                <xsd:element ref="ns2:d67af1ddf1dc47979d20c0eae491b81b" minOccurs="0"/>
                <xsd:element ref="ns2:m79e07ce3690491db9121a08429fad40" minOccurs="0"/>
                <xsd:element ref="ns2:n1f450bd0d644ca798bdc94626fdef4f" minOccurs="0"/>
                <xsd:element ref="ns2:i71a74d1f9984201b479cc08077b63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UKProtectiveMarking" ma:index="7"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DocumentVersion" ma:index="10"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11" nillable="true" ma:displayName="Created (Originated)" ma:default="[today]" ma:description="The date the document was originally created." ma:format="DateOnly" ma:internalName="CreatedOriginated">
      <xsd:simpleType>
        <xsd:restriction base="dms:DateTime"/>
      </xsd:simpleType>
    </xsd:element>
    <xsd:element name="TaxCatchAll" ma:index="15" nillable="true" ma:displayName="Taxonomy Catch All Column" ma:hidden="true" ma:list="{33320252-f05a-4fd5-8ccf-9cd03f4fd850}" ma:internalName="TaxCatchAll" ma:showField="CatchAllData" ma:web="941149fa-5968-4533-82c0-10d369583d35">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Label" ma:index="20" nillable="true" ma:displayName="Taxonomy Catch All Column1" ma:hidden="true" ma:list="{33320252-f05a-4fd5-8ccf-9cd03f4fd850}" ma:internalName="TaxCatchAllLabel" ma:readOnly="true" ma:showField="CatchAllDataLabel" ma:web="941149fa-5968-4533-82c0-10d369583d35">
      <xsd:complexType>
        <xsd:complexContent>
          <xsd:extension base="dms:MultiChoiceLookup">
            <xsd:sequence>
              <xsd:element name="Value" type="dms:Lookup" maxOccurs="unbounded" minOccurs="0" nillable="true"/>
            </xsd:sequence>
          </xsd:extension>
        </xsd:complexContent>
      </xsd:complexType>
    </xsd:element>
    <xsd:element name="d67af1ddf1dc47979d20c0eae491b81b" ma:index="22" ma:taxonomy="true" ma:internalName="d67af1ddf1dc47979d20c0eae491b81b" ma:taxonomyFieldName="fileplanid" ma:displayName="UK Defence File Plan" ma:default="3;#04 Deliver the Unit's objectives|954cf193-6423-4137-9b07-8b4f402d8d43"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3" ma:taxonomy="true" ma:internalName="m79e07ce3690491db9121a08429fad40" ma:taxonomyFieldName="Business_x0020_Owner" ma:displayName="Business Owner" ma:default="6;#DFinStrat|15389e35-05c8-4fd7-a675-d37e9fccf158"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25" ma:taxonomy="true" ma:internalName="n1f450bd0d644ca798bdc94626fdef4f" ma:taxonomyFieldName="Subject_x0020_Keywords" ma:displayName="Subject Keywords" ma:default="5;#Departmental Resource Accounts|132fe5c0-e079-41b3-94bc-6d7aabfe3ec5"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26" ma:taxonomy="true" ma:internalName="i71a74d1f9984201b479cc08077b6323" ma:taxonomyFieldName="Subject_x0020_Category" ma:displayName="Subject Category" ma:default="4;#Finance|1c76cdd5-a921-456a-8f21-f5a9b37f19d8"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A description of the document."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Not Started" ma:description="The document lifecycle stage." ma:format="Dropdown" ma:internalName="_Status">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12"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7"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d67af1ddf1dc47979d20c0eae491b81b xmlns="04738c6d-ecc8-46f1-821f-82e308eab3d9">
      <Terms xmlns="http://schemas.microsoft.com/office/infopath/2007/PartnerControls">
        <TermInfo xmlns="http://schemas.microsoft.com/office/infopath/2007/PartnerControls">
          <TermName xmlns="http://schemas.microsoft.com/office/infopath/2007/PartnerControls">04 Deliver the Unit's objectives</TermName>
          <TermId xmlns="http://schemas.microsoft.com/office/infopath/2007/PartnerControls">954cf193-6423-4137-9b07-8b4f402d8d43</TermId>
        </TermInfo>
      </Terms>
    </d67af1ddf1dc47979d20c0eae491b81b>
    <TaxKeywordTaxHTField xmlns="04738c6d-ecc8-46f1-821f-82e308eab3d9">
      <Terms xmlns="http://schemas.microsoft.com/office/infopath/2007/PartnerControls"/>
    </TaxKeywordTaxHTField>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Departmental Resource Accounts</TermName>
          <TermId xmlns="http://schemas.microsoft.com/office/infopath/2007/PartnerControls">132fe5c0-e079-41b3-94bc-6d7aabfe3ec5</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DFinStrat</TermName>
          <TermId xmlns="http://schemas.microsoft.com/office/infopath/2007/PartnerControls">15389e35-05c8-4fd7-a675-d37e9fccf158</TermId>
        </TermInfo>
      </Terms>
    </m79e07ce3690491db9121a08429fad40>
    <TaxCatchAll xmlns="04738c6d-ecc8-46f1-821f-82e308eab3d9">
      <Value>6</Value>
      <Value>5</Value>
      <Value>4</Value>
      <Value>3</Value>
    </TaxCatchAll>
    <UKProtectiveMarking xmlns="04738c6d-ecc8-46f1-821f-82e308eab3d9">OFFICIAL-SENSITIVE</UKProtectiveMarking>
    <CategoryDescription xmlns="http://schemas.microsoft.com/sharepoint.v3" xsi:nil="true"/>
    <CreatedOriginated xmlns="04738c6d-ecc8-46f1-821f-82e308eab3d9">2020-10-27T09:03:13+00:00</CreatedOriginated>
    <i71a74d1f9984201b479cc08077b6323 xmlns="04738c6d-ecc8-46f1-821f-82e308eab3d9">
      <Terms xmlns="http://schemas.microsoft.com/office/infopath/2007/PartnerControls">
        <TermInfo xmlns="http://schemas.microsoft.com/office/infopath/2007/PartnerControls">
          <TermName xmlns="http://schemas.microsoft.com/office/infopath/2007/PartnerControls">Finance</TermName>
          <TermId xmlns="http://schemas.microsoft.com/office/infopath/2007/PartnerControls">1c76cdd5-a921-456a-8f21-f5a9b37f19d8</TermId>
        </TermInfo>
      </Terms>
    </i71a74d1f9984201b479cc08077b6323>
    <wic_System_Copyright xmlns="http://schemas.microsoft.com/sharepoint/v3/fields" xsi:nil="true"/>
    <_dlc_Exempt xmlns="http://schemas.microsoft.com/sharepoint/v3">false</_dlc_Exempt>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haredContentType xmlns="Microsoft.SharePoint.Taxonomy.ContentTypeSync" SourceId="a9ff0b8c-5d72-4038-b2cd-f57bf310c636" ContentTypeId="0x010100D9D675D6CDED02438DC7CFF78D2F29E401" PreviousValue="false"/>
</file>

<file path=customXml/itemProps1.xml><?xml version="1.0" encoding="utf-8"?>
<ds:datastoreItem xmlns:ds="http://schemas.openxmlformats.org/officeDocument/2006/customXml" ds:itemID="{59187405-043B-437A-9E6C-23E87D85E16A}">
  <ds:schemaRefs>
    <ds:schemaRef ds:uri="http://schemas.microsoft.com/sharepoint/events"/>
  </ds:schemaRefs>
</ds:datastoreItem>
</file>

<file path=customXml/itemProps2.xml><?xml version="1.0" encoding="utf-8"?>
<ds:datastoreItem xmlns:ds="http://schemas.openxmlformats.org/officeDocument/2006/customXml" ds:itemID="{DB6930D3-FC67-478A-936C-A6B6D62F7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4F48A0-50A3-4901-83B1-78D2643E70C9}">
  <ds:schemaRefs>
    <ds:schemaRef ds:uri="office.server.policy"/>
  </ds:schemaRefs>
</ds:datastoreItem>
</file>

<file path=customXml/itemProps4.xml><?xml version="1.0" encoding="utf-8"?>
<ds:datastoreItem xmlns:ds="http://schemas.openxmlformats.org/officeDocument/2006/customXml" ds:itemID="{FB6C7E25-0B1B-4B55-935D-F2AE7FF61C76}">
  <ds:schemaRefs>
    <ds:schemaRef ds:uri="04738c6d-ecc8-46f1-821f-82e308eab3d9"/>
    <ds:schemaRef ds:uri="http://purl.org/dc/dcmitype/"/>
    <ds:schemaRef ds:uri="http://schemas.microsoft.com/sharepoint/v3"/>
    <ds:schemaRef ds:uri="http://schemas.microsoft.com/sharepoint/v3/field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microsoft.com/sharepoint.v3"/>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9D506FCE-4856-48FB-9545-7355EF9A4734}">
  <ds:schemaRefs>
    <ds:schemaRef ds:uri="http://schemas.microsoft.com/sharepoint/v3/contenttype/forms"/>
  </ds:schemaRefs>
</ds:datastoreItem>
</file>

<file path=customXml/itemProps6.xml><?xml version="1.0" encoding="utf-8"?>
<ds:datastoreItem xmlns:ds="http://schemas.openxmlformats.org/officeDocument/2006/customXml" ds:itemID="{C20DD66A-11B2-4D34-93EF-B733D8460FF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81</vt:i4>
      </vt:variant>
      <vt:variant>
        <vt:lpstr>Named Ranges</vt:lpstr>
      </vt:variant>
      <vt:variant>
        <vt:i4>3</vt:i4>
      </vt:variant>
    </vt:vector>
  </HeadingPairs>
  <TitlesOfParts>
    <vt:vector size="84" baseType="lpstr">
      <vt:lpstr>BAR</vt:lpstr>
      <vt:lpstr>Attendance-Ministers</vt:lpstr>
      <vt:lpstr>Attendance-NEDs</vt:lpstr>
      <vt:lpstr>Attendance-SCS and Military</vt:lpstr>
      <vt:lpstr>Personal Data Table1 </vt:lpstr>
      <vt:lpstr>Personal Data Table2 </vt:lpstr>
      <vt:lpstr>Rem Report Mins</vt:lpstr>
      <vt:lpstr>Ministerial Pensions</vt:lpstr>
      <vt:lpstr>Rem Report DB</vt:lpstr>
      <vt:lpstr>DB Pensions </vt:lpstr>
      <vt:lpstr>Fair Pay Disclosure 1</vt:lpstr>
      <vt:lpstr>Fair Pay Disclosure 2</vt:lpstr>
      <vt:lpstr>Fair Pay Disclosure 3</vt:lpstr>
      <vt:lpstr>SCS staff Numbers</vt:lpstr>
      <vt:lpstr>Staff Composition</vt:lpstr>
      <vt:lpstr>AnalysisStaff Numbers</vt:lpstr>
      <vt:lpstr>Staff Turnover %</vt:lpstr>
      <vt:lpstr>Staff Costs</vt:lpstr>
      <vt:lpstr>Exit Packages</vt:lpstr>
      <vt:lpstr>Consultancy Table</vt:lpstr>
      <vt:lpstr>Off Payroll</vt:lpstr>
      <vt:lpstr>Trade Union Facility Time</vt:lpstr>
      <vt:lpstr>SOPS Summary</vt:lpstr>
      <vt:lpstr>NCR and Admin</vt:lpstr>
      <vt:lpstr>SoPS Note 1</vt:lpstr>
      <vt:lpstr>SoPS Note 2</vt:lpstr>
      <vt:lpstr>SoPS Note 3 </vt:lpstr>
      <vt:lpstr>Parliamentary</vt:lpstr>
      <vt:lpstr>Parli section 2</vt:lpstr>
      <vt:lpstr>Parli section 3</vt:lpstr>
      <vt:lpstr>Ombudsman</vt:lpstr>
      <vt:lpstr>Losses Return Closed Cases over</vt:lpstr>
      <vt:lpstr>Special Payments</vt:lpstr>
      <vt:lpstr>Special Severance Payments</vt:lpstr>
      <vt:lpstr>SOCNE</vt:lpstr>
      <vt:lpstr>SoFP</vt:lpstr>
      <vt:lpstr>SoCF</vt:lpstr>
      <vt:lpstr>SoCiTE</vt:lpstr>
      <vt:lpstr>Note 2</vt:lpstr>
      <vt:lpstr>Note 3</vt:lpstr>
      <vt:lpstr>Note 4.1</vt:lpstr>
      <vt:lpstr>Note 4.2</vt:lpstr>
      <vt:lpstr>Note 4.3 New</vt:lpstr>
      <vt:lpstr>Note 4.4</vt:lpstr>
      <vt:lpstr>Note 4.5</vt:lpstr>
      <vt:lpstr>Note 4.6</vt:lpstr>
      <vt:lpstr>Note 5</vt:lpstr>
      <vt:lpstr>Note 5.1</vt:lpstr>
      <vt:lpstr>Note 5_2</vt:lpstr>
      <vt:lpstr>Note 6</vt:lpstr>
      <vt:lpstr>Note 7_6</vt:lpstr>
      <vt:lpstr>Note 7_7_8_9</vt:lpstr>
      <vt:lpstr>Note 8</vt:lpstr>
      <vt:lpstr>Note 9</vt:lpstr>
      <vt:lpstr>Note 10</vt:lpstr>
      <vt:lpstr>Note 11</vt:lpstr>
      <vt:lpstr>Note 12_1</vt:lpstr>
      <vt:lpstr>Note 12.2</vt:lpstr>
      <vt:lpstr>Note 13_5</vt:lpstr>
      <vt:lpstr>Note 13_6</vt:lpstr>
      <vt:lpstr>Notes 13_7</vt:lpstr>
      <vt:lpstr>Note 13_9</vt:lpstr>
      <vt:lpstr>Note 13_10</vt:lpstr>
      <vt:lpstr>Note 13_11</vt:lpstr>
      <vt:lpstr>Note 13_12</vt:lpstr>
      <vt:lpstr>Note 14</vt:lpstr>
      <vt:lpstr>Note 15</vt:lpstr>
      <vt:lpstr>Note 16 -ROU Assets</vt:lpstr>
      <vt:lpstr>Note 16</vt:lpstr>
      <vt:lpstr>Note 16_9</vt:lpstr>
      <vt:lpstr>Note 17_1</vt:lpstr>
      <vt:lpstr>Note 17.2</vt:lpstr>
      <vt:lpstr>Note 18</vt:lpstr>
      <vt:lpstr>Note 20</vt:lpstr>
      <vt:lpstr>Annex A</vt:lpstr>
      <vt:lpstr>Annex B </vt:lpstr>
      <vt:lpstr> Annex C </vt:lpstr>
      <vt:lpstr>Annex D </vt:lpstr>
      <vt:lpstr>Annex E </vt:lpstr>
      <vt:lpstr>Annex F </vt:lpstr>
      <vt:lpstr>Annex G </vt:lpstr>
      <vt:lpstr>'Rem Report Mins'!_GoBack</vt:lpstr>
      <vt:lpstr>'Note 18'!_Hlk95462994</vt:lpstr>
      <vt:lpstr>'Attendance-SCS and Military'!Print_Area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Kent, Edward Mr (DFinStrat-FMPA-ATM-AARep1)</dc:creator>
  <cp:keywords/>
  <dc:description/>
  <cp:lastModifiedBy>Mason, Paul C2 (Operational Fin-FMPA-ATM-AARep1)</cp:lastModifiedBy>
  <cp:revision/>
  <dcterms:created xsi:type="dcterms:W3CDTF">2020-10-26T13:34:30Z</dcterms:created>
  <dcterms:modified xsi:type="dcterms:W3CDTF">2023-07-19T14:51:00Z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0x010100D9D675D6CDED02438DC7CFF78D2F29E4010027B566EB0C8BE34388C35A3D19430B2E</vt:lpwstr>
  </property>
  <property fmtid="{D5CDD505-2E9C-101B-9397-08002B2CF9AE}" pid="3" name="Subject Category">
    <vt:lpwstr>4;#Finance|1c76cdd5-a921-456a-8f21-f5a9b37f19d8</vt:lpwstr>
  </property>
  <property fmtid="{D5CDD505-2E9C-101B-9397-08002B2CF9AE}" pid="4" name="Subject Keywords">
    <vt:lpwstr>5;#Departmental Resource Accounts|132fe5c0-e079-41b3-94bc-6d7aabfe3ec5</vt:lpwstr>
  </property>
  <property fmtid="{D5CDD505-2E9C-101B-9397-08002B2CF9AE}" pid="5" name="_dlc_policyId">
    <vt:lpwstr/>
  </property>
  <property fmtid="{D5CDD505-2E9C-101B-9397-08002B2CF9AE}" pid="6" name="ItemRetentionFormula">
    <vt:lpwstr/>
  </property>
  <property fmtid="{D5CDD505-2E9C-101B-9397-08002B2CF9AE}" pid="7" name="Business Owner">
    <vt:lpwstr>6;#DFinStrat|15389e35-05c8-4fd7-a675-d37e9fccf158</vt:lpwstr>
  </property>
  <property fmtid="{D5CDD505-2E9C-101B-9397-08002B2CF9AE}" pid="8" name="fileplanid">
    <vt:lpwstr>3;#04 Deliver the Unit's objectives|954cf193-6423-4137-9b07-8b4f402d8d43</vt:lpwstr>
  </property>
  <property fmtid="{D5CDD505-2E9C-101B-9397-08002B2CF9AE}" pid="9" name="TaxKeyword">
    <vt:lpwstr/>
  </property>
  <property fmtid="{D5CDD505-2E9C-101B-9397-08002B2CF9AE}" pid="10" name="MSIP_Label_acea1cd8-edeb-4763-86bb-3f57f4fa0321_Enabled">
    <vt:lpwstr>true</vt:lpwstr>
  </property>
  <property fmtid="{D5CDD505-2E9C-101B-9397-08002B2CF9AE}" pid="11" name="MSIP_Label_acea1cd8-edeb-4763-86bb-3f57f4fa0321_SetDate">
    <vt:lpwstr>2022-06-30T11:12:51Z</vt:lpwstr>
  </property>
  <property fmtid="{D5CDD505-2E9C-101B-9397-08002B2CF9AE}" pid="12" name="MSIP_Label_acea1cd8-edeb-4763-86bb-3f57f4fa0321_Method">
    <vt:lpwstr>Privileged</vt:lpwstr>
  </property>
  <property fmtid="{D5CDD505-2E9C-101B-9397-08002B2CF9AE}" pid="13" name="MSIP_Label_acea1cd8-edeb-4763-86bb-3f57f4fa0321_Name">
    <vt:lpwstr>MOD-2-OS-OFFICIAL-SENSITIVE</vt:lpwstr>
  </property>
  <property fmtid="{D5CDD505-2E9C-101B-9397-08002B2CF9AE}" pid="14" name="MSIP_Label_acea1cd8-edeb-4763-86bb-3f57f4fa0321_SiteId">
    <vt:lpwstr>be7760ed-5953-484b-ae95-d0a16dfa09e5</vt:lpwstr>
  </property>
  <property fmtid="{D5CDD505-2E9C-101B-9397-08002B2CF9AE}" pid="15" name="MSIP_Label_acea1cd8-edeb-4763-86bb-3f57f4fa0321_ActionId">
    <vt:lpwstr>fa37c592-bbe6-4a20-8668-398c92b322bf</vt:lpwstr>
  </property>
  <property fmtid="{D5CDD505-2E9C-101B-9397-08002B2CF9AE}" pid="16" name="MSIP_Label_acea1cd8-edeb-4763-86bb-3f57f4fa0321_ContentBits">
    <vt:lpwstr>3</vt:lpwstr>
  </property>
  <property fmtid="{D5CDD505-2E9C-101B-9397-08002B2CF9AE}" pid="17" name="Order">
    <vt:r8>58500</vt:r8>
  </property>
  <property fmtid="{D5CDD505-2E9C-101B-9397-08002B2CF9AE}" pid="18" name="xd_ProgID">
    <vt:lpwstr/>
  </property>
  <property fmtid="{D5CDD505-2E9C-101B-9397-08002B2CF9AE}" pid="19" name="SharedWithUsers">
    <vt:lpwstr/>
  </property>
  <property fmtid="{D5CDD505-2E9C-101B-9397-08002B2CF9AE}" pid="20" name="ComplianceAssetId">
    <vt:lpwstr/>
  </property>
  <property fmtid="{D5CDD505-2E9C-101B-9397-08002B2CF9AE}" pid="21" name="TemplateUrl">
    <vt:lpwstr/>
  </property>
  <property fmtid="{D5CDD505-2E9C-101B-9397-08002B2CF9AE}" pid="22" name="_ExtendedDescription">
    <vt:lpwstr/>
  </property>
  <property fmtid="{D5CDD505-2E9C-101B-9397-08002B2CF9AE}" pid="23" name="TriggerFlowInfo">
    <vt:lpwstr/>
  </property>
  <property fmtid="{D5CDD505-2E9C-101B-9397-08002B2CF9AE}" pid="24" name="xd_Signature">
    <vt:bool>false</vt:bool>
  </property>
</Properties>
</file>